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5" windowWidth="13215" windowHeight="8085" tabRatio="500"/>
  </bookViews>
  <sheets>
    <sheet name="Exclosure.data.RAW" sheetId="4" r:id="rId1"/>
    <sheet name="Exclosure.data.biomass" sheetId="8" r:id="rId2"/>
    <sheet name="readme" sheetId="5" r:id="rId3"/>
    <sheet name="Region and site info" sheetId="6" r:id="rId4"/>
    <sheet name="Sheet1" sheetId="9" r:id="rId5"/>
  </sheets>
  <externalReferences>
    <externalReference r:id="rId6"/>
  </externalReferences>
  <calcPr calcId="145621"/>
</workbook>
</file>

<file path=xl/calcChain.xml><?xml version="1.0" encoding="utf-8"?>
<calcChain xmlns="http://schemas.openxmlformats.org/spreadsheetml/2006/main">
  <c r="AG22" i="8" l="1"/>
  <c r="AF22" i="8"/>
  <c r="IO312" i="4" l="1"/>
  <c r="IO313" i="4"/>
  <c r="IO314" i="4"/>
  <c r="IO315" i="4"/>
  <c r="IO316" i="4"/>
  <c r="IO317" i="4"/>
  <c r="IO318" i="4"/>
  <c r="IO319" i="4"/>
  <c r="IO320" i="4"/>
  <c r="IO321" i="4"/>
  <c r="IO322" i="4"/>
  <c r="IO323" i="4"/>
  <c r="IO324" i="4"/>
  <c r="IO325" i="4"/>
  <c r="IO326" i="4"/>
  <c r="IO327" i="4"/>
  <c r="IO328" i="4"/>
  <c r="IO329" i="4"/>
  <c r="IO330" i="4"/>
  <c r="IO331" i="4"/>
  <c r="IO332" i="4"/>
  <c r="IO333" i="4"/>
  <c r="IO334" i="4"/>
  <c r="IO335" i="4"/>
  <c r="IO336" i="4"/>
  <c r="IO337" i="4"/>
  <c r="IO338" i="4"/>
  <c r="IO339" i="4"/>
  <c r="IO340" i="4"/>
  <c r="IO341" i="4"/>
  <c r="IO342" i="4"/>
  <c r="IO343" i="4"/>
  <c r="IO344" i="4"/>
  <c r="IO345" i="4"/>
  <c r="IO346" i="4"/>
  <c r="IO347" i="4"/>
  <c r="IO348" i="4"/>
  <c r="IO349" i="4"/>
  <c r="IO350" i="4"/>
  <c r="IO351" i="4"/>
  <c r="IO352" i="4"/>
  <c r="IO353" i="4"/>
  <c r="IO354" i="4"/>
  <c r="IO355" i="4"/>
  <c r="IO356" i="4"/>
  <c r="IO357" i="4"/>
  <c r="IO311" i="4"/>
  <c r="IO310" i="4"/>
  <c r="IO118" i="4" l="1"/>
  <c r="IO119" i="4"/>
  <c r="IO120" i="4"/>
  <c r="IO121" i="4"/>
  <c r="IO122" i="4"/>
  <c r="IO123" i="4"/>
  <c r="IO124" i="4"/>
  <c r="IO125" i="4"/>
  <c r="IO126" i="4"/>
  <c r="IO127" i="4"/>
  <c r="IO128" i="4"/>
  <c r="IO129" i="4"/>
  <c r="IO130" i="4"/>
  <c r="IO131" i="4"/>
  <c r="IO132" i="4"/>
  <c r="IO133" i="4"/>
  <c r="IO134" i="4"/>
  <c r="IO135" i="4"/>
  <c r="IO136" i="4"/>
  <c r="IO137" i="4"/>
  <c r="IO138" i="4"/>
  <c r="IO139" i="4"/>
  <c r="IO140" i="4"/>
  <c r="IO141" i="4"/>
  <c r="IO142" i="4"/>
  <c r="IO143" i="4"/>
  <c r="IO144" i="4"/>
  <c r="IO145" i="4"/>
  <c r="IO146" i="4"/>
  <c r="IO147" i="4"/>
  <c r="IO148" i="4"/>
  <c r="IO149" i="4"/>
  <c r="IO150" i="4"/>
  <c r="IO151" i="4"/>
  <c r="IO152" i="4"/>
  <c r="IO153" i="4"/>
  <c r="IO154" i="4"/>
  <c r="IO155" i="4"/>
  <c r="IO156" i="4"/>
  <c r="IO157" i="4"/>
  <c r="IO158" i="4"/>
  <c r="IO159" i="4"/>
  <c r="IO160" i="4"/>
  <c r="IO161" i="4"/>
  <c r="IO162" i="4"/>
  <c r="IO163" i="4"/>
  <c r="IO164" i="4"/>
  <c r="IO165" i="4"/>
  <c r="IO166" i="4"/>
  <c r="IO167" i="4"/>
  <c r="IO168" i="4"/>
  <c r="IO169" i="4"/>
  <c r="IO170" i="4"/>
  <c r="IO171" i="4"/>
  <c r="IO172" i="4"/>
  <c r="IO173" i="4"/>
  <c r="IO174" i="4"/>
  <c r="IO175" i="4"/>
  <c r="IO176" i="4"/>
  <c r="IO177" i="4"/>
  <c r="IO178" i="4"/>
  <c r="IO179" i="4"/>
  <c r="IO180" i="4"/>
  <c r="IO181" i="4"/>
  <c r="IO182" i="4"/>
  <c r="IO183" i="4"/>
  <c r="IO184" i="4"/>
  <c r="IO185" i="4"/>
  <c r="IO186" i="4"/>
  <c r="IO187" i="4"/>
  <c r="IO188" i="4"/>
  <c r="IO189" i="4"/>
  <c r="IO190" i="4"/>
  <c r="IO191" i="4"/>
  <c r="IO192" i="4"/>
  <c r="IO193" i="4"/>
  <c r="IO194" i="4"/>
  <c r="IO195" i="4"/>
  <c r="IO196" i="4"/>
  <c r="IO197" i="4"/>
  <c r="IO198" i="4"/>
  <c r="IO199" i="4"/>
  <c r="IO200" i="4"/>
  <c r="IO201" i="4"/>
  <c r="IO202" i="4"/>
  <c r="IO203" i="4"/>
  <c r="IO204" i="4"/>
  <c r="IO205" i="4"/>
  <c r="IO206" i="4"/>
  <c r="IO207" i="4"/>
  <c r="IO208" i="4"/>
  <c r="IO209" i="4"/>
  <c r="IO210" i="4"/>
  <c r="IO211" i="4"/>
  <c r="IO212" i="4"/>
  <c r="IO213" i="4"/>
  <c r="IO214" i="4"/>
  <c r="IO215" i="4"/>
  <c r="IO216" i="4"/>
  <c r="IO217" i="4"/>
  <c r="IO218" i="4"/>
  <c r="IO219" i="4"/>
  <c r="IO220" i="4"/>
  <c r="IO221" i="4"/>
  <c r="IO222" i="4"/>
  <c r="IO223" i="4"/>
  <c r="IO224" i="4"/>
  <c r="IO225" i="4"/>
  <c r="IO226" i="4"/>
  <c r="IO227" i="4"/>
  <c r="IO228" i="4"/>
  <c r="IO229" i="4"/>
  <c r="IO230" i="4"/>
  <c r="IO231" i="4"/>
  <c r="IO232" i="4"/>
  <c r="IO233" i="4"/>
  <c r="IO234" i="4"/>
  <c r="IO235" i="4"/>
  <c r="IO236" i="4"/>
  <c r="IO237" i="4"/>
  <c r="IO238" i="4"/>
  <c r="IO239" i="4"/>
  <c r="IO240" i="4"/>
  <c r="IO241" i="4"/>
  <c r="IO242" i="4"/>
  <c r="IO243" i="4"/>
  <c r="IO244" i="4"/>
  <c r="IO245" i="4"/>
  <c r="IO246" i="4"/>
  <c r="IO247" i="4"/>
  <c r="IO248" i="4"/>
  <c r="IO249" i="4"/>
  <c r="IO250" i="4"/>
  <c r="IO251" i="4"/>
  <c r="IO252" i="4"/>
  <c r="IO253" i="4"/>
  <c r="IO254" i="4"/>
  <c r="IO255" i="4"/>
  <c r="IO256" i="4"/>
  <c r="IO257" i="4"/>
  <c r="IO258" i="4"/>
  <c r="IO259" i="4"/>
  <c r="IO260" i="4"/>
  <c r="IO261" i="4"/>
  <c r="IO262" i="4"/>
  <c r="IO263" i="4"/>
  <c r="IO264" i="4"/>
  <c r="IO265" i="4"/>
  <c r="IO266" i="4"/>
  <c r="IO267" i="4"/>
  <c r="IO268" i="4"/>
  <c r="IO269" i="4"/>
  <c r="IO270" i="4"/>
  <c r="IO271" i="4"/>
  <c r="IO272" i="4"/>
  <c r="IO273" i="4"/>
  <c r="IO274" i="4"/>
  <c r="IO275" i="4"/>
  <c r="IO276" i="4"/>
  <c r="IO277" i="4"/>
  <c r="IO278" i="4"/>
  <c r="IO279" i="4"/>
  <c r="IO280" i="4"/>
  <c r="IO281" i="4"/>
  <c r="IO282" i="4"/>
  <c r="IO283" i="4"/>
  <c r="IO284" i="4"/>
  <c r="IO285" i="4"/>
  <c r="IO286" i="4"/>
  <c r="IO287" i="4"/>
  <c r="IO288" i="4"/>
  <c r="IO289" i="4"/>
  <c r="IO290" i="4"/>
  <c r="IO291" i="4"/>
  <c r="IO292" i="4"/>
  <c r="IO293" i="4"/>
  <c r="IO294" i="4"/>
  <c r="IO295" i="4"/>
  <c r="IO296" i="4"/>
  <c r="IO297" i="4"/>
  <c r="IO298" i="4"/>
  <c r="IO299" i="4"/>
  <c r="IO300" i="4"/>
  <c r="IO301" i="4"/>
  <c r="IO302" i="4"/>
  <c r="IO303" i="4"/>
  <c r="IO304" i="4"/>
  <c r="IO305" i="4"/>
  <c r="IO306" i="4"/>
  <c r="IO307" i="4"/>
  <c r="IO308" i="4"/>
  <c r="IO309" i="4"/>
  <c r="JT74" i="4" l="1"/>
  <c r="AF322" i="8" l="1"/>
  <c r="AE357" i="8" l="1"/>
  <c r="P357" i="8"/>
  <c r="AF357" i="8" s="1"/>
  <c r="AE356" i="8"/>
  <c r="P356" i="8"/>
  <c r="AG356" i="8" s="1"/>
  <c r="AE355" i="8"/>
  <c r="P355" i="8"/>
  <c r="AF355" i="8" s="1"/>
  <c r="AE354" i="8"/>
  <c r="P354" i="8"/>
  <c r="AF354" i="8" s="1"/>
  <c r="AE353" i="8"/>
  <c r="P353" i="8"/>
  <c r="AF353" i="8" s="1"/>
  <c r="AE352" i="8"/>
  <c r="P352" i="8"/>
  <c r="AG352" i="8" s="1"/>
  <c r="AE351" i="8"/>
  <c r="P351" i="8"/>
  <c r="AF351" i="8" s="1"/>
  <c r="AE350" i="8"/>
  <c r="P350" i="8"/>
  <c r="AG350" i="8" s="1"/>
  <c r="AE349" i="8"/>
  <c r="P349" i="8"/>
  <c r="AF349" i="8" s="1"/>
  <c r="AE348" i="8"/>
  <c r="P348" i="8"/>
  <c r="AF348" i="8" s="1"/>
  <c r="AE347" i="8"/>
  <c r="P347" i="8"/>
  <c r="AF347" i="8" s="1"/>
  <c r="AE346" i="8"/>
  <c r="P346" i="8"/>
  <c r="AG346" i="8" s="1"/>
  <c r="AE345" i="8"/>
  <c r="P345" i="8"/>
  <c r="AF345" i="8" s="1"/>
  <c r="AE344" i="8"/>
  <c r="P344" i="8"/>
  <c r="AG344" i="8" s="1"/>
  <c r="AE343" i="8"/>
  <c r="P343" i="8"/>
  <c r="AF343" i="8" s="1"/>
  <c r="AE342" i="8"/>
  <c r="P342" i="8"/>
  <c r="AG342" i="8" s="1"/>
  <c r="AE341" i="8"/>
  <c r="P341" i="8"/>
  <c r="AF341" i="8" s="1"/>
  <c r="AG340" i="8"/>
  <c r="AF340" i="8"/>
  <c r="AE340" i="8"/>
  <c r="P340" i="8"/>
  <c r="AE339" i="8"/>
  <c r="P339" i="8"/>
  <c r="AF339" i="8" s="1"/>
  <c r="AG338" i="8"/>
  <c r="AF338" i="8"/>
  <c r="AE338" i="8"/>
  <c r="P338" i="8"/>
  <c r="AE337" i="8"/>
  <c r="P337" i="8"/>
  <c r="AF337" i="8" s="1"/>
  <c r="AE336" i="8"/>
  <c r="P336" i="8"/>
  <c r="AG336" i="8" s="1"/>
  <c r="AE335" i="8"/>
  <c r="P335" i="8"/>
  <c r="AF335" i="8" s="1"/>
  <c r="AE334" i="8"/>
  <c r="P334" i="8"/>
  <c r="AF334" i="8" s="1"/>
  <c r="AE333" i="8"/>
  <c r="P333" i="8"/>
  <c r="AF333" i="8" s="1"/>
  <c r="AE332" i="8"/>
  <c r="P332" i="8"/>
  <c r="AG332" i="8" s="1"/>
  <c r="AE331" i="8"/>
  <c r="P331" i="8"/>
  <c r="AF331" i="8" s="1"/>
  <c r="AE330" i="8"/>
  <c r="P330" i="8"/>
  <c r="AG330" i="8" s="1"/>
  <c r="AE329" i="8"/>
  <c r="P329" i="8"/>
  <c r="AF329" i="8" s="1"/>
  <c r="AE328" i="8"/>
  <c r="P328" i="8"/>
  <c r="AF328" i="8" s="1"/>
  <c r="AE327" i="8"/>
  <c r="P327" i="8"/>
  <c r="AF327" i="8" s="1"/>
  <c r="AE326" i="8"/>
  <c r="P326" i="8"/>
  <c r="AG326" i="8" s="1"/>
  <c r="AE325" i="8"/>
  <c r="P325" i="8"/>
  <c r="AF325" i="8" s="1"/>
  <c r="AE324" i="8"/>
  <c r="P324" i="8"/>
  <c r="AG324" i="8" s="1"/>
  <c r="AF323" i="8"/>
  <c r="AE323" i="8"/>
  <c r="P323" i="8"/>
  <c r="AE322" i="8"/>
  <c r="P322" i="8"/>
  <c r="AG322" i="8" s="1"/>
  <c r="AE321" i="8"/>
  <c r="P321" i="8"/>
  <c r="AF321" i="8" s="1"/>
  <c r="AE320" i="8"/>
  <c r="P320" i="8"/>
  <c r="AG320" i="8" s="1"/>
  <c r="AE319" i="8"/>
  <c r="P319" i="8"/>
  <c r="AE318" i="8"/>
  <c r="P318" i="8"/>
  <c r="AG318" i="8" s="1"/>
  <c r="AE317" i="8"/>
  <c r="P317" i="8"/>
  <c r="AF317" i="8" s="1"/>
  <c r="AE316" i="8"/>
  <c r="P316" i="8"/>
  <c r="AG316" i="8" s="1"/>
  <c r="AE315" i="8"/>
  <c r="P315" i="8"/>
  <c r="AF315" i="8" s="1"/>
  <c r="AE314" i="8"/>
  <c r="P314" i="8"/>
  <c r="AG314" i="8" s="1"/>
  <c r="AE313" i="8"/>
  <c r="P313" i="8"/>
  <c r="AF313" i="8" s="1"/>
  <c r="AE312" i="8"/>
  <c r="P312" i="8"/>
  <c r="AG312" i="8" s="1"/>
  <c r="AE311" i="8"/>
  <c r="P311" i="8"/>
  <c r="AE310" i="8"/>
  <c r="P310" i="8"/>
  <c r="AG310" i="8" s="1"/>
  <c r="AE309" i="8"/>
  <c r="P309" i="8"/>
  <c r="AF309" i="8" s="1"/>
  <c r="AE308" i="8"/>
  <c r="P308" i="8"/>
  <c r="AG308" i="8" s="1"/>
  <c r="AE307" i="8"/>
  <c r="P307" i="8"/>
  <c r="AF307" i="8" s="1"/>
  <c r="AE306" i="8"/>
  <c r="P306" i="8"/>
  <c r="AF306" i="8" s="1"/>
  <c r="AE305" i="8"/>
  <c r="P305" i="8"/>
  <c r="AE304" i="8"/>
  <c r="P304" i="8"/>
  <c r="AG304" i="8" s="1"/>
  <c r="AE303" i="8"/>
  <c r="P303" i="8"/>
  <c r="AF303" i="8" s="1"/>
  <c r="AE302" i="8"/>
  <c r="P302" i="8"/>
  <c r="AG302" i="8" s="1"/>
  <c r="AE301" i="8"/>
  <c r="P301" i="8"/>
  <c r="AF301" i="8" s="1"/>
  <c r="AE300" i="8"/>
  <c r="P300" i="8"/>
  <c r="AF300" i="8" s="1"/>
  <c r="AE299" i="8"/>
  <c r="P299" i="8"/>
  <c r="AE298" i="8"/>
  <c r="P298" i="8"/>
  <c r="AG298" i="8" s="1"/>
  <c r="AE297" i="8"/>
  <c r="P297" i="8"/>
  <c r="AF297" i="8" s="1"/>
  <c r="AE296" i="8"/>
  <c r="P296" i="8"/>
  <c r="AG296" i="8" s="1"/>
  <c r="AE295" i="8"/>
  <c r="P295" i="8"/>
  <c r="AF295" i="8" s="1"/>
  <c r="AE294" i="8"/>
  <c r="P294" i="8"/>
  <c r="AG294" i="8" s="1"/>
  <c r="AE293" i="8"/>
  <c r="P293" i="8"/>
  <c r="AF293" i="8" s="1"/>
  <c r="AE292" i="8"/>
  <c r="P292" i="8"/>
  <c r="AG292" i="8" s="1"/>
  <c r="AE291" i="8"/>
  <c r="P291" i="8"/>
  <c r="AE290" i="8"/>
  <c r="P290" i="8"/>
  <c r="AG290" i="8" s="1"/>
  <c r="AE289" i="8"/>
  <c r="P289" i="8"/>
  <c r="AF289" i="8" s="1"/>
  <c r="AE288" i="8"/>
  <c r="P288" i="8"/>
  <c r="AG288" i="8" s="1"/>
  <c r="AE287" i="8"/>
  <c r="P287" i="8"/>
  <c r="AF287" i="8" s="1"/>
  <c r="AE286" i="8"/>
  <c r="P286" i="8"/>
  <c r="AF286" i="8" s="1"/>
  <c r="AE285" i="8"/>
  <c r="P285" i="8"/>
  <c r="AE284" i="8"/>
  <c r="P284" i="8"/>
  <c r="AG284" i="8" s="1"/>
  <c r="AE283" i="8"/>
  <c r="P283" i="8"/>
  <c r="AF283" i="8" s="1"/>
  <c r="AE282" i="8"/>
  <c r="P282" i="8"/>
  <c r="AG282" i="8" s="1"/>
  <c r="AE281" i="8"/>
  <c r="P281" i="8"/>
  <c r="AF281" i="8" s="1"/>
  <c r="AE280" i="8"/>
  <c r="P280" i="8"/>
  <c r="AF280" i="8" s="1"/>
  <c r="AE279" i="8"/>
  <c r="P279" i="8"/>
  <c r="AE278" i="8"/>
  <c r="P278" i="8"/>
  <c r="AG278" i="8" s="1"/>
  <c r="AE277" i="8"/>
  <c r="P277" i="8"/>
  <c r="AF277" i="8" s="1"/>
  <c r="AE276" i="8"/>
  <c r="P276" i="8"/>
  <c r="AG276" i="8" s="1"/>
  <c r="AE275" i="8"/>
  <c r="P275" i="8"/>
  <c r="AF275" i="8" s="1"/>
  <c r="AE274" i="8"/>
  <c r="P274" i="8"/>
  <c r="AG274" i="8" s="1"/>
  <c r="AE273" i="8"/>
  <c r="P273" i="8"/>
  <c r="AF273" i="8" s="1"/>
  <c r="AE272" i="8"/>
  <c r="P272" i="8"/>
  <c r="AG272" i="8" s="1"/>
  <c r="AE271" i="8"/>
  <c r="P271" i="8"/>
  <c r="AE270" i="8"/>
  <c r="P270" i="8"/>
  <c r="AG270" i="8" s="1"/>
  <c r="AE269" i="8"/>
  <c r="P269" i="8"/>
  <c r="AF269" i="8" s="1"/>
  <c r="AE268" i="8"/>
  <c r="P268" i="8"/>
  <c r="AG268" i="8" s="1"/>
  <c r="AE267" i="8"/>
  <c r="P267" i="8"/>
  <c r="AF267" i="8" s="1"/>
  <c r="AE266" i="8"/>
  <c r="P266" i="8"/>
  <c r="AG266" i="8" s="1"/>
  <c r="AE265" i="8"/>
  <c r="P265" i="8"/>
  <c r="AF265" i="8" s="1"/>
  <c r="AE264" i="8"/>
  <c r="P264" i="8"/>
  <c r="AG264" i="8" s="1"/>
  <c r="AE263" i="8"/>
  <c r="P263" i="8"/>
  <c r="AE262" i="8"/>
  <c r="P262" i="8"/>
  <c r="AG262" i="8" s="1"/>
  <c r="AE261" i="8"/>
  <c r="Q261" i="8"/>
  <c r="P261" i="8"/>
  <c r="AF261" i="8" s="1"/>
  <c r="AE260" i="8"/>
  <c r="Q260" i="8"/>
  <c r="P260" i="8"/>
  <c r="AF260" i="8" s="1"/>
  <c r="AE259" i="8"/>
  <c r="Q259" i="8"/>
  <c r="P259" i="8"/>
  <c r="AF259" i="8" s="1"/>
  <c r="AE258" i="8"/>
  <c r="Q258" i="8"/>
  <c r="P258" i="8"/>
  <c r="AF258" i="8" s="1"/>
  <c r="AE257" i="8"/>
  <c r="Q257" i="8"/>
  <c r="P257" i="8"/>
  <c r="AF257" i="8" s="1"/>
  <c r="AE256" i="8"/>
  <c r="Q256" i="8"/>
  <c r="P256" i="8"/>
  <c r="AF256" i="8" s="1"/>
  <c r="AE255" i="8"/>
  <c r="Q255" i="8"/>
  <c r="P255" i="8"/>
  <c r="AF255" i="8" s="1"/>
  <c r="AE254" i="8"/>
  <c r="Q254" i="8"/>
  <c r="P254" i="8"/>
  <c r="AF254" i="8" s="1"/>
  <c r="AE253" i="8"/>
  <c r="Q253" i="8"/>
  <c r="P253" i="8"/>
  <c r="AF253" i="8" s="1"/>
  <c r="AE252" i="8"/>
  <c r="Q252" i="8"/>
  <c r="P252" i="8"/>
  <c r="AF252" i="8" s="1"/>
  <c r="AE251" i="8"/>
  <c r="Q251" i="8"/>
  <c r="P251" i="8"/>
  <c r="AF251" i="8" s="1"/>
  <c r="AE250" i="8"/>
  <c r="Q250" i="8"/>
  <c r="P250" i="8"/>
  <c r="AF250" i="8" s="1"/>
  <c r="AE249" i="8"/>
  <c r="Q249" i="8"/>
  <c r="P249" i="8"/>
  <c r="AF249" i="8" s="1"/>
  <c r="AE248" i="8"/>
  <c r="Q248" i="8"/>
  <c r="P248" i="8"/>
  <c r="AF248" i="8" s="1"/>
  <c r="AE247" i="8"/>
  <c r="Q247" i="8"/>
  <c r="P247" i="8"/>
  <c r="AF247" i="8" s="1"/>
  <c r="AE246" i="8"/>
  <c r="Q246" i="8"/>
  <c r="P246" i="8"/>
  <c r="AF246" i="8" s="1"/>
  <c r="AE245" i="8"/>
  <c r="Q245" i="8"/>
  <c r="P245" i="8"/>
  <c r="AF245" i="8" s="1"/>
  <c r="AE244" i="8"/>
  <c r="Q244" i="8"/>
  <c r="P244" i="8"/>
  <c r="AF244" i="8" s="1"/>
  <c r="AE243" i="8"/>
  <c r="Q243" i="8"/>
  <c r="P243" i="8"/>
  <c r="AF243" i="8" s="1"/>
  <c r="AE242" i="8"/>
  <c r="Q242" i="8"/>
  <c r="P242" i="8"/>
  <c r="AF242" i="8" s="1"/>
  <c r="AE241" i="8"/>
  <c r="Q241" i="8"/>
  <c r="P241" i="8"/>
  <c r="AF241" i="8" s="1"/>
  <c r="AE240" i="8"/>
  <c r="Q240" i="8"/>
  <c r="P240" i="8"/>
  <c r="AF240" i="8" s="1"/>
  <c r="AE239" i="8"/>
  <c r="Q239" i="8"/>
  <c r="P239" i="8"/>
  <c r="AF239" i="8" s="1"/>
  <c r="AE238" i="8"/>
  <c r="Q238" i="8"/>
  <c r="P238" i="8"/>
  <c r="AF238" i="8" s="1"/>
  <c r="AE237" i="8"/>
  <c r="Q237" i="8"/>
  <c r="P237" i="8"/>
  <c r="AF237" i="8" s="1"/>
  <c r="AE236" i="8"/>
  <c r="Q236" i="8"/>
  <c r="P236" i="8"/>
  <c r="AF236" i="8" s="1"/>
  <c r="AE235" i="8"/>
  <c r="Q235" i="8"/>
  <c r="P235" i="8"/>
  <c r="AF235" i="8" s="1"/>
  <c r="AE234" i="8"/>
  <c r="Q234" i="8"/>
  <c r="P234" i="8"/>
  <c r="AF234" i="8" s="1"/>
  <c r="AE233" i="8"/>
  <c r="Q233" i="8"/>
  <c r="P233" i="8"/>
  <c r="AF233" i="8" s="1"/>
  <c r="AE232" i="8"/>
  <c r="Q232" i="8"/>
  <c r="P232" i="8"/>
  <c r="AF232" i="8" s="1"/>
  <c r="AE231" i="8"/>
  <c r="Q231" i="8"/>
  <c r="P231" i="8"/>
  <c r="AF231" i="8" s="1"/>
  <c r="AE230" i="8"/>
  <c r="Q230" i="8"/>
  <c r="P230" i="8"/>
  <c r="AF230" i="8" s="1"/>
  <c r="AE229" i="8"/>
  <c r="Q229" i="8"/>
  <c r="P229" i="8"/>
  <c r="AF229" i="8" s="1"/>
  <c r="AE228" i="8"/>
  <c r="Q228" i="8"/>
  <c r="P228" i="8"/>
  <c r="AF228" i="8" s="1"/>
  <c r="AE227" i="8"/>
  <c r="Q227" i="8"/>
  <c r="P227" i="8"/>
  <c r="AF227" i="8" s="1"/>
  <c r="AE226" i="8"/>
  <c r="Q226" i="8"/>
  <c r="P226" i="8"/>
  <c r="AF226" i="8" s="1"/>
  <c r="AE225" i="8"/>
  <c r="Q225" i="8"/>
  <c r="P225" i="8"/>
  <c r="AF225" i="8" s="1"/>
  <c r="AE224" i="8"/>
  <c r="Q224" i="8"/>
  <c r="P224" i="8"/>
  <c r="AF224" i="8" s="1"/>
  <c r="AE223" i="8"/>
  <c r="Q223" i="8"/>
  <c r="P223" i="8"/>
  <c r="AF223" i="8" s="1"/>
  <c r="AE222" i="8"/>
  <c r="Q222" i="8"/>
  <c r="P222" i="8"/>
  <c r="AF222" i="8" s="1"/>
  <c r="AE221" i="8"/>
  <c r="Q221" i="8"/>
  <c r="P221" i="8"/>
  <c r="AF221" i="8" s="1"/>
  <c r="AE220" i="8"/>
  <c r="Q220" i="8"/>
  <c r="P220" i="8"/>
  <c r="AF220" i="8" s="1"/>
  <c r="AE219" i="8"/>
  <c r="Q219" i="8"/>
  <c r="P219" i="8"/>
  <c r="AF219" i="8" s="1"/>
  <c r="AE218" i="8"/>
  <c r="Q218" i="8"/>
  <c r="P218" i="8"/>
  <c r="AF218" i="8" s="1"/>
  <c r="AE217" i="8"/>
  <c r="Q217" i="8"/>
  <c r="P217" i="8"/>
  <c r="AF217" i="8" s="1"/>
  <c r="AE216" i="8"/>
  <c r="Q216" i="8"/>
  <c r="P216" i="8"/>
  <c r="AF216" i="8" s="1"/>
  <c r="AE215" i="8"/>
  <c r="Q215" i="8"/>
  <c r="P215" i="8"/>
  <c r="AF215" i="8" s="1"/>
  <c r="AE214" i="8"/>
  <c r="Q214" i="8"/>
  <c r="P214" i="8"/>
  <c r="AF214" i="8" s="1"/>
  <c r="AE213" i="8"/>
  <c r="Q213" i="8"/>
  <c r="P213" i="8"/>
  <c r="AF213" i="8" s="1"/>
  <c r="AE212" i="8"/>
  <c r="Q212" i="8"/>
  <c r="P212" i="8"/>
  <c r="AF212" i="8" s="1"/>
  <c r="AE211" i="8"/>
  <c r="Q211" i="8"/>
  <c r="P211" i="8"/>
  <c r="AF211" i="8" s="1"/>
  <c r="AE210" i="8"/>
  <c r="Q210" i="8"/>
  <c r="P210" i="8"/>
  <c r="AF210" i="8" s="1"/>
  <c r="AE209" i="8"/>
  <c r="Q209" i="8"/>
  <c r="P209" i="8"/>
  <c r="AF209" i="8" s="1"/>
  <c r="AE208" i="8"/>
  <c r="Q208" i="8"/>
  <c r="P208" i="8"/>
  <c r="AF208" i="8" s="1"/>
  <c r="AE207" i="8"/>
  <c r="Q207" i="8"/>
  <c r="P207" i="8"/>
  <c r="AF207" i="8" s="1"/>
  <c r="AE206" i="8"/>
  <c r="Q206" i="8"/>
  <c r="P206" i="8"/>
  <c r="AF206" i="8" s="1"/>
  <c r="AE205" i="8"/>
  <c r="Q205" i="8"/>
  <c r="P205" i="8"/>
  <c r="AF205" i="8" s="1"/>
  <c r="AE204" i="8"/>
  <c r="Q204" i="8"/>
  <c r="P204" i="8"/>
  <c r="AF204" i="8" s="1"/>
  <c r="AE203" i="8"/>
  <c r="Q203" i="8"/>
  <c r="P203" i="8"/>
  <c r="AF203" i="8" s="1"/>
  <c r="AE202" i="8"/>
  <c r="Q202" i="8"/>
  <c r="P202" i="8"/>
  <c r="AF202" i="8" s="1"/>
  <c r="AE201" i="8"/>
  <c r="Q201" i="8"/>
  <c r="P201" i="8"/>
  <c r="AF201" i="8" s="1"/>
  <c r="AE200" i="8"/>
  <c r="Q200" i="8"/>
  <c r="P200" i="8"/>
  <c r="AF200" i="8" s="1"/>
  <c r="AF199" i="8"/>
  <c r="AE199" i="8"/>
  <c r="Q199" i="8"/>
  <c r="P199" i="8"/>
  <c r="AG198" i="8"/>
  <c r="AE198" i="8"/>
  <c r="Q198" i="8"/>
  <c r="P198" i="8"/>
  <c r="AF198" i="8" s="1"/>
  <c r="AE197" i="8"/>
  <c r="Q197" i="8"/>
  <c r="P197" i="8"/>
  <c r="AF197" i="8" s="1"/>
  <c r="AE196" i="8"/>
  <c r="Q196" i="8"/>
  <c r="P196" i="8"/>
  <c r="AF196" i="8" s="1"/>
  <c r="AE195" i="8"/>
  <c r="Q195" i="8"/>
  <c r="P195" i="8"/>
  <c r="AF195" i="8" s="1"/>
  <c r="AE194" i="8"/>
  <c r="Q194" i="8"/>
  <c r="P194" i="8"/>
  <c r="AF194" i="8" s="1"/>
  <c r="AE193" i="8"/>
  <c r="Q193" i="8"/>
  <c r="P193" i="8"/>
  <c r="AF193" i="8" s="1"/>
  <c r="AE192" i="8"/>
  <c r="Q192" i="8"/>
  <c r="P192" i="8"/>
  <c r="AF192" i="8" s="1"/>
  <c r="AE191" i="8"/>
  <c r="Q191" i="8"/>
  <c r="P191" i="8"/>
  <c r="AF191" i="8" s="1"/>
  <c r="AE190" i="8"/>
  <c r="Q190" i="8"/>
  <c r="P190" i="8"/>
  <c r="AF190" i="8" s="1"/>
  <c r="AE189" i="8"/>
  <c r="Q189" i="8"/>
  <c r="P189" i="8"/>
  <c r="AF189" i="8" s="1"/>
  <c r="AE188" i="8"/>
  <c r="Q188" i="8"/>
  <c r="P188" i="8"/>
  <c r="AF188" i="8" s="1"/>
  <c r="AE187" i="8"/>
  <c r="Q187" i="8"/>
  <c r="P187" i="8"/>
  <c r="AF187" i="8" s="1"/>
  <c r="AE186" i="8"/>
  <c r="Q186" i="8"/>
  <c r="P186" i="8"/>
  <c r="AF186" i="8" s="1"/>
  <c r="AE185" i="8"/>
  <c r="Q185" i="8"/>
  <c r="P185" i="8"/>
  <c r="AF185" i="8" s="1"/>
  <c r="AE184" i="8"/>
  <c r="Q184" i="8"/>
  <c r="P184" i="8"/>
  <c r="AF184" i="8" s="1"/>
  <c r="AE183" i="8"/>
  <c r="Q183" i="8"/>
  <c r="P183" i="8"/>
  <c r="AF183" i="8" s="1"/>
  <c r="AE182" i="8"/>
  <c r="Q182" i="8"/>
  <c r="P182" i="8"/>
  <c r="AF182" i="8" s="1"/>
  <c r="AE181" i="8"/>
  <c r="Q181" i="8"/>
  <c r="P181" i="8"/>
  <c r="AF181" i="8" s="1"/>
  <c r="AE180" i="8"/>
  <c r="Q180" i="8"/>
  <c r="P180" i="8"/>
  <c r="AG180" i="8" s="1"/>
  <c r="AE179" i="8"/>
  <c r="Q179" i="8"/>
  <c r="P179" i="8"/>
  <c r="AF179" i="8" s="1"/>
  <c r="AE178" i="8"/>
  <c r="Q178" i="8"/>
  <c r="P178" i="8"/>
  <c r="AG178" i="8" s="1"/>
  <c r="AE177" i="8"/>
  <c r="Q177" i="8"/>
  <c r="P177" i="8"/>
  <c r="AF177" i="8" s="1"/>
  <c r="AE176" i="8"/>
  <c r="Q176" i="8"/>
  <c r="P176" i="8"/>
  <c r="AF176" i="8" s="1"/>
  <c r="AE175" i="8"/>
  <c r="Q175" i="8"/>
  <c r="P175" i="8"/>
  <c r="AF175" i="8" s="1"/>
  <c r="AE174" i="8"/>
  <c r="Q174" i="8"/>
  <c r="P174" i="8"/>
  <c r="AG174" i="8" s="1"/>
  <c r="AE173" i="8"/>
  <c r="Q173" i="8"/>
  <c r="P173" i="8"/>
  <c r="AF173" i="8" s="1"/>
  <c r="AE172" i="8"/>
  <c r="Q172" i="8"/>
  <c r="P172" i="8"/>
  <c r="AF172" i="8" s="1"/>
  <c r="AE171" i="8"/>
  <c r="Q171" i="8"/>
  <c r="P171" i="8"/>
  <c r="AF171" i="8" s="1"/>
  <c r="AE170" i="8"/>
  <c r="Q170" i="8"/>
  <c r="P170" i="8"/>
  <c r="AG170" i="8" s="1"/>
  <c r="AE169" i="8"/>
  <c r="Q169" i="8"/>
  <c r="P169" i="8"/>
  <c r="AF169" i="8" s="1"/>
  <c r="AE168" i="8"/>
  <c r="Q168" i="8"/>
  <c r="P168" i="8"/>
  <c r="AF168" i="8" s="1"/>
  <c r="AE167" i="8"/>
  <c r="Q167" i="8"/>
  <c r="P167" i="8"/>
  <c r="AF167" i="8" s="1"/>
  <c r="AE166" i="8"/>
  <c r="Q166" i="8"/>
  <c r="P166" i="8"/>
  <c r="AG166" i="8" s="1"/>
  <c r="AE165" i="8"/>
  <c r="Q165" i="8"/>
  <c r="P165" i="8"/>
  <c r="AF165" i="8" s="1"/>
  <c r="AE164" i="8"/>
  <c r="Q164" i="8"/>
  <c r="P164" i="8"/>
  <c r="AF164" i="8" s="1"/>
  <c r="AE163" i="8"/>
  <c r="Q163" i="8"/>
  <c r="P163" i="8"/>
  <c r="AG163" i="8" s="1"/>
  <c r="AE162" i="8"/>
  <c r="Q162" i="8"/>
  <c r="P162" i="8"/>
  <c r="AF162" i="8" s="1"/>
  <c r="AE161" i="8"/>
  <c r="Q161" i="8"/>
  <c r="P161" i="8"/>
  <c r="AF161" i="8" s="1"/>
  <c r="AE160" i="8"/>
  <c r="Q160" i="8"/>
  <c r="P160" i="8"/>
  <c r="AG160" i="8" s="1"/>
  <c r="AF159" i="8"/>
  <c r="AE159" i="8"/>
  <c r="Q159" i="8"/>
  <c r="P159" i="8"/>
  <c r="AF158" i="8"/>
  <c r="AE158" i="8"/>
  <c r="Q158" i="8"/>
  <c r="P158" i="8"/>
  <c r="AG158" i="8" s="1"/>
  <c r="AF157" i="8"/>
  <c r="AE157" i="8"/>
  <c r="Q157" i="8"/>
  <c r="P157" i="8"/>
  <c r="AG157" i="8" s="1"/>
  <c r="AE156" i="8"/>
  <c r="Q156" i="8"/>
  <c r="P156" i="8"/>
  <c r="AF156" i="8" s="1"/>
  <c r="AE155" i="8"/>
  <c r="Q155" i="8"/>
  <c r="P155" i="8"/>
  <c r="AF155" i="8" s="1"/>
  <c r="AE154" i="8"/>
  <c r="Q154" i="8"/>
  <c r="P154" i="8"/>
  <c r="AG154" i="8" s="1"/>
  <c r="AE153" i="8"/>
  <c r="Q153" i="8"/>
  <c r="P153" i="8"/>
  <c r="AF153" i="8" s="1"/>
  <c r="AE152" i="8"/>
  <c r="Q152" i="8"/>
  <c r="P152" i="8"/>
  <c r="AF152" i="8" s="1"/>
  <c r="AE151" i="8"/>
  <c r="Q151" i="8"/>
  <c r="P151" i="8"/>
  <c r="AF151" i="8" s="1"/>
  <c r="AE150" i="8"/>
  <c r="Q150" i="8"/>
  <c r="P150" i="8"/>
  <c r="AG150" i="8" s="1"/>
  <c r="AE149" i="8"/>
  <c r="Q149" i="8"/>
  <c r="P149" i="8"/>
  <c r="AF149" i="8" s="1"/>
  <c r="AE148" i="8"/>
  <c r="Q148" i="8"/>
  <c r="P148" i="8"/>
  <c r="AF148" i="8" s="1"/>
  <c r="AE147" i="8"/>
  <c r="Q147" i="8"/>
  <c r="P147" i="8"/>
  <c r="AF147" i="8" s="1"/>
  <c r="AE146" i="8"/>
  <c r="Q146" i="8"/>
  <c r="P146" i="8"/>
  <c r="AG146" i="8" s="1"/>
  <c r="AE145" i="8"/>
  <c r="Q145" i="8"/>
  <c r="P145" i="8"/>
  <c r="AF145" i="8" s="1"/>
  <c r="AE144" i="8"/>
  <c r="Q144" i="8"/>
  <c r="P144" i="8"/>
  <c r="AF144" i="8" s="1"/>
  <c r="AE143" i="8"/>
  <c r="Q143" i="8"/>
  <c r="P143" i="8"/>
  <c r="AG143" i="8" s="1"/>
  <c r="AE142" i="8"/>
  <c r="Q142" i="8"/>
  <c r="P142" i="8"/>
  <c r="AF142" i="8" s="1"/>
  <c r="AE141" i="8"/>
  <c r="Q141" i="8"/>
  <c r="P141" i="8"/>
  <c r="AF141" i="8" s="1"/>
  <c r="AE140" i="8"/>
  <c r="Q140" i="8"/>
  <c r="P140" i="8"/>
  <c r="AG140" i="8" s="1"/>
  <c r="AE139" i="8"/>
  <c r="Q139" i="8"/>
  <c r="P139" i="8"/>
  <c r="AF139" i="8" s="1"/>
  <c r="AE138" i="8"/>
  <c r="Q138" i="8"/>
  <c r="P138" i="8"/>
  <c r="AF138" i="8" s="1"/>
  <c r="AE137" i="8"/>
  <c r="Q137" i="8"/>
  <c r="P137" i="8"/>
  <c r="AG137" i="8" s="1"/>
  <c r="AE136" i="8"/>
  <c r="Q136" i="8"/>
  <c r="P136" i="8"/>
  <c r="AF136" i="8" s="1"/>
  <c r="AE135" i="8"/>
  <c r="Q135" i="8"/>
  <c r="P135" i="8"/>
  <c r="AF135" i="8" s="1"/>
  <c r="AE134" i="8"/>
  <c r="Q134" i="8"/>
  <c r="P134" i="8"/>
  <c r="AG134" i="8" s="1"/>
  <c r="AE133" i="8"/>
  <c r="Q133" i="8"/>
  <c r="P133" i="8"/>
  <c r="AF133" i="8" s="1"/>
  <c r="AE132" i="8"/>
  <c r="Q132" i="8"/>
  <c r="P132" i="8"/>
  <c r="AF132" i="8" s="1"/>
  <c r="AE131" i="8"/>
  <c r="Q131" i="8"/>
  <c r="P131" i="8"/>
  <c r="AF131" i="8" s="1"/>
  <c r="AE130" i="8"/>
  <c r="Q130" i="8"/>
  <c r="P130" i="8"/>
  <c r="AG130" i="8" s="1"/>
  <c r="AE129" i="8"/>
  <c r="Q129" i="8"/>
  <c r="P129" i="8"/>
  <c r="AF129" i="8" s="1"/>
  <c r="AE128" i="8"/>
  <c r="Q128" i="8"/>
  <c r="P128" i="8"/>
  <c r="AF128" i="8" s="1"/>
  <c r="AE127" i="8"/>
  <c r="Q127" i="8"/>
  <c r="P127" i="8"/>
  <c r="AF127" i="8" s="1"/>
  <c r="AE126" i="8"/>
  <c r="Q126" i="8"/>
  <c r="P126" i="8"/>
  <c r="AG126" i="8" s="1"/>
  <c r="AE125" i="8"/>
  <c r="Q125" i="8"/>
  <c r="P125" i="8"/>
  <c r="AF125" i="8" s="1"/>
  <c r="AE124" i="8"/>
  <c r="Q124" i="8"/>
  <c r="P124" i="8"/>
  <c r="AF124" i="8" s="1"/>
  <c r="AF123" i="8"/>
  <c r="AE123" i="8"/>
  <c r="Q123" i="8"/>
  <c r="P123" i="8"/>
  <c r="AF122" i="8"/>
  <c r="AE122" i="8"/>
  <c r="Q122" i="8"/>
  <c r="P122" i="8"/>
  <c r="AG122" i="8" s="1"/>
  <c r="AF121" i="8"/>
  <c r="AE121" i="8"/>
  <c r="Q121" i="8"/>
  <c r="P121" i="8"/>
  <c r="AF120" i="8"/>
  <c r="AE120" i="8"/>
  <c r="Q120" i="8"/>
  <c r="P120" i="8"/>
  <c r="AG120" i="8" s="1"/>
  <c r="AE119" i="8"/>
  <c r="Q119" i="8"/>
  <c r="P119" i="8"/>
  <c r="AF119" i="8" s="1"/>
  <c r="AE118" i="8"/>
  <c r="Q118" i="8"/>
  <c r="P118" i="8"/>
  <c r="AG118" i="8" s="1"/>
  <c r="AE117" i="8"/>
  <c r="Q117" i="8"/>
  <c r="P117" i="8"/>
  <c r="AF117" i="8" s="1"/>
  <c r="AE116" i="8"/>
  <c r="AA116" i="8"/>
  <c r="Q116" i="8"/>
  <c r="P116" i="8"/>
  <c r="AG116" i="8" s="1"/>
  <c r="AE115" i="8"/>
  <c r="Q115" i="8"/>
  <c r="P115" i="8"/>
  <c r="AG115" i="8" s="1"/>
  <c r="AE114" i="8"/>
  <c r="Q114" i="8"/>
  <c r="P114" i="8"/>
  <c r="AF114" i="8" s="1"/>
  <c r="AE113" i="8"/>
  <c r="Q113" i="8"/>
  <c r="P113" i="8"/>
  <c r="AE112" i="8"/>
  <c r="Q112" i="8"/>
  <c r="P112" i="8"/>
  <c r="AF111" i="8"/>
  <c r="AE111" i="8"/>
  <c r="Q111" i="8"/>
  <c r="P111" i="8"/>
  <c r="AG110" i="8"/>
  <c r="AE110" i="8"/>
  <c r="Q110" i="8"/>
  <c r="P110" i="8"/>
  <c r="AF110" i="8" s="1"/>
  <c r="AG109" i="8"/>
  <c r="AE109" i="8"/>
  <c r="Q109" i="8"/>
  <c r="P109" i="8"/>
  <c r="AF109" i="8" s="1"/>
  <c r="AE108" i="8"/>
  <c r="Q108" i="8"/>
  <c r="P108" i="8"/>
  <c r="AF108" i="8" s="1"/>
  <c r="AE107" i="8"/>
  <c r="Q107" i="8"/>
  <c r="P107" i="8"/>
  <c r="AE106" i="8"/>
  <c r="Q106" i="8"/>
  <c r="P106" i="8"/>
  <c r="AE105" i="8"/>
  <c r="Q105" i="8"/>
  <c r="P105" i="8"/>
  <c r="AF105" i="8" s="1"/>
  <c r="AE104" i="8"/>
  <c r="Q104" i="8"/>
  <c r="P104" i="8"/>
  <c r="AF104" i="8" s="1"/>
  <c r="AE103" i="8"/>
  <c r="Q103" i="8"/>
  <c r="P103" i="8"/>
  <c r="AF103" i="8" s="1"/>
  <c r="AE102" i="8"/>
  <c r="Q102" i="8"/>
  <c r="P102" i="8"/>
  <c r="AE101" i="8"/>
  <c r="Q101" i="8"/>
  <c r="P101" i="8"/>
  <c r="AF101" i="8" s="1"/>
  <c r="AE100" i="8"/>
  <c r="Q100" i="8"/>
  <c r="P100" i="8"/>
  <c r="AG100" i="8" s="1"/>
  <c r="AE99" i="8"/>
  <c r="Q99" i="8"/>
  <c r="P99" i="8"/>
  <c r="AF99" i="8" s="1"/>
  <c r="AE98" i="8"/>
  <c r="Q98" i="8"/>
  <c r="P98" i="8"/>
  <c r="AE97" i="8"/>
  <c r="Q97" i="8"/>
  <c r="P97" i="8"/>
  <c r="AF97" i="8" s="1"/>
  <c r="AE96" i="8"/>
  <c r="Q96" i="8"/>
  <c r="P96" i="8"/>
  <c r="AG96" i="8" s="1"/>
  <c r="AE95" i="8"/>
  <c r="Q95" i="8"/>
  <c r="P95" i="8"/>
  <c r="AF95" i="8" s="1"/>
  <c r="AE94" i="8"/>
  <c r="Q94" i="8"/>
  <c r="P94" i="8"/>
  <c r="AF94" i="8" s="1"/>
  <c r="AE93" i="8"/>
  <c r="Q93" i="8"/>
  <c r="P93" i="8"/>
  <c r="AG92" i="8"/>
  <c r="AF92" i="8"/>
  <c r="AE92" i="8"/>
  <c r="Q92" i="8"/>
  <c r="P92" i="8"/>
  <c r="AE91" i="8"/>
  <c r="Q91" i="8"/>
  <c r="P91" i="8"/>
  <c r="AF91" i="8" s="1"/>
  <c r="AG90" i="8"/>
  <c r="AF90" i="8"/>
  <c r="AE90" i="8"/>
  <c r="Q90" i="8"/>
  <c r="P90" i="8"/>
  <c r="AE89" i="8"/>
  <c r="Q89" i="8"/>
  <c r="P89" i="8"/>
  <c r="AE88" i="8"/>
  <c r="Q88" i="8"/>
  <c r="P88" i="8"/>
  <c r="AF88" i="8" s="1"/>
  <c r="AG87" i="8"/>
  <c r="AF87" i="8"/>
  <c r="AE87" i="8"/>
  <c r="Q87" i="8"/>
  <c r="P87" i="8"/>
  <c r="AG86" i="8"/>
  <c r="AF86" i="8"/>
  <c r="AE86" i="8"/>
  <c r="Q86" i="8"/>
  <c r="P86" i="8"/>
  <c r="AE85" i="8"/>
  <c r="Q85" i="8"/>
  <c r="P85" i="8"/>
  <c r="AF85" i="8" s="1"/>
  <c r="AE84" i="8"/>
  <c r="Q84" i="8"/>
  <c r="P84" i="8"/>
  <c r="AG84" i="8" s="1"/>
  <c r="AE83" i="8"/>
  <c r="Q83" i="8"/>
  <c r="P83" i="8"/>
  <c r="AF83" i="8" s="1"/>
  <c r="AE82" i="8"/>
  <c r="Q82" i="8"/>
  <c r="P82" i="8"/>
  <c r="AF82" i="8" s="1"/>
  <c r="AE81" i="8"/>
  <c r="Q81" i="8"/>
  <c r="P81" i="8"/>
  <c r="AF81" i="8" s="1"/>
  <c r="AE80" i="8"/>
  <c r="Q80" i="8"/>
  <c r="P80" i="8"/>
  <c r="AG80" i="8" s="1"/>
  <c r="AE79" i="8"/>
  <c r="Q79" i="8"/>
  <c r="P79" i="8"/>
  <c r="AF79" i="8" s="1"/>
  <c r="AE78" i="8"/>
  <c r="Q78" i="8"/>
  <c r="P78" i="8"/>
  <c r="AF78" i="8" s="1"/>
  <c r="AE77" i="8"/>
  <c r="Q77" i="8"/>
  <c r="P77" i="8"/>
  <c r="AF77" i="8" s="1"/>
  <c r="AE76" i="8"/>
  <c r="Q76" i="8"/>
  <c r="P76" i="8"/>
  <c r="AG76" i="8" s="1"/>
  <c r="AF75" i="8"/>
  <c r="AE75" i="8"/>
  <c r="Q75" i="8"/>
  <c r="P75" i="8"/>
  <c r="AE74" i="8"/>
  <c r="Q74" i="8"/>
  <c r="P74" i="8"/>
  <c r="AF73" i="8"/>
  <c r="AE73" i="8"/>
  <c r="Q73" i="8"/>
  <c r="P73" i="8"/>
  <c r="AE72" i="8"/>
  <c r="Q72" i="8"/>
  <c r="P72" i="8"/>
  <c r="AF72" i="8" s="1"/>
  <c r="AE71" i="8"/>
  <c r="Q71" i="8"/>
  <c r="P71" i="8"/>
  <c r="AF71" i="8" s="1"/>
  <c r="AE70" i="8"/>
  <c r="Q70" i="8"/>
  <c r="P70" i="8"/>
  <c r="AF69" i="8"/>
  <c r="AE69" i="8"/>
  <c r="Q69" i="8"/>
  <c r="P69" i="8"/>
  <c r="AC68" i="8"/>
  <c r="AF68" i="8" s="1"/>
  <c r="Q68" i="8"/>
  <c r="P68" i="8"/>
  <c r="AF67" i="8"/>
  <c r="AE67" i="8"/>
  <c r="Q67" i="8"/>
  <c r="P67" i="8"/>
  <c r="AF66" i="8"/>
  <c r="AE66" i="8"/>
  <c r="Q66" i="8"/>
  <c r="P66" i="8"/>
  <c r="AF65" i="8"/>
  <c r="AE65" i="8"/>
  <c r="Q65" i="8"/>
  <c r="P65" i="8"/>
  <c r="AG65" i="8" s="1"/>
  <c r="AF64" i="8"/>
  <c r="AE64" i="8"/>
  <c r="Q64" i="8"/>
  <c r="P64" i="8"/>
  <c r="AG64" i="8" s="1"/>
  <c r="AF63" i="8"/>
  <c r="AE63" i="8"/>
  <c r="Q63" i="8"/>
  <c r="P63" i="8"/>
  <c r="AF62" i="8"/>
  <c r="AE62" i="8"/>
  <c r="Q62" i="8"/>
  <c r="P62" i="8"/>
  <c r="AG62" i="8" s="1"/>
  <c r="AF61" i="8"/>
  <c r="AE61" i="8"/>
  <c r="Q61" i="8"/>
  <c r="P61" i="8"/>
  <c r="AG61" i="8" s="1"/>
  <c r="AF60" i="8"/>
  <c r="AE60" i="8"/>
  <c r="Q60" i="8"/>
  <c r="P60" i="8"/>
  <c r="AF59" i="8"/>
  <c r="AE59" i="8"/>
  <c r="Q59" i="8"/>
  <c r="P59" i="8"/>
  <c r="AG59" i="8" s="1"/>
  <c r="AF58" i="8"/>
  <c r="AE58" i="8"/>
  <c r="Q58" i="8"/>
  <c r="P58" i="8"/>
  <c r="AG58" i="8" s="1"/>
  <c r="AE57" i="8"/>
  <c r="Q57" i="8"/>
  <c r="P57" i="8"/>
  <c r="AE56" i="8"/>
  <c r="Q56" i="8"/>
  <c r="P56" i="8"/>
  <c r="AF56" i="8" s="1"/>
  <c r="AE55" i="8"/>
  <c r="Q55" i="8"/>
  <c r="P55" i="8"/>
  <c r="AF55" i="8" s="1"/>
  <c r="AG54" i="8"/>
  <c r="AF54" i="8"/>
  <c r="AE54" i="8"/>
  <c r="Q54" i="8"/>
  <c r="P54" i="8"/>
  <c r="AE53" i="8"/>
  <c r="Q53" i="8"/>
  <c r="P53" i="8"/>
  <c r="AF53" i="8" s="1"/>
  <c r="AE52" i="8"/>
  <c r="Q52" i="8"/>
  <c r="P52" i="8"/>
  <c r="AF52" i="8" s="1"/>
  <c r="AE51" i="8"/>
  <c r="Q51" i="8"/>
  <c r="P51" i="8"/>
  <c r="AF51" i="8" s="1"/>
  <c r="AE50" i="8"/>
  <c r="Q50" i="8"/>
  <c r="P50" i="8"/>
  <c r="AE49" i="8"/>
  <c r="Q49" i="8"/>
  <c r="P49" i="8"/>
  <c r="AF49" i="8" s="1"/>
  <c r="AE48" i="8"/>
  <c r="Q48" i="8"/>
  <c r="P48" i="8"/>
  <c r="AF48" i="8" s="1"/>
  <c r="AE47" i="8"/>
  <c r="Q47" i="8"/>
  <c r="P47" i="8"/>
  <c r="AG47" i="8" s="1"/>
  <c r="AE46" i="8"/>
  <c r="Q46" i="8"/>
  <c r="P46" i="8"/>
  <c r="AF46" i="8" s="1"/>
  <c r="AE45" i="8"/>
  <c r="Q45" i="8"/>
  <c r="P45" i="8"/>
  <c r="AE44" i="8"/>
  <c r="Q44" i="8"/>
  <c r="P44" i="8"/>
  <c r="AF44" i="8" s="1"/>
  <c r="AE43" i="8"/>
  <c r="Q43" i="8"/>
  <c r="P43" i="8"/>
  <c r="AF43" i="8" s="1"/>
  <c r="AE42" i="8"/>
  <c r="Q42" i="8"/>
  <c r="P42" i="8"/>
  <c r="AG42" i="8" s="1"/>
  <c r="AE41" i="8"/>
  <c r="Q41" i="8"/>
  <c r="P41" i="8"/>
  <c r="AG41" i="8" s="1"/>
  <c r="AE40" i="8"/>
  <c r="Q40" i="8"/>
  <c r="P40" i="8"/>
  <c r="AF40" i="8" s="1"/>
  <c r="AE39" i="8"/>
  <c r="Q39" i="8"/>
  <c r="P39" i="8"/>
  <c r="AG39" i="8" s="1"/>
  <c r="AE38" i="8"/>
  <c r="Q38" i="8"/>
  <c r="P38" i="8"/>
  <c r="AF38" i="8" s="1"/>
  <c r="AE37" i="8"/>
  <c r="Q37" i="8"/>
  <c r="P37" i="8"/>
  <c r="AF37" i="8" s="1"/>
  <c r="AE36" i="8"/>
  <c r="Q36" i="8"/>
  <c r="P36" i="8"/>
  <c r="AG36" i="8" s="1"/>
  <c r="AF35" i="8"/>
  <c r="AE35" i="8"/>
  <c r="Q35" i="8"/>
  <c r="P35" i="8"/>
  <c r="AF34" i="8"/>
  <c r="AE34" i="8"/>
  <c r="Q34" i="8"/>
  <c r="P34" i="8"/>
  <c r="AG34" i="8" s="1"/>
  <c r="AE33" i="8"/>
  <c r="Q33" i="8"/>
  <c r="P33" i="8"/>
  <c r="AF33" i="8" s="1"/>
  <c r="AE32" i="8"/>
  <c r="Q32" i="8"/>
  <c r="P32" i="8"/>
  <c r="AF32" i="8" s="1"/>
  <c r="AE31" i="8"/>
  <c r="Q31" i="8"/>
  <c r="P31" i="8"/>
  <c r="AF31" i="8" s="1"/>
  <c r="AE30" i="8"/>
  <c r="Q30" i="8"/>
  <c r="P30" i="8"/>
  <c r="AF30" i="8" s="1"/>
  <c r="AF29" i="8"/>
  <c r="AE29" i="8"/>
  <c r="Q29" i="8"/>
  <c r="P29" i="8"/>
  <c r="AF28" i="8"/>
  <c r="AE28" i="8"/>
  <c r="Q28" i="8"/>
  <c r="P28" i="8"/>
  <c r="AG28" i="8" s="1"/>
  <c r="AE27" i="8"/>
  <c r="Q27" i="8"/>
  <c r="P27" i="8"/>
  <c r="AF27" i="8" s="1"/>
  <c r="AE26" i="8"/>
  <c r="Q26" i="8"/>
  <c r="P26" i="8"/>
  <c r="AF26" i="8" s="1"/>
  <c r="AE25" i="8"/>
  <c r="Q25" i="8"/>
  <c r="P25" i="8"/>
  <c r="AF25" i="8" s="1"/>
  <c r="AE24" i="8"/>
  <c r="Q24" i="8"/>
  <c r="P24" i="8"/>
  <c r="AG24" i="8" s="1"/>
  <c r="AE23" i="8"/>
  <c r="T23" i="8"/>
  <c r="Q23" i="8"/>
  <c r="P23" i="8"/>
  <c r="AF23" i="8" s="1"/>
  <c r="AE22" i="8"/>
  <c r="T22" i="8"/>
  <c r="Q22" i="8"/>
  <c r="P22" i="8"/>
  <c r="AE21" i="8"/>
  <c r="AE20" i="8"/>
  <c r="AE19" i="8"/>
  <c r="AE18" i="8"/>
  <c r="AE17" i="8"/>
  <c r="AE16" i="8"/>
  <c r="AE15" i="8"/>
  <c r="AE14" i="8"/>
  <c r="AE13" i="8"/>
  <c r="AE12" i="8"/>
  <c r="AC11" i="8"/>
  <c r="AE11" i="8" s="1"/>
  <c r="AE10" i="8"/>
  <c r="AE9" i="8"/>
  <c r="AE8" i="8"/>
  <c r="AE7" i="8"/>
  <c r="AE6" i="8"/>
  <c r="AE5" i="8"/>
  <c r="AE4" i="8"/>
  <c r="AE3" i="8"/>
  <c r="AE2" i="8"/>
  <c r="T2" i="8"/>
  <c r="JW35" i="4"/>
  <c r="JX198" i="4"/>
  <c r="JX200" i="4"/>
  <c r="JW199" i="4"/>
  <c r="JW201" i="4"/>
  <c r="JW120" i="4"/>
  <c r="JW121" i="4"/>
  <c r="JW122" i="4"/>
  <c r="JW123" i="4"/>
  <c r="JW157" i="4"/>
  <c r="JW158" i="4"/>
  <c r="JW159" i="4"/>
  <c r="JX110" i="4"/>
  <c r="JW111" i="4"/>
  <c r="JX109" i="4"/>
  <c r="JX86" i="4"/>
  <c r="JX87" i="4"/>
  <c r="JX90" i="4"/>
  <c r="JX92" i="4"/>
  <c r="JX54" i="4"/>
  <c r="JW73" i="4"/>
  <c r="JW75" i="4"/>
  <c r="JW86" i="4"/>
  <c r="JW87" i="4"/>
  <c r="JW90" i="4"/>
  <c r="JW92" i="4"/>
  <c r="JW61" i="4"/>
  <c r="JW62" i="4"/>
  <c r="JW63" i="4"/>
  <c r="JW64" i="4"/>
  <c r="JW65" i="4"/>
  <c r="JW66" i="4"/>
  <c r="JW67" i="4"/>
  <c r="JW69" i="4"/>
  <c r="JW60" i="4"/>
  <c r="JW59" i="4"/>
  <c r="JW58" i="4"/>
  <c r="JW54" i="4"/>
  <c r="JW28" i="4"/>
  <c r="JW29" i="4"/>
  <c r="JW34" i="4"/>
  <c r="AI256" i="8" l="1"/>
  <c r="AH302" i="8"/>
  <c r="AH306" i="8"/>
  <c r="AH308" i="8"/>
  <c r="AH310" i="8"/>
  <c r="AH57" i="8"/>
  <c r="AH138" i="8"/>
  <c r="AH167" i="8"/>
  <c r="AH171" i="8"/>
  <c r="AH183" i="8"/>
  <c r="AF326" i="8"/>
  <c r="AH74" i="8"/>
  <c r="AI80" i="8"/>
  <c r="AI242" i="8"/>
  <c r="AH338" i="8"/>
  <c r="AH342" i="8"/>
  <c r="AH67" i="8"/>
  <c r="AI212" i="8"/>
  <c r="AI228" i="8"/>
  <c r="AI240" i="8"/>
  <c r="AH135" i="8"/>
  <c r="AH155" i="8"/>
  <c r="AH164" i="8"/>
  <c r="AH206" i="8"/>
  <c r="AH250" i="8"/>
  <c r="AH45" i="8"/>
  <c r="AH70" i="8"/>
  <c r="AH50" i="8"/>
  <c r="AE68" i="8"/>
  <c r="AI68" i="8" s="1"/>
  <c r="AG44" i="8"/>
  <c r="AG26" i="8"/>
  <c r="AH327" i="8"/>
  <c r="AF342" i="8"/>
  <c r="AH152" i="8"/>
  <c r="AH161" i="8"/>
  <c r="AH251" i="8"/>
  <c r="AG301" i="8"/>
  <c r="AH111" i="8"/>
  <c r="AI203" i="8"/>
  <c r="AH240" i="8"/>
  <c r="AI326" i="8"/>
  <c r="AH86" i="8"/>
  <c r="AH88" i="8"/>
  <c r="AH186" i="8"/>
  <c r="AH105" i="8"/>
  <c r="AH123" i="8"/>
  <c r="AF308" i="8"/>
  <c r="AH344" i="8"/>
  <c r="AI107" i="8"/>
  <c r="AF310" i="8"/>
  <c r="AF292" i="8"/>
  <c r="AH294" i="8"/>
  <c r="AH296" i="8"/>
  <c r="AI298" i="8"/>
  <c r="AI299" i="8"/>
  <c r="AH340" i="8"/>
  <c r="AF344" i="8"/>
  <c r="AI346" i="8"/>
  <c r="AH350" i="8"/>
  <c r="AH351" i="8"/>
  <c r="AH325" i="8"/>
  <c r="AF352" i="8"/>
  <c r="AH132" i="8"/>
  <c r="AH168" i="8"/>
  <c r="AH172" i="8"/>
  <c r="AH176" i="8"/>
  <c r="AH192" i="8"/>
  <c r="AG104" i="8"/>
  <c r="AH147" i="8"/>
  <c r="AH154" i="8"/>
  <c r="AI189" i="8"/>
  <c r="AH261" i="8"/>
  <c r="AI285" i="8"/>
  <c r="AH52" i="8"/>
  <c r="AH73" i="8"/>
  <c r="AH194" i="8"/>
  <c r="AI214" i="8"/>
  <c r="AI222" i="8"/>
  <c r="AH239" i="8"/>
  <c r="AF266" i="8"/>
  <c r="AH268" i="8"/>
  <c r="AF290" i="8"/>
  <c r="AI290" i="8"/>
  <c r="AF304" i="8"/>
  <c r="AH324" i="8"/>
  <c r="AG335" i="8"/>
  <c r="AI38" i="8"/>
  <c r="AI56" i="8"/>
  <c r="AH51" i="8"/>
  <c r="AI78" i="8"/>
  <c r="AF100" i="8"/>
  <c r="AH101" i="8"/>
  <c r="AH216" i="8"/>
  <c r="AF268" i="8"/>
  <c r="AH270" i="8"/>
  <c r="AG355" i="8"/>
  <c r="AH25" i="8"/>
  <c r="AH27" i="8"/>
  <c r="AH40" i="8"/>
  <c r="AH59" i="8"/>
  <c r="AI61" i="8"/>
  <c r="AH92" i="8"/>
  <c r="AI310" i="8"/>
  <c r="AH312" i="8"/>
  <c r="AH321" i="8"/>
  <c r="AH24" i="8"/>
  <c r="AI39" i="8"/>
  <c r="AI90" i="8"/>
  <c r="AH97" i="8"/>
  <c r="AI102" i="8"/>
  <c r="AI192" i="8"/>
  <c r="AI257" i="8"/>
  <c r="AH265" i="8"/>
  <c r="AH287" i="8"/>
  <c r="AF302" i="8"/>
  <c r="AH304" i="8"/>
  <c r="AF330" i="8"/>
  <c r="AI330" i="8"/>
  <c r="AH333" i="8"/>
  <c r="AH335" i="8"/>
  <c r="AH28" i="8"/>
  <c r="AH31" i="8"/>
  <c r="AH32" i="8"/>
  <c r="AH42" i="8"/>
  <c r="AG78" i="8"/>
  <c r="AH84" i="8"/>
  <c r="AH94" i="8"/>
  <c r="AG95" i="8"/>
  <c r="AF96" i="8"/>
  <c r="AH98" i="8"/>
  <c r="AF262" i="8"/>
  <c r="AH264" i="8"/>
  <c r="AF270" i="8"/>
  <c r="AI270" i="8"/>
  <c r="AH272" i="8"/>
  <c r="AG287" i="8"/>
  <c r="AH46" i="8"/>
  <c r="AH55" i="8"/>
  <c r="AH75" i="8"/>
  <c r="AH37" i="8"/>
  <c r="AG38" i="8"/>
  <c r="AF39" i="8"/>
  <c r="AI41" i="8"/>
  <c r="AG56" i="8"/>
  <c r="AF57" i="8"/>
  <c r="AH71" i="8"/>
  <c r="AI72" i="8"/>
  <c r="AF74" i="8"/>
  <c r="AI89" i="8"/>
  <c r="AH93" i="8"/>
  <c r="AI109" i="8"/>
  <c r="AH114" i="8"/>
  <c r="AF115" i="8"/>
  <c r="AH120" i="8"/>
  <c r="AH127" i="8"/>
  <c r="AH134" i="8"/>
  <c r="AH137" i="8"/>
  <c r="AH144" i="8"/>
  <c r="AH162" i="8"/>
  <c r="AH180" i="8"/>
  <c r="AH196" i="8"/>
  <c r="AH199" i="8"/>
  <c r="AI211" i="8"/>
  <c r="AI220" i="8"/>
  <c r="AH228" i="8"/>
  <c r="AI231" i="8"/>
  <c r="AH266" i="8"/>
  <c r="AF272" i="8"/>
  <c r="AI272" i="8"/>
  <c r="AF288" i="8"/>
  <c r="AI288" i="8"/>
  <c r="AF312" i="8"/>
  <c r="AI312" i="8"/>
  <c r="AF324" i="8"/>
  <c r="AG329" i="8"/>
  <c r="AH330" i="8"/>
  <c r="AF356" i="8"/>
  <c r="AG30" i="8"/>
  <c r="AF45" i="8"/>
  <c r="AF50" i="8"/>
  <c r="AI76" i="8"/>
  <c r="AI26" i="8"/>
  <c r="AH33" i="8"/>
  <c r="AH35" i="8"/>
  <c r="AH36" i="8"/>
  <c r="AI44" i="8"/>
  <c r="AH63" i="8"/>
  <c r="AH64" i="8"/>
  <c r="AH66" i="8"/>
  <c r="AH69" i="8"/>
  <c r="AH80" i="8"/>
  <c r="AH81" i="8"/>
  <c r="AI87" i="8"/>
  <c r="AI100" i="8"/>
  <c r="AI104" i="8"/>
  <c r="AH107" i="8"/>
  <c r="AI110" i="8"/>
  <c r="AI113" i="8"/>
  <c r="AH124" i="8"/>
  <c r="AH128" i="8"/>
  <c r="AI143" i="8"/>
  <c r="AH160" i="8"/>
  <c r="AH181" i="8"/>
  <c r="AH185" i="8"/>
  <c r="AI188" i="8"/>
  <c r="AH191" i="8"/>
  <c r="AH193" i="8"/>
  <c r="AI202" i="8"/>
  <c r="AH209" i="8"/>
  <c r="AG307" i="8"/>
  <c r="AH339" i="8"/>
  <c r="AH341" i="8"/>
  <c r="AH43" i="8"/>
  <c r="AI95" i="8"/>
  <c r="AI96" i="8"/>
  <c r="AH99" i="8"/>
  <c r="AH102" i="8"/>
  <c r="AI106" i="8"/>
  <c r="AI112" i="8"/>
  <c r="AI178" i="8"/>
  <c r="AI191" i="8"/>
  <c r="AI218" i="8"/>
  <c r="AI268" i="8"/>
  <c r="AI292" i="8"/>
  <c r="AI302" i="8"/>
  <c r="AI308" i="8"/>
  <c r="AI322" i="8"/>
  <c r="AI22" i="8"/>
  <c r="AI34" i="8"/>
  <c r="AI54" i="8"/>
  <c r="AI62" i="8"/>
  <c r="AF70" i="8"/>
  <c r="AH22" i="8"/>
  <c r="AH26" i="8"/>
  <c r="AH39" i="8"/>
  <c r="AH44" i="8"/>
  <c r="AI45" i="8"/>
  <c r="AI47" i="8"/>
  <c r="AI48" i="8"/>
  <c r="AH49" i="8"/>
  <c r="AI50" i="8"/>
  <c r="AH56" i="8"/>
  <c r="AI59" i="8"/>
  <c r="AH61" i="8"/>
  <c r="AH65" i="8"/>
  <c r="AG67" i="8"/>
  <c r="AG70" i="8"/>
  <c r="AF76" i="8"/>
  <c r="AF80" i="8"/>
  <c r="AF84" i="8"/>
  <c r="AH85" i="8"/>
  <c r="AI86" i="8"/>
  <c r="AH91" i="8"/>
  <c r="AH100" i="8"/>
  <c r="AH109" i="8"/>
  <c r="AH112" i="8"/>
  <c r="AH115" i="8"/>
  <c r="AH116" i="8"/>
  <c r="AG124" i="8"/>
  <c r="AI157" i="8"/>
  <c r="AG200" i="8"/>
  <c r="AH210" i="8"/>
  <c r="AI52" i="8"/>
  <c r="AF116" i="8"/>
  <c r="AH119" i="8"/>
  <c r="AI122" i="8"/>
  <c r="AH126" i="8"/>
  <c r="AI134" i="8"/>
  <c r="AI137" i="8"/>
  <c r="AG152" i="8"/>
  <c r="AG155" i="8"/>
  <c r="AH158" i="8"/>
  <c r="AH175" i="8"/>
  <c r="AI28" i="8"/>
  <c r="AH30" i="8"/>
  <c r="AH34" i="8"/>
  <c r="AH38" i="8"/>
  <c r="AG45" i="8"/>
  <c r="AG50" i="8"/>
  <c r="AH58" i="8"/>
  <c r="AH62" i="8"/>
  <c r="AI70" i="8"/>
  <c r="AG74" i="8"/>
  <c r="AH89" i="8"/>
  <c r="AI93" i="8"/>
  <c r="AH104" i="8"/>
  <c r="AH110" i="8"/>
  <c r="AI116" i="8"/>
  <c r="AF118" i="8"/>
  <c r="AG132" i="8"/>
  <c r="AG135" i="8"/>
  <c r="AG138" i="8"/>
  <c r="AG141" i="8"/>
  <c r="AG148" i="8"/>
  <c r="AH151" i="8"/>
  <c r="AH157" i="8"/>
  <c r="AG172" i="8"/>
  <c r="AI200" i="8"/>
  <c r="AI30" i="8"/>
  <c r="AH78" i="8"/>
  <c r="AH83" i="8"/>
  <c r="AG128" i="8"/>
  <c r="AH131" i="8"/>
  <c r="AH141" i="8"/>
  <c r="AG144" i="8"/>
  <c r="AH148" i="8"/>
  <c r="AH187" i="8"/>
  <c r="AI196" i="8"/>
  <c r="AH197" i="8"/>
  <c r="AH201" i="8"/>
  <c r="AI166" i="8"/>
  <c r="AH173" i="8"/>
  <c r="AG176" i="8"/>
  <c r="AH179" i="8"/>
  <c r="AI186" i="8"/>
  <c r="AG188" i="8"/>
  <c r="AG189" i="8"/>
  <c r="AH190" i="8"/>
  <c r="AH198" i="8"/>
  <c r="AH200" i="8"/>
  <c r="AG202" i="8"/>
  <c r="AG203" i="8"/>
  <c r="AH204" i="8"/>
  <c r="AI209" i="8"/>
  <c r="AG211" i="8"/>
  <c r="AG212" i="8"/>
  <c r="AH213" i="8"/>
  <c r="AH220" i="8"/>
  <c r="AG222" i="8"/>
  <c r="AH223" i="8"/>
  <c r="AG226" i="8"/>
  <c r="AH230" i="8"/>
  <c r="AH231" i="8"/>
  <c r="AG233" i="8"/>
  <c r="AG236" i="8"/>
  <c r="AG242" i="8"/>
  <c r="AH243" i="8"/>
  <c r="AG246" i="8"/>
  <c r="AH252" i="8"/>
  <c r="AH274" i="8"/>
  <c r="AH276" i="8"/>
  <c r="AH278" i="8"/>
  <c r="AH282" i="8"/>
  <c r="AH284" i="8"/>
  <c r="AH314" i="8"/>
  <c r="AH316" i="8"/>
  <c r="AH318" i="8"/>
  <c r="AH320" i="8"/>
  <c r="AH332" i="8"/>
  <c r="AH336" i="8"/>
  <c r="AI356" i="8"/>
  <c r="AG220" i="8"/>
  <c r="AH221" i="8"/>
  <c r="AG230" i="8"/>
  <c r="AG231" i="8"/>
  <c r="AH232" i="8"/>
  <c r="AI237" i="8"/>
  <c r="AG239" i="8"/>
  <c r="AG240" i="8"/>
  <c r="AH241" i="8"/>
  <c r="AH248" i="8"/>
  <c r="AG250" i="8"/>
  <c r="AG251" i="8"/>
  <c r="AH254" i="8"/>
  <c r="AH259" i="8"/>
  <c r="AH260" i="8"/>
  <c r="AF264" i="8"/>
  <c r="AH273" i="8"/>
  <c r="AI276" i="8"/>
  <c r="AG281" i="8"/>
  <c r="AI282" i="8"/>
  <c r="AH288" i="8"/>
  <c r="AH290" i="8"/>
  <c r="AH292" i="8"/>
  <c r="AF294" i="8"/>
  <c r="AF296" i="8"/>
  <c r="AF298" i="8"/>
  <c r="AH313" i="8"/>
  <c r="AI316" i="8"/>
  <c r="AI318" i="8"/>
  <c r="AI320" i="8"/>
  <c r="AH322" i="8"/>
  <c r="AH331" i="8"/>
  <c r="AI336" i="8"/>
  <c r="AI340" i="8"/>
  <c r="AF346" i="8"/>
  <c r="AF350" i="8"/>
  <c r="AH354" i="8"/>
  <c r="AH357" i="8"/>
  <c r="AG168" i="8"/>
  <c r="AG183" i="8"/>
  <c r="AG186" i="8"/>
  <c r="AG194" i="8"/>
  <c r="AI198" i="8"/>
  <c r="AH205" i="8"/>
  <c r="AG206" i="8"/>
  <c r="AH208" i="8"/>
  <c r="AG209" i="8"/>
  <c r="AH214" i="8"/>
  <c r="AG216" i="8"/>
  <c r="AH218" i="8"/>
  <c r="AH219" i="8"/>
  <c r="AH224" i="8"/>
  <c r="AI226" i="8"/>
  <c r="AG228" i="8"/>
  <c r="AH229" i="8"/>
  <c r="AI230" i="8"/>
  <c r="AH234" i="8"/>
  <c r="AH237" i="8"/>
  <c r="AH238" i="8"/>
  <c r="AI239" i="8"/>
  <c r="AH244" i="8"/>
  <c r="AI246" i="8"/>
  <c r="AG248" i="8"/>
  <c r="AH249" i="8"/>
  <c r="AI250" i="8"/>
  <c r="AH253" i="8"/>
  <c r="AG254" i="8"/>
  <c r="AH256" i="8"/>
  <c r="AH257" i="8"/>
  <c r="AG259" i="8"/>
  <c r="AG260" i="8"/>
  <c r="AI278" i="8"/>
  <c r="AH280" i="8"/>
  <c r="AI284" i="8"/>
  <c r="AH298" i="8"/>
  <c r="AI305" i="8"/>
  <c r="AH334" i="8"/>
  <c r="AH337" i="8"/>
  <c r="AI342" i="8"/>
  <c r="AI344" i="8"/>
  <c r="AH346" i="8"/>
  <c r="AH348" i="8"/>
  <c r="AH146" i="8"/>
  <c r="AI154" i="8"/>
  <c r="AG161" i="8"/>
  <c r="AG164" i="8"/>
  <c r="AH177" i="8"/>
  <c r="AH182" i="8"/>
  <c r="AG185" i="8"/>
  <c r="AH188" i="8"/>
  <c r="AH189" i="8"/>
  <c r="AG191" i="8"/>
  <c r="AG192" i="8"/>
  <c r="AG196" i="8"/>
  <c r="AH202" i="8"/>
  <c r="AH203" i="8"/>
  <c r="AG205" i="8"/>
  <c r="AG208" i="8"/>
  <c r="AH211" i="8"/>
  <c r="AH212" i="8"/>
  <c r="AG214" i="8"/>
  <c r="AH215" i="8"/>
  <c r="AG218" i="8"/>
  <c r="AH222" i="8"/>
  <c r="AG224" i="8"/>
  <c r="AH226" i="8"/>
  <c r="AH227" i="8"/>
  <c r="AH233" i="8"/>
  <c r="AG234" i="8"/>
  <c r="AH236" i="8"/>
  <c r="AG237" i="8"/>
  <c r="AH242" i="8"/>
  <c r="AG244" i="8"/>
  <c r="AH246" i="8"/>
  <c r="AH247" i="8"/>
  <c r="AI248" i="8"/>
  <c r="AI251" i="8"/>
  <c r="AG253" i="8"/>
  <c r="AG256" i="8"/>
  <c r="AG257" i="8"/>
  <c r="AH258" i="8"/>
  <c r="AI259" i="8"/>
  <c r="AI264" i="8"/>
  <c r="AF274" i="8"/>
  <c r="AF276" i="8"/>
  <c r="AF278" i="8"/>
  <c r="AI279" i="8"/>
  <c r="AF282" i="8"/>
  <c r="AF284" i="8"/>
  <c r="AH286" i="8"/>
  <c r="AH293" i="8"/>
  <c r="AI296" i="8"/>
  <c r="AH300" i="8"/>
  <c r="AH307" i="8"/>
  <c r="AF314" i="8"/>
  <c r="AF316" i="8"/>
  <c r="AF318" i="8"/>
  <c r="AF320" i="8"/>
  <c r="AI324" i="8"/>
  <c r="AH326" i="8"/>
  <c r="AH328" i="8"/>
  <c r="AF332" i="8"/>
  <c r="AF336" i="8"/>
  <c r="AI338" i="8"/>
  <c r="AH345" i="8"/>
  <c r="AG349" i="8"/>
  <c r="AI350" i="8"/>
  <c r="AH352" i="8"/>
  <c r="AH356" i="8"/>
  <c r="AH23" i="8"/>
  <c r="AI64" i="8"/>
  <c r="AI65" i="8"/>
  <c r="AG98" i="8"/>
  <c r="AF98" i="8"/>
  <c r="AG106" i="8"/>
  <c r="AF106" i="8"/>
  <c r="AG113" i="8"/>
  <c r="AF113" i="8"/>
  <c r="AI115" i="8"/>
  <c r="AH117" i="8"/>
  <c r="AF24" i="8"/>
  <c r="AF36" i="8"/>
  <c r="AF41" i="8"/>
  <c r="AF42" i="8"/>
  <c r="AF47" i="8"/>
  <c r="AH76" i="8"/>
  <c r="AH87" i="8"/>
  <c r="AI92" i="8"/>
  <c r="AH103" i="8"/>
  <c r="AH29" i="8"/>
  <c r="AG32" i="8"/>
  <c r="AG48" i="8"/>
  <c r="AG52" i="8"/>
  <c r="AH53" i="8"/>
  <c r="AH60" i="8"/>
  <c r="AI67" i="8"/>
  <c r="AG68" i="8"/>
  <c r="AG72" i="8"/>
  <c r="AI74" i="8"/>
  <c r="AH77" i="8"/>
  <c r="AH79" i="8"/>
  <c r="AG82" i="8"/>
  <c r="AI84" i="8"/>
  <c r="AH90" i="8"/>
  <c r="AG102" i="8"/>
  <c r="AF102" i="8"/>
  <c r="AH106" i="8"/>
  <c r="AG107" i="8"/>
  <c r="AF107" i="8"/>
  <c r="AG112" i="8"/>
  <c r="AF112" i="8"/>
  <c r="AH113" i="8"/>
  <c r="AH122" i="8"/>
  <c r="AH125" i="8"/>
  <c r="AI124" i="8"/>
  <c r="AF126" i="8"/>
  <c r="AH133" i="8"/>
  <c r="AI132" i="8"/>
  <c r="AF134" i="8"/>
  <c r="AH143" i="8"/>
  <c r="AH145" i="8"/>
  <c r="AI144" i="8"/>
  <c r="AF146" i="8"/>
  <c r="AH153" i="8"/>
  <c r="AI152" i="8"/>
  <c r="AF154" i="8"/>
  <c r="AI160" i="8"/>
  <c r="AH165" i="8"/>
  <c r="AF166" i="8"/>
  <c r="AI170" i="8"/>
  <c r="AI183" i="8"/>
  <c r="AI182" i="8"/>
  <c r="AH184" i="8"/>
  <c r="AI194" i="8"/>
  <c r="AH195" i="8"/>
  <c r="AI206" i="8"/>
  <c r="AI205" i="8"/>
  <c r="AH207" i="8"/>
  <c r="AI216" i="8"/>
  <c r="AH217" i="8"/>
  <c r="AI254" i="8"/>
  <c r="AI253" i="8"/>
  <c r="AH255" i="8"/>
  <c r="AI24" i="8"/>
  <c r="AI32" i="8"/>
  <c r="AI36" i="8"/>
  <c r="AI42" i="8"/>
  <c r="AI58" i="8"/>
  <c r="AH41" i="8"/>
  <c r="AH47" i="8"/>
  <c r="AH48" i="8"/>
  <c r="AH54" i="8"/>
  <c r="AH72" i="8"/>
  <c r="AH82" i="8"/>
  <c r="AI98" i="8"/>
  <c r="AH118" i="8"/>
  <c r="AH121" i="8"/>
  <c r="AI120" i="8"/>
  <c r="AI126" i="8"/>
  <c r="AH130" i="8"/>
  <c r="AH140" i="8"/>
  <c r="AH142" i="8"/>
  <c r="AI141" i="8"/>
  <c r="AF143" i="8"/>
  <c r="AI146" i="8"/>
  <c r="AH150" i="8"/>
  <c r="AI163" i="8"/>
  <c r="AH169" i="8"/>
  <c r="AF170" i="8"/>
  <c r="AI174" i="8"/>
  <c r="AI224" i="8"/>
  <c r="AH225" i="8"/>
  <c r="AI234" i="8"/>
  <c r="AI233" i="8"/>
  <c r="AH235" i="8"/>
  <c r="AI244" i="8"/>
  <c r="AH245" i="8"/>
  <c r="AG89" i="8"/>
  <c r="AF89" i="8"/>
  <c r="AG93" i="8"/>
  <c r="AF93" i="8"/>
  <c r="AH129" i="8"/>
  <c r="AI128" i="8"/>
  <c r="AF130" i="8"/>
  <c r="AH139" i="8"/>
  <c r="AI138" i="8"/>
  <c r="AF140" i="8"/>
  <c r="AH149" i="8"/>
  <c r="AI148" i="8"/>
  <c r="AF150" i="8"/>
  <c r="AF163" i="8"/>
  <c r="AF174" i="8"/>
  <c r="AI82" i="8"/>
  <c r="AH108" i="8"/>
  <c r="AI118" i="8"/>
  <c r="AI130" i="8"/>
  <c r="AH136" i="8"/>
  <c r="AI135" i="8"/>
  <c r="AF137" i="8"/>
  <c r="AI140" i="8"/>
  <c r="AI150" i="8"/>
  <c r="AH156" i="8"/>
  <c r="AI155" i="8"/>
  <c r="AH159" i="8"/>
  <c r="AI158" i="8"/>
  <c r="AF160" i="8"/>
  <c r="AF178" i="8"/>
  <c r="AG182" i="8"/>
  <c r="AI260" i="8"/>
  <c r="AF271" i="8"/>
  <c r="AH271" i="8"/>
  <c r="AF299" i="8"/>
  <c r="AG299" i="8"/>
  <c r="AH95" i="8"/>
  <c r="AH96" i="8"/>
  <c r="AI161" i="8"/>
  <c r="AI164" i="8"/>
  <c r="AI168" i="8"/>
  <c r="AI172" i="8"/>
  <c r="AI176" i="8"/>
  <c r="AI180" i="8"/>
  <c r="AI185" i="8"/>
  <c r="AI208" i="8"/>
  <c r="AI236" i="8"/>
  <c r="AF279" i="8"/>
  <c r="AG279" i="8"/>
  <c r="AF305" i="8"/>
  <c r="AG305" i="8"/>
  <c r="AI314" i="8"/>
  <c r="AH315" i="8"/>
  <c r="AH163" i="8"/>
  <c r="AH166" i="8"/>
  <c r="AH170" i="8"/>
  <c r="AH174" i="8"/>
  <c r="AH178" i="8"/>
  <c r="AF180" i="8"/>
  <c r="AI266" i="8"/>
  <c r="AH267" i="8"/>
  <c r="AF285" i="8"/>
  <c r="AG285" i="8"/>
  <c r="AI294" i="8"/>
  <c r="AH295" i="8"/>
  <c r="AF311" i="8"/>
  <c r="AH311" i="8"/>
  <c r="AF263" i="8"/>
  <c r="AH263" i="8"/>
  <c r="AI274" i="8"/>
  <c r="AH275" i="8"/>
  <c r="AF291" i="8"/>
  <c r="AH291" i="8"/>
  <c r="AF319" i="8"/>
  <c r="AH319" i="8"/>
  <c r="AG327" i="8"/>
  <c r="AH329" i="8"/>
  <c r="AG333" i="8"/>
  <c r="AH343" i="8"/>
  <c r="AI349" i="8"/>
  <c r="AI355" i="8"/>
  <c r="AH262" i="8"/>
  <c r="AI281" i="8"/>
  <c r="AI287" i="8"/>
  <c r="AI301" i="8"/>
  <c r="AI307" i="8"/>
  <c r="AI327" i="8"/>
  <c r="AI333" i="8"/>
  <c r="AH347" i="8"/>
  <c r="AH353" i="8"/>
  <c r="AI262" i="8"/>
  <c r="AH269" i="8"/>
  <c r="AH277" i="8"/>
  <c r="AH279" i="8"/>
  <c r="AH283" i="8"/>
  <c r="AH285" i="8"/>
  <c r="AH289" i="8"/>
  <c r="AH297" i="8"/>
  <c r="AH299" i="8"/>
  <c r="AH303" i="8"/>
  <c r="AH305" i="8"/>
  <c r="AH309" i="8"/>
  <c r="AH317" i="8"/>
  <c r="AH323" i="8"/>
  <c r="AI329" i="8"/>
  <c r="AI335" i="8"/>
  <c r="AG347" i="8"/>
  <c r="AH349" i="8"/>
  <c r="AG353" i="8"/>
  <c r="AH355" i="8"/>
  <c r="AH281" i="8"/>
  <c r="AH301" i="8"/>
  <c r="AI347" i="8"/>
  <c r="AI353" i="8"/>
  <c r="AI304" i="8"/>
  <c r="AI332" i="8"/>
  <c r="AI352" i="8"/>
  <c r="JV217" i="4"/>
  <c r="AH68" i="8" l="1"/>
  <c r="JV215" i="4"/>
  <c r="JV214" i="4"/>
  <c r="JC116" i="4"/>
  <c r="EB265" i="4" l="1"/>
  <c r="EB315" i="4"/>
  <c r="EB311" i="4"/>
  <c r="EB312" i="4"/>
  <c r="EB313" i="4"/>
  <c r="EB314" i="4"/>
  <c r="EB316" i="4"/>
  <c r="EB317" i="4"/>
  <c r="EB318" i="4"/>
  <c r="EB319" i="4"/>
  <c r="EB320" i="4"/>
  <c r="EB321" i="4"/>
  <c r="EB322" i="4"/>
  <c r="EB323" i="4"/>
  <c r="EB324" i="4"/>
  <c r="EB325" i="4"/>
  <c r="EB326" i="4"/>
  <c r="EB327" i="4"/>
  <c r="EB328" i="4"/>
  <c r="EB329" i="4"/>
  <c r="EB330" i="4"/>
  <c r="EB331" i="4"/>
  <c r="EB332" i="4"/>
  <c r="EB333" i="4"/>
  <c r="EB334" i="4"/>
  <c r="EB335" i="4"/>
  <c r="EB336" i="4"/>
  <c r="EB337" i="4"/>
  <c r="EB338" i="4"/>
  <c r="EB339" i="4"/>
  <c r="EB340" i="4"/>
  <c r="EB341" i="4"/>
  <c r="EB342" i="4"/>
  <c r="EB343" i="4"/>
  <c r="EB344" i="4"/>
  <c r="EB345" i="4"/>
  <c r="EB346" i="4"/>
  <c r="EB347" i="4"/>
  <c r="EB348" i="4"/>
  <c r="EB349" i="4"/>
  <c r="EB350" i="4"/>
  <c r="EB351" i="4"/>
  <c r="EB352" i="4"/>
  <c r="EB353" i="4"/>
  <c r="EB354" i="4"/>
  <c r="EB355" i="4"/>
  <c r="EB356" i="4"/>
  <c r="EB357" i="4"/>
  <c r="EB310" i="4"/>
  <c r="EB279" i="4"/>
  <c r="JU355" i="4" l="1"/>
  <c r="JU356" i="4"/>
  <c r="JU357" i="4"/>
  <c r="JU166" i="4"/>
  <c r="JU167" i="4"/>
  <c r="JU168" i="4"/>
  <c r="JU169" i="4"/>
  <c r="JU170" i="4"/>
  <c r="JU171" i="4"/>
  <c r="JU172" i="4"/>
  <c r="JU173" i="4"/>
  <c r="JU174" i="4"/>
  <c r="JU175" i="4"/>
  <c r="JU176" i="4"/>
  <c r="JU177" i="4"/>
  <c r="JU178" i="4"/>
  <c r="JU179" i="4"/>
  <c r="JU180" i="4"/>
  <c r="JU181" i="4"/>
  <c r="JU182" i="4"/>
  <c r="JU183" i="4"/>
  <c r="JU184" i="4"/>
  <c r="JU185" i="4"/>
  <c r="JU186" i="4"/>
  <c r="JU187" i="4"/>
  <c r="JU188" i="4"/>
  <c r="JU189" i="4"/>
  <c r="JU190" i="4"/>
  <c r="JU191" i="4"/>
  <c r="JU192" i="4"/>
  <c r="JU193" i="4"/>
  <c r="JU194" i="4"/>
  <c r="JU195" i="4"/>
  <c r="JU196" i="4"/>
  <c r="JU197" i="4"/>
  <c r="JU198" i="4"/>
  <c r="JU199" i="4"/>
  <c r="JU200" i="4"/>
  <c r="JU201" i="4"/>
  <c r="JU202" i="4"/>
  <c r="JU203" i="4"/>
  <c r="JU204" i="4"/>
  <c r="JU205" i="4"/>
  <c r="JU206" i="4"/>
  <c r="JU207" i="4"/>
  <c r="JU208" i="4"/>
  <c r="JU209" i="4"/>
  <c r="JU210" i="4"/>
  <c r="JU211" i="4"/>
  <c r="JU212" i="4"/>
  <c r="JU213" i="4"/>
  <c r="JU214" i="4"/>
  <c r="JU215" i="4"/>
  <c r="JU216" i="4"/>
  <c r="JU217" i="4"/>
  <c r="JU218" i="4"/>
  <c r="JU219" i="4"/>
  <c r="JU220" i="4"/>
  <c r="JU221" i="4"/>
  <c r="JU222" i="4"/>
  <c r="JU223" i="4"/>
  <c r="JU224" i="4"/>
  <c r="JU225" i="4"/>
  <c r="JU226" i="4"/>
  <c r="JU227" i="4"/>
  <c r="JU228" i="4"/>
  <c r="JU229" i="4"/>
  <c r="JU230" i="4"/>
  <c r="JU231" i="4"/>
  <c r="JU232" i="4"/>
  <c r="JU233" i="4"/>
  <c r="JU234" i="4"/>
  <c r="JU235" i="4"/>
  <c r="JU236" i="4"/>
  <c r="JU237" i="4"/>
  <c r="JU238" i="4"/>
  <c r="JU239" i="4"/>
  <c r="JU240" i="4"/>
  <c r="JU241" i="4"/>
  <c r="JU242" i="4"/>
  <c r="JU243" i="4"/>
  <c r="JU244" i="4"/>
  <c r="JU245" i="4"/>
  <c r="JU246" i="4"/>
  <c r="JU247" i="4"/>
  <c r="JU248" i="4"/>
  <c r="JU249" i="4"/>
  <c r="JU250" i="4"/>
  <c r="JU251" i="4"/>
  <c r="JU252" i="4"/>
  <c r="JU253" i="4"/>
  <c r="JU254" i="4"/>
  <c r="JU255" i="4"/>
  <c r="JU256" i="4"/>
  <c r="JU257" i="4"/>
  <c r="JU258" i="4"/>
  <c r="JU259" i="4"/>
  <c r="JU260" i="4"/>
  <c r="JU261" i="4"/>
  <c r="JU262" i="4"/>
  <c r="JU263" i="4"/>
  <c r="JU264" i="4"/>
  <c r="JU265" i="4"/>
  <c r="JU266" i="4"/>
  <c r="JU267" i="4"/>
  <c r="JU268" i="4"/>
  <c r="JU269" i="4"/>
  <c r="JU270" i="4"/>
  <c r="JU271" i="4"/>
  <c r="JU272" i="4"/>
  <c r="JU273" i="4"/>
  <c r="JU274" i="4"/>
  <c r="JU275" i="4"/>
  <c r="JU276" i="4"/>
  <c r="JU277" i="4"/>
  <c r="JU278" i="4"/>
  <c r="JU279" i="4"/>
  <c r="JU280" i="4"/>
  <c r="JU281" i="4"/>
  <c r="JU282" i="4"/>
  <c r="JU283" i="4"/>
  <c r="JU284" i="4"/>
  <c r="JU285" i="4"/>
  <c r="JU286" i="4"/>
  <c r="JU287" i="4"/>
  <c r="JU288" i="4"/>
  <c r="JU289" i="4"/>
  <c r="JU290" i="4"/>
  <c r="JU291" i="4"/>
  <c r="JU292" i="4"/>
  <c r="JU293" i="4"/>
  <c r="JU294" i="4"/>
  <c r="JU295" i="4"/>
  <c r="JU296" i="4"/>
  <c r="JU297" i="4"/>
  <c r="JU298" i="4"/>
  <c r="JU299" i="4"/>
  <c r="JU300" i="4"/>
  <c r="JU301" i="4"/>
  <c r="JU302" i="4"/>
  <c r="JU303" i="4"/>
  <c r="JU304" i="4"/>
  <c r="JU305" i="4"/>
  <c r="JU306" i="4"/>
  <c r="JU307" i="4"/>
  <c r="JU308" i="4"/>
  <c r="JU309" i="4"/>
  <c r="JU310" i="4"/>
  <c r="JU311" i="4"/>
  <c r="JU312" i="4"/>
  <c r="JU313" i="4"/>
  <c r="JU314" i="4"/>
  <c r="JU315" i="4"/>
  <c r="JU316" i="4"/>
  <c r="JU317" i="4"/>
  <c r="JU318" i="4"/>
  <c r="JU319" i="4"/>
  <c r="JU320" i="4"/>
  <c r="JU321" i="4"/>
  <c r="JU322" i="4"/>
  <c r="JU323" i="4"/>
  <c r="JU324" i="4"/>
  <c r="JU325" i="4"/>
  <c r="JU326" i="4"/>
  <c r="JU327" i="4"/>
  <c r="JU328" i="4"/>
  <c r="JU329" i="4"/>
  <c r="JU330" i="4"/>
  <c r="JU331" i="4"/>
  <c r="JU332" i="4"/>
  <c r="JU333" i="4"/>
  <c r="JU334" i="4"/>
  <c r="JU335" i="4"/>
  <c r="JU336" i="4"/>
  <c r="JU337" i="4"/>
  <c r="JU338" i="4"/>
  <c r="JU339" i="4"/>
  <c r="JU340" i="4"/>
  <c r="JU341" i="4"/>
  <c r="JU342" i="4"/>
  <c r="JU343" i="4"/>
  <c r="JU344" i="4"/>
  <c r="JU345" i="4"/>
  <c r="JU346" i="4"/>
  <c r="JU347" i="4"/>
  <c r="JU348" i="4"/>
  <c r="JU349" i="4"/>
  <c r="JU350" i="4"/>
  <c r="JU351" i="4"/>
  <c r="JU352" i="4"/>
  <c r="JU353" i="4"/>
  <c r="JU354" i="4"/>
  <c r="JU3" i="4"/>
  <c r="JU4" i="4"/>
  <c r="JU5" i="4"/>
  <c r="JU6" i="4"/>
  <c r="JU7" i="4"/>
  <c r="JU8" i="4"/>
  <c r="JU9" i="4"/>
  <c r="JU10" i="4"/>
  <c r="JU11" i="4"/>
  <c r="JU12" i="4"/>
  <c r="JU13" i="4"/>
  <c r="JU14" i="4"/>
  <c r="JU15" i="4"/>
  <c r="JU16" i="4"/>
  <c r="JU17" i="4"/>
  <c r="JU18" i="4"/>
  <c r="JU19" i="4"/>
  <c r="JU20" i="4"/>
  <c r="JU21" i="4"/>
  <c r="JU22" i="4"/>
  <c r="JU23" i="4"/>
  <c r="JU24" i="4"/>
  <c r="JU25" i="4"/>
  <c r="JU26" i="4"/>
  <c r="JU27" i="4"/>
  <c r="JU28" i="4"/>
  <c r="JU29" i="4"/>
  <c r="JU30" i="4"/>
  <c r="JU31" i="4"/>
  <c r="JU32" i="4"/>
  <c r="JU33" i="4"/>
  <c r="JU34" i="4"/>
  <c r="JU35" i="4"/>
  <c r="JU36" i="4"/>
  <c r="JU37" i="4"/>
  <c r="JU38" i="4"/>
  <c r="JU39" i="4"/>
  <c r="JU40" i="4"/>
  <c r="JU41" i="4"/>
  <c r="JU42" i="4"/>
  <c r="JU43" i="4"/>
  <c r="JU44" i="4"/>
  <c r="JU45" i="4"/>
  <c r="JU46" i="4"/>
  <c r="JU47" i="4"/>
  <c r="JU48" i="4"/>
  <c r="JU49" i="4"/>
  <c r="JU50" i="4"/>
  <c r="JU51" i="4"/>
  <c r="JU52" i="4"/>
  <c r="JU53" i="4"/>
  <c r="JU54" i="4"/>
  <c r="JU55" i="4"/>
  <c r="JU56" i="4"/>
  <c r="JU57" i="4"/>
  <c r="JU58" i="4"/>
  <c r="JU59" i="4"/>
  <c r="JU60" i="4"/>
  <c r="JU61" i="4"/>
  <c r="JU62" i="4"/>
  <c r="JU63" i="4"/>
  <c r="JU64" i="4"/>
  <c r="JU65" i="4"/>
  <c r="JU66" i="4"/>
  <c r="JU67" i="4"/>
  <c r="JU68" i="4"/>
  <c r="JU69" i="4"/>
  <c r="JU70" i="4"/>
  <c r="JU71" i="4"/>
  <c r="JU72" i="4"/>
  <c r="JU73" i="4"/>
  <c r="JU74" i="4"/>
  <c r="JU75" i="4"/>
  <c r="JU76" i="4"/>
  <c r="JU77" i="4"/>
  <c r="JU78" i="4"/>
  <c r="JU79" i="4"/>
  <c r="JU80" i="4"/>
  <c r="JU81" i="4"/>
  <c r="JU82" i="4"/>
  <c r="JU83" i="4"/>
  <c r="JU84" i="4"/>
  <c r="JU85" i="4"/>
  <c r="JU86" i="4"/>
  <c r="JU87" i="4"/>
  <c r="JU88" i="4"/>
  <c r="JU89" i="4"/>
  <c r="JU90" i="4"/>
  <c r="JU91" i="4"/>
  <c r="JU92" i="4"/>
  <c r="JU93" i="4"/>
  <c r="JU94" i="4"/>
  <c r="JU95" i="4"/>
  <c r="JU96" i="4"/>
  <c r="JU97" i="4"/>
  <c r="JU98" i="4"/>
  <c r="JU99" i="4"/>
  <c r="JU100" i="4"/>
  <c r="JU101" i="4"/>
  <c r="JU102" i="4"/>
  <c r="JU103" i="4"/>
  <c r="JU104" i="4"/>
  <c r="JU105" i="4"/>
  <c r="JU106" i="4"/>
  <c r="JU107" i="4"/>
  <c r="JU108" i="4"/>
  <c r="JU109" i="4"/>
  <c r="JU110" i="4"/>
  <c r="JU111" i="4"/>
  <c r="JU112" i="4"/>
  <c r="JU113" i="4"/>
  <c r="JU114" i="4"/>
  <c r="JU115" i="4"/>
  <c r="JU116" i="4"/>
  <c r="JU117" i="4"/>
  <c r="JU118" i="4"/>
  <c r="JU119" i="4"/>
  <c r="JU120" i="4"/>
  <c r="JU121" i="4"/>
  <c r="JU122" i="4"/>
  <c r="JU123" i="4"/>
  <c r="JU124" i="4"/>
  <c r="JU125" i="4"/>
  <c r="JU126" i="4"/>
  <c r="JU127" i="4"/>
  <c r="JU128" i="4"/>
  <c r="JU129" i="4"/>
  <c r="JU130" i="4"/>
  <c r="JU131" i="4"/>
  <c r="JU132" i="4"/>
  <c r="JU133" i="4"/>
  <c r="JU134" i="4"/>
  <c r="JU135" i="4"/>
  <c r="JU136" i="4"/>
  <c r="JU137" i="4"/>
  <c r="JU138" i="4"/>
  <c r="JU139" i="4"/>
  <c r="JU140" i="4"/>
  <c r="JU141" i="4"/>
  <c r="JU142" i="4"/>
  <c r="JU143" i="4"/>
  <c r="JU144" i="4"/>
  <c r="JU145" i="4"/>
  <c r="JU146" i="4"/>
  <c r="JU147" i="4"/>
  <c r="JU148" i="4"/>
  <c r="JU149" i="4"/>
  <c r="JU150" i="4"/>
  <c r="JU151" i="4"/>
  <c r="JU152" i="4"/>
  <c r="JU153" i="4"/>
  <c r="JU154" i="4"/>
  <c r="JU155" i="4"/>
  <c r="JU156" i="4"/>
  <c r="JU157" i="4"/>
  <c r="JU158" i="4"/>
  <c r="JU159" i="4"/>
  <c r="JU160" i="4"/>
  <c r="JU161" i="4"/>
  <c r="JU162" i="4"/>
  <c r="JU163" i="4"/>
  <c r="JU164" i="4"/>
  <c r="JU165" i="4"/>
  <c r="JT77" i="4"/>
  <c r="JT78" i="4"/>
  <c r="JT79" i="4"/>
  <c r="JT80" i="4"/>
  <c r="JT81" i="4"/>
  <c r="JT82" i="4"/>
  <c r="JT83" i="4"/>
  <c r="JT84" i="4"/>
  <c r="JT85" i="4"/>
  <c r="JT86" i="4"/>
  <c r="JT87" i="4"/>
  <c r="JT88" i="4"/>
  <c r="JT89" i="4"/>
  <c r="JT90" i="4"/>
  <c r="JT91" i="4"/>
  <c r="JT92" i="4"/>
  <c r="JT93" i="4"/>
  <c r="JT94" i="4"/>
  <c r="JT95" i="4"/>
  <c r="JT96" i="4"/>
  <c r="JT97" i="4"/>
  <c r="JT98" i="4"/>
  <c r="JT99" i="4"/>
  <c r="JT100" i="4"/>
  <c r="JT101" i="4"/>
  <c r="JT102" i="4"/>
  <c r="JT103" i="4"/>
  <c r="JT104" i="4"/>
  <c r="JT105" i="4"/>
  <c r="JT106" i="4"/>
  <c r="JT107" i="4"/>
  <c r="JT108" i="4"/>
  <c r="JT109" i="4"/>
  <c r="JT110" i="4"/>
  <c r="JT111" i="4"/>
  <c r="JT112" i="4"/>
  <c r="JT113" i="4"/>
  <c r="JT114" i="4"/>
  <c r="JT115" i="4"/>
  <c r="JT116" i="4"/>
  <c r="JT117" i="4"/>
  <c r="JT118" i="4"/>
  <c r="JT119" i="4"/>
  <c r="JT120" i="4"/>
  <c r="JT121" i="4"/>
  <c r="JT122" i="4"/>
  <c r="JT123" i="4"/>
  <c r="JT124" i="4"/>
  <c r="JT125" i="4"/>
  <c r="JT126" i="4"/>
  <c r="JT127" i="4"/>
  <c r="JT128" i="4"/>
  <c r="JT129" i="4"/>
  <c r="JT130" i="4"/>
  <c r="JT131" i="4"/>
  <c r="JT132" i="4"/>
  <c r="JT133" i="4"/>
  <c r="JT134" i="4"/>
  <c r="JT135" i="4"/>
  <c r="JT136" i="4"/>
  <c r="JT137" i="4"/>
  <c r="JT138" i="4"/>
  <c r="JT139" i="4"/>
  <c r="JT140" i="4"/>
  <c r="JT141" i="4"/>
  <c r="JT142" i="4"/>
  <c r="JT143" i="4"/>
  <c r="JT144" i="4"/>
  <c r="JT145" i="4"/>
  <c r="JT146" i="4"/>
  <c r="JT147" i="4"/>
  <c r="JT148" i="4"/>
  <c r="JT149" i="4"/>
  <c r="JT150" i="4"/>
  <c r="JT151" i="4"/>
  <c r="JT152" i="4"/>
  <c r="JT153" i="4"/>
  <c r="JT154" i="4"/>
  <c r="JT155" i="4"/>
  <c r="JT156" i="4"/>
  <c r="JT157" i="4"/>
  <c r="JT158" i="4"/>
  <c r="JT159" i="4"/>
  <c r="JT160" i="4"/>
  <c r="JT161" i="4"/>
  <c r="JT162" i="4"/>
  <c r="JT163" i="4"/>
  <c r="JT164" i="4"/>
  <c r="JT165" i="4"/>
  <c r="JT166" i="4"/>
  <c r="JT167" i="4"/>
  <c r="JT168" i="4"/>
  <c r="JT169" i="4"/>
  <c r="JT170" i="4"/>
  <c r="JT171" i="4"/>
  <c r="JT172" i="4"/>
  <c r="JT173" i="4"/>
  <c r="JT174" i="4"/>
  <c r="JT175" i="4"/>
  <c r="JT176" i="4"/>
  <c r="JT177" i="4"/>
  <c r="JT178" i="4"/>
  <c r="JT179" i="4"/>
  <c r="JT180" i="4"/>
  <c r="JT181" i="4"/>
  <c r="JT182" i="4"/>
  <c r="JT183" i="4"/>
  <c r="JT184" i="4"/>
  <c r="JT185" i="4"/>
  <c r="JT186" i="4"/>
  <c r="JT187" i="4"/>
  <c r="JT188" i="4"/>
  <c r="JT189" i="4"/>
  <c r="JT190" i="4"/>
  <c r="JT191" i="4"/>
  <c r="JT192" i="4"/>
  <c r="JT193" i="4"/>
  <c r="JT194" i="4"/>
  <c r="JT195" i="4"/>
  <c r="JT196" i="4"/>
  <c r="JT197" i="4"/>
  <c r="JT198" i="4"/>
  <c r="JT199" i="4"/>
  <c r="JT200" i="4"/>
  <c r="JT201" i="4"/>
  <c r="JT202" i="4"/>
  <c r="JT203" i="4"/>
  <c r="JT204" i="4"/>
  <c r="JT205" i="4"/>
  <c r="JT206" i="4"/>
  <c r="JT207" i="4"/>
  <c r="JT208" i="4"/>
  <c r="JT209" i="4"/>
  <c r="JT210" i="4"/>
  <c r="JT211" i="4"/>
  <c r="JT212" i="4"/>
  <c r="JT213" i="4"/>
  <c r="JT214" i="4"/>
  <c r="JT215" i="4"/>
  <c r="JT216" i="4"/>
  <c r="JT217" i="4"/>
  <c r="JT218" i="4"/>
  <c r="JT219" i="4"/>
  <c r="JT220" i="4"/>
  <c r="JT221" i="4"/>
  <c r="JT222" i="4"/>
  <c r="JT223" i="4"/>
  <c r="JT224" i="4"/>
  <c r="JT225" i="4"/>
  <c r="JT226" i="4"/>
  <c r="JT227" i="4"/>
  <c r="JT228" i="4"/>
  <c r="JT229" i="4"/>
  <c r="JT230" i="4"/>
  <c r="JT231" i="4"/>
  <c r="JT232" i="4"/>
  <c r="JT233" i="4"/>
  <c r="JT234" i="4"/>
  <c r="JT235" i="4"/>
  <c r="JT236" i="4"/>
  <c r="JT237" i="4"/>
  <c r="JT238" i="4"/>
  <c r="JT239" i="4"/>
  <c r="JT240" i="4"/>
  <c r="JT241" i="4"/>
  <c r="JT242" i="4"/>
  <c r="JT243" i="4"/>
  <c r="JT244" i="4"/>
  <c r="JT245" i="4"/>
  <c r="JT246" i="4"/>
  <c r="JT247" i="4"/>
  <c r="JT248" i="4"/>
  <c r="JT249" i="4"/>
  <c r="JT250" i="4"/>
  <c r="JT251" i="4"/>
  <c r="JT252" i="4"/>
  <c r="JT253" i="4"/>
  <c r="JT254" i="4"/>
  <c r="JT255" i="4"/>
  <c r="JT256" i="4"/>
  <c r="JT257" i="4"/>
  <c r="JT258" i="4"/>
  <c r="JT259" i="4"/>
  <c r="JT260" i="4"/>
  <c r="JT261" i="4"/>
  <c r="JT262" i="4"/>
  <c r="JT263" i="4"/>
  <c r="JT264" i="4"/>
  <c r="JT265" i="4"/>
  <c r="JT266" i="4"/>
  <c r="JT267" i="4"/>
  <c r="JT268" i="4"/>
  <c r="JT269" i="4"/>
  <c r="JT270" i="4"/>
  <c r="JT271" i="4"/>
  <c r="JT272" i="4"/>
  <c r="JT273" i="4"/>
  <c r="JT274" i="4"/>
  <c r="JT275" i="4"/>
  <c r="JT276" i="4"/>
  <c r="JT277" i="4"/>
  <c r="JT278" i="4"/>
  <c r="JT279" i="4"/>
  <c r="JT280" i="4"/>
  <c r="JT281" i="4"/>
  <c r="JT282" i="4"/>
  <c r="JT283" i="4"/>
  <c r="JT284" i="4"/>
  <c r="JT285" i="4"/>
  <c r="JT286" i="4"/>
  <c r="JT287" i="4"/>
  <c r="JT288" i="4"/>
  <c r="JT289" i="4"/>
  <c r="JT290" i="4"/>
  <c r="JT291" i="4"/>
  <c r="JT292" i="4"/>
  <c r="JT293" i="4"/>
  <c r="JT294" i="4"/>
  <c r="JT295" i="4"/>
  <c r="JT296" i="4"/>
  <c r="JT297" i="4"/>
  <c r="JT298" i="4"/>
  <c r="JT299" i="4"/>
  <c r="JT300" i="4"/>
  <c r="JT301" i="4"/>
  <c r="JT302" i="4"/>
  <c r="JT303" i="4"/>
  <c r="JT304" i="4"/>
  <c r="JT305" i="4"/>
  <c r="JT306" i="4"/>
  <c r="JT307" i="4"/>
  <c r="JT308" i="4"/>
  <c r="JT309" i="4"/>
  <c r="JT310" i="4"/>
  <c r="JT311" i="4"/>
  <c r="JT312" i="4"/>
  <c r="JT313" i="4"/>
  <c r="JT314" i="4"/>
  <c r="JT315" i="4"/>
  <c r="JT316" i="4"/>
  <c r="JT317" i="4"/>
  <c r="JT318" i="4"/>
  <c r="JT319" i="4"/>
  <c r="JT320" i="4"/>
  <c r="JT321" i="4"/>
  <c r="JT322" i="4"/>
  <c r="JT323" i="4"/>
  <c r="JT324" i="4"/>
  <c r="JT325" i="4"/>
  <c r="JT326" i="4"/>
  <c r="JT327" i="4"/>
  <c r="JT328" i="4"/>
  <c r="JT329" i="4"/>
  <c r="JT330" i="4"/>
  <c r="JT331" i="4"/>
  <c r="JT332" i="4"/>
  <c r="JT333" i="4"/>
  <c r="JT334" i="4"/>
  <c r="JT335" i="4"/>
  <c r="JT336" i="4"/>
  <c r="JT337" i="4"/>
  <c r="JT338" i="4"/>
  <c r="JT339" i="4"/>
  <c r="JT340" i="4"/>
  <c r="JT341" i="4"/>
  <c r="JT342" i="4"/>
  <c r="JT343" i="4"/>
  <c r="JT344" i="4"/>
  <c r="JT345" i="4"/>
  <c r="JT346" i="4"/>
  <c r="JT347" i="4"/>
  <c r="JT348" i="4"/>
  <c r="JT349" i="4"/>
  <c r="JT350" i="4"/>
  <c r="JT351" i="4"/>
  <c r="JT352" i="4"/>
  <c r="JT353" i="4"/>
  <c r="JT354" i="4"/>
  <c r="JT355" i="4"/>
  <c r="JT356" i="4"/>
  <c r="JT357" i="4"/>
  <c r="JT3" i="4"/>
  <c r="JT4" i="4"/>
  <c r="JT5" i="4"/>
  <c r="JT6" i="4"/>
  <c r="JT7" i="4"/>
  <c r="JT8" i="4"/>
  <c r="JT9" i="4"/>
  <c r="JT10" i="4"/>
  <c r="JT11" i="4"/>
  <c r="JT12" i="4"/>
  <c r="JT13" i="4"/>
  <c r="JT14" i="4"/>
  <c r="JT15" i="4"/>
  <c r="JT16" i="4"/>
  <c r="JT17" i="4"/>
  <c r="JT18" i="4"/>
  <c r="JT19" i="4"/>
  <c r="JT20" i="4"/>
  <c r="JT21" i="4"/>
  <c r="JT22" i="4"/>
  <c r="JT23" i="4"/>
  <c r="JT24" i="4"/>
  <c r="JT25" i="4"/>
  <c r="JT26" i="4"/>
  <c r="JT27" i="4"/>
  <c r="JT28" i="4"/>
  <c r="JT29" i="4"/>
  <c r="JT30" i="4"/>
  <c r="JT31" i="4"/>
  <c r="JT32" i="4"/>
  <c r="JT33" i="4"/>
  <c r="JT34" i="4"/>
  <c r="JT35" i="4"/>
  <c r="JT36" i="4"/>
  <c r="JT37" i="4"/>
  <c r="JT38" i="4"/>
  <c r="JT39" i="4"/>
  <c r="JT40" i="4"/>
  <c r="JT41" i="4"/>
  <c r="JT42" i="4"/>
  <c r="JT43" i="4"/>
  <c r="JT44" i="4"/>
  <c r="JT45" i="4"/>
  <c r="JT46" i="4"/>
  <c r="JT47" i="4"/>
  <c r="JT48" i="4"/>
  <c r="JT49" i="4"/>
  <c r="JT50" i="4"/>
  <c r="JT51" i="4"/>
  <c r="JT52" i="4"/>
  <c r="JT53" i="4"/>
  <c r="JT54" i="4"/>
  <c r="JT55" i="4"/>
  <c r="JT56" i="4"/>
  <c r="JT57" i="4"/>
  <c r="JT58" i="4"/>
  <c r="JT59" i="4"/>
  <c r="JT60" i="4"/>
  <c r="JT61" i="4"/>
  <c r="JT62" i="4"/>
  <c r="JT63" i="4"/>
  <c r="JT64" i="4"/>
  <c r="JT65" i="4"/>
  <c r="JT66" i="4"/>
  <c r="JT67" i="4"/>
  <c r="JT68" i="4"/>
  <c r="JT69" i="4"/>
  <c r="JT70" i="4"/>
  <c r="JT71" i="4"/>
  <c r="JT72" i="4"/>
  <c r="JT73" i="4"/>
  <c r="JT75" i="4"/>
  <c r="JT76" i="4"/>
  <c r="JU2" i="4"/>
  <c r="JT2" i="4"/>
  <c r="JV2" i="4"/>
  <c r="JV357" i="4"/>
  <c r="P357" i="4"/>
  <c r="JW357" i="4" s="1"/>
  <c r="JV356" i="4"/>
  <c r="P356" i="4"/>
  <c r="JV355" i="4"/>
  <c r="P355" i="4"/>
  <c r="JV354" i="4"/>
  <c r="P354" i="4"/>
  <c r="JW354" i="4" s="1"/>
  <c r="JV353" i="4"/>
  <c r="P353" i="4"/>
  <c r="JV352" i="4"/>
  <c r="P352" i="4"/>
  <c r="JV351" i="4"/>
  <c r="P351" i="4"/>
  <c r="JW351" i="4" s="1"/>
  <c r="JV350" i="4"/>
  <c r="P350" i="4"/>
  <c r="JV349" i="4"/>
  <c r="P349" i="4"/>
  <c r="JV348" i="4"/>
  <c r="P348" i="4"/>
  <c r="JW348" i="4" s="1"/>
  <c r="JV347" i="4"/>
  <c r="P347" i="4"/>
  <c r="JV346" i="4"/>
  <c r="P346" i="4"/>
  <c r="JV345" i="4"/>
  <c r="P345" i="4"/>
  <c r="JW345" i="4" s="1"/>
  <c r="JV344" i="4"/>
  <c r="P344" i="4"/>
  <c r="JV343" i="4"/>
  <c r="P343" i="4"/>
  <c r="JW343" i="4" s="1"/>
  <c r="JV342" i="4"/>
  <c r="P342" i="4"/>
  <c r="JV341" i="4"/>
  <c r="P341" i="4"/>
  <c r="JW341" i="4" s="1"/>
  <c r="JV340" i="4"/>
  <c r="P340" i="4"/>
  <c r="JV339" i="4"/>
  <c r="P339" i="4"/>
  <c r="JW339" i="4" s="1"/>
  <c r="JV338" i="4"/>
  <c r="P338" i="4"/>
  <c r="JV337" i="4"/>
  <c r="P337" i="4"/>
  <c r="JW337" i="4" s="1"/>
  <c r="JV336" i="4"/>
  <c r="P336" i="4"/>
  <c r="JV335" i="4"/>
  <c r="P335" i="4"/>
  <c r="JV334" i="4"/>
  <c r="P334" i="4"/>
  <c r="JW334" i="4" s="1"/>
  <c r="JV333" i="4"/>
  <c r="P333" i="4"/>
  <c r="JV332" i="4"/>
  <c r="P332" i="4"/>
  <c r="JV331" i="4"/>
  <c r="P331" i="4"/>
  <c r="JW331" i="4" s="1"/>
  <c r="JV330" i="4"/>
  <c r="P330" i="4"/>
  <c r="JV329" i="4"/>
  <c r="P329" i="4"/>
  <c r="JV328" i="4"/>
  <c r="P328" i="4"/>
  <c r="JW328" i="4" s="1"/>
  <c r="JV327" i="4"/>
  <c r="P327" i="4"/>
  <c r="JV326" i="4"/>
  <c r="P326" i="4"/>
  <c r="JV325" i="4"/>
  <c r="P325" i="4"/>
  <c r="JW325" i="4" s="1"/>
  <c r="JV324" i="4"/>
  <c r="P324" i="4"/>
  <c r="JV323" i="4"/>
  <c r="P323" i="4"/>
  <c r="JW323" i="4" s="1"/>
  <c r="JV322" i="4"/>
  <c r="P322" i="4"/>
  <c r="JV321" i="4"/>
  <c r="P321" i="4"/>
  <c r="JW321" i="4" s="1"/>
  <c r="JV320" i="4"/>
  <c r="P320" i="4"/>
  <c r="JV319" i="4"/>
  <c r="P319" i="4"/>
  <c r="JW319" i="4" s="1"/>
  <c r="JV318" i="4"/>
  <c r="P318" i="4"/>
  <c r="JV317" i="4"/>
  <c r="P317" i="4"/>
  <c r="JW317" i="4" s="1"/>
  <c r="JV316" i="4"/>
  <c r="P316" i="4"/>
  <c r="JV315" i="4"/>
  <c r="P315" i="4"/>
  <c r="JW315" i="4" s="1"/>
  <c r="JV314" i="4"/>
  <c r="P314" i="4"/>
  <c r="JV313" i="4"/>
  <c r="P313" i="4"/>
  <c r="JW313" i="4" s="1"/>
  <c r="JV312" i="4"/>
  <c r="P312" i="4"/>
  <c r="JV311" i="4"/>
  <c r="P311" i="4"/>
  <c r="JW311" i="4" s="1"/>
  <c r="JV310" i="4"/>
  <c r="P310" i="4"/>
  <c r="JV309" i="4"/>
  <c r="EB309" i="4"/>
  <c r="P309" i="4"/>
  <c r="JW309" i="4" s="1"/>
  <c r="JV308" i="4"/>
  <c r="EB308" i="4"/>
  <c r="P308" i="4"/>
  <c r="JV307" i="4"/>
  <c r="JY307" i="4" s="1"/>
  <c r="EB307" i="4"/>
  <c r="P307" i="4"/>
  <c r="JV306" i="4"/>
  <c r="EB306" i="4"/>
  <c r="P306" i="4"/>
  <c r="JW306" i="4" s="1"/>
  <c r="JV305" i="4"/>
  <c r="EB305" i="4"/>
  <c r="P305" i="4"/>
  <c r="JV304" i="4"/>
  <c r="EB304" i="4"/>
  <c r="P304" i="4"/>
  <c r="JV303" i="4"/>
  <c r="EB303" i="4"/>
  <c r="P303" i="4"/>
  <c r="JW303" i="4" s="1"/>
  <c r="JV302" i="4"/>
  <c r="EB302" i="4"/>
  <c r="P302" i="4"/>
  <c r="JV301" i="4"/>
  <c r="EB301" i="4"/>
  <c r="P301" i="4"/>
  <c r="JV300" i="4"/>
  <c r="EB300" i="4"/>
  <c r="P300" i="4"/>
  <c r="JW300" i="4" s="1"/>
  <c r="JV293" i="4"/>
  <c r="EB293" i="4"/>
  <c r="P293" i="4"/>
  <c r="JW293" i="4" s="1"/>
  <c r="JV283" i="4"/>
  <c r="EB283" i="4"/>
  <c r="P283" i="4"/>
  <c r="JW283" i="4" s="1"/>
  <c r="JV273" i="4"/>
  <c r="EB273" i="4"/>
  <c r="P273" i="4"/>
  <c r="JW273" i="4" s="1"/>
  <c r="JV263" i="4"/>
  <c r="EB263" i="4"/>
  <c r="P263" i="4"/>
  <c r="JW263" i="4" s="1"/>
  <c r="JV253" i="4"/>
  <c r="EB253" i="4"/>
  <c r="Q253" i="4"/>
  <c r="P253" i="4"/>
  <c r="JV243" i="4"/>
  <c r="EB243" i="4"/>
  <c r="Q243" i="4"/>
  <c r="P243" i="4"/>
  <c r="JW243" i="4" s="1"/>
  <c r="JV239" i="4"/>
  <c r="EB239" i="4"/>
  <c r="Q239" i="4"/>
  <c r="P239" i="4"/>
  <c r="JV238" i="4"/>
  <c r="EB238" i="4"/>
  <c r="Q238" i="4"/>
  <c r="P238" i="4"/>
  <c r="JW238" i="4" s="1"/>
  <c r="JV237" i="4"/>
  <c r="EB237" i="4"/>
  <c r="Q237" i="4"/>
  <c r="P237" i="4"/>
  <c r="JV236" i="4"/>
  <c r="EB236" i="4"/>
  <c r="Q236" i="4"/>
  <c r="P236" i="4"/>
  <c r="JV235" i="4"/>
  <c r="EB235" i="4"/>
  <c r="Q235" i="4"/>
  <c r="P235" i="4"/>
  <c r="JW235" i="4" s="1"/>
  <c r="JV234" i="4"/>
  <c r="EB234" i="4"/>
  <c r="Q234" i="4"/>
  <c r="P234" i="4"/>
  <c r="JV233" i="4"/>
  <c r="EB233" i="4"/>
  <c r="Q233" i="4"/>
  <c r="P233" i="4"/>
  <c r="JV232" i="4"/>
  <c r="EB232" i="4"/>
  <c r="Q232" i="4"/>
  <c r="P232" i="4"/>
  <c r="JW232" i="4" s="1"/>
  <c r="JV231" i="4"/>
  <c r="EB231" i="4"/>
  <c r="Q231" i="4"/>
  <c r="P231" i="4"/>
  <c r="JV230" i="4"/>
  <c r="EB230" i="4"/>
  <c r="Q230" i="4"/>
  <c r="P230" i="4"/>
  <c r="JV223" i="4"/>
  <c r="EB223" i="4"/>
  <c r="Q223" i="4"/>
  <c r="P223" i="4"/>
  <c r="JW223" i="4" s="1"/>
  <c r="JV213" i="4"/>
  <c r="EB213" i="4"/>
  <c r="Q213" i="4"/>
  <c r="P213" i="4"/>
  <c r="JW213" i="4" s="1"/>
  <c r="JV203" i="4"/>
  <c r="EB203" i="4"/>
  <c r="Q203" i="4"/>
  <c r="P203" i="4"/>
  <c r="JV193" i="4"/>
  <c r="EB193" i="4"/>
  <c r="Q193" i="4"/>
  <c r="P193" i="4"/>
  <c r="JW193" i="4" s="1"/>
  <c r="JV183" i="4"/>
  <c r="EB183" i="4"/>
  <c r="Q183" i="4"/>
  <c r="P183" i="4"/>
  <c r="JV173" i="4"/>
  <c r="EB173" i="4"/>
  <c r="Q173" i="4"/>
  <c r="P173" i="4"/>
  <c r="JW173" i="4" s="1"/>
  <c r="JV163" i="4"/>
  <c r="EB163" i="4"/>
  <c r="Q163" i="4"/>
  <c r="P163" i="4"/>
  <c r="JV153" i="4"/>
  <c r="EB153" i="4"/>
  <c r="Q153" i="4"/>
  <c r="P153" i="4"/>
  <c r="JW153" i="4" s="1"/>
  <c r="JV143" i="4"/>
  <c r="EB143" i="4"/>
  <c r="Q143" i="4"/>
  <c r="P143" i="4"/>
  <c r="JV139" i="4"/>
  <c r="EB139" i="4"/>
  <c r="Q139" i="4"/>
  <c r="P139" i="4"/>
  <c r="JW139" i="4" s="1"/>
  <c r="JV138" i="4"/>
  <c r="EB138" i="4"/>
  <c r="Q138" i="4"/>
  <c r="P138" i="4"/>
  <c r="JV137" i="4"/>
  <c r="EB137" i="4"/>
  <c r="Q137" i="4"/>
  <c r="P137" i="4"/>
  <c r="JV136" i="4"/>
  <c r="EB136" i="4"/>
  <c r="Q136" i="4"/>
  <c r="P136" i="4"/>
  <c r="JW136" i="4" s="1"/>
  <c r="JV135" i="4"/>
  <c r="EB135" i="4"/>
  <c r="Q135" i="4"/>
  <c r="P135" i="4"/>
  <c r="JV134" i="4"/>
  <c r="EB134" i="4"/>
  <c r="Q134" i="4"/>
  <c r="P134" i="4"/>
  <c r="JV133" i="4"/>
  <c r="EB133" i="4"/>
  <c r="Q133" i="4"/>
  <c r="P133" i="4"/>
  <c r="JW133" i="4" s="1"/>
  <c r="JV132" i="4"/>
  <c r="EB132" i="4"/>
  <c r="Q132" i="4"/>
  <c r="P132" i="4"/>
  <c r="JV131" i="4"/>
  <c r="EB131" i="4"/>
  <c r="Q131" i="4"/>
  <c r="P131" i="4"/>
  <c r="JW131" i="4" s="1"/>
  <c r="JV130" i="4"/>
  <c r="EB130" i="4"/>
  <c r="Q130" i="4"/>
  <c r="P130" i="4"/>
  <c r="JV123" i="4"/>
  <c r="EB123" i="4"/>
  <c r="Q123" i="4"/>
  <c r="P123" i="4"/>
  <c r="JV113" i="4"/>
  <c r="JA113" i="4"/>
  <c r="IO113" i="4"/>
  <c r="EB113" i="4"/>
  <c r="Q113" i="4"/>
  <c r="P113" i="4"/>
  <c r="JV103" i="4"/>
  <c r="JA103" i="4"/>
  <c r="IO103" i="4"/>
  <c r="EB103" i="4"/>
  <c r="Q103" i="4"/>
  <c r="P103" i="4"/>
  <c r="JW103" i="4" s="1"/>
  <c r="JV93" i="4"/>
  <c r="JA93" i="4"/>
  <c r="IO93" i="4"/>
  <c r="EB93" i="4"/>
  <c r="Q93" i="4"/>
  <c r="P93" i="4"/>
  <c r="JV83" i="4"/>
  <c r="JA83" i="4"/>
  <c r="IO83" i="4"/>
  <c r="EB83" i="4"/>
  <c r="Q83" i="4"/>
  <c r="P83" i="4"/>
  <c r="JW83" i="4" s="1"/>
  <c r="JV73" i="4"/>
  <c r="JA73" i="4"/>
  <c r="IO73" i="4"/>
  <c r="EB73" i="4"/>
  <c r="Q73" i="4"/>
  <c r="P73" i="4"/>
  <c r="JV63" i="4"/>
  <c r="JA63" i="4"/>
  <c r="IO63" i="4"/>
  <c r="EB63" i="4"/>
  <c r="Q63" i="4"/>
  <c r="P63" i="4"/>
  <c r="JV53" i="4"/>
  <c r="JA53" i="4"/>
  <c r="IO53" i="4"/>
  <c r="EB53" i="4"/>
  <c r="Q53" i="4"/>
  <c r="P53" i="4"/>
  <c r="JW53" i="4" s="1"/>
  <c r="JV43" i="4"/>
  <c r="JA43" i="4"/>
  <c r="IO43" i="4"/>
  <c r="EB43" i="4"/>
  <c r="Q43" i="4"/>
  <c r="P43" i="4"/>
  <c r="JW43" i="4" s="1"/>
  <c r="JV39" i="4"/>
  <c r="JA39" i="4"/>
  <c r="IO39" i="4"/>
  <c r="EB39" i="4"/>
  <c r="Q39" i="4"/>
  <c r="P39" i="4"/>
  <c r="JV38" i="4"/>
  <c r="JY38" i="4" s="1"/>
  <c r="JA38" i="4"/>
  <c r="IO38" i="4"/>
  <c r="EB38" i="4"/>
  <c r="Q38" i="4"/>
  <c r="P38" i="4"/>
  <c r="JV37" i="4"/>
  <c r="JA37" i="4"/>
  <c r="IO37" i="4"/>
  <c r="EB37" i="4"/>
  <c r="Q37" i="4"/>
  <c r="P37" i="4"/>
  <c r="JW37" i="4" s="1"/>
  <c r="JV36" i="4"/>
  <c r="JY36" i="4" s="1"/>
  <c r="JA36" i="4"/>
  <c r="IO36" i="4"/>
  <c r="EB36" i="4"/>
  <c r="Q36" i="4"/>
  <c r="P36" i="4"/>
  <c r="JV35" i="4"/>
  <c r="JA35" i="4"/>
  <c r="IO35" i="4"/>
  <c r="EB35" i="4"/>
  <c r="Q35" i="4"/>
  <c r="P35" i="4"/>
  <c r="JV34" i="4"/>
  <c r="JY34" i="4" s="1"/>
  <c r="JA34" i="4"/>
  <c r="IO34" i="4"/>
  <c r="EB34" i="4"/>
  <c r="Q34" i="4"/>
  <c r="P34" i="4"/>
  <c r="JX34" i="4" s="1"/>
  <c r="JV33" i="4"/>
  <c r="JA33" i="4"/>
  <c r="IO33" i="4"/>
  <c r="EB33" i="4"/>
  <c r="Q33" i="4"/>
  <c r="P33" i="4"/>
  <c r="JW33" i="4" s="1"/>
  <c r="JV32" i="4"/>
  <c r="JY32" i="4" s="1"/>
  <c r="JA32" i="4"/>
  <c r="IO32" i="4"/>
  <c r="EB32" i="4"/>
  <c r="Q32" i="4"/>
  <c r="P32" i="4"/>
  <c r="JV31" i="4"/>
  <c r="JA31" i="4"/>
  <c r="IO31" i="4"/>
  <c r="EB31" i="4"/>
  <c r="Q31" i="4"/>
  <c r="P31" i="4"/>
  <c r="JW31" i="4" s="1"/>
  <c r="JV30" i="4"/>
  <c r="JY30" i="4" s="1"/>
  <c r="JA30" i="4"/>
  <c r="IO30" i="4"/>
  <c r="EB30" i="4"/>
  <c r="Q30" i="4"/>
  <c r="P30" i="4"/>
  <c r="JV23" i="4"/>
  <c r="JA23" i="4"/>
  <c r="IO23" i="4"/>
  <c r="EB23" i="4"/>
  <c r="T23" i="4"/>
  <c r="Q23" i="4"/>
  <c r="P23" i="4"/>
  <c r="JW23" i="4" s="1"/>
  <c r="JV13" i="4"/>
  <c r="JA13" i="4"/>
  <c r="EB13" i="4"/>
  <c r="JE11" i="4"/>
  <c r="IT11" i="4"/>
  <c r="IY7" i="4"/>
  <c r="JV3" i="4"/>
  <c r="JA3" i="4"/>
  <c r="EB3" i="4"/>
  <c r="JV55" i="4"/>
  <c r="JV56" i="4"/>
  <c r="JV57" i="4"/>
  <c r="JV58" i="4"/>
  <c r="JV59" i="4"/>
  <c r="JV60" i="4"/>
  <c r="JV61" i="4"/>
  <c r="JV62" i="4"/>
  <c r="JV64" i="4"/>
  <c r="JV65" i="4"/>
  <c r="JV66" i="4"/>
  <c r="JV67" i="4"/>
  <c r="JV69" i="4"/>
  <c r="JV70" i="4"/>
  <c r="JV71" i="4"/>
  <c r="JV72" i="4"/>
  <c r="JV74" i="4"/>
  <c r="JV75" i="4"/>
  <c r="JV76" i="4"/>
  <c r="JV77" i="4"/>
  <c r="JV78" i="4"/>
  <c r="JV79" i="4"/>
  <c r="JV80" i="4"/>
  <c r="JV81" i="4"/>
  <c r="JV82" i="4"/>
  <c r="JV84" i="4"/>
  <c r="JV85" i="4"/>
  <c r="JV86" i="4"/>
  <c r="JV87" i="4"/>
  <c r="JV88" i="4"/>
  <c r="JV89" i="4"/>
  <c r="JV90" i="4"/>
  <c r="JV91" i="4"/>
  <c r="JV92" i="4"/>
  <c r="JV94" i="4"/>
  <c r="JV95" i="4"/>
  <c r="JV96" i="4"/>
  <c r="JV97" i="4"/>
  <c r="JV98" i="4"/>
  <c r="JV99" i="4"/>
  <c r="JV100" i="4"/>
  <c r="JV101" i="4"/>
  <c r="JV102" i="4"/>
  <c r="JV104" i="4"/>
  <c r="JV105" i="4"/>
  <c r="JV106" i="4"/>
  <c r="JV107" i="4"/>
  <c r="JV108" i="4"/>
  <c r="JV109" i="4"/>
  <c r="JV110" i="4"/>
  <c r="JV111" i="4"/>
  <c r="JV112" i="4"/>
  <c r="JV114" i="4"/>
  <c r="JV115" i="4"/>
  <c r="JV116" i="4"/>
  <c r="JV117" i="4"/>
  <c r="JV118" i="4"/>
  <c r="JV119" i="4"/>
  <c r="JV120" i="4"/>
  <c r="JV121" i="4"/>
  <c r="JV122" i="4"/>
  <c r="JV124" i="4"/>
  <c r="JV125" i="4"/>
  <c r="JV126" i="4"/>
  <c r="JV127" i="4"/>
  <c r="JV128" i="4"/>
  <c r="JV129" i="4"/>
  <c r="JV140" i="4"/>
  <c r="JV141" i="4"/>
  <c r="JV142" i="4"/>
  <c r="JV144" i="4"/>
  <c r="JV145" i="4"/>
  <c r="JV146" i="4"/>
  <c r="JV147" i="4"/>
  <c r="JV148" i="4"/>
  <c r="JV149" i="4"/>
  <c r="JV150" i="4"/>
  <c r="JV151" i="4"/>
  <c r="JV152" i="4"/>
  <c r="JV154" i="4"/>
  <c r="JV155" i="4"/>
  <c r="JV156" i="4"/>
  <c r="JV157" i="4"/>
  <c r="JV158" i="4"/>
  <c r="JV159" i="4"/>
  <c r="JV160" i="4"/>
  <c r="JV161" i="4"/>
  <c r="JV162" i="4"/>
  <c r="JV164" i="4"/>
  <c r="JV165" i="4"/>
  <c r="JV166" i="4"/>
  <c r="JV167" i="4"/>
  <c r="JV168" i="4"/>
  <c r="JV169" i="4"/>
  <c r="JV170" i="4"/>
  <c r="JV171" i="4"/>
  <c r="JV172" i="4"/>
  <c r="JV174" i="4"/>
  <c r="JV175" i="4"/>
  <c r="JV176" i="4"/>
  <c r="JV177" i="4"/>
  <c r="JV178" i="4"/>
  <c r="JV179" i="4"/>
  <c r="JV180" i="4"/>
  <c r="JV181" i="4"/>
  <c r="JV182" i="4"/>
  <c r="JV184" i="4"/>
  <c r="JV185" i="4"/>
  <c r="JV186" i="4"/>
  <c r="JV187" i="4"/>
  <c r="JV188" i="4"/>
  <c r="JV189" i="4"/>
  <c r="JV190" i="4"/>
  <c r="JV191" i="4"/>
  <c r="JV192" i="4"/>
  <c r="JV194" i="4"/>
  <c r="JV195" i="4"/>
  <c r="JV196" i="4"/>
  <c r="JV197" i="4"/>
  <c r="JV198" i="4"/>
  <c r="JV199" i="4"/>
  <c r="JV200" i="4"/>
  <c r="JV201" i="4"/>
  <c r="JV202" i="4"/>
  <c r="JV204" i="4"/>
  <c r="JV205" i="4"/>
  <c r="JV206" i="4"/>
  <c r="JV207" i="4"/>
  <c r="JV208" i="4"/>
  <c r="JV209" i="4"/>
  <c r="JV210" i="4"/>
  <c r="JV211" i="4"/>
  <c r="JV212" i="4"/>
  <c r="JV216" i="4"/>
  <c r="JV218" i="4"/>
  <c r="JV219" i="4"/>
  <c r="JV220" i="4"/>
  <c r="JV221" i="4"/>
  <c r="JV222" i="4"/>
  <c r="JV224" i="4"/>
  <c r="JV225" i="4"/>
  <c r="JV226" i="4"/>
  <c r="JV227" i="4"/>
  <c r="JV228" i="4"/>
  <c r="JV229" i="4"/>
  <c r="JV240" i="4"/>
  <c r="JV241" i="4"/>
  <c r="JV242" i="4"/>
  <c r="JV244" i="4"/>
  <c r="JV245" i="4"/>
  <c r="JV246" i="4"/>
  <c r="JV247" i="4"/>
  <c r="JV248" i="4"/>
  <c r="JV249" i="4"/>
  <c r="JV250" i="4"/>
  <c r="JV251" i="4"/>
  <c r="JV252" i="4"/>
  <c r="JV254" i="4"/>
  <c r="JV255" i="4"/>
  <c r="JV256" i="4"/>
  <c r="JV257" i="4"/>
  <c r="JV258" i="4"/>
  <c r="JV259" i="4"/>
  <c r="JV260" i="4"/>
  <c r="JV261" i="4"/>
  <c r="JV262" i="4"/>
  <c r="JV264" i="4"/>
  <c r="JV265" i="4"/>
  <c r="JV266" i="4"/>
  <c r="JV267" i="4"/>
  <c r="JV268" i="4"/>
  <c r="JV269" i="4"/>
  <c r="JV270" i="4"/>
  <c r="JV271" i="4"/>
  <c r="JV272" i="4"/>
  <c r="JV274" i="4"/>
  <c r="JV275" i="4"/>
  <c r="JV276" i="4"/>
  <c r="JV277" i="4"/>
  <c r="JV278" i="4"/>
  <c r="JV279" i="4"/>
  <c r="JV280" i="4"/>
  <c r="JV281" i="4"/>
  <c r="JV282" i="4"/>
  <c r="JV284" i="4"/>
  <c r="JV285" i="4"/>
  <c r="JV286" i="4"/>
  <c r="JV287" i="4"/>
  <c r="JV288" i="4"/>
  <c r="JV289" i="4"/>
  <c r="JV290" i="4"/>
  <c r="JV291" i="4"/>
  <c r="JV292" i="4"/>
  <c r="JV294" i="4"/>
  <c r="JV295" i="4"/>
  <c r="JV296" i="4"/>
  <c r="JV297" i="4"/>
  <c r="JV298" i="4"/>
  <c r="JV299" i="4"/>
  <c r="JV22" i="4"/>
  <c r="JV24" i="4"/>
  <c r="JV25" i="4"/>
  <c r="JV26" i="4"/>
  <c r="JV27" i="4"/>
  <c r="JV28" i="4"/>
  <c r="JV29" i="4"/>
  <c r="JV40" i="4"/>
  <c r="JV41" i="4"/>
  <c r="JV42" i="4"/>
  <c r="JV44" i="4"/>
  <c r="JV45" i="4"/>
  <c r="JV46" i="4"/>
  <c r="JV47" i="4"/>
  <c r="JV48" i="4"/>
  <c r="JV49" i="4"/>
  <c r="JV50" i="4"/>
  <c r="JV51" i="4"/>
  <c r="JV52" i="4"/>
  <c r="JV54" i="4"/>
  <c r="JV9" i="4"/>
  <c r="JV10" i="4"/>
  <c r="JV12" i="4"/>
  <c r="JV14" i="4"/>
  <c r="JV15" i="4"/>
  <c r="JV16" i="4"/>
  <c r="JV17" i="4"/>
  <c r="JV18" i="4"/>
  <c r="JV19" i="4"/>
  <c r="JV20" i="4"/>
  <c r="JV21" i="4"/>
  <c r="JV4" i="4"/>
  <c r="JV5" i="4"/>
  <c r="JV6" i="4"/>
  <c r="JV7" i="4"/>
  <c r="JV8" i="4"/>
  <c r="P269" i="4"/>
  <c r="JW269" i="4" s="1"/>
  <c r="P270" i="4"/>
  <c r="P271" i="4"/>
  <c r="JW271" i="4" s="1"/>
  <c r="P272" i="4"/>
  <c r="P274" i="4"/>
  <c r="P275" i="4"/>
  <c r="JW275" i="4" s="1"/>
  <c r="P276" i="4"/>
  <c r="P277" i="4"/>
  <c r="JW277" i="4" s="1"/>
  <c r="P278" i="4"/>
  <c r="P279" i="4"/>
  <c r="P280" i="4"/>
  <c r="JW280" i="4" s="1"/>
  <c r="P281" i="4"/>
  <c r="P282" i="4"/>
  <c r="P284" i="4"/>
  <c r="P285" i="4"/>
  <c r="P286" i="4"/>
  <c r="JW286" i="4" s="1"/>
  <c r="P287" i="4"/>
  <c r="P288" i="4"/>
  <c r="P289" i="4"/>
  <c r="JW289" i="4" s="1"/>
  <c r="P290" i="4"/>
  <c r="P291" i="4"/>
  <c r="JW291" i="4" s="1"/>
  <c r="P292" i="4"/>
  <c r="P294" i="4"/>
  <c r="P295" i="4"/>
  <c r="JW295" i="4" s="1"/>
  <c r="P296" i="4"/>
  <c r="P297" i="4"/>
  <c r="JW297" i="4" s="1"/>
  <c r="P298" i="4"/>
  <c r="P299" i="4"/>
  <c r="P262" i="4"/>
  <c r="P264" i="4"/>
  <c r="P265" i="4"/>
  <c r="JW265" i="4" s="1"/>
  <c r="P266" i="4"/>
  <c r="P267" i="4"/>
  <c r="JW267" i="4" s="1"/>
  <c r="P268" i="4"/>
  <c r="P240" i="4"/>
  <c r="P241" i="4"/>
  <c r="JW241" i="4" s="1"/>
  <c r="P242" i="4"/>
  <c r="P244" i="4"/>
  <c r="P245" i="4"/>
  <c r="JW245" i="4" s="1"/>
  <c r="P246" i="4"/>
  <c r="P247" i="4"/>
  <c r="JW247" i="4" s="1"/>
  <c r="P248" i="4"/>
  <c r="P249" i="4"/>
  <c r="JW249" i="4" s="1"/>
  <c r="P250" i="4"/>
  <c r="P251" i="4"/>
  <c r="P252" i="4"/>
  <c r="JW252" i="4" s="1"/>
  <c r="P254" i="4"/>
  <c r="P255" i="4"/>
  <c r="JW255" i="4" s="1"/>
  <c r="P256" i="4"/>
  <c r="P257" i="4"/>
  <c r="P258" i="4"/>
  <c r="JW258" i="4" s="1"/>
  <c r="P259" i="4"/>
  <c r="P260" i="4"/>
  <c r="P261" i="4"/>
  <c r="JW261" i="4" s="1"/>
  <c r="P178" i="4"/>
  <c r="P179" i="4"/>
  <c r="JW179" i="4" s="1"/>
  <c r="P180" i="4"/>
  <c r="P181" i="4"/>
  <c r="JW181" i="4" s="1"/>
  <c r="P182" i="4"/>
  <c r="P184" i="4"/>
  <c r="JW184" i="4" s="1"/>
  <c r="P185" i="4"/>
  <c r="P186" i="4"/>
  <c r="P187" i="4"/>
  <c r="JW187" i="4" s="1"/>
  <c r="P188" i="4"/>
  <c r="P189" i="4"/>
  <c r="P190" i="4"/>
  <c r="JW190" i="4" s="1"/>
  <c r="P191" i="4"/>
  <c r="P192" i="4"/>
  <c r="P194" i="4"/>
  <c r="P195" i="4"/>
  <c r="JW195" i="4" s="1"/>
  <c r="P196" i="4"/>
  <c r="P197" i="4"/>
  <c r="JW197" i="4" s="1"/>
  <c r="P198" i="4"/>
  <c r="JW198" i="4" s="1"/>
  <c r="P199" i="4"/>
  <c r="P200" i="4"/>
  <c r="JW200" i="4" s="1"/>
  <c r="P201" i="4"/>
  <c r="P202" i="4"/>
  <c r="P204" i="4"/>
  <c r="JW204" i="4" s="1"/>
  <c r="P205" i="4"/>
  <c r="P206" i="4"/>
  <c r="P207" i="4"/>
  <c r="JW207" i="4" s="1"/>
  <c r="P208" i="4"/>
  <c r="P209" i="4"/>
  <c r="P210" i="4"/>
  <c r="JW210" i="4" s="1"/>
  <c r="P211" i="4"/>
  <c r="P212" i="4"/>
  <c r="P214" i="4"/>
  <c r="P215" i="4"/>
  <c r="P216" i="4"/>
  <c r="P217" i="4"/>
  <c r="P218" i="4"/>
  <c r="P219" i="4"/>
  <c r="JW219" i="4" s="1"/>
  <c r="P220" i="4"/>
  <c r="P221" i="4"/>
  <c r="JW221" i="4" s="1"/>
  <c r="P222" i="4"/>
  <c r="P224" i="4"/>
  <c r="P225" i="4"/>
  <c r="JW225" i="4" s="1"/>
  <c r="P226" i="4"/>
  <c r="P227" i="4"/>
  <c r="JW227" i="4" s="1"/>
  <c r="P228" i="4"/>
  <c r="P229" i="4"/>
  <c r="JW229" i="4" s="1"/>
  <c r="P164" i="4"/>
  <c r="P165" i="4"/>
  <c r="JW165" i="4" s="1"/>
  <c r="P166" i="4"/>
  <c r="P167" i="4"/>
  <c r="JW167" i="4" s="1"/>
  <c r="P168" i="4"/>
  <c r="P169" i="4"/>
  <c r="JW169" i="4" s="1"/>
  <c r="P170" i="4"/>
  <c r="P171" i="4"/>
  <c r="JW171" i="4" s="1"/>
  <c r="P172" i="4"/>
  <c r="P174" i="4"/>
  <c r="P175" i="4"/>
  <c r="JW175" i="4" s="1"/>
  <c r="P176" i="4"/>
  <c r="P177" i="4"/>
  <c r="JW177" i="4" s="1"/>
  <c r="Q55" i="4"/>
  <c r="Q56" i="4"/>
  <c r="Q57" i="4"/>
  <c r="Q58" i="4"/>
  <c r="Q59" i="4"/>
  <c r="Q60" i="4"/>
  <c r="Q61" i="4"/>
  <c r="Q62" i="4"/>
  <c r="Q64" i="4"/>
  <c r="Q65" i="4"/>
  <c r="Q66" i="4"/>
  <c r="Q67" i="4"/>
  <c r="Q68" i="4"/>
  <c r="Q69" i="4"/>
  <c r="Q70" i="4"/>
  <c r="Q71" i="4"/>
  <c r="Q72" i="4"/>
  <c r="Q74" i="4"/>
  <c r="Q75" i="4"/>
  <c r="Q76" i="4"/>
  <c r="Q77" i="4"/>
  <c r="Q78" i="4"/>
  <c r="Q79" i="4"/>
  <c r="Q80" i="4"/>
  <c r="Q81" i="4"/>
  <c r="Q82" i="4"/>
  <c r="Q84" i="4"/>
  <c r="Q85" i="4"/>
  <c r="Q86" i="4"/>
  <c r="Q87" i="4"/>
  <c r="Q88" i="4"/>
  <c r="Q89" i="4"/>
  <c r="Q90" i="4"/>
  <c r="Q91" i="4"/>
  <c r="Q92" i="4"/>
  <c r="Q94" i="4"/>
  <c r="Q95" i="4"/>
  <c r="Q96" i="4"/>
  <c r="Q97" i="4"/>
  <c r="Q98" i="4"/>
  <c r="Q99" i="4"/>
  <c r="Q100" i="4"/>
  <c r="Q101" i="4"/>
  <c r="Q102" i="4"/>
  <c r="Q104" i="4"/>
  <c r="Q105" i="4"/>
  <c r="Q106" i="4"/>
  <c r="Q107" i="4"/>
  <c r="Q108" i="4"/>
  <c r="Q109" i="4"/>
  <c r="Q110" i="4"/>
  <c r="Q111" i="4"/>
  <c r="Q112" i="4"/>
  <c r="Q114" i="4"/>
  <c r="Q115" i="4"/>
  <c r="Q116" i="4"/>
  <c r="Q117" i="4"/>
  <c r="Q118" i="4"/>
  <c r="Q119" i="4"/>
  <c r="Q120" i="4"/>
  <c r="Q121" i="4"/>
  <c r="Q122" i="4"/>
  <c r="Q124" i="4"/>
  <c r="Q125" i="4"/>
  <c r="Q126" i="4"/>
  <c r="Q127" i="4"/>
  <c r="Q128" i="4"/>
  <c r="Q129" i="4"/>
  <c r="Q140" i="4"/>
  <c r="Q141" i="4"/>
  <c r="Q142" i="4"/>
  <c r="Q144" i="4"/>
  <c r="Q145" i="4"/>
  <c r="Q146" i="4"/>
  <c r="Q147" i="4"/>
  <c r="Q148" i="4"/>
  <c r="Q149" i="4"/>
  <c r="Q150" i="4"/>
  <c r="Q151" i="4"/>
  <c r="Q152" i="4"/>
  <c r="Q154" i="4"/>
  <c r="Q155" i="4"/>
  <c r="Q156" i="4"/>
  <c r="Q157" i="4"/>
  <c r="Q158" i="4"/>
  <c r="Q159" i="4"/>
  <c r="Q160" i="4"/>
  <c r="Q161" i="4"/>
  <c r="Q162" i="4"/>
  <c r="Q164" i="4"/>
  <c r="Q165" i="4"/>
  <c r="Q166" i="4"/>
  <c r="Q167" i="4"/>
  <c r="Q168" i="4"/>
  <c r="Q169" i="4"/>
  <c r="Q170" i="4"/>
  <c r="Q171" i="4"/>
  <c r="Q172" i="4"/>
  <c r="Q174" i="4"/>
  <c r="Q175" i="4"/>
  <c r="Q176" i="4"/>
  <c r="Q177" i="4"/>
  <c r="Q178" i="4"/>
  <c r="Q179" i="4"/>
  <c r="Q180" i="4"/>
  <c r="Q181" i="4"/>
  <c r="Q182" i="4"/>
  <c r="Q184" i="4"/>
  <c r="Q185" i="4"/>
  <c r="Q186" i="4"/>
  <c r="Q187" i="4"/>
  <c r="Q188" i="4"/>
  <c r="Q189" i="4"/>
  <c r="Q190" i="4"/>
  <c r="Q191" i="4"/>
  <c r="Q192" i="4"/>
  <c r="Q194" i="4"/>
  <c r="Q195" i="4"/>
  <c r="Q196" i="4"/>
  <c r="Q197" i="4"/>
  <c r="Q198" i="4"/>
  <c r="Q199" i="4"/>
  <c r="Q200" i="4"/>
  <c r="Q201" i="4"/>
  <c r="Q202" i="4"/>
  <c r="Q204" i="4"/>
  <c r="Q205" i="4"/>
  <c r="Q206" i="4"/>
  <c r="Q207" i="4"/>
  <c r="Q208" i="4"/>
  <c r="Q209" i="4"/>
  <c r="Q210" i="4"/>
  <c r="Q211" i="4"/>
  <c r="Q212" i="4"/>
  <c r="Q214" i="4"/>
  <c r="Q215" i="4"/>
  <c r="Q216" i="4"/>
  <c r="Q217" i="4"/>
  <c r="Q218" i="4"/>
  <c r="Q219" i="4"/>
  <c r="Q220" i="4"/>
  <c r="Q221" i="4"/>
  <c r="Q222" i="4"/>
  <c r="Q224" i="4"/>
  <c r="Q225" i="4"/>
  <c r="Q226" i="4"/>
  <c r="Q227" i="4"/>
  <c r="Q228" i="4"/>
  <c r="Q229" i="4"/>
  <c r="Q240" i="4"/>
  <c r="Q241" i="4"/>
  <c r="Q242" i="4"/>
  <c r="Q244" i="4"/>
  <c r="Q245" i="4"/>
  <c r="Q246" i="4"/>
  <c r="Q247" i="4"/>
  <c r="Q248" i="4"/>
  <c r="Q249" i="4"/>
  <c r="Q250" i="4"/>
  <c r="Q251" i="4"/>
  <c r="Q252" i="4"/>
  <c r="Q254" i="4"/>
  <c r="Q255" i="4"/>
  <c r="Q256" i="4"/>
  <c r="Q257" i="4"/>
  <c r="Q258" i="4"/>
  <c r="Q259" i="4"/>
  <c r="Q260" i="4"/>
  <c r="Q261" i="4"/>
  <c r="Q28" i="4"/>
  <c r="Q29" i="4"/>
  <c r="Q40" i="4"/>
  <c r="Q41" i="4"/>
  <c r="Q42" i="4"/>
  <c r="Q44" i="4"/>
  <c r="Q45" i="4"/>
  <c r="Q46" i="4"/>
  <c r="Q47" i="4"/>
  <c r="Q48" i="4"/>
  <c r="Q49" i="4"/>
  <c r="Q50" i="4"/>
  <c r="Q51" i="4"/>
  <c r="Q52" i="4"/>
  <c r="Q54" i="4"/>
  <c r="Q24" i="4"/>
  <c r="Q25" i="4"/>
  <c r="Q26" i="4"/>
  <c r="Q27" i="4"/>
  <c r="Q22" i="4"/>
  <c r="P118" i="4"/>
  <c r="P119" i="4"/>
  <c r="JW119" i="4" s="1"/>
  <c r="P120" i="4"/>
  <c r="JX120" i="4" s="1"/>
  <c r="P121" i="4"/>
  <c r="P122" i="4"/>
  <c r="JX122" i="4" s="1"/>
  <c r="P124" i="4"/>
  <c r="P125" i="4"/>
  <c r="JW125" i="4" s="1"/>
  <c r="P126" i="4"/>
  <c r="P127" i="4"/>
  <c r="JW127" i="4" s="1"/>
  <c r="P128" i="4"/>
  <c r="P129" i="4"/>
  <c r="JW129" i="4" s="1"/>
  <c r="P140" i="4"/>
  <c r="P141" i="4"/>
  <c r="P142" i="4"/>
  <c r="JW142" i="4" s="1"/>
  <c r="P144" i="4"/>
  <c r="P145" i="4"/>
  <c r="JW145" i="4" s="1"/>
  <c r="P146" i="4"/>
  <c r="P147" i="4"/>
  <c r="JW147" i="4" s="1"/>
  <c r="P148" i="4"/>
  <c r="P149" i="4"/>
  <c r="JW149" i="4" s="1"/>
  <c r="P150" i="4"/>
  <c r="P151" i="4"/>
  <c r="JW151" i="4" s="1"/>
  <c r="P152" i="4"/>
  <c r="P154" i="4"/>
  <c r="P155" i="4"/>
  <c r="P156" i="4"/>
  <c r="JW156" i="4" s="1"/>
  <c r="P157" i="4"/>
  <c r="JX157" i="4" s="1"/>
  <c r="P158" i="4"/>
  <c r="JX158" i="4" s="1"/>
  <c r="P159" i="4"/>
  <c r="P160" i="4"/>
  <c r="P161" i="4"/>
  <c r="P162" i="4"/>
  <c r="JW162" i="4" s="1"/>
  <c r="P97" i="4"/>
  <c r="JW97" i="4" s="1"/>
  <c r="P98" i="4"/>
  <c r="P99" i="4"/>
  <c r="JW99" i="4" s="1"/>
  <c r="P100" i="4"/>
  <c r="P101" i="4"/>
  <c r="JW101" i="4" s="1"/>
  <c r="P102" i="4"/>
  <c r="P104" i="4"/>
  <c r="P105" i="4"/>
  <c r="JW105" i="4" s="1"/>
  <c r="P106" i="4"/>
  <c r="P107" i="4"/>
  <c r="P108" i="4"/>
  <c r="JW108" i="4" s="1"/>
  <c r="P109" i="4"/>
  <c r="JW109" i="4" s="1"/>
  <c r="P110" i="4"/>
  <c r="JW110" i="4" s="1"/>
  <c r="P111" i="4"/>
  <c r="P112" i="4"/>
  <c r="P114" i="4"/>
  <c r="JW114" i="4" s="1"/>
  <c r="P115" i="4"/>
  <c r="P116" i="4"/>
  <c r="P117" i="4"/>
  <c r="JW117" i="4" s="1"/>
  <c r="P70" i="4"/>
  <c r="P71" i="4"/>
  <c r="JW71" i="4" s="1"/>
  <c r="P72" i="4"/>
  <c r="P74" i="4"/>
  <c r="P75" i="4"/>
  <c r="P76" i="4"/>
  <c r="P77" i="4"/>
  <c r="JW77" i="4" s="1"/>
  <c r="P78" i="4"/>
  <c r="P79" i="4"/>
  <c r="JW79" i="4" s="1"/>
  <c r="P80" i="4"/>
  <c r="P81" i="4"/>
  <c r="JW81" i="4" s="1"/>
  <c r="P82" i="4"/>
  <c r="P84" i="4"/>
  <c r="P85" i="4"/>
  <c r="JW85" i="4" s="1"/>
  <c r="P86" i="4"/>
  <c r="P87" i="4"/>
  <c r="P88" i="4"/>
  <c r="JW88" i="4" s="1"/>
  <c r="P89" i="4"/>
  <c r="P90" i="4"/>
  <c r="P91" i="4"/>
  <c r="JW91" i="4" s="1"/>
  <c r="P92" i="4"/>
  <c r="P94" i="4"/>
  <c r="JW94" i="4" s="1"/>
  <c r="P95" i="4"/>
  <c r="P96" i="4"/>
  <c r="P24" i="4"/>
  <c r="P25" i="4"/>
  <c r="JW25" i="4" s="1"/>
  <c r="P26" i="4"/>
  <c r="P27" i="4"/>
  <c r="JW27" i="4" s="1"/>
  <c r="P28" i="4"/>
  <c r="JX28" i="4" s="1"/>
  <c r="P29" i="4"/>
  <c r="P40" i="4"/>
  <c r="JW40" i="4" s="1"/>
  <c r="P41" i="4"/>
  <c r="P42" i="4"/>
  <c r="P44" i="4"/>
  <c r="P45" i="4"/>
  <c r="P46" i="4"/>
  <c r="JW46" i="4" s="1"/>
  <c r="P47" i="4"/>
  <c r="P48" i="4"/>
  <c r="P49" i="4"/>
  <c r="JW49" i="4" s="1"/>
  <c r="P50" i="4"/>
  <c r="P51" i="4"/>
  <c r="JW51" i="4" s="1"/>
  <c r="P52" i="4"/>
  <c r="P54" i="4"/>
  <c r="P55" i="4"/>
  <c r="JW55" i="4" s="1"/>
  <c r="P56" i="4"/>
  <c r="P57" i="4"/>
  <c r="JW57" i="4" s="1"/>
  <c r="P58" i="4"/>
  <c r="JX58" i="4" s="1"/>
  <c r="P59" i="4"/>
  <c r="JX59" i="4" s="1"/>
  <c r="P60" i="4"/>
  <c r="P61" i="4"/>
  <c r="JX61" i="4" s="1"/>
  <c r="P62" i="4"/>
  <c r="JX62" i="4" s="1"/>
  <c r="P64" i="4"/>
  <c r="JX64" i="4" s="1"/>
  <c r="P65" i="4"/>
  <c r="JX65" i="4" s="1"/>
  <c r="P66" i="4"/>
  <c r="P67" i="4"/>
  <c r="JX67" i="4" s="1"/>
  <c r="P68" i="4"/>
  <c r="P69" i="4"/>
  <c r="P22" i="4"/>
  <c r="JW22" i="4" s="1"/>
  <c r="JY220" i="4" l="1"/>
  <c r="JY130" i="4"/>
  <c r="JY132" i="4"/>
  <c r="JY134" i="4"/>
  <c r="JY135" i="4"/>
  <c r="JY137" i="4"/>
  <c r="JY138" i="4"/>
  <c r="JY143" i="4"/>
  <c r="JY163" i="4"/>
  <c r="JY183" i="4"/>
  <c r="JY203" i="4"/>
  <c r="JY230" i="4"/>
  <c r="JY231" i="4"/>
  <c r="JY233" i="4"/>
  <c r="JY234" i="4"/>
  <c r="JY236" i="4"/>
  <c r="JY237" i="4"/>
  <c r="JY239" i="4"/>
  <c r="JY253" i="4"/>
  <c r="JY39" i="4"/>
  <c r="JY93" i="4"/>
  <c r="JY113" i="4"/>
  <c r="JY310" i="4"/>
  <c r="JY312" i="4"/>
  <c r="JY314" i="4"/>
  <c r="JY316" i="4"/>
  <c r="JY318" i="4"/>
  <c r="JY320" i="4"/>
  <c r="JY322" i="4"/>
  <c r="JY324" i="4"/>
  <c r="JY326" i="4"/>
  <c r="JY330" i="4"/>
  <c r="JY332" i="4"/>
  <c r="JY336" i="4"/>
  <c r="JY342" i="4"/>
  <c r="JY344" i="4"/>
  <c r="JY346" i="4"/>
  <c r="JY350" i="4"/>
  <c r="JY352" i="4"/>
  <c r="JY302" i="4"/>
  <c r="JY222" i="4"/>
  <c r="JY218" i="4"/>
  <c r="JY268" i="4"/>
  <c r="JY264" i="4"/>
  <c r="JX50" i="4"/>
  <c r="JW50" i="4"/>
  <c r="JX41" i="4"/>
  <c r="JW41" i="4"/>
  <c r="JX96" i="4"/>
  <c r="JW96" i="4"/>
  <c r="JW82" i="4"/>
  <c r="JX82" i="4"/>
  <c r="JX78" i="4"/>
  <c r="JW78" i="4"/>
  <c r="JW112" i="4"/>
  <c r="JX112" i="4"/>
  <c r="JX161" i="4"/>
  <c r="JW161" i="4"/>
  <c r="JX152" i="4"/>
  <c r="JW152" i="4"/>
  <c r="JX148" i="4"/>
  <c r="JW148" i="4"/>
  <c r="JX144" i="4"/>
  <c r="JW144" i="4"/>
  <c r="JX172" i="4"/>
  <c r="JW172" i="4"/>
  <c r="JX168" i="4"/>
  <c r="JW168" i="4"/>
  <c r="JX164" i="4"/>
  <c r="JW164" i="4"/>
  <c r="JX226" i="4"/>
  <c r="JW226" i="4"/>
  <c r="JW217" i="4"/>
  <c r="JY217" i="4"/>
  <c r="JX212" i="4"/>
  <c r="JW212" i="4"/>
  <c r="JX208" i="4"/>
  <c r="JW208" i="4"/>
  <c r="JX186" i="4"/>
  <c r="JW186" i="4"/>
  <c r="JX257" i="4"/>
  <c r="JW257" i="4"/>
  <c r="JX248" i="4"/>
  <c r="JW248" i="4"/>
  <c r="JX244" i="4"/>
  <c r="JW244" i="4"/>
  <c r="JX268" i="4"/>
  <c r="JW268" i="4"/>
  <c r="JX264" i="4"/>
  <c r="JW264" i="4"/>
  <c r="JX292" i="4"/>
  <c r="JW292" i="4"/>
  <c r="JX288" i="4"/>
  <c r="JW288" i="4"/>
  <c r="JX284" i="4"/>
  <c r="JW284" i="4"/>
  <c r="JX279" i="4"/>
  <c r="JW279" i="4"/>
  <c r="JX270" i="4"/>
  <c r="JW270" i="4"/>
  <c r="JY51" i="4"/>
  <c r="JZ50" i="4"/>
  <c r="JY47" i="4"/>
  <c r="JY42" i="4"/>
  <c r="JY28" i="4"/>
  <c r="JY24" i="4"/>
  <c r="JZ296" i="4"/>
  <c r="JY297" i="4"/>
  <c r="JY292" i="4"/>
  <c r="JY288" i="4"/>
  <c r="JY284" i="4"/>
  <c r="JY279" i="4"/>
  <c r="JZ274" i="4"/>
  <c r="JY275" i="4"/>
  <c r="JY270" i="4"/>
  <c r="JY266" i="4"/>
  <c r="JZ260" i="4"/>
  <c r="JZ259" i="4"/>
  <c r="JY261" i="4"/>
  <c r="JY257" i="4"/>
  <c r="JZ250" i="4"/>
  <c r="JY252" i="4"/>
  <c r="JZ251" i="4"/>
  <c r="JY248" i="4"/>
  <c r="JY244" i="4"/>
  <c r="JZ228" i="4"/>
  <c r="JY229" i="4"/>
  <c r="JZ224" i="4"/>
  <c r="JY225" i="4"/>
  <c r="JY212" i="4"/>
  <c r="JY208" i="4"/>
  <c r="JZ202" i="4"/>
  <c r="JY204" i="4"/>
  <c r="JZ203" i="4"/>
  <c r="JZ198" i="4"/>
  <c r="JY199" i="4"/>
  <c r="JZ194" i="4"/>
  <c r="JY195" i="4"/>
  <c r="JZ188" i="4"/>
  <c r="JY190" i="4"/>
  <c r="JZ189" i="4"/>
  <c r="JY186" i="4"/>
  <c r="JZ180" i="4"/>
  <c r="JY181" i="4"/>
  <c r="JZ176" i="4"/>
  <c r="JY177" i="4"/>
  <c r="JY172" i="4"/>
  <c r="JY168" i="4"/>
  <c r="JY164" i="4"/>
  <c r="JZ158" i="4"/>
  <c r="JZ157" i="4"/>
  <c r="JY159" i="4"/>
  <c r="JY155" i="4"/>
  <c r="JY150" i="4"/>
  <c r="JY146" i="4"/>
  <c r="JY141" i="4"/>
  <c r="JZ126" i="4"/>
  <c r="JY127" i="4"/>
  <c r="JY122" i="4"/>
  <c r="JY118" i="4"/>
  <c r="JZ113" i="4"/>
  <c r="JY114" i="4"/>
  <c r="JZ112" i="4"/>
  <c r="JY109" i="4"/>
  <c r="JZ104" i="4"/>
  <c r="JY105" i="4"/>
  <c r="JY100" i="4"/>
  <c r="JY96" i="4"/>
  <c r="JY91" i="4"/>
  <c r="JZ89" i="4"/>
  <c r="JZ90" i="4"/>
  <c r="JY87" i="4"/>
  <c r="JY82" i="4"/>
  <c r="JY78" i="4"/>
  <c r="JY74" i="4"/>
  <c r="JY69" i="4"/>
  <c r="JZ67" i="4"/>
  <c r="JY64" i="4"/>
  <c r="JY59" i="4"/>
  <c r="JZ54" i="4"/>
  <c r="JY55" i="4"/>
  <c r="JY23" i="4"/>
  <c r="JZ22" i="4"/>
  <c r="JY31" i="4"/>
  <c r="JZ30" i="4"/>
  <c r="JZ32" i="4"/>
  <c r="JY33" i="4"/>
  <c r="JZ34" i="4"/>
  <c r="JY35" i="4"/>
  <c r="JZ36" i="4"/>
  <c r="JY37" i="4"/>
  <c r="JZ52" i="4"/>
  <c r="JY53" i="4"/>
  <c r="JZ72" i="4"/>
  <c r="JY73" i="4"/>
  <c r="JZ122" i="4"/>
  <c r="JY123" i="4"/>
  <c r="JZ130" i="4"/>
  <c r="JY131" i="4"/>
  <c r="JZ132" i="4"/>
  <c r="JY133" i="4"/>
  <c r="JZ135" i="4"/>
  <c r="JZ134" i="4"/>
  <c r="JY136" i="4"/>
  <c r="JZ138" i="4"/>
  <c r="JZ137" i="4"/>
  <c r="JY139" i="4"/>
  <c r="JZ152" i="4"/>
  <c r="JY153" i="4"/>
  <c r="JZ172" i="4"/>
  <c r="JY173" i="4"/>
  <c r="JZ192" i="4"/>
  <c r="JZ191" i="4"/>
  <c r="JY193" i="4"/>
  <c r="JZ212" i="4"/>
  <c r="JZ211" i="4"/>
  <c r="JY213" i="4"/>
  <c r="JZ222" i="4"/>
  <c r="JY223" i="4"/>
  <c r="JZ230" i="4"/>
  <c r="JY232" i="4"/>
  <c r="JZ231" i="4"/>
  <c r="JZ234" i="4"/>
  <c r="JZ233" i="4"/>
  <c r="JY235" i="4"/>
  <c r="JZ237" i="4"/>
  <c r="JZ236" i="4"/>
  <c r="JY238" i="4"/>
  <c r="JZ242" i="4"/>
  <c r="JY243" i="4"/>
  <c r="JZ292" i="4"/>
  <c r="JY293" i="4"/>
  <c r="JX301" i="4"/>
  <c r="JW301" i="4"/>
  <c r="JZ301" i="4"/>
  <c r="JY303" i="4"/>
  <c r="JZ302" i="4"/>
  <c r="JX305" i="4"/>
  <c r="JW305" i="4"/>
  <c r="JZ326" i="4"/>
  <c r="JY328" i="4"/>
  <c r="JZ332" i="4"/>
  <c r="JY334" i="4"/>
  <c r="JZ333" i="4"/>
  <c r="JZ352" i="4"/>
  <c r="JY354" i="4"/>
  <c r="JX22" i="4"/>
  <c r="JX52" i="4"/>
  <c r="JW52" i="4"/>
  <c r="JW48" i="4"/>
  <c r="JX48" i="4"/>
  <c r="JX44" i="4"/>
  <c r="JW44" i="4"/>
  <c r="JW89" i="4"/>
  <c r="JX89" i="4"/>
  <c r="JX80" i="4"/>
  <c r="JW80" i="4"/>
  <c r="JX76" i="4"/>
  <c r="JW76" i="4"/>
  <c r="JX115" i="4"/>
  <c r="JW115" i="4"/>
  <c r="JX106" i="4"/>
  <c r="JW106" i="4"/>
  <c r="JX155" i="4"/>
  <c r="JW155" i="4"/>
  <c r="JX150" i="4"/>
  <c r="JW150" i="4"/>
  <c r="JX146" i="4"/>
  <c r="JW146" i="4"/>
  <c r="JX141" i="4"/>
  <c r="JW141" i="4"/>
  <c r="JX118" i="4"/>
  <c r="JW118" i="4"/>
  <c r="JX74" i="4"/>
  <c r="JW74" i="4"/>
  <c r="JX104" i="4"/>
  <c r="JW104" i="4"/>
  <c r="JX45" i="4"/>
  <c r="JW45" i="4"/>
  <c r="JW26" i="4"/>
  <c r="JX26" i="4"/>
  <c r="JW95" i="4"/>
  <c r="JX95" i="4"/>
  <c r="JX72" i="4"/>
  <c r="JW72" i="4"/>
  <c r="JX116" i="4"/>
  <c r="JW116" i="4"/>
  <c r="JX107" i="4"/>
  <c r="JW107" i="4"/>
  <c r="JX102" i="4"/>
  <c r="JW102" i="4"/>
  <c r="JX98" i="4"/>
  <c r="JW98" i="4"/>
  <c r="JX160" i="4"/>
  <c r="JW160" i="4"/>
  <c r="JX128" i="4"/>
  <c r="JW128" i="4"/>
  <c r="JX124" i="4"/>
  <c r="JW124" i="4"/>
  <c r="JX176" i="4"/>
  <c r="JW176" i="4"/>
  <c r="JX220" i="4"/>
  <c r="JW220" i="4"/>
  <c r="JX216" i="4"/>
  <c r="JW216" i="4"/>
  <c r="JX211" i="4"/>
  <c r="JW211" i="4"/>
  <c r="JX202" i="4"/>
  <c r="JW202" i="4"/>
  <c r="JX194" i="4"/>
  <c r="JW194" i="4"/>
  <c r="JX189" i="4"/>
  <c r="JW189" i="4"/>
  <c r="JX185" i="4"/>
  <c r="JW185" i="4"/>
  <c r="JX180" i="4"/>
  <c r="JW180" i="4"/>
  <c r="JX260" i="4"/>
  <c r="JW260" i="4"/>
  <c r="JX256" i="4"/>
  <c r="JW256" i="4"/>
  <c r="JX251" i="4"/>
  <c r="JW251" i="4"/>
  <c r="JX242" i="4"/>
  <c r="JW242" i="4"/>
  <c r="JX262" i="4"/>
  <c r="JW262" i="4"/>
  <c r="JX296" i="4"/>
  <c r="JW296" i="4"/>
  <c r="JX287" i="4"/>
  <c r="JW287" i="4"/>
  <c r="JX282" i="4"/>
  <c r="JW282" i="4"/>
  <c r="JX278" i="4"/>
  <c r="JW278" i="4"/>
  <c r="JX274" i="4"/>
  <c r="JW274" i="4"/>
  <c r="JY50" i="4"/>
  <c r="JY46" i="4"/>
  <c r="JZ44" i="4"/>
  <c r="JZ45" i="4"/>
  <c r="JY41" i="4"/>
  <c r="JZ26" i="4"/>
  <c r="JY27" i="4"/>
  <c r="JY22" i="4"/>
  <c r="JY296" i="4"/>
  <c r="JZ290" i="4"/>
  <c r="JY291" i="4"/>
  <c r="JY287" i="4"/>
  <c r="JY282" i="4"/>
  <c r="JY278" i="4"/>
  <c r="JY274" i="4"/>
  <c r="JZ268" i="4"/>
  <c r="JY269" i="4"/>
  <c r="JZ264" i="4"/>
  <c r="JY265" i="4"/>
  <c r="JY260" i="4"/>
  <c r="JY256" i="4"/>
  <c r="JY251" i="4"/>
  <c r="JZ246" i="4"/>
  <c r="JY247" i="4"/>
  <c r="JY242" i="4"/>
  <c r="JY228" i="4"/>
  <c r="JY224" i="4"/>
  <c r="JZ218" i="4"/>
  <c r="JY219" i="4"/>
  <c r="JY211" i="4"/>
  <c r="JZ206" i="4"/>
  <c r="JZ205" i="4"/>
  <c r="JY207" i="4"/>
  <c r="JY202" i="4"/>
  <c r="JY198" i="4"/>
  <c r="JY194" i="4"/>
  <c r="JY189" i="4"/>
  <c r="JY185" i="4"/>
  <c r="JY180" i="4"/>
  <c r="JY176" i="4"/>
  <c r="JZ170" i="4"/>
  <c r="JY171" i="4"/>
  <c r="JZ166" i="4"/>
  <c r="JY167" i="4"/>
  <c r="JZ160" i="4"/>
  <c r="JY162" i="4"/>
  <c r="JZ161" i="4"/>
  <c r="JY158" i="4"/>
  <c r="JY154" i="4"/>
  <c r="JZ148" i="4"/>
  <c r="JY149" i="4"/>
  <c r="JZ144" i="4"/>
  <c r="JZ143" i="4"/>
  <c r="JY145" i="4"/>
  <c r="JY140" i="4"/>
  <c r="JY126" i="4"/>
  <c r="JZ120" i="4"/>
  <c r="JY121" i="4"/>
  <c r="JZ115" i="4"/>
  <c r="JY117" i="4"/>
  <c r="JZ116" i="4"/>
  <c r="JY112" i="4"/>
  <c r="JZ107" i="4"/>
  <c r="JY108" i="4"/>
  <c r="JZ106" i="4"/>
  <c r="JY104" i="4"/>
  <c r="JY99" i="4"/>
  <c r="JZ98" i="4"/>
  <c r="JY95" i="4"/>
  <c r="JY90" i="4"/>
  <c r="JY86" i="4"/>
  <c r="JZ80" i="4"/>
  <c r="JY81" i="4"/>
  <c r="JZ76" i="4"/>
  <c r="JY77" i="4"/>
  <c r="JY72" i="4"/>
  <c r="JY67" i="4"/>
  <c r="JY62" i="4"/>
  <c r="JY58" i="4"/>
  <c r="JX30" i="4"/>
  <c r="JW30" i="4"/>
  <c r="JX32" i="4"/>
  <c r="JW32" i="4"/>
  <c r="JX36" i="4"/>
  <c r="JW36" i="4"/>
  <c r="JX38" i="4"/>
  <c r="JW38" i="4"/>
  <c r="JX130" i="4"/>
  <c r="JW130" i="4"/>
  <c r="JX132" i="4"/>
  <c r="JW132" i="4"/>
  <c r="JX134" i="4"/>
  <c r="JW134" i="4"/>
  <c r="JX135" i="4"/>
  <c r="JW135" i="4"/>
  <c r="JX137" i="4"/>
  <c r="JW137" i="4"/>
  <c r="JX138" i="4"/>
  <c r="JW138" i="4"/>
  <c r="JX143" i="4"/>
  <c r="JW143" i="4"/>
  <c r="JX163" i="4"/>
  <c r="JW163" i="4"/>
  <c r="JX183" i="4"/>
  <c r="JW183" i="4"/>
  <c r="JX203" i="4"/>
  <c r="JW203" i="4"/>
  <c r="JX230" i="4"/>
  <c r="JW230" i="4"/>
  <c r="JX231" i="4"/>
  <c r="JW231" i="4"/>
  <c r="JX233" i="4"/>
  <c r="JW233" i="4"/>
  <c r="JX234" i="4"/>
  <c r="JW234" i="4"/>
  <c r="JX236" i="4"/>
  <c r="JW236" i="4"/>
  <c r="JX237" i="4"/>
  <c r="JW237" i="4"/>
  <c r="JX239" i="4"/>
  <c r="JW239" i="4"/>
  <c r="JX253" i="4"/>
  <c r="JW253" i="4"/>
  <c r="JZ282" i="4"/>
  <c r="JZ281" i="4"/>
  <c r="JY283" i="4"/>
  <c r="JX304" i="4"/>
  <c r="JW304" i="4"/>
  <c r="JZ305" i="4"/>
  <c r="JZ304" i="4"/>
  <c r="JY306" i="4"/>
  <c r="JX308" i="4"/>
  <c r="JW308" i="4"/>
  <c r="JX327" i="4"/>
  <c r="JW327" i="4"/>
  <c r="JX329" i="4"/>
  <c r="JW329" i="4"/>
  <c r="JX333" i="4"/>
  <c r="JW333" i="4"/>
  <c r="JX335" i="4"/>
  <c r="JW335" i="4"/>
  <c r="JX347" i="4"/>
  <c r="JW347" i="4"/>
  <c r="JX349" i="4"/>
  <c r="JW349" i="4"/>
  <c r="JX353" i="4"/>
  <c r="JW353" i="4"/>
  <c r="JX170" i="4"/>
  <c r="JW170" i="4"/>
  <c r="JX166" i="4"/>
  <c r="JW166" i="4"/>
  <c r="JX228" i="4"/>
  <c r="JW228" i="4"/>
  <c r="JX224" i="4"/>
  <c r="JW224" i="4"/>
  <c r="JW215" i="4"/>
  <c r="JY215" i="4"/>
  <c r="JX206" i="4"/>
  <c r="JW206" i="4"/>
  <c r="JX192" i="4"/>
  <c r="JW192" i="4"/>
  <c r="JX188" i="4"/>
  <c r="JW188" i="4"/>
  <c r="JX259" i="4"/>
  <c r="JW259" i="4"/>
  <c r="JX250" i="4"/>
  <c r="JW250" i="4"/>
  <c r="JX246" i="4"/>
  <c r="JW246" i="4"/>
  <c r="JX266" i="4"/>
  <c r="JW266" i="4"/>
  <c r="JX299" i="4"/>
  <c r="JW299" i="4"/>
  <c r="JX290" i="4"/>
  <c r="JW290" i="4"/>
  <c r="JX281" i="4"/>
  <c r="JW281" i="4"/>
  <c r="JX272" i="4"/>
  <c r="JW272" i="4"/>
  <c r="JY54" i="4"/>
  <c r="JZ47" i="4"/>
  <c r="JY49" i="4"/>
  <c r="JZ48" i="4"/>
  <c r="JY45" i="4"/>
  <c r="JZ39" i="4"/>
  <c r="JZ38" i="4"/>
  <c r="JY40" i="4"/>
  <c r="JY26" i="4"/>
  <c r="JY299" i="4"/>
  <c r="JZ294" i="4"/>
  <c r="JY295" i="4"/>
  <c r="JY290" i="4"/>
  <c r="JZ285" i="4"/>
  <c r="JZ284" i="4"/>
  <c r="JY286" i="4"/>
  <c r="JY281" i="4"/>
  <c r="JZ276" i="4"/>
  <c r="JY277" i="4"/>
  <c r="JY272" i="4"/>
  <c r="JY259" i="4"/>
  <c r="JZ254" i="4"/>
  <c r="JZ253" i="4"/>
  <c r="JY255" i="4"/>
  <c r="JY250" i="4"/>
  <c r="JY246" i="4"/>
  <c r="JZ240" i="4"/>
  <c r="JZ239" i="4"/>
  <c r="JY241" i="4"/>
  <c r="JZ226" i="4"/>
  <c r="JY227" i="4"/>
  <c r="JZ209" i="4"/>
  <c r="JZ208" i="4"/>
  <c r="JY210" i="4"/>
  <c r="JY206" i="4"/>
  <c r="JZ196" i="4"/>
  <c r="JY197" i="4"/>
  <c r="JY192" i="4"/>
  <c r="JY188" i="4"/>
  <c r="JZ183" i="4"/>
  <c r="JZ182" i="4"/>
  <c r="JY184" i="4"/>
  <c r="JZ178" i="4"/>
  <c r="JY179" i="4"/>
  <c r="JZ174" i="4"/>
  <c r="JY175" i="4"/>
  <c r="JY170" i="4"/>
  <c r="JY166" i="4"/>
  <c r="JY161" i="4"/>
  <c r="JY157" i="4"/>
  <c r="JY152" i="4"/>
  <c r="JY148" i="4"/>
  <c r="JY144" i="4"/>
  <c r="JZ128" i="4"/>
  <c r="JY129" i="4"/>
  <c r="JZ124" i="4"/>
  <c r="JY125" i="4"/>
  <c r="JY120" i="4"/>
  <c r="JY116" i="4"/>
  <c r="JZ109" i="4"/>
  <c r="JZ110" i="4"/>
  <c r="JY111" i="4"/>
  <c r="JY107" i="4"/>
  <c r="JY102" i="4"/>
  <c r="JY98" i="4"/>
  <c r="JZ93" i="4"/>
  <c r="JZ92" i="4"/>
  <c r="JY94" i="4"/>
  <c r="JY89" i="4"/>
  <c r="JZ84" i="4"/>
  <c r="JY85" i="4"/>
  <c r="JY80" i="4"/>
  <c r="JY76" i="4"/>
  <c r="JY71" i="4"/>
  <c r="JZ70" i="4"/>
  <c r="JZ64" i="4"/>
  <c r="JZ65" i="4"/>
  <c r="JY66" i="4"/>
  <c r="JY61" i="4"/>
  <c r="JZ56" i="4"/>
  <c r="JY57" i="4"/>
  <c r="JZ41" i="4"/>
  <c r="JZ42" i="4"/>
  <c r="JY43" i="4"/>
  <c r="JZ62" i="4"/>
  <c r="JY63" i="4"/>
  <c r="JZ61" i="4"/>
  <c r="JY83" i="4"/>
  <c r="JZ82" i="4"/>
  <c r="JY103" i="4"/>
  <c r="JZ102" i="4"/>
  <c r="JZ272" i="4"/>
  <c r="JY273" i="4"/>
  <c r="JY301" i="4"/>
  <c r="JY305" i="4"/>
  <c r="JX307" i="4"/>
  <c r="JW307" i="4"/>
  <c r="JZ308" i="4"/>
  <c r="JZ307" i="4"/>
  <c r="JY309" i="4"/>
  <c r="JZ310" i="4"/>
  <c r="JY311" i="4"/>
  <c r="JZ312" i="4"/>
  <c r="JY313" i="4"/>
  <c r="JZ314" i="4"/>
  <c r="JY315" i="4"/>
  <c r="JZ316" i="4"/>
  <c r="JY317" i="4"/>
  <c r="JZ318" i="4"/>
  <c r="JY319" i="4"/>
  <c r="JZ320" i="4"/>
  <c r="JY321" i="4"/>
  <c r="JZ324" i="4"/>
  <c r="JY325" i="4"/>
  <c r="JY329" i="4"/>
  <c r="JZ330" i="4"/>
  <c r="JZ329" i="4"/>
  <c r="JY331" i="4"/>
  <c r="JY333" i="4"/>
  <c r="JY335" i="4"/>
  <c r="JZ336" i="4"/>
  <c r="JZ335" i="4"/>
  <c r="JY337" i="4"/>
  <c r="JY339" i="4"/>
  <c r="JY341" i="4"/>
  <c r="JZ342" i="4"/>
  <c r="JY343" i="4"/>
  <c r="JZ344" i="4"/>
  <c r="JY345" i="4"/>
  <c r="JY347" i="4"/>
  <c r="JY349" i="4"/>
  <c r="JY357" i="4"/>
  <c r="JX56" i="4"/>
  <c r="JW56" i="4"/>
  <c r="JX47" i="4"/>
  <c r="JW47" i="4"/>
  <c r="JW42" i="4"/>
  <c r="JX42" i="4"/>
  <c r="JX24" i="4"/>
  <c r="JW24" i="4"/>
  <c r="JX84" i="4"/>
  <c r="JW84" i="4"/>
  <c r="JX70" i="4"/>
  <c r="JW70" i="4"/>
  <c r="JW100" i="4"/>
  <c r="JX100" i="4"/>
  <c r="JX154" i="4"/>
  <c r="JW154" i="4"/>
  <c r="JX140" i="4"/>
  <c r="JW140" i="4"/>
  <c r="JX126" i="4"/>
  <c r="JW126" i="4"/>
  <c r="JX174" i="4"/>
  <c r="JW174" i="4"/>
  <c r="JX222" i="4"/>
  <c r="JW222" i="4"/>
  <c r="JX218" i="4"/>
  <c r="JW218" i="4"/>
  <c r="JX214" i="4"/>
  <c r="JW214" i="4"/>
  <c r="JZ214" i="4"/>
  <c r="JY214" i="4"/>
  <c r="JX209" i="4"/>
  <c r="JW209" i="4"/>
  <c r="JX205" i="4"/>
  <c r="JW205" i="4"/>
  <c r="JX196" i="4"/>
  <c r="JW196" i="4"/>
  <c r="JX191" i="4"/>
  <c r="JW191" i="4"/>
  <c r="JX182" i="4"/>
  <c r="JW182" i="4"/>
  <c r="JX178" i="4"/>
  <c r="JW178" i="4"/>
  <c r="JX254" i="4"/>
  <c r="JW254" i="4"/>
  <c r="JX240" i="4"/>
  <c r="JW240" i="4"/>
  <c r="JX298" i="4"/>
  <c r="JW298" i="4"/>
  <c r="JW294" i="4"/>
  <c r="JX294" i="4"/>
  <c r="JX285" i="4"/>
  <c r="JW285" i="4"/>
  <c r="JX276" i="4"/>
  <c r="JW276" i="4"/>
  <c r="JY52" i="4"/>
  <c r="JY48" i="4"/>
  <c r="JY44" i="4"/>
  <c r="JZ28" i="4"/>
  <c r="JY29" i="4"/>
  <c r="JZ24" i="4"/>
  <c r="JY25" i="4"/>
  <c r="JY298" i="4"/>
  <c r="JY294" i="4"/>
  <c r="JZ288" i="4"/>
  <c r="JZ287" i="4"/>
  <c r="JY289" i="4"/>
  <c r="JY285" i="4"/>
  <c r="JZ278" i="4"/>
  <c r="JY280" i="4"/>
  <c r="JZ279" i="4"/>
  <c r="JY276" i="4"/>
  <c r="JZ270" i="4"/>
  <c r="JY271" i="4"/>
  <c r="JZ266" i="4"/>
  <c r="JY267" i="4"/>
  <c r="JY262" i="4"/>
  <c r="JZ257" i="4"/>
  <c r="JZ256" i="4"/>
  <c r="JY258" i="4"/>
  <c r="JY254" i="4"/>
  <c r="JZ248" i="4"/>
  <c r="JY249" i="4"/>
  <c r="JZ244" i="4"/>
  <c r="JY245" i="4"/>
  <c r="JY240" i="4"/>
  <c r="JY226" i="4"/>
  <c r="JZ220" i="4"/>
  <c r="JY221" i="4"/>
  <c r="JY216" i="4"/>
  <c r="JZ216" i="4"/>
  <c r="JY209" i="4"/>
  <c r="JY205" i="4"/>
  <c r="JY200" i="4"/>
  <c r="JY196" i="4"/>
  <c r="JY191" i="4"/>
  <c r="JZ186" i="4"/>
  <c r="JZ185" i="4"/>
  <c r="JY187" i="4"/>
  <c r="JY182" i="4"/>
  <c r="JY178" i="4"/>
  <c r="JY174" i="4"/>
  <c r="JZ168" i="4"/>
  <c r="JY169" i="4"/>
  <c r="JZ164" i="4"/>
  <c r="JZ163" i="4"/>
  <c r="JY165" i="4"/>
  <c r="JY160" i="4"/>
  <c r="JZ155" i="4"/>
  <c r="JZ154" i="4"/>
  <c r="JY156" i="4"/>
  <c r="JZ150" i="4"/>
  <c r="JY151" i="4"/>
  <c r="JZ146" i="4"/>
  <c r="JY147" i="4"/>
  <c r="JZ140" i="4"/>
  <c r="JY142" i="4"/>
  <c r="JZ141" i="4"/>
  <c r="JY128" i="4"/>
  <c r="JY124" i="4"/>
  <c r="JZ118" i="4"/>
  <c r="JY119" i="4"/>
  <c r="JY115" i="4"/>
  <c r="JY110" i="4"/>
  <c r="JY106" i="4"/>
  <c r="JZ100" i="4"/>
  <c r="JY101" i="4"/>
  <c r="JZ95" i="4"/>
  <c r="JZ96" i="4"/>
  <c r="JY97" i="4"/>
  <c r="JY92" i="4"/>
  <c r="JZ87" i="4"/>
  <c r="JY88" i="4"/>
  <c r="JZ86" i="4"/>
  <c r="JY84" i="4"/>
  <c r="JY79" i="4"/>
  <c r="JZ78" i="4"/>
  <c r="JY75" i="4"/>
  <c r="JZ74" i="4"/>
  <c r="JY70" i="4"/>
  <c r="JY65" i="4"/>
  <c r="JZ59" i="4"/>
  <c r="JZ58" i="4"/>
  <c r="JY60" i="4"/>
  <c r="JY56" i="4"/>
  <c r="JX39" i="4"/>
  <c r="JW39" i="4"/>
  <c r="JW93" i="4"/>
  <c r="JX93" i="4"/>
  <c r="JX113" i="4"/>
  <c r="JW113" i="4"/>
  <c r="JZ262" i="4"/>
  <c r="JY263" i="4"/>
  <c r="JZ298" i="4"/>
  <c r="JY300" i="4"/>
  <c r="JZ299" i="4"/>
  <c r="JX302" i="4"/>
  <c r="JW302" i="4"/>
  <c r="JY304" i="4"/>
  <c r="JY308" i="4"/>
  <c r="JX310" i="4"/>
  <c r="JW310" i="4"/>
  <c r="JX312" i="4"/>
  <c r="JW312" i="4"/>
  <c r="JW314" i="4"/>
  <c r="JX314" i="4"/>
  <c r="JX316" i="4"/>
  <c r="JW316" i="4"/>
  <c r="JW318" i="4"/>
  <c r="JX318" i="4"/>
  <c r="JX320" i="4"/>
  <c r="JW320" i="4"/>
  <c r="JX322" i="4"/>
  <c r="JW322" i="4"/>
  <c r="JW324" i="4"/>
  <c r="JX324" i="4"/>
  <c r="JW326" i="4"/>
  <c r="JX326" i="4"/>
  <c r="JW330" i="4"/>
  <c r="JX330" i="4"/>
  <c r="JX332" i="4"/>
  <c r="JW332" i="4"/>
  <c r="JX336" i="4"/>
  <c r="JW336" i="4"/>
  <c r="JX338" i="4"/>
  <c r="JW338" i="4"/>
  <c r="JX340" i="4"/>
  <c r="JW340" i="4"/>
  <c r="JX342" i="4"/>
  <c r="JW342" i="4"/>
  <c r="JX344" i="4"/>
  <c r="JW344" i="4"/>
  <c r="JX346" i="4"/>
  <c r="JW346" i="4"/>
  <c r="JX350" i="4"/>
  <c r="JW350" i="4"/>
  <c r="JW352" i="4"/>
  <c r="JX352" i="4"/>
  <c r="JY338" i="4"/>
  <c r="JZ338" i="4"/>
  <c r="JZ200" i="4"/>
  <c r="JY201" i="4"/>
  <c r="JY353" i="4"/>
  <c r="JZ353" i="4"/>
  <c r="JZ350" i="4"/>
  <c r="JZ349" i="4"/>
  <c r="JY351" i="4"/>
  <c r="JY327" i="4"/>
  <c r="JZ327" i="4"/>
  <c r="JZ322" i="4"/>
  <c r="JY323" i="4"/>
  <c r="JZ340" i="4"/>
  <c r="JY340" i="4"/>
  <c r="JZ347" i="4"/>
  <c r="JZ346" i="4"/>
  <c r="JY348" i="4"/>
  <c r="JY356" i="4"/>
  <c r="JW356" i="4"/>
  <c r="JZ356" i="4"/>
  <c r="JX356" i="4"/>
  <c r="JZ355" i="4"/>
  <c r="JY355" i="4"/>
  <c r="JX355" i="4"/>
  <c r="JW355" i="4"/>
  <c r="JE68" i="4"/>
  <c r="IT68" i="4"/>
  <c r="JA68" i="4" s="1"/>
  <c r="EB117" i="4"/>
  <c r="EB118" i="4"/>
  <c r="EB119" i="4"/>
  <c r="EB120" i="4"/>
  <c r="EB121" i="4"/>
  <c r="EB122" i="4"/>
  <c r="EB124" i="4"/>
  <c r="EB125" i="4"/>
  <c r="EB126" i="4"/>
  <c r="EB127" i="4"/>
  <c r="EB128" i="4"/>
  <c r="EB129" i="4"/>
  <c r="EB140" i="4"/>
  <c r="EB141" i="4"/>
  <c r="EB142" i="4"/>
  <c r="EB144" i="4"/>
  <c r="EB145" i="4"/>
  <c r="EB146" i="4"/>
  <c r="EB147" i="4"/>
  <c r="EB148" i="4"/>
  <c r="EB149" i="4"/>
  <c r="EB150" i="4"/>
  <c r="EB151" i="4"/>
  <c r="EB152" i="4"/>
  <c r="EB154" i="4"/>
  <c r="EB155" i="4"/>
  <c r="EB156" i="4"/>
  <c r="EB157" i="4"/>
  <c r="EB158" i="4"/>
  <c r="EB159" i="4"/>
  <c r="EB160" i="4"/>
  <c r="EB161" i="4"/>
  <c r="EB162" i="4"/>
  <c r="EB164" i="4"/>
  <c r="EB165" i="4"/>
  <c r="EB166" i="4"/>
  <c r="EB167" i="4"/>
  <c r="EB168" i="4"/>
  <c r="EB169" i="4"/>
  <c r="EB170" i="4"/>
  <c r="EB171" i="4"/>
  <c r="EB172" i="4"/>
  <c r="EB174" i="4"/>
  <c r="EB175" i="4"/>
  <c r="EB176" i="4"/>
  <c r="EB177" i="4"/>
  <c r="EB178" i="4"/>
  <c r="EB179" i="4"/>
  <c r="EB180" i="4"/>
  <c r="EB181" i="4"/>
  <c r="EB182" i="4"/>
  <c r="EB184" i="4"/>
  <c r="EB185" i="4"/>
  <c r="EB186" i="4"/>
  <c r="EB187" i="4"/>
  <c r="EB188" i="4"/>
  <c r="EB189" i="4"/>
  <c r="EB190" i="4"/>
  <c r="EB191" i="4"/>
  <c r="EB192" i="4"/>
  <c r="EB194" i="4"/>
  <c r="EB195" i="4"/>
  <c r="EB196" i="4"/>
  <c r="EB197" i="4"/>
  <c r="EB198" i="4"/>
  <c r="EB199" i="4"/>
  <c r="EB200" i="4"/>
  <c r="EB201" i="4"/>
  <c r="EB202" i="4"/>
  <c r="EB204" i="4"/>
  <c r="EB205" i="4"/>
  <c r="EB206" i="4"/>
  <c r="EB207" i="4"/>
  <c r="EB208" i="4"/>
  <c r="EB209" i="4"/>
  <c r="EB210" i="4"/>
  <c r="EB211" i="4"/>
  <c r="EB212" i="4"/>
  <c r="EB214" i="4"/>
  <c r="EB215" i="4"/>
  <c r="EB216" i="4"/>
  <c r="EB217" i="4"/>
  <c r="EB218" i="4"/>
  <c r="EB219" i="4"/>
  <c r="EB220" i="4"/>
  <c r="EB221" i="4"/>
  <c r="EB222" i="4"/>
  <c r="EB224" i="4"/>
  <c r="EB225" i="4"/>
  <c r="EB226" i="4"/>
  <c r="EB227" i="4"/>
  <c r="EB228" i="4"/>
  <c r="EB229" i="4"/>
  <c r="EB240" i="4"/>
  <c r="EB241" i="4"/>
  <c r="EB242" i="4"/>
  <c r="EB244" i="4"/>
  <c r="EB245" i="4"/>
  <c r="EB246" i="4"/>
  <c r="EB247" i="4"/>
  <c r="EB248" i="4"/>
  <c r="EB249" i="4"/>
  <c r="EB250" i="4"/>
  <c r="EB251" i="4"/>
  <c r="EB252" i="4"/>
  <c r="EB254" i="4"/>
  <c r="EB255" i="4"/>
  <c r="EB256" i="4"/>
  <c r="EB257" i="4"/>
  <c r="EB258" i="4"/>
  <c r="EB259" i="4"/>
  <c r="EB260" i="4"/>
  <c r="EB261" i="4"/>
  <c r="EB262" i="4"/>
  <c r="EB264" i="4"/>
  <c r="EB266" i="4"/>
  <c r="EB267" i="4"/>
  <c r="EB268" i="4"/>
  <c r="EB269" i="4"/>
  <c r="EB270" i="4"/>
  <c r="EB271" i="4"/>
  <c r="EB272" i="4"/>
  <c r="EB274" i="4"/>
  <c r="EB275" i="4"/>
  <c r="EB276" i="4"/>
  <c r="EB277" i="4"/>
  <c r="EB278" i="4"/>
  <c r="EB280" i="4"/>
  <c r="EB281" i="4"/>
  <c r="EB282" i="4"/>
  <c r="EB284" i="4"/>
  <c r="EB285" i="4"/>
  <c r="EB286" i="4"/>
  <c r="EB287" i="4"/>
  <c r="EB288" i="4"/>
  <c r="EB289" i="4"/>
  <c r="EB290" i="4"/>
  <c r="EB291" i="4"/>
  <c r="EB292" i="4"/>
  <c r="EB294" i="4"/>
  <c r="EB295" i="4"/>
  <c r="EB296" i="4"/>
  <c r="EB297" i="4"/>
  <c r="EB298" i="4"/>
  <c r="EB299" i="4"/>
  <c r="EB28" i="4"/>
  <c r="EB29" i="4"/>
  <c r="EB6" i="4"/>
  <c r="EB7" i="4"/>
  <c r="EB8" i="4"/>
  <c r="EB9" i="4"/>
  <c r="EB10" i="4"/>
  <c r="EB40" i="4"/>
  <c r="EB11" i="4"/>
  <c r="EB41" i="4"/>
  <c r="EB42" i="4"/>
  <c r="EB12" i="4"/>
  <c r="EB44" i="4"/>
  <c r="EB45" i="4"/>
  <c r="EB46" i="4"/>
  <c r="EB47" i="4"/>
  <c r="EB48" i="4"/>
  <c r="EB49" i="4"/>
  <c r="EB14" i="4"/>
  <c r="EB50" i="4"/>
  <c r="EB51" i="4"/>
  <c r="EB15" i="4"/>
  <c r="EB52" i="4"/>
  <c r="EB16" i="4"/>
  <c r="EB54" i="4"/>
  <c r="EB55" i="4"/>
  <c r="EB17" i="4"/>
  <c r="EB56" i="4"/>
  <c r="EB57" i="4"/>
  <c r="EB18" i="4"/>
  <c r="EB58" i="4"/>
  <c r="EB59" i="4"/>
  <c r="EB60" i="4"/>
  <c r="EB19" i="4"/>
  <c r="EB61" i="4"/>
  <c r="EB62" i="4"/>
  <c r="EB20" i="4"/>
  <c r="EB64" i="4"/>
  <c r="EB65" i="4"/>
  <c r="EB66" i="4"/>
  <c r="EB21" i="4"/>
  <c r="EB67" i="4"/>
  <c r="EB68" i="4"/>
  <c r="EB69" i="4"/>
  <c r="EB26" i="4"/>
  <c r="EB27" i="4"/>
  <c r="EB5" i="4"/>
  <c r="EB24" i="4"/>
  <c r="EB25" i="4"/>
  <c r="EB4" i="4"/>
  <c r="EB22" i="4"/>
  <c r="EB2" i="4"/>
  <c r="IO62" i="4"/>
  <c r="IO64" i="4"/>
  <c r="IO65" i="4"/>
  <c r="IO66" i="4"/>
  <c r="IO67" i="4"/>
  <c r="IO68" i="4"/>
  <c r="IO69" i="4"/>
  <c r="IO70" i="4"/>
  <c r="IO71" i="4"/>
  <c r="IO72" i="4"/>
  <c r="IO74" i="4"/>
  <c r="IO75" i="4"/>
  <c r="IO76" i="4"/>
  <c r="IO77" i="4"/>
  <c r="IO78" i="4"/>
  <c r="IO79" i="4"/>
  <c r="IO80" i="4"/>
  <c r="IO81" i="4"/>
  <c r="IO82" i="4"/>
  <c r="IO84" i="4"/>
  <c r="IO85" i="4"/>
  <c r="IO89" i="4"/>
  <c r="IO91" i="4"/>
  <c r="IO94" i="4"/>
  <c r="IO95" i="4"/>
  <c r="IO96" i="4"/>
  <c r="IO97" i="4"/>
  <c r="IO98" i="4"/>
  <c r="IO99" i="4"/>
  <c r="IO100" i="4"/>
  <c r="IO101" i="4"/>
  <c r="IO102" i="4"/>
  <c r="IO104" i="4"/>
  <c r="IO105" i="4"/>
  <c r="IO106" i="4"/>
  <c r="IO107" i="4"/>
  <c r="IO108" i="4"/>
  <c r="IO109" i="4"/>
  <c r="IO110" i="4"/>
  <c r="IO111" i="4"/>
  <c r="IO112" i="4"/>
  <c r="IO114" i="4"/>
  <c r="IO115" i="4"/>
  <c r="IO116" i="4"/>
  <c r="IO117" i="4"/>
  <c r="IO60" i="4"/>
  <c r="IO61" i="4"/>
  <c r="IO24" i="4"/>
  <c r="IO25" i="4"/>
  <c r="IO26" i="4"/>
  <c r="IO27" i="4"/>
  <c r="IO28" i="4"/>
  <c r="IO29" i="4"/>
  <c r="IO40" i="4"/>
  <c r="IO41" i="4"/>
  <c r="IO42" i="4"/>
  <c r="IO44" i="4"/>
  <c r="IO45" i="4"/>
  <c r="IO46" i="4"/>
  <c r="IO47" i="4"/>
  <c r="IO48" i="4"/>
  <c r="IO49" i="4"/>
  <c r="IO50" i="4"/>
  <c r="IO51" i="4"/>
  <c r="IO52" i="4"/>
  <c r="IO55" i="4"/>
  <c r="IO56" i="4"/>
  <c r="IO57" i="4"/>
  <c r="IO58" i="4"/>
  <c r="IO59" i="4"/>
  <c r="IO22" i="4"/>
  <c r="EB72" i="4"/>
  <c r="EB74" i="4"/>
  <c r="EB75" i="4"/>
  <c r="EB76" i="4"/>
  <c r="EB77" i="4"/>
  <c r="EB78" i="4"/>
  <c r="EB79" i="4"/>
  <c r="EB80" i="4"/>
  <c r="EB81" i="4"/>
  <c r="EB82" i="4"/>
  <c r="EB84" i="4"/>
  <c r="EB85" i="4"/>
  <c r="EB86" i="4"/>
  <c r="EB87" i="4"/>
  <c r="EB88" i="4"/>
  <c r="EB89" i="4"/>
  <c r="EB90" i="4"/>
  <c r="EB91" i="4"/>
  <c r="EB92" i="4"/>
  <c r="EB94" i="4"/>
  <c r="EB95" i="4"/>
  <c r="EB96" i="4"/>
  <c r="EB97" i="4"/>
  <c r="EB98" i="4"/>
  <c r="EB99" i="4"/>
  <c r="EB100" i="4"/>
  <c r="EB101" i="4"/>
  <c r="EB102" i="4"/>
  <c r="EB104" i="4"/>
  <c r="EB105" i="4"/>
  <c r="EB106" i="4"/>
  <c r="EB107" i="4"/>
  <c r="EB108" i="4"/>
  <c r="EB109" i="4"/>
  <c r="EB110" i="4"/>
  <c r="EB111" i="4"/>
  <c r="EB112" i="4"/>
  <c r="EB114" i="4"/>
  <c r="EB115" i="4"/>
  <c r="EB116" i="4"/>
  <c r="EB71" i="4"/>
  <c r="EB70" i="4"/>
  <c r="JA69" i="4"/>
  <c r="JA70" i="4"/>
  <c r="JA71" i="4"/>
  <c r="JA72" i="4"/>
  <c r="JA74" i="4"/>
  <c r="JA75" i="4"/>
  <c r="JA76" i="4"/>
  <c r="JA77" i="4"/>
  <c r="JA78" i="4"/>
  <c r="JA79" i="4"/>
  <c r="JA80" i="4"/>
  <c r="JA81" i="4"/>
  <c r="JA82" i="4"/>
  <c r="JA84" i="4"/>
  <c r="JA85" i="4"/>
  <c r="JA86" i="4"/>
  <c r="JA87" i="4"/>
  <c r="JA88" i="4"/>
  <c r="JA89" i="4"/>
  <c r="JA90" i="4"/>
  <c r="JA91" i="4"/>
  <c r="JA92" i="4"/>
  <c r="JA94" i="4"/>
  <c r="JA95" i="4"/>
  <c r="JA96" i="4"/>
  <c r="JA97" i="4"/>
  <c r="JA98" i="4"/>
  <c r="JA99" i="4"/>
  <c r="JA100" i="4"/>
  <c r="JA101" i="4"/>
  <c r="JA102" i="4"/>
  <c r="JA104" i="4"/>
  <c r="JA105" i="4"/>
  <c r="JA106" i="4"/>
  <c r="JA107" i="4"/>
  <c r="JA108" i="4"/>
  <c r="JA109" i="4"/>
  <c r="JA110" i="4"/>
  <c r="JA111" i="4"/>
  <c r="JA112" i="4"/>
  <c r="JA114" i="4"/>
  <c r="JA115" i="4"/>
  <c r="JA116" i="4"/>
  <c r="JA117" i="4"/>
  <c r="JA67" i="4"/>
  <c r="JA65" i="4"/>
  <c r="JA66" i="4"/>
  <c r="JA64" i="4"/>
  <c r="JA62" i="4"/>
  <c r="JA61" i="4"/>
  <c r="JA59" i="4"/>
  <c r="JA60" i="4"/>
  <c r="JA58" i="4"/>
  <c r="JA55" i="4"/>
  <c r="JA17" i="4"/>
  <c r="JA56" i="4"/>
  <c r="JA57" i="4"/>
  <c r="JA9" i="4"/>
  <c r="JA10" i="4"/>
  <c r="JA40" i="4"/>
  <c r="JA41" i="4"/>
  <c r="JA42" i="4"/>
  <c r="JA12" i="4"/>
  <c r="JA44" i="4"/>
  <c r="JA45" i="4"/>
  <c r="JA46" i="4"/>
  <c r="JA47" i="4"/>
  <c r="JA48" i="4"/>
  <c r="JA49" i="4"/>
  <c r="JA14" i="4"/>
  <c r="JA50" i="4"/>
  <c r="JA51" i="4"/>
  <c r="JA15" i="4"/>
  <c r="JA52" i="4"/>
  <c r="JA7" i="4"/>
  <c r="JA29" i="4"/>
  <c r="JA6" i="4"/>
  <c r="JA28" i="4"/>
  <c r="JA24" i="4"/>
  <c r="JA25" i="4"/>
  <c r="JA4" i="4"/>
  <c r="JA26" i="4"/>
  <c r="JA27" i="4"/>
  <c r="JA22" i="4"/>
  <c r="JA2" i="4"/>
  <c r="IX11" i="4"/>
  <c r="IZ2" i="4"/>
  <c r="JA11" i="4"/>
  <c r="T22" i="4"/>
  <c r="T2" i="4"/>
  <c r="JX68" i="4" l="1"/>
  <c r="JW68" i="4"/>
  <c r="JV11" i="4"/>
  <c r="JV68" i="4"/>
  <c r="JY68" i="4" l="1"/>
  <c r="JZ68" i="4"/>
</calcChain>
</file>

<file path=xl/comments1.xml><?xml version="1.0" encoding="utf-8"?>
<comments xmlns="http://schemas.openxmlformats.org/spreadsheetml/2006/main">
  <authors>
    <author>Marit Arneberg</author>
  </authors>
  <commentList>
    <comment ref="BZ1" authorId="0">
      <text>
        <r>
          <rPr>
            <b/>
            <sz val="9"/>
            <color indexed="81"/>
            <rFont val="Tahoma"/>
            <family val="2"/>
          </rPr>
          <t>Marit Arneberg:</t>
        </r>
        <r>
          <rPr>
            <sz val="9"/>
            <color indexed="81"/>
            <rFont val="Tahoma"/>
            <family val="2"/>
          </rPr>
          <t xml:space="preserve">
Check this with Bukombe. Similar to red clover</t>
        </r>
      </text>
    </comment>
    <comment ref="CX1" authorId="0">
      <text>
        <r>
          <rPr>
            <b/>
            <sz val="9"/>
            <color indexed="81"/>
            <rFont val="Tahoma"/>
            <family val="2"/>
          </rPr>
          <t>Marit Arneberg:</t>
        </r>
        <r>
          <rPr>
            <sz val="9"/>
            <color indexed="81"/>
            <rFont val="Tahoma"/>
            <family val="2"/>
          </rPr>
          <t xml:space="preserve">
Not in Stu's sp.list!</t>
        </r>
      </text>
    </comment>
    <comment ref="CY1" authorId="0">
      <text>
        <r>
          <rPr>
            <b/>
            <sz val="9"/>
            <color indexed="81"/>
            <rFont val="Tahoma"/>
            <charset val="1"/>
          </rPr>
          <t>Marit Arneberg:</t>
        </r>
        <r>
          <rPr>
            <sz val="9"/>
            <color indexed="81"/>
            <rFont val="Tahoma"/>
            <charset val="1"/>
          </rPr>
          <t xml:space="preserve">
Not in Stu's sp.list, and not in google…</t>
        </r>
      </text>
    </comment>
    <comment ref="DB1" authorId="0">
      <text>
        <r>
          <rPr>
            <b/>
            <sz val="9"/>
            <color indexed="81"/>
            <rFont val="Tahoma"/>
            <family val="2"/>
          </rPr>
          <t>Marit Arneberg:</t>
        </r>
        <r>
          <rPr>
            <sz val="9"/>
            <color indexed="81"/>
            <rFont val="Tahoma"/>
            <family val="2"/>
          </rPr>
          <t xml:space="preserve">
Marasmus sp.? Fungi. Not in Stu's list… </t>
        </r>
      </text>
    </comment>
    <comment ref="DH1" authorId="0">
      <text>
        <r>
          <rPr>
            <b/>
            <sz val="9"/>
            <color indexed="81"/>
            <rFont val="Tahoma"/>
            <family val="2"/>
          </rPr>
          <t>Marit Arneberg:</t>
        </r>
        <r>
          <rPr>
            <sz val="9"/>
            <color indexed="81"/>
            <rFont val="Tahoma"/>
            <family val="2"/>
          </rPr>
          <t xml:space="preserve">
Fungi? Check with Richard what this is!</t>
        </r>
      </text>
    </comment>
    <comment ref="GX1" authorId="0">
      <text>
        <r>
          <rPr>
            <b/>
            <sz val="9"/>
            <color indexed="81"/>
            <rFont val="Tahoma"/>
            <family val="2"/>
          </rPr>
          <t>Marit Arneberg:</t>
        </r>
        <r>
          <rPr>
            <sz val="9"/>
            <color indexed="81"/>
            <rFont val="Tahoma"/>
            <family val="2"/>
          </rPr>
          <t xml:space="preserve">
This one is new for Seronera May. Not in Stu's sp. list
</t>
        </r>
      </text>
    </comment>
    <comment ref="HK1" authorId="0">
      <text>
        <r>
          <rPr>
            <b/>
            <sz val="9"/>
            <color indexed="81"/>
            <rFont val="Tahoma"/>
            <family val="2"/>
          </rPr>
          <t>Marit Arneberg:</t>
        </r>
        <r>
          <rPr>
            <sz val="9"/>
            <color indexed="81"/>
            <rFont val="Tahoma"/>
            <family val="2"/>
          </rPr>
          <t xml:space="preserve">
Not in Stu's sp.list! </t>
        </r>
      </text>
    </comment>
    <comment ref="HL1" authorId="0">
      <text>
        <r>
          <rPr>
            <b/>
            <sz val="9"/>
            <color indexed="81"/>
            <rFont val="Tahoma"/>
            <charset val="1"/>
          </rPr>
          <t>Marit Arneberg:</t>
        </r>
        <r>
          <rPr>
            <sz val="9"/>
            <color indexed="81"/>
            <rFont val="Tahoma"/>
            <charset val="1"/>
          </rPr>
          <t xml:space="preserve">
Not in Stu's sp.list, and not in google…</t>
        </r>
      </text>
    </comment>
    <comment ref="HO1" authorId="0">
      <text>
        <r>
          <rPr>
            <b/>
            <sz val="9"/>
            <color indexed="81"/>
            <rFont val="Tahoma"/>
            <family val="2"/>
          </rPr>
          <t>Marit Arneberg:</t>
        </r>
        <r>
          <rPr>
            <sz val="9"/>
            <color indexed="81"/>
            <rFont val="Tahoma"/>
            <family val="2"/>
          </rPr>
          <t xml:space="preserve">
Marasmus sp.? Fungi. Not in Stu's list…  Maybe Ask Vilde about this! Should maybe be Mariscus sp.</t>
        </r>
      </text>
    </comment>
    <comment ref="HU1" authorId="0">
      <text>
        <r>
          <rPr>
            <b/>
            <sz val="9"/>
            <color indexed="81"/>
            <rFont val="Tahoma"/>
            <family val="2"/>
          </rPr>
          <t>Marit Arneberg:</t>
        </r>
        <r>
          <rPr>
            <sz val="9"/>
            <color indexed="81"/>
            <rFont val="Tahoma"/>
            <family val="2"/>
          </rPr>
          <t xml:space="preserve">
Fungi? Check with Richard what this is!</t>
        </r>
      </text>
    </comment>
    <comment ref="HX1" authorId="0">
      <text>
        <r>
          <rPr>
            <b/>
            <sz val="9"/>
            <color indexed="81"/>
            <rFont val="Tahoma"/>
            <charset val="1"/>
          </rPr>
          <t>Marit Arneberg:</t>
        </r>
        <r>
          <rPr>
            <sz val="9"/>
            <color indexed="81"/>
            <rFont val="Tahoma"/>
            <charset val="1"/>
          </rPr>
          <t xml:space="preserve">
Don't know what this is.. Written only Het.ste on the sample </t>
        </r>
      </text>
    </comment>
    <comment ref="IT1" authorId="0">
      <text>
        <r>
          <rPr>
            <b/>
            <sz val="9"/>
            <color indexed="81"/>
            <rFont val="Tahoma"/>
            <family val="2"/>
          </rPr>
          <t>Marit Arneberg:</t>
        </r>
        <r>
          <rPr>
            <sz val="9"/>
            <color indexed="81"/>
            <rFont val="Tahoma"/>
            <family val="2"/>
          </rPr>
          <t xml:space="preserve">
For IN and H1 weighed and subsampled in March 17</t>
        </r>
      </text>
    </comment>
    <comment ref="IU1" authorId="0">
      <text>
        <r>
          <rPr>
            <b/>
            <sz val="9"/>
            <color indexed="81"/>
            <rFont val="Tahoma"/>
            <family val="2"/>
          </rPr>
          <t>Marit Arneberg:</t>
        </r>
        <r>
          <rPr>
            <sz val="9"/>
            <color indexed="81"/>
            <rFont val="Tahoma"/>
            <family val="2"/>
          </rPr>
          <t xml:space="preserve">
For IN and H1 weighed and subsampled in March 17</t>
        </r>
      </text>
    </comment>
    <comment ref="JB1" authorId="0">
      <text>
        <r>
          <rPr>
            <b/>
            <sz val="9"/>
            <color indexed="81"/>
            <rFont val="Tahoma"/>
            <family val="2"/>
          </rPr>
          <t>Marit Arneberg:</t>
        </r>
        <r>
          <rPr>
            <sz val="9"/>
            <color indexed="81"/>
            <rFont val="Tahoma"/>
            <family val="2"/>
          </rPr>
          <t xml:space="preserve">
Weights includes paper bags. Recorded 31.03.17
</t>
        </r>
      </text>
    </comment>
    <comment ref="IZ2" authorId="0">
      <text>
        <r>
          <rPr>
            <b/>
            <sz val="9"/>
            <color indexed="81"/>
            <rFont val="Tahoma"/>
            <family val="2"/>
          </rPr>
          <t>Marit Arneberg:</t>
        </r>
        <r>
          <rPr>
            <sz val="9"/>
            <color indexed="81"/>
            <rFont val="Tahoma"/>
            <family val="2"/>
          </rPr>
          <t xml:space="preserve">
2.01.18: Not right?
</t>
        </r>
      </text>
    </comment>
    <comment ref="JR2" authorId="0">
      <text>
        <r>
          <rPr>
            <b/>
            <sz val="9"/>
            <color indexed="81"/>
            <rFont val="Tahoma"/>
            <charset val="1"/>
          </rPr>
          <t>Marit Arneberg:</t>
        </r>
        <r>
          <rPr>
            <sz val="9"/>
            <color indexed="81"/>
            <rFont val="Tahoma"/>
            <charset val="1"/>
          </rPr>
          <t xml:space="preserve">
All marked yellow should have been analysed as they were subsampled in March</t>
        </r>
      </text>
    </comment>
    <comment ref="IW5" authorId="0">
      <text>
        <r>
          <rPr>
            <b/>
            <sz val="9"/>
            <color indexed="81"/>
            <rFont val="Tahoma"/>
            <family val="2"/>
          </rPr>
          <t>Marit Arneberg:</t>
        </r>
        <r>
          <rPr>
            <sz val="9"/>
            <color indexed="81"/>
            <rFont val="Tahoma"/>
            <family val="2"/>
          </rPr>
          <t xml:space="preserve">
All vegetation. Target sp. not separated. 
</t>
        </r>
      </text>
    </comment>
    <comment ref="JJ5" authorId="0">
      <text>
        <r>
          <rPr>
            <b/>
            <sz val="9"/>
            <color indexed="81"/>
            <rFont val="Tahoma"/>
            <family val="2"/>
          </rPr>
          <t>Marit Arneberg:</t>
        </r>
        <r>
          <rPr>
            <sz val="9"/>
            <color indexed="81"/>
            <rFont val="Tahoma"/>
            <family val="2"/>
          </rPr>
          <t xml:space="preserve">
All veg.
Weighed 20.03.18
</t>
        </r>
      </text>
    </comment>
    <comment ref="JR5" authorId="0">
      <text>
        <r>
          <rPr>
            <b/>
            <sz val="9"/>
            <color indexed="81"/>
            <rFont val="Tahoma"/>
            <family val="2"/>
          </rPr>
          <t>Marit Arneberg:</t>
        </r>
        <r>
          <rPr>
            <sz val="9"/>
            <color indexed="81"/>
            <rFont val="Tahoma"/>
            <family val="2"/>
          </rPr>
          <t xml:space="preserve">
ALL veg.</t>
        </r>
      </text>
    </comment>
    <comment ref="JS5" authorId="0">
      <text>
        <r>
          <rPr>
            <b/>
            <sz val="9"/>
            <color indexed="81"/>
            <rFont val="Tahoma"/>
            <family val="2"/>
          </rPr>
          <t>Marit Arneberg:</t>
        </r>
        <r>
          <rPr>
            <sz val="9"/>
            <color indexed="81"/>
            <rFont val="Tahoma"/>
            <family val="2"/>
          </rPr>
          <t xml:space="preserve">
ALL veg.</t>
        </r>
      </text>
    </comment>
    <comment ref="IV7" authorId="0">
      <text>
        <r>
          <rPr>
            <b/>
            <sz val="9"/>
            <color indexed="81"/>
            <rFont val="Tahoma"/>
            <family val="2"/>
          </rPr>
          <t>Marit Arneberg:</t>
        </r>
        <r>
          <rPr>
            <sz val="9"/>
            <color indexed="81"/>
            <rFont val="Tahoma"/>
            <family val="2"/>
          </rPr>
          <t xml:space="preserve">
Sample kept in Seronera
</t>
        </r>
      </text>
    </comment>
    <comment ref="IY7" authorId="0">
      <text>
        <r>
          <rPr>
            <b/>
            <sz val="9"/>
            <color indexed="81"/>
            <rFont val="Tahoma"/>
            <family val="2"/>
          </rPr>
          <t>Marit Arneberg:</t>
        </r>
        <r>
          <rPr>
            <sz val="9"/>
            <color indexed="81"/>
            <rFont val="Tahoma"/>
            <family val="2"/>
          </rPr>
          <t xml:space="preserve">
Weighed with bag, estimated bag weight subtracted (1,75 g)</t>
        </r>
      </text>
    </comment>
    <comment ref="IW8" authorId="0">
      <text>
        <r>
          <rPr>
            <b/>
            <sz val="9"/>
            <color indexed="81"/>
            <rFont val="Tahoma"/>
            <family val="2"/>
          </rPr>
          <t>Marit Arneberg:</t>
        </r>
        <r>
          <rPr>
            <sz val="9"/>
            <color indexed="81"/>
            <rFont val="Tahoma"/>
            <family val="2"/>
          </rPr>
          <t xml:space="preserve">
All vegetation. Target sp. not separated. </t>
        </r>
      </text>
    </comment>
    <comment ref="JJ8" authorId="0">
      <text>
        <r>
          <rPr>
            <b/>
            <sz val="9"/>
            <color indexed="81"/>
            <rFont val="Tahoma"/>
            <family val="2"/>
          </rPr>
          <t>Marit Arneberg:</t>
        </r>
        <r>
          <rPr>
            <sz val="9"/>
            <color indexed="81"/>
            <rFont val="Tahoma"/>
            <family val="2"/>
          </rPr>
          <t xml:space="preserve">
All veg.
</t>
        </r>
      </text>
    </comment>
    <comment ref="JR8" authorId="0">
      <text>
        <r>
          <rPr>
            <b/>
            <sz val="9"/>
            <color indexed="81"/>
            <rFont val="Tahoma"/>
            <charset val="1"/>
          </rPr>
          <t>Marit Arneberg:</t>
        </r>
        <r>
          <rPr>
            <sz val="9"/>
            <color indexed="81"/>
            <rFont val="Tahoma"/>
            <charset val="1"/>
          </rPr>
          <t xml:space="preserve">
Red: Should not have been analysed as no sample was sent. Maybe mixup with another ID? Here: WET_P_3_EX/OP_H2?</t>
        </r>
      </text>
    </comment>
    <comment ref="IX9" authorId="0">
      <text>
        <r>
          <rPr>
            <b/>
            <sz val="9"/>
            <color indexed="81"/>
            <rFont val="Tahoma"/>
            <family val="2"/>
          </rPr>
          <t>Marit Arneberg:</t>
        </r>
        <r>
          <rPr>
            <sz val="9"/>
            <color indexed="81"/>
            <rFont val="Tahoma"/>
            <family val="2"/>
          </rPr>
          <t xml:space="preserve">
Kept in Seronera?</t>
        </r>
      </text>
    </comment>
    <comment ref="IX13" authorId="0">
      <text>
        <r>
          <rPr>
            <b/>
            <sz val="9"/>
            <color indexed="81"/>
            <rFont val="Tahoma"/>
            <family val="2"/>
          </rPr>
          <t>Marit Arneberg:</t>
        </r>
        <r>
          <rPr>
            <sz val="9"/>
            <color indexed="81"/>
            <rFont val="Tahoma"/>
            <family val="2"/>
          </rPr>
          <t xml:space="preserve">
Kept in Seronera?</t>
        </r>
      </text>
    </comment>
    <comment ref="JE16" authorId="0">
      <text>
        <r>
          <rPr>
            <b/>
            <sz val="9"/>
            <color indexed="81"/>
            <rFont val="Tahoma"/>
            <family val="2"/>
          </rPr>
          <t>Marit Arneberg:</t>
        </r>
        <r>
          <rPr>
            <sz val="9"/>
            <color indexed="81"/>
            <rFont val="Tahoma"/>
            <family val="2"/>
          </rPr>
          <t xml:space="preserve">
Weighed 20.3.18, after grinded
</t>
        </r>
      </text>
    </comment>
    <comment ref="IT17" authorId="0">
      <text>
        <r>
          <rPr>
            <b/>
            <sz val="9"/>
            <color indexed="81"/>
            <rFont val="Tahoma"/>
            <family val="2"/>
          </rPr>
          <t>Marit Arneberg:</t>
        </r>
        <r>
          <rPr>
            <sz val="9"/>
            <color indexed="81"/>
            <rFont val="Tahoma"/>
            <family val="2"/>
          </rPr>
          <t xml:space="preserve">
Saved in Seronera?</t>
        </r>
      </text>
    </comment>
    <comment ref="IW18" authorId="0">
      <text>
        <r>
          <rPr>
            <b/>
            <sz val="9"/>
            <color indexed="81"/>
            <rFont val="Tahoma"/>
            <family val="2"/>
          </rPr>
          <t>Marit Arneberg:</t>
        </r>
        <r>
          <rPr>
            <sz val="9"/>
            <color indexed="81"/>
            <rFont val="Tahoma"/>
            <family val="2"/>
          </rPr>
          <t xml:space="preserve">
All vegetation. Target sp. not separated.</t>
        </r>
      </text>
    </comment>
    <comment ref="JJ18" authorId="0">
      <text>
        <r>
          <rPr>
            <b/>
            <sz val="9"/>
            <color indexed="81"/>
            <rFont val="Tahoma"/>
            <family val="2"/>
          </rPr>
          <t>Marit Arneberg:</t>
        </r>
        <r>
          <rPr>
            <sz val="9"/>
            <color indexed="81"/>
            <rFont val="Tahoma"/>
            <family val="2"/>
          </rPr>
          <t xml:space="preserve">
All veg.
</t>
        </r>
      </text>
    </comment>
    <comment ref="JR18" authorId="0">
      <text>
        <r>
          <rPr>
            <b/>
            <sz val="9"/>
            <color indexed="81"/>
            <rFont val="Tahoma"/>
            <family val="2"/>
          </rPr>
          <t>Marit Arneberg:</t>
        </r>
        <r>
          <rPr>
            <sz val="9"/>
            <color indexed="81"/>
            <rFont val="Tahoma"/>
            <family val="2"/>
          </rPr>
          <t xml:space="preserve">
ALL veg. 
</t>
        </r>
      </text>
    </comment>
    <comment ref="JS18" authorId="0">
      <text>
        <r>
          <rPr>
            <b/>
            <sz val="9"/>
            <color indexed="81"/>
            <rFont val="Tahoma"/>
            <family val="2"/>
          </rPr>
          <t>Marit Arneberg:</t>
        </r>
        <r>
          <rPr>
            <sz val="9"/>
            <color indexed="81"/>
            <rFont val="Tahoma"/>
            <family val="2"/>
          </rPr>
          <t xml:space="preserve">
ALL veg. </t>
        </r>
      </text>
    </comment>
    <comment ref="IW19" authorId="0">
      <text>
        <r>
          <rPr>
            <b/>
            <sz val="9"/>
            <color indexed="81"/>
            <rFont val="Tahoma"/>
            <family val="2"/>
          </rPr>
          <t>Marit Arneberg:</t>
        </r>
        <r>
          <rPr>
            <sz val="9"/>
            <color indexed="81"/>
            <rFont val="Tahoma"/>
            <family val="2"/>
          </rPr>
          <t xml:space="preserve">
All vegetation. Target sp. not separated.</t>
        </r>
      </text>
    </comment>
    <comment ref="JJ19" authorId="0">
      <text>
        <r>
          <rPr>
            <b/>
            <sz val="9"/>
            <color indexed="81"/>
            <rFont val="Tahoma"/>
            <family val="2"/>
          </rPr>
          <t>Marit Arneberg:</t>
        </r>
        <r>
          <rPr>
            <sz val="9"/>
            <color indexed="81"/>
            <rFont val="Tahoma"/>
            <family val="2"/>
          </rPr>
          <t xml:space="preserve">
All veg. Weighed 20.03.18</t>
        </r>
      </text>
    </comment>
    <comment ref="IW20" authorId="0">
      <text>
        <r>
          <rPr>
            <b/>
            <sz val="9"/>
            <color indexed="81"/>
            <rFont val="Tahoma"/>
            <family val="2"/>
          </rPr>
          <t>Marit Arneberg:</t>
        </r>
        <r>
          <rPr>
            <sz val="9"/>
            <color indexed="81"/>
            <rFont val="Tahoma"/>
            <family val="2"/>
          </rPr>
          <t xml:space="preserve">
All vegetation. Target sp. not separated.</t>
        </r>
      </text>
    </comment>
    <comment ref="JJ20" authorId="0">
      <text>
        <r>
          <rPr>
            <b/>
            <sz val="9"/>
            <color indexed="81"/>
            <rFont val="Tahoma"/>
            <family val="2"/>
          </rPr>
          <t>Marit Arneberg:</t>
        </r>
        <r>
          <rPr>
            <sz val="9"/>
            <color indexed="81"/>
            <rFont val="Tahoma"/>
            <family val="2"/>
          </rPr>
          <t xml:space="preserve">
Weighed 20.03.18. 
</t>
        </r>
      </text>
    </comment>
    <comment ref="IW21" authorId="0">
      <text>
        <r>
          <rPr>
            <b/>
            <sz val="9"/>
            <color indexed="81"/>
            <rFont val="Tahoma"/>
            <family val="2"/>
          </rPr>
          <t>Marit Arneberg:</t>
        </r>
        <r>
          <rPr>
            <sz val="9"/>
            <color indexed="81"/>
            <rFont val="Tahoma"/>
            <family val="2"/>
          </rPr>
          <t xml:space="preserve">
All vegetation. Target sp. not separated.</t>
        </r>
      </text>
    </comment>
    <comment ref="JJ21" authorId="0">
      <text>
        <r>
          <rPr>
            <b/>
            <sz val="9"/>
            <color indexed="81"/>
            <rFont val="Tahoma"/>
            <family val="2"/>
          </rPr>
          <t>Marit Arneberg:</t>
        </r>
        <r>
          <rPr>
            <sz val="9"/>
            <color indexed="81"/>
            <rFont val="Tahoma"/>
            <family val="2"/>
          </rPr>
          <t xml:space="preserve">
Weighed 20.03.18
</t>
        </r>
      </text>
    </comment>
    <comment ref="JG24" authorId="0">
      <text>
        <r>
          <rPr>
            <b/>
            <sz val="9"/>
            <color indexed="81"/>
            <rFont val="Tahoma"/>
            <family val="2"/>
          </rPr>
          <t>Marit Arneberg:</t>
        </r>
        <r>
          <rPr>
            <sz val="9"/>
            <color indexed="81"/>
            <rFont val="Tahoma"/>
            <family val="2"/>
          </rPr>
          <t xml:space="preserve">
Why is there no subsample for neither? Maybe sent to NTNU? 
</t>
        </r>
      </text>
    </comment>
    <comment ref="JR31" authorId="0">
      <text>
        <r>
          <rPr>
            <b/>
            <sz val="9"/>
            <color indexed="81"/>
            <rFont val="Tahoma"/>
            <charset val="1"/>
          </rPr>
          <t>Marit Arneberg:</t>
        </r>
        <r>
          <rPr>
            <sz val="9"/>
            <color indexed="81"/>
            <rFont val="Tahoma"/>
            <charset val="1"/>
          </rPr>
          <t xml:space="preserve">
Could it be target instead?</t>
        </r>
      </text>
    </comment>
    <comment ref="JP32" authorId="0">
      <text>
        <r>
          <rPr>
            <b/>
            <sz val="9"/>
            <color indexed="81"/>
            <rFont val="Tahoma"/>
            <family val="2"/>
          </rPr>
          <t>Marit Arneberg:</t>
        </r>
        <r>
          <rPr>
            <sz val="9"/>
            <color indexed="81"/>
            <rFont val="Tahoma"/>
            <family val="2"/>
          </rPr>
          <t xml:space="preserve">
Should this be NA?</t>
        </r>
      </text>
    </comment>
    <comment ref="JR35" authorId="0">
      <text>
        <r>
          <rPr>
            <b/>
            <sz val="9"/>
            <color indexed="81"/>
            <rFont val="Tahoma"/>
            <family val="2"/>
          </rPr>
          <t>Marit Arneberg:</t>
        </r>
        <r>
          <rPr>
            <sz val="9"/>
            <color indexed="81"/>
            <rFont val="Tahoma"/>
            <family val="2"/>
          </rPr>
          <t xml:space="preserve">
#212 Registered for OP. Should be here instead?</t>
        </r>
      </text>
    </comment>
    <comment ref="JQ37" authorId="0">
      <text>
        <r>
          <rPr>
            <b/>
            <sz val="9"/>
            <color indexed="81"/>
            <rFont val="Tahoma"/>
            <charset val="1"/>
          </rPr>
          <t>Marit Arneberg:</t>
        </r>
        <r>
          <rPr>
            <sz val="9"/>
            <color indexed="81"/>
            <rFont val="Tahoma"/>
            <charset val="1"/>
          </rPr>
          <t xml:space="preserve">
No target collected!</t>
        </r>
      </text>
    </comment>
    <comment ref="IQ41" authorId="0">
      <text>
        <r>
          <rPr>
            <b/>
            <sz val="9"/>
            <color indexed="81"/>
            <rFont val="Tahoma"/>
            <family val="2"/>
          </rPr>
          <t>Marit Arneberg:</t>
        </r>
        <r>
          <rPr>
            <sz val="9"/>
            <color indexed="81"/>
            <rFont val="Tahoma"/>
            <family val="2"/>
          </rPr>
          <t xml:space="preserve">
Remember to get photo from Bukombe
</t>
        </r>
      </text>
    </comment>
    <comment ref="JJ49"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IV60" authorId="0">
      <text>
        <r>
          <rPr>
            <b/>
            <sz val="9"/>
            <color indexed="81"/>
            <rFont val="Tahoma"/>
            <family val="2"/>
          </rPr>
          <t xml:space="preserve">Marit Arneberg:
</t>
        </r>
        <r>
          <rPr>
            <sz val="9"/>
            <color indexed="81"/>
            <rFont val="Tahoma"/>
            <family val="2"/>
          </rPr>
          <t xml:space="preserve">Sample analysed in SUA
</t>
        </r>
      </text>
    </comment>
    <comment ref="JF60" authorId="0">
      <text>
        <r>
          <rPr>
            <b/>
            <sz val="9"/>
            <color indexed="81"/>
            <rFont val="Tahoma"/>
            <family val="2"/>
          </rPr>
          <t>Marit Arneberg:</t>
        </r>
        <r>
          <rPr>
            <sz val="9"/>
            <color indexed="81"/>
            <rFont val="Tahoma"/>
            <family val="2"/>
          </rPr>
          <t xml:space="preserve">
STRANGE value. Look up with veg.cover from H1 data sheets. </t>
        </r>
      </text>
    </comment>
    <comment ref="IV61" authorId="0">
      <text>
        <r>
          <rPr>
            <b/>
            <sz val="9"/>
            <color indexed="81"/>
            <rFont val="Tahoma"/>
            <family val="2"/>
          </rPr>
          <t>Marit Arneberg:</t>
        </r>
        <r>
          <rPr>
            <sz val="9"/>
            <color indexed="81"/>
            <rFont val="Tahoma"/>
            <family val="2"/>
          </rPr>
          <t xml:space="preserve">
Sample analysed in SUA</t>
        </r>
      </text>
    </comment>
    <comment ref="JJ70" authorId="0">
      <text>
        <r>
          <rPr>
            <b/>
            <sz val="9"/>
            <color indexed="81"/>
            <rFont val="Tahoma"/>
            <family val="2"/>
          </rPr>
          <t>Marit Arneberg:</t>
        </r>
        <r>
          <rPr>
            <sz val="9"/>
            <color indexed="81"/>
            <rFont val="Tahoma"/>
            <family val="2"/>
          </rPr>
          <t xml:space="preserve">
Funnet! Klippet opp
Weighed 21.3.18
</t>
        </r>
      </text>
    </comment>
    <comment ref="JJ71" authorId="0">
      <text>
        <r>
          <rPr>
            <b/>
            <sz val="9"/>
            <color indexed="81"/>
            <rFont val="Tahoma"/>
            <family val="2"/>
          </rPr>
          <t>Marit Arneberg:</t>
        </r>
        <r>
          <rPr>
            <sz val="9"/>
            <color indexed="81"/>
            <rFont val="Tahoma"/>
            <family val="2"/>
          </rPr>
          <t xml:space="preserve">
Funnet! Klippet opp</t>
        </r>
      </text>
    </comment>
    <comment ref="JE72" authorId="0">
      <text>
        <r>
          <rPr>
            <b/>
            <sz val="9"/>
            <color indexed="81"/>
            <rFont val="Tahoma"/>
            <family val="2"/>
          </rPr>
          <t>Marit Arneberg:</t>
        </r>
        <r>
          <rPr>
            <sz val="9"/>
            <color indexed="81"/>
            <rFont val="Tahoma"/>
            <family val="2"/>
          </rPr>
          <t xml:space="preserve">
Funnet! Klippet opp</t>
        </r>
      </text>
    </comment>
    <comment ref="JJ72" authorId="0">
      <text>
        <r>
          <rPr>
            <b/>
            <sz val="9"/>
            <color indexed="81"/>
            <rFont val="Tahoma"/>
            <family val="2"/>
          </rPr>
          <t>Marit Arneberg:</t>
        </r>
        <r>
          <rPr>
            <sz val="9"/>
            <color indexed="81"/>
            <rFont val="Tahoma"/>
            <family val="2"/>
          </rPr>
          <t xml:space="preserve">
Weighed 20.03.18
</t>
        </r>
      </text>
    </comment>
    <comment ref="JE73" authorId="0">
      <text>
        <r>
          <rPr>
            <b/>
            <sz val="9"/>
            <color indexed="81"/>
            <rFont val="Tahoma"/>
            <family val="2"/>
          </rPr>
          <t>Marit Arneberg:</t>
        </r>
        <r>
          <rPr>
            <sz val="9"/>
            <color indexed="81"/>
            <rFont val="Tahoma"/>
            <family val="2"/>
          </rPr>
          <t xml:space="preserve">
Mixed sample site 2 and 3 together. Not possible to use now!</t>
        </r>
      </text>
    </comment>
    <comment ref="JJ73" authorId="0">
      <text>
        <r>
          <rPr>
            <b/>
            <sz val="9"/>
            <color indexed="81"/>
            <rFont val="Tahoma"/>
            <family val="2"/>
          </rPr>
          <t>Marit Arneberg:</t>
        </r>
        <r>
          <rPr>
            <sz val="9"/>
            <color indexed="81"/>
            <rFont val="Tahoma"/>
            <family val="2"/>
          </rPr>
          <t xml:space="preserve">
Funnet! Klippet opp</t>
        </r>
      </text>
    </comment>
    <comment ref="JE75" authorId="0">
      <text>
        <r>
          <rPr>
            <b/>
            <sz val="9"/>
            <color indexed="81"/>
            <rFont val="Tahoma"/>
            <family val="2"/>
          </rPr>
          <t>Marit Arneberg:</t>
        </r>
        <r>
          <rPr>
            <sz val="9"/>
            <color indexed="81"/>
            <rFont val="Tahoma"/>
            <family val="2"/>
          </rPr>
          <t xml:space="preserve">
Mixed sample site 2 and 3 together. Not possible to use now!</t>
        </r>
      </text>
    </comment>
    <comment ref="JG76" authorId="0">
      <text>
        <r>
          <rPr>
            <b/>
            <sz val="9"/>
            <color indexed="81"/>
            <rFont val="Tahoma"/>
            <family val="2"/>
          </rPr>
          <t>Marit Arneberg:</t>
        </r>
        <r>
          <rPr>
            <sz val="9"/>
            <color indexed="81"/>
            <rFont val="Tahoma"/>
            <family val="2"/>
          </rPr>
          <t xml:space="preserve">
Shouldn't there be a subsample to SUA? Even if not written weight.</t>
        </r>
      </text>
    </comment>
    <comment ref="JJ76" authorId="0">
      <text>
        <r>
          <rPr>
            <b/>
            <sz val="9"/>
            <color indexed="81"/>
            <rFont val="Tahoma"/>
            <family val="2"/>
          </rPr>
          <t>Marit Arneberg:</t>
        </r>
        <r>
          <rPr>
            <sz val="9"/>
            <color indexed="81"/>
            <rFont val="Tahoma"/>
            <family val="2"/>
          </rPr>
          <t xml:space="preserve">
Funnet! Klippet opp</t>
        </r>
      </text>
    </comment>
    <comment ref="JP76" authorId="0">
      <text>
        <r>
          <rPr>
            <b/>
            <sz val="9"/>
            <color indexed="81"/>
            <rFont val="Tahoma"/>
            <family val="2"/>
          </rPr>
          <t>Marit Arneberg:</t>
        </r>
        <r>
          <rPr>
            <sz val="9"/>
            <color indexed="81"/>
            <rFont val="Tahoma"/>
            <family val="2"/>
          </rPr>
          <t xml:space="preserve">
Shouldn't there be a subsample to SUA? Even if not written weight.</t>
        </r>
      </text>
    </comment>
    <comment ref="JR78" authorId="0">
      <text>
        <r>
          <rPr>
            <b/>
            <sz val="9"/>
            <color indexed="81"/>
            <rFont val="Tahoma"/>
            <charset val="1"/>
          </rPr>
          <t>Marit Arneberg:</t>
        </r>
        <r>
          <rPr>
            <sz val="9"/>
            <color indexed="81"/>
            <rFont val="Tahoma"/>
            <charset val="1"/>
          </rPr>
          <t xml:space="preserve">
#167/#207</t>
        </r>
      </text>
    </comment>
    <comment ref="JJ79" authorId="0">
      <text>
        <r>
          <rPr>
            <b/>
            <sz val="9"/>
            <color indexed="81"/>
            <rFont val="Tahoma"/>
            <family val="2"/>
          </rPr>
          <t>Marit Arneberg:</t>
        </r>
        <r>
          <rPr>
            <sz val="9"/>
            <color indexed="81"/>
            <rFont val="Tahoma"/>
            <family val="2"/>
          </rPr>
          <t xml:space="preserve">
Funnet! Klippet opp</t>
        </r>
      </text>
    </comment>
    <comment ref="JR79" authorId="0">
      <text>
        <r>
          <rPr>
            <b/>
            <sz val="9"/>
            <color indexed="81"/>
            <rFont val="Tahoma"/>
            <charset val="1"/>
          </rPr>
          <t>Marit Arneberg:</t>
        </r>
        <r>
          <rPr>
            <sz val="9"/>
            <color indexed="81"/>
            <rFont val="Tahoma"/>
            <charset val="1"/>
          </rPr>
          <t xml:space="preserve">
#158/#208</t>
        </r>
      </text>
    </comment>
    <comment ref="JJ80" authorId="0">
      <text>
        <r>
          <rPr>
            <b/>
            <sz val="9"/>
            <color indexed="81"/>
            <rFont val="Tahoma"/>
            <family val="2"/>
          </rPr>
          <t>Marit Arneberg:</t>
        </r>
        <r>
          <rPr>
            <sz val="9"/>
            <color indexed="81"/>
            <rFont val="Tahoma"/>
            <family val="2"/>
          </rPr>
          <t xml:space="preserve">
Funnet! Klippet opp</t>
        </r>
      </text>
    </comment>
    <comment ref="JG81" authorId="0">
      <text>
        <r>
          <rPr>
            <b/>
            <sz val="9"/>
            <color indexed="81"/>
            <rFont val="Tahoma"/>
            <family val="2"/>
          </rPr>
          <t>Marit Arneberg:</t>
        </r>
        <r>
          <rPr>
            <sz val="9"/>
            <color indexed="81"/>
            <rFont val="Tahoma"/>
            <family val="2"/>
          </rPr>
          <t xml:space="preserve">
Shouldn't there be a subsample to SUA? Even if not written weight.</t>
        </r>
      </text>
    </comment>
    <comment ref="JP81" authorId="0">
      <text>
        <r>
          <rPr>
            <b/>
            <sz val="9"/>
            <color indexed="81"/>
            <rFont val="Tahoma"/>
            <family val="2"/>
          </rPr>
          <t>Marit Arneberg:</t>
        </r>
        <r>
          <rPr>
            <sz val="9"/>
            <color indexed="81"/>
            <rFont val="Tahoma"/>
            <family val="2"/>
          </rPr>
          <t xml:space="preserve">
Shouldn't there be a subsample to SUA? Even if not written weight.</t>
        </r>
      </text>
    </comment>
    <comment ref="JG84" authorId="0">
      <text>
        <r>
          <rPr>
            <b/>
            <sz val="9"/>
            <color indexed="81"/>
            <rFont val="Tahoma"/>
            <family val="2"/>
          </rPr>
          <t>Marit Arneberg:</t>
        </r>
        <r>
          <rPr>
            <sz val="9"/>
            <color indexed="81"/>
            <rFont val="Tahoma"/>
            <family val="2"/>
          </rPr>
          <t xml:space="preserve">
Shouldn't there be a subsample to SUA? Even if not written weight.</t>
        </r>
      </text>
    </comment>
    <comment ref="JP84" authorId="0">
      <text>
        <r>
          <rPr>
            <b/>
            <sz val="9"/>
            <color indexed="81"/>
            <rFont val="Tahoma"/>
            <family val="2"/>
          </rPr>
          <t>Marit Arneberg:</t>
        </r>
        <r>
          <rPr>
            <sz val="9"/>
            <color indexed="81"/>
            <rFont val="Tahoma"/>
            <family val="2"/>
          </rPr>
          <t xml:space="preserve">
Shouldn't there be a subsample to SUA? Even if not written weight.</t>
        </r>
      </text>
    </comment>
    <comment ref="JE85" authorId="0">
      <text>
        <r>
          <rPr>
            <b/>
            <sz val="9"/>
            <color indexed="81"/>
            <rFont val="Tahoma"/>
            <family val="2"/>
          </rPr>
          <t>Marit Arneberg:</t>
        </r>
        <r>
          <rPr>
            <sz val="9"/>
            <color indexed="81"/>
            <rFont val="Tahoma"/>
            <family val="2"/>
          </rPr>
          <t xml:space="preserve">
Funnet! Klippet opp</t>
        </r>
      </text>
    </comment>
    <comment ref="JJ85" authorId="0">
      <text>
        <r>
          <rPr>
            <b/>
            <sz val="9"/>
            <color indexed="81"/>
            <rFont val="Tahoma"/>
            <family val="2"/>
          </rPr>
          <t>Marit Arneberg:</t>
        </r>
        <r>
          <rPr>
            <sz val="9"/>
            <color indexed="81"/>
            <rFont val="Tahoma"/>
            <family val="2"/>
          </rPr>
          <t xml:space="preserve">
Funnet! Klippet opp</t>
        </r>
      </text>
    </comment>
    <comment ref="JE89" authorId="0">
      <text>
        <r>
          <rPr>
            <b/>
            <sz val="9"/>
            <color indexed="81"/>
            <rFont val="Tahoma"/>
            <family val="2"/>
          </rPr>
          <t>Marit Arneberg:</t>
        </r>
        <r>
          <rPr>
            <sz val="9"/>
            <color indexed="81"/>
            <rFont val="Tahoma"/>
            <family val="2"/>
          </rPr>
          <t xml:space="preserve">
Funnet! Klippet opp</t>
        </r>
      </text>
    </comment>
    <comment ref="IR90" authorId="0">
      <text>
        <r>
          <rPr>
            <b/>
            <sz val="9"/>
            <color indexed="81"/>
            <rFont val="Tahoma"/>
            <family val="2"/>
          </rPr>
          <t>Marit Arneberg:</t>
        </r>
        <r>
          <rPr>
            <sz val="9"/>
            <color indexed="81"/>
            <rFont val="Tahoma"/>
            <family val="2"/>
          </rPr>
          <t xml:space="preserve">
1.1.18: Was the mesh exclosure replaced with new one at this point? </t>
        </r>
      </text>
    </comment>
    <comment ref="JJ93" authorId="0">
      <text>
        <r>
          <rPr>
            <b/>
            <sz val="9"/>
            <color indexed="81"/>
            <rFont val="Tahoma"/>
            <family val="2"/>
          </rPr>
          <t>Marit Arneberg:</t>
        </r>
        <r>
          <rPr>
            <sz val="9"/>
            <color indexed="81"/>
            <rFont val="Tahoma"/>
            <family val="2"/>
          </rPr>
          <t xml:space="preserve">
Funnet! Klippet opp</t>
        </r>
      </text>
    </comment>
    <comment ref="JJ94" authorId="0">
      <text>
        <r>
          <rPr>
            <b/>
            <sz val="9"/>
            <color indexed="81"/>
            <rFont val="Tahoma"/>
            <family val="2"/>
          </rPr>
          <t>Marit Arneberg:</t>
        </r>
        <r>
          <rPr>
            <sz val="9"/>
            <color indexed="81"/>
            <rFont val="Tahoma"/>
            <family val="2"/>
          </rPr>
          <t xml:space="preserve">
Funnet! Klippet opp</t>
        </r>
      </text>
    </comment>
    <comment ref="JE95" authorId="0">
      <text>
        <r>
          <rPr>
            <b/>
            <sz val="9"/>
            <color indexed="81"/>
            <rFont val="Tahoma"/>
            <family val="2"/>
          </rPr>
          <t>Marit Arneberg:</t>
        </r>
        <r>
          <rPr>
            <sz val="9"/>
            <color indexed="81"/>
            <rFont val="Tahoma"/>
            <family val="2"/>
          </rPr>
          <t xml:space="preserve">
Funnet! Klippet opp</t>
        </r>
      </text>
    </comment>
    <comment ref="JJ95" authorId="0">
      <text>
        <r>
          <rPr>
            <b/>
            <sz val="9"/>
            <color indexed="81"/>
            <rFont val="Tahoma"/>
            <family val="2"/>
          </rPr>
          <t>Marit Arneberg:</t>
        </r>
        <r>
          <rPr>
            <sz val="9"/>
            <color indexed="81"/>
            <rFont val="Tahoma"/>
            <family val="2"/>
          </rPr>
          <t xml:space="preserve">
Funnet! Klippet opp</t>
        </r>
      </text>
    </comment>
    <comment ref="JE96" authorId="0">
      <text>
        <r>
          <rPr>
            <b/>
            <sz val="9"/>
            <color indexed="81"/>
            <rFont val="Tahoma"/>
            <family val="2"/>
          </rPr>
          <t>Marit Arneberg:</t>
        </r>
        <r>
          <rPr>
            <sz val="9"/>
            <color indexed="81"/>
            <rFont val="Tahoma"/>
            <family val="2"/>
          </rPr>
          <t xml:space="preserve">
Funnet! Klippet opp</t>
        </r>
      </text>
    </comment>
    <comment ref="JJ96" authorId="0">
      <text>
        <r>
          <rPr>
            <b/>
            <sz val="9"/>
            <color indexed="81"/>
            <rFont val="Tahoma"/>
            <family val="2"/>
          </rPr>
          <t>Marit Arneberg:</t>
        </r>
        <r>
          <rPr>
            <sz val="9"/>
            <color indexed="81"/>
            <rFont val="Tahoma"/>
            <family val="2"/>
          </rPr>
          <t xml:space="preserve">
Funnet! Klippet opp</t>
        </r>
      </text>
    </comment>
    <comment ref="JJ97" authorId="0">
      <text>
        <r>
          <rPr>
            <b/>
            <sz val="9"/>
            <color indexed="81"/>
            <rFont val="Tahoma"/>
            <family val="2"/>
          </rPr>
          <t>Marit Arneberg:</t>
        </r>
        <r>
          <rPr>
            <sz val="9"/>
            <color indexed="81"/>
            <rFont val="Tahoma"/>
            <family val="2"/>
          </rPr>
          <t xml:space="preserve">
Funnet! Klippet opp</t>
        </r>
      </text>
    </comment>
    <comment ref="JO100" authorId="0">
      <text>
        <r>
          <rPr>
            <b/>
            <sz val="9"/>
            <color indexed="81"/>
            <rFont val="Tahoma"/>
            <family val="2"/>
          </rPr>
          <t>Marit Arneberg:</t>
        </r>
        <r>
          <rPr>
            <sz val="9"/>
            <color indexed="81"/>
            <rFont val="Tahoma"/>
            <family val="2"/>
          </rPr>
          <t xml:space="preserve">
Could this be site 1 Ex instead? No weight from July. Double check with bag in Seronera. 
EDIT: 1Ex was not subsampled.. </t>
        </r>
      </text>
    </comment>
    <comment ref="JG107" authorId="0">
      <text>
        <r>
          <rPr>
            <b/>
            <sz val="9"/>
            <color indexed="81"/>
            <rFont val="Tahoma"/>
            <charset val="1"/>
          </rPr>
          <t>Marit Arneberg:</t>
        </r>
        <r>
          <rPr>
            <sz val="9"/>
            <color indexed="81"/>
            <rFont val="Tahoma"/>
            <charset val="1"/>
          </rPr>
          <t xml:space="preserve">
Shouldn't there be a subsample to SUA? Even if not written weight.</t>
        </r>
      </text>
    </comment>
    <comment ref="JP107" authorId="0">
      <text>
        <r>
          <rPr>
            <b/>
            <sz val="9"/>
            <color indexed="81"/>
            <rFont val="Tahoma"/>
            <charset val="1"/>
          </rPr>
          <t>Marit Arneberg:</t>
        </r>
        <r>
          <rPr>
            <sz val="9"/>
            <color indexed="81"/>
            <rFont val="Tahoma"/>
            <charset val="1"/>
          </rPr>
          <t xml:space="preserve">
Shouldn't there be a subsample to SUA? Even if not written weight.</t>
        </r>
      </text>
    </comment>
    <comment ref="JG108" authorId="0">
      <text>
        <r>
          <rPr>
            <b/>
            <sz val="9"/>
            <color indexed="81"/>
            <rFont val="Tahoma"/>
            <charset val="1"/>
          </rPr>
          <t>Marit Arneberg:</t>
        </r>
        <r>
          <rPr>
            <sz val="9"/>
            <color indexed="81"/>
            <rFont val="Tahoma"/>
            <charset val="1"/>
          </rPr>
          <t xml:space="preserve">
Shouldn't there be a subsample to SUA? Even if not written weight.</t>
        </r>
      </text>
    </comment>
    <comment ref="JP108" authorId="0">
      <text>
        <r>
          <rPr>
            <b/>
            <sz val="9"/>
            <color indexed="81"/>
            <rFont val="Tahoma"/>
            <charset val="1"/>
          </rPr>
          <t>Marit Arneberg:</t>
        </r>
        <r>
          <rPr>
            <sz val="9"/>
            <color indexed="81"/>
            <rFont val="Tahoma"/>
            <charset val="1"/>
          </rPr>
          <t xml:space="preserve">
Shouldn't there be a subsample to SUA? Even if not written weight.</t>
        </r>
      </text>
    </comment>
    <comment ref="KA108" authorId="0">
      <text>
        <r>
          <rPr>
            <b/>
            <sz val="9"/>
            <color indexed="81"/>
            <rFont val="Tahoma"/>
            <family val="2"/>
          </rPr>
          <t>Marit Arneberg:</t>
        </r>
        <r>
          <rPr>
            <sz val="9"/>
            <color indexed="81"/>
            <rFont val="Tahoma"/>
            <family val="2"/>
          </rPr>
          <t xml:space="preserve">
Too little subsampled for analysis? 1.8g</t>
        </r>
      </text>
    </comment>
    <comment ref="JE111" authorId="0">
      <text>
        <r>
          <rPr>
            <b/>
            <sz val="9"/>
            <color indexed="81"/>
            <rFont val="Tahoma"/>
            <family val="2"/>
          </rPr>
          <t>Marit Arneberg:</t>
        </r>
        <r>
          <rPr>
            <sz val="9"/>
            <color indexed="81"/>
            <rFont val="Tahoma"/>
            <family val="2"/>
          </rPr>
          <t xml:space="preserve">
Still missing 18.3
</t>
        </r>
      </text>
    </comment>
    <comment ref="JG115" authorId="0">
      <text>
        <r>
          <rPr>
            <b/>
            <sz val="9"/>
            <color indexed="81"/>
            <rFont val="Tahoma"/>
            <family val="2"/>
          </rPr>
          <t>Marit Arneberg:</t>
        </r>
        <r>
          <rPr>
            <sz val="9"/>
            <color indexed="81"/>
            <rFont val="Tahoma"/>
            <family val="2"/>
          </rPr>
          <t xml:space="preserve">
Shouldn't there be a subsample to SUA? Even if not written weight.</t>
        </r>
      </text>
    </comment>
    <comment ref="JP115" authorId="0">
      <text>
        <r>
          <rPr>
            <b/>
            <sz val="9"/>
            <color indexed="81"/>
            <rFont val="Tahoma"/>
            <charset val="1"/>
          </rPr>
          <t>Marit Arneberg:</t>
        </r>
        <r>
          <rPr>
            <sz val="9"/>
            <color indexed="81"/>
            <rFont val="Tahoma"/>
            <charset val="1"/>
          </rPr>
          <t xml:space="preserve">
Shouldn't there be a subsample to SUA? Even if not written weight.</t>
        </r>
      </text>
    </comment>
    <comment ref="JO134" authorId="0">
      <text>
        <r>
          <rPr>
            <b/>
            <sz val="9"/>
            <color indexed="81"/>
            <rFont val="Tahoma"/>
            <family val="2"/>
          </rPr>
          <t>Marit Arneberg:</t>
        </r>
        <r>
          <rPr>
            <sz val="9"/>
            <color indexed="81"/>
            <rFont val="Tahoma"/>
            <family val="2"/>
          </rPr>
          <t xml:space="preserve">
Check with bag in Seronera. This can't be right… Not enough from harvest. 
Target instead?</t>
        </r>
      </text>
    </comment>
    <comment ref="JN144" authorId="0">
      <text>
        <r>
          <rPr>
            <b/>
            <sz val="9"/>
            <color indexed="81"/>
            <rFont val="Tahoma"/>
            <family val="2"/>
          </rPr>
          <t>Marit Arneberg:</t>
        </r>
        <r>
          <rPr>
            <sz val="9"/>
            <color indexed="81"/>
            <rFont val="Tahoma"/>
            <family val="2"/>
          </rPr>
          <t xml:space="preserve">
Check with bag in Seronera. Too little harvested for sub-sampling.</t>
        </r>
      </text>
    </comment>
    <comment ref="JN145" authorId="0">
      <text>
        <r>
          <rPr>
            <b/>
            <sz val="9"/>
            <color indexed="81"/>
            <rFont val="Tahoma"/>
            <family val="2"/>
          </rPr>
          <t>Marit Arneberg:</t>
        </r>
        <r>
          <rPr>
            <sz val="9"/>
            <color indexed="81"/>
            <rFont val="Tahoma"/>
            <family val="2"/>
          </rPr>
          <t xml:space="preserve">
Check with bag in Seronera. This can't be right… To little harvested</t>
        </r>
      </text>
    </comment>
    <comment ref="JP146" authorId="0">
      <text>
        <r>
          <rPr>
            <b/>
            <sz val="9"/>
            <color indexed="81"/>
            <rFont val="Tahoma"/>
            <family val="2"/>
          </rPr>
          <t>Marit Arneberg:</t>
        </r>
        <r>
          <rPr>
            <sz val="9"/>
            <color indexed="81"/>
            <rFont val="Tahoma"/>
            <family val="2"/>
          </rPr>
          <t xml:space="preserve">
Could Lab no 256 refer to this one? Since none of WET_P_ _EX_H3 target are missing</t>
        </r>
      </text>
    </comment>
    <comment ref="EJ166" authorId="0">
      <text>
        <r>
          <rPr>
            <b/>
            <sz val="9"/>
            <color indexed="81"/>
            <rFont val="Tahoma"/>
            <charset val="1"/>
          </rPr>
          <t>Marit Arneberg:</t>
        </r>
        <r>
          <rPr>
            <sz val="9"/>
            <color indexed="81"/>
            <rFont val="Tahoma"/>
            <charset val="1"/>
          </rPr>
          <t xml:space="preserve">
Spo.fes + Mic.kun (8)</t>
        </r>
      </text>
    </comment>
    <comment ref="EQ166" authorId="0">
      <text>
        <r>
          <rPr>
            <b/>
            <sz val="9"/>
            <color indexed="81"/>
            <rFont val="Tahoma"/>
            <charset val="1"/>
          </rPr>
          <t>Marit Arneberg:</t>
        </r>
        <r>
          <rPr>
            <sz val="9"/>
            <color indexed="81"/>
            <rFont val="Tahoma"/>
            <charset val="1"/>
          </rPr>
          <t xml:space="preserve">
Spo.fes + Mic.kun (8)</t>
        </r>
      </text>
    </comment>
    <comment ref="JG168" authorId="0">
      <text>
        <r>
          <rPr>
            <b/>
            <sz val="9"/>
            <color indexed="81"/>
            <rFont val="Tahoma"/>
            <family val="2"/>
          </rPr>
          <t>Marit Arneberg:</t>
        </r>
        <r>
          <rPr>
            <sz val="9"/>
            <color indexed="81"/>
            <rFont val="Tahoma"/>
            <family val="2"/>
          </rPr>
          <t xml:space="preserve">
Shouldn't there be a subsample to SUA? Even if not written weight.</t>
        </r>
      </text>
    </comment>
    <comment ref="JP168" authorId="0">
      <text>
        <r>
          <rPr>
            <b/>
            <sz val="9"/>
            <color indexed="81"/>
            <rFont val="Tahoma"/>
            <family val="2"/>
          </rPr>
          <t>Marit Arneberg:</t>
        </r>
        <r>
          <rPr>
            <sz val="9"/>
            <color indexed="81"/>
            <rFont val="Tahoma"/>
            <family val="2"/>
          </rPr>
          <t xml:space="preserve">
Shouldn't there be a subsample to SUA? Even if not written weight.</t>
        </r>
      </text>
    </comment>
    <comment ref="EY174" authorId="0">
      <text>
        <r>
          <rPr>
            <b/>
            <sz val="9"/>
            <color indexed="81"/>
            <rFont val="Tahoma"/>
            <charset val="1"/>
          </rPr>
          <t>Marit Arneberg:</t>
        </r>
        <r>
          <rPr>
            <sz val="9"/>
            <color indexed="81"/>
            <rFont val="Tahoma"/>
            <charset val="1"/>
          </rPr>
          <t xml:space="preserve">
How to treat this? As nothing maybe…</t>
        </r>
      </text>
    </comment>
    <comment ref="FB174" authorId="0">
      <text>
        <r>
          <rPr>
            <b/>
            <sz val="9"/>
            <color indexed="81"/>
            <rFont val="Tahoma"/>
            <charset val="1"/>
          </rPr>
          <t>Marit Arneberg:</t>
        </r>
        <r>
          <rPr>
            <sz val="9"/>
            <color indexed="81"/>
            <rFont val="Tahoma"/>
            <charset val="1"/>
          </rPr>
          <t xml:space="preserve">
How to treat this? As nothing maybe…</t>
        </r>
      </text>
    </comment>
    <comment ref="JF182" authorId="0">
      <text>
        <r>
          <rPr>
            <b/>
            <sz val="9"/>
            <color indexed="81"/>
            <rFont val="Tahoma"/>
            <family val="2"/>
          </rPr>
          <t xml:space="preserve">Marit Arneberg:
</t>
        </r>
        <r>
          <rPr>
            <sz val="9"/>
            <color indexed="81"/>
            <rFont val="Tahoma"/>
            <family val="2"/>
          </rPr>
          <t>Marked with *. Ask Vilde</t>
        </r>
      </text>
    </comment>
    <comment ref="JK214" authorId="0">
      <text>
        <r>
          <rPr>
            <b/>
            <sz val="9"/>
            <color indexed="81"/>
            <rFont val="Tahoma"/>
            <charset val="1"/>
          </rPr>
          <t>Marit Arneberg:</t>
        </r>
        <r>
          <rPr>
            <sz val="9"/>
            <color indexed="81"/>
            <rFont val="Tahoma"/>
            <charset val="1"/>
          </rPr>
          <t xml:space="preserve">
All marked blue were subsampled by Marit in March. Seems not included in samples sent to SUA.. </t>
        </r>
      </text>
    </comment>
    <comment ref="JR216" authorId="0">
      <text>
        <r>
          <rPr>
            <b/>
            <sz val="9"/>
            <color indexed="81"/>
            <rFont val="Tahoma"/>
            <charset val="1"/>
          </rPr>
          <t>Marit Arneberg:</t>
        </r>
        <r>
          <rPr>
            <sz val="9"/>
            <color indexed="81"/>
            <rFont val="Tahoma"/>
            <charset val="1"/>
          </rPr>
          <t xml:space="preserve">
value from #1, There is a duplicate in #7</t>
        </r>
      </text>
    </comment>
    <comment ref="JJ217" authorId="0">
      <text>
        <r>
          <rPr>
            <b/>
            <sz val="9"/>
            <color indexed="81"/>
            <rFont val="Tahoma"/>
            <charset val="1"/>
          </rPr>
          <t>Marit Arneberg:</t>
        </r>
        <r>
          <rPr>
            <sz val="9"/>
            <color indexed="81"/>
            <rFont val="Tahoma"/>
            <charset val="1"/>
          </rPr>
          <t xml:space="preserve">
sheet 14 (mixup between nr.5 and 7?) 
(both are WET_W_2_EX_H5)</t>
        </r>
      </text>
    </comment>
    <comment ref="JP224" authorId="0">
      <text>
        <r>
          <rPr>
            <b/>
            <sz val="9"/>
            <color indexed="81"/>
            <rFont val="Tahoma"/>
            <family val="2"/>
          </rPr>
          <t>Marit Arneberg:</t>
        </r>
        <r>
          <rPr>
            <sz val="9"/>
            <color indexed="81"/>
            <rFont val="Tahoma"/>
            <family val="2"/>
          </rPr>
          <t xml:space="preserve">
Assumed #102 no field ref. should be here.
</t>
        </r>
      </text>
    </comment>
    <comment ref="JE236" authorId="0">
      <text>
        <r>
          <rPr>
            <b/>
            <sz val="9"/>
            <color indexed="81"/>
            <rFont val="Tahoma"/>
            <charset val="1"/>
          </rPr>
          <t>Marit Arneberg:</t>
        </r>
        <r>
          <rPr>
            <sz val="9"/>
            <color indexed="81"/>
            <rFont val="Tahoma"/>
            <charset val="1"/>
          </rPr>
          <t xml:space="preserve">
New weight (Philipo): 4g (sheet 3)</t>
        </r>
      </text>
    </comment>
    <comment ref="JJ236" authorId="0">
      <text>
        <r>
          <rPr>
            <b/>
            <sz val="9"/>
            <color indexed="81"/>
            <rFont val="Tahoma"/>
            <charset val="1"/>
          </rPr>
          <t>Marit Arneberg:</t>
        </r>
        <r>
          <rPr>
            <sz val="9"/>
            <color indexed="81"/>
            <rFont val="Tahoma"/>
            <charset val="1"/>
          </rPr>
          <t xml:space="preserve">
Assumed 4g recorded for target sp. should be 4g other sp. instead.</t>
        </r>
      </text>
    </comment>
    <comment ref="JJ242" authorId="0">
      <text>
        <r>
          <rPr>
            <b/>
            <sz val="9"/>
            <color indexed="81"/>
            <rFont val="Tahoma"/>
            <charset val="1"/>
          </rPr>
          <t>Marit Arneberg:</t>
        </r>
        <r>
          <rPr>
            <sz val="9"/>
            <color indexed="81"/>
            <rFont val="Tahoma"/>
            <charset val="1"/>
          </rPr>
          <t xml:space="preserve">
1g was recorded for DRY_P_1_OP. Assumed it should be here.</t>
        </r>
      </text>
    </comment>
    <comment ref="JR242" authorId="0">
      <text>
        <r>
          <rPr>
            <b/>
            <sz val="9"/>
            <color indexed="81"/>
            <rFont val="Tahoma"/>
            <charset val="1"/>
          </rPr>
          <t xml:space="preserve">Marit Arneberg:
</t>
        </r>
        <r>
          <rPr>
            <sz val="9"/>
            <color indexed="81"/>
            <rFont val="Tahoma"/>
            <charset val="1"/>
          </rPr>
          <t>Wrong marking? Assumed it should be here, not DRY_P_1_OP_H5</t>
        </r>
      </text>
    </comment>
    <comment ref="JG243" authorId="0">
      <text>
        <r>
          <rPr>
            <b/>
            <sz val="9"/>
            <color indexed="81"/>
            <rFont val="Tahoma"/>
            <charset val="1"/>
          </rPr>
          <t>Marit Arneberg:</t>
        </r>
        <r>
          <rPr>
            <sz val="9"/>
            <color indexed="81"/>
            <rFont val="Tahoma"/>
            <charset val="1"/>
          </rPr>
          <t xml:space="preserve">
Very small! Possible to analyse?</t>
        </r>
      </text>
    </comment>
    <comment ref="JE250" authorId="0">
      <text>
        <r>
          <rPr>
            <b/>
            <sz val="9"/>
            <color indexed="81"/>
            <rFont val="Tahoma"/>
            <charset val="1"/>
          </rPr>
          <t>Marit Arneberg:</t>
        </r>
        <r>
          <rPr>
            <sz val="9"/>
            <color indexed="81"/>
            <rFont val="Tahoma"/>
            <charset val="1"/>
          </rPr>
          <t xml:space="preserve">
Or 9 g? (sheet 2) Looks like weighed 2 times
</t>
        </r>
      </text>
    </comment>
    <comment ref="JP250" authorId="0">
      <text>
        <r>
          <rPr>
            <b/>
            <sz val="9"/>
            <color indexed="81"/>
            <rFont val="Tahoma"/>
            <charset val="1"/>
          </rPr>
          <t>Marit Arneberg:</t>
        </r>
        <r>
          <rPr>
            <sz val="9"/>
            <color indexed="81"/>
            <rFont val="Tahoma"/>
            <charset val="1"/>
          </rPr>
          <t xml:space="preserve">
Same ID for #8,9,10. Which value to use?</t>
        </r>
      </text>
    </comment>
    <comment ref="JJ262" authorId="0">
      <text>
        <r>
          <rPr>
            <b/>
            <sz val="9"/>
            <color indexed="81"/>
            <rFont val="Tahoma"/>
            <family val="2"/>
          </rPr>
          <t>Marit Arneberg:</t>
        </r>
        <r>
          <rPr>
            <sz val="9"/>
            <color indexed="81"/>
            <rFont val="Tahoma"/>
            <family val="2"/>
          </rPr>
          <t xml:space="preserve">
Probably the one with questionmark</t>
        </r>
      </text>
    </comment>
    <comment ref="JJ266" authorId="0">
      <text>
        <r>
          <rPr>
            <b/>
            <sz val="9"/>
            <color indexed="81"/>
            <rFont val="Tahoma"/>
            <family val="2"/>
          </rPr>
          <t>Marit Arneberg:</t>
        </r>
        <r>
          <rPr>
            <sz val="9"/>
            <color indexed="81"/>
            <rFont val="Tahoma"/>
            <family val="2"/>
          </rPr>
          <t xml:space="preserve">
Was duplicat from WET_P_3_EX_H6
</t>
        </r>
      </text>
    </comment>
    <comment ref="JG267" authorId="0">
      <text>
        <r>
          <rPr>
            <b/>
            <sz val="9"/>
            <color indexed="81"/>
            <rFont val="Tahoma"/>
            <charset val="1"/>
          </rPr>
          <t>Marit Arneberg:</t>
        </r>
        <r>
          <rPr>
            <sz val="9"/>
            <color indexed="81"/>
            <rFont val="Tahoma"/>
            <charset val="1"/>
          </rPr>
          <t xml:space="preserve">
Too large? </t>
        </r>
      </text>
    </comment>
    <comment ref="JG269" authorId="0">
      <text>
        <r>
          <rPr>
            <b/>
            <sz val="9"/>
            <color indexed="81"/>
            <rFont val="Tahoma"/>
            <charset val="1"/>
          </rPr>
          <t>Marit Arneberg:</t>
        </r>
        <r>
          <rPr>
            <sz val="9"/>
            <color indexed="81"/>
            <rFont val="Tahoma"/>
            <charset val="1"/>
          </rPr>
          <t xml:space="preserve">
Too large? </t>
        </r>
      </text>
    </comment>
    <comment ref="JJ275" authorId="0">
      <text>
        <r>
          <rPr>
            <b/>
            <sz val="9"/>
            <color indexed="81"/>
            <rFont val="Tahoma"/>
            <family val="2"/>
          </rPr>
          <t>Marit Arneberg:</t>
        </r>
        <r>
          <rPr>
            <sz val="9"/>
            <color indexed="81"/>
            <rFont val="Tahoma"/>
            <family val="2"/>
          </rPr>
          <t xml:space="preserve">
Was duplicat from WET_W_3_OP_H6
</t>
        </r>
      </text>
    </comment>
    <comment ref="CM291" authorId="0">
      <text>
        <r>
          <rPr>
            <b/>
            <sz val="9"/>
            <color indexed="81"/>
            <rFont val="Tahoma"/>
            <family val="2"/>
          </rPr>
          <t>Marit Arneberg:</t>
        </r>
        <r>
          <rPr>
            <sz val="9"/>
            <color indexed="81"/>
            <rFont val="Tahoma"/>
            <family val="2"/>
          </rPr>
          <t xml:space="preserve">
Written Gut.pitisa in the sheet</t>
        </r>
      </text>
    </comment>
    <comment ref="W306" authorId="0">
      <text>
        <r>
          <rPr>
            <b/>
            <sz val="9"/>
            <color indexed="81"/>
            <rFont val="Tahoma"/>
            <family val="2"/>
          </rPr>
          <t>Marit Arneberg:</t>
        </r>
        <r>
          <rPr>
            <sz val="9"/>
            <color indexed="81"/>
            <rFont val="Tahoma"/>
            <family val="2"/>
          </rPr>
          <t xml:space="preserve">
Was only written "incanum". Assumed it should refer to Sol.inc</t>
        </r>
      </text>
    </comment>
    <comment ref="JE322" authorId="0">
      <text>
        <r>
          <rPr>
            <b/>
            <sz val="9"/>
            <color indexed="81"/>
            <rFont val="Tahoma"/>
            <charset val="1"/>
          </rPr>
          <t>Marit Arneberg:</t>
        </r>
        <r>
          <rPr>
            <sz val="9"/>
            <color indexed="81"/>
            <rFont val="Tahoma"/>
            <charset val="1"/>
          </rPr>
          <t xml:space="preserve">
Really low value!</t>
        </r>
      </text>
    </comment>
    <comment ref="JE323" authorId="0">
      <text>
        <r>
          <rPr>
            <b/>
            <sz val="9"/>
            <color indexed="81"/>
            <rFont val="Tahoma"/>
            <family val="2"/>
          </rPr>
          <t xml:space="preserve">Marit Arneberg:
</t>
        </r>
        <r>
          <rPr>
            <sz val="9"/>
            <color indexed="81"/>
            <rFont val="Tahoma"/>
            <family val="2"/>
          </rPr>
          <t xml:space="preserve">#86 WET_P_3_OP, 54.90g. Should be Other sp. instead? Should not be any target sp. </t>
        </r>
      </text>
    </comment>
    <comment ref="JJ323" authorId="0">
      <text>
        <r>
          <rPr>
            <b/>
            <sz val="9"/>
            <color indexed="81"/>
            <rFont val="Tahoma"/>
            <charset val="1"/>
          </rPr>
          <t>Marit Arneberg:</t>
        </r>
        <r>
          <rPr>
            <sz val="9"/>
            <color indexed="81"/>
            <rFont val="Tahoma"/>
            <charset val="1"/>
          </rPr>
          <t xml:space="preserve">
#86 =54.90g?</t>
        </r>
      </text>
    </comment>
    <comment ref="JK323" authorId="0">
      <text>
        <r>
          <rPr>
            <b/>
            <sz val="9"/>
            <color indexed="81"/>
            <rFont val="Tahoma"/>
            <family val="2"/>
          </rPr>
          <t>Marit Arneberg:</t>
        </r>
        <r>
          <rPr>
            <sz val="9"/>
            <color indexed="81"/>
            <rFont val="Tahoma"/>
            <family val="2"/>
          </rPr>
          <t xml:space="preserve">
#86=10.81</t>
        </r>
      </text>
    </comment>
    <comment ref="IR338" authorId="0">
      <text>
        <r>
          <rPr>
            <b/>
            <sz val="9"/>
            <color indexed="81"/>
            <rFont val="Tahoma"/>
            <charset val="1"/>
          </rPr>
          <t>Marit Arneberg:</t>
        </r>
        <r>
          <rPr>
            <sz val="9"/>
            <color indexed="81"/>
            <rFont val="Tahoma"/>
            <charset val="1"/>
          </rPr>
          <t xml:space="preserve">
To Stu: What does this mean?</t>
        </r>
      </text>
    </comment>
    <comment ref="JE338" authorId="0">
      <text>
        <r>
          <rPr>
            <b/>
            <sz val="9"/>
            <color indexed="81"/>
            <rFont val="Tahoma"/>
            <family val="2"/>
          </rPr>
          <t>Marit Arneberg:</t>
        </r>
        <r>
          <rPr>
            <sz val="9"/>
            <color indexed="81"/>
            <rFont val="Tahoma"/>
            <family val="2"/>
          </rPr>
          <t xml:space="preserve">
Either #31 : 41.13 or #34: 36.33 should be here</t>
        </r>
      </text>
    </comment>
    <comment ref="JG338" authorId="0">
      <text>
        <r>
          <rPr>
            <b/>
            <sz val="9"/>
            <color indexed="81"/>
            <rFont val="Tahoma"/>
            <family val="2"/>
          </rPr>
          <t>Marit Arneberg:</t>
        </r>
        <r>
          <rPr>
            <sz val="9"/>
            <color indexed="81"/>
            <rFont val="Tahoma"/>
            <family val="2"/>
          </rPr>
          <t xml:space="preserve">
#31 = 19.63 OR #34= 23.12</t>
        </r>
      </text>
    </comment>
    <comment ref="JE340" authorId="0">
      <text>
        <r>
          <rPr>
            <b/>
            <sz val="9"/>
            <color indexed="81"/>
            <rFont val="Tahoma"/>
            <family val="2"/>
          </rPr>
          <t>Marit Arneberg:</t>
        </r>
        <r>
          <rPr>
            <sz val="9"/>
            <color indexed="81"/>
            <rFont val="Tahoma"/>
            <family val="2"/>
          </rPr>
          <t xml:space="preserve">
Either #31 or #34 should be here</t>
        </r>
      </text>
    </comment>
    <comment ref="JG340" authorId="0">
      <text>
        <r>
          <rPr>
            <b/>
            <sz val="9"/>
            <color indexed="81"/>
            <rFont val="Tahoma"/>
            <family val="2"/>
          </rPr>
          <t>Marit Arneberg:</t>
        </r>
        <r>
          <rPr>
            <sz val="9"/>
            <color indexed="81"/>
            <rFont val="Tahoma"/>
            <family val="2"/>
          </rPr>
          <t xml:space="preserve">
#31 = 19.63 OR #34= 23.12</t>
        </r>
      </text>
    </comment>
    <comment ref="JJ348" authorId="0">
      <text>
        <r>
          <rPr>
            <b/>
            <sz val="9"/>
            <color indexed="81"/>
            <rFont val="Tahoma"/>
            <charset val="1"/>
          </rPr>
          <t>Marit Arneberg:</t>
        </r>
        <r>
          <rPr>
            <sz val="9"/>
            <color indexed="81"/>
            <rFont val="Tahoma"/>
            <charset val="1"/>
          </rPr>
          <t xml:space="preserve">
#10 = 133.33 OR #79 = 141 g</t>
        </r>
      </text>
    </comment>
    <comment ref="JK348" authorId="0">
      <text>
        <r>
          <rPr>
            <b/>
            <sz val="9"/>
            <color indexed="81"/>
            <rFont val="Tahoma"/>
            <family val="2"/>
          </rPr>
          <t>Marit Arneberg:</t>
        </r>
        <r>
          <rPr>
            <sz val="9"/>
            <color indexed="81"/>
            <rFont val="Tahoma"/>
            <family val="2"/>
          </rPr>
          <t xml:space="preserve">
#10=45.91 OR #79 =22.75</t>
        </r>
      </text>
    </comment>
    <comment ref="JJ350" authorId="0">
      <text>
        <r>
          <rPr>
            <b/>
            <sz val="9"/>
            <color indexed="81"/>
            <rFont val="Tahoma"/>
            <family val="2"/>
          </rPr>
          <t>Marit Arneberg:</t>
        </r>
        <r>
          <rPr>
            <sz val="9"/>
            <color indexed="81"/>
            <rFont val="Tahoma"/>
            <family val="2"/>
          </rPr>
          <t xml:space="preserve">
Lacking. #12 value (7.23g) seems to low. </t>
        </r>
      </text>
    </comment>
    <comment ref="JJ351" authorId="0">
      <text>
        <r>
          <rPr>
            <b/>
            <sz val="9"/>
            <color indexed="81"/>
            <rFont val="Tahoma"/>
            <family val="2"/>
          </rPr>
          <t>Marit Arneberg:</t>
        </r>
        <r>
          <rPr>
            <sz val="9"/>
            <color indexed="81"/>
            <rFont val="Tahoma"/>
            <family val="2"/>
          </rPr>
          <t xml:space="preserve">
#10 = 133.33 OR #79 = 141 g</t>
        </r>
      </text>
    </comment>
    <comment ref="JK351" authorId="0">
      <text>
        <r>
          <rPr>
            <b/>
            <sz val="9"/>
            <color indexed="81"/>
            <rFont val="Tahoma"/>
            <family val="2"/>
          </rPr>
          <t>Marit Arneberg:</t>
        </r>
        <r>
          <rPr>
            <sz val="9"/>
            <color indexed="81"/>
            <rFont val="Tahoma"/>
            <family val="2"/>
          </rPr>
          <t xml:space="preserve">
#10=45.91 OR #79=22.75</t>
        </r>
      </text>
    </comment>
    <comment ref="EH357" authorId="0">
      <text>
        <r>
          <rPr>
            <b/>
            <sz val="9"/>
            <color indexed="81"/>
            <rFont val="Tahoma"/>
            <charset val="1"/>
          </rPr>
          <t>Marit Arneberg:</t>
        </r>
        <r>
          <rPr>
            <sz val="9"/>
            <color indexed="81"/>
            <rFont val="Tahoma"/>
            <charset val="1"/>
          </rPr>
          <t xml:space="preserve">
Recheck with numbers from original sheet!</t>
        </r>
      </text>
    </comment>
  </commentList>
</comments>
</file>

<file path=xl/comments2.xml><?xml version="1.0" encoding="utf-8"?>
<comments xmlns="http://schemas.openxmlformats.org/spreadsheetml/2006/main">
  <authors>
    <author>Marit Arneberg</author>
  </authors>
  <commentList>
    <comment ref="AD5" authorId="0">
      <text>
        <r>
          <rPr>
            <b/>
            <sz val="9"/>
            <color indexed="81"/>
            <rFont val="Tahoma"/>
            <family val="2"/>
          </rPr>
          <t>Marit Arneberg:</t>
        </r>
        <r>
          <rPr>
            <sz val="9"/>
            <color indexed="81"/>
            <rFont val="Tahoma"/>
            <family val="2"/>
          </rPr>
          <t xml:space="preserve">
All veg.
Weighed 20.03.18
</t>
        </r>
      </text>
    </comment>
    <comment ref="AD8" authorId="0">
      <text>
        <r>
          <rPr>
            <b/>
            <sz val="9"/>
            <color indexed="81"/>
            <rFont val="Tahoma"/>
            <family val="2"/>
          </rPr>
          <t>Marit Arneberg:</t>
        </r>
        <r>
          <rPr>
            <sz val="9"/>
            <color indexed="81"/>
            <rFont val="Tahoma"/>
            <family val="2"/>
          </rPr>
          <t xml:space="preserve">
All veg.
</t>
        </r>
      </text>
    </comment>
    <comment ref="AC16" authorId="0">
      <text>
        <r>
          <rPr>
            <b/>
            <sz val="9"/>
            <color indexed="81"/>
            <rFont val="Tahoma"/>
            <family val="2"/>
          </rPr>
          <t>Marit Arneberg:</t>
        </r>
        <r>
          <rPr>
            <sz val="9"/>
            <color indexed="81"/>
            <rFont val="Tahoma"/>
            <family val="2"/>
          </rPr>
          <t xml:space="preserve">
Weighed 20.3.18, after grinded
</t>
        </r>
      </text>
    </comment>
    <comment ref="AD18" authorId="0">
      <text>
        <r>
          <rPr>
            <b/>
            <sz val="9"/>
            <color indexed="81"/>
            <rFont val="Tahoma"/>
            <family val="2"/>
          </rPr>
          <t>Marit Arneberg:</t>
        </r>
        <r>
          <rPr>
            <sz val="9"/>
            <color indexed="81"/>
            <rFont val="Tahoma"/>
            <family val="2"/>
          </rPr>
          <t xml:space="preserve">
All veg.
</t>
        </r>
      </text>
    </comment>
    <comment ref="AD19" authorId="0">
      <text>
        <r>
          <rPr>
            <b/>
            <sz val="9"/>
            <color indexed="81"/>
            <rFont val="Tahoma"/>
            <family val="2"/>
          </rPr>
          <t>Marit Arneberg:</t>
        </r>
        <r>
          <rPr>
            <sz val="9"/>
            <color indexed="81"/>
            <rFont val="Tahoma"/>
            <family val="2"/>
          </rPr>
          <t xml:space="preserve">
All veg. Weighed 20.03.18</t>
        </r>
      </text>
    </comment>
    <comment ref="AD20" authorId="0">
      <text>
        <r>
          <rPr>
            <b/>
            <sz val="9"/>
            <color indexed="81"/>
            <rFont val="Tahoma"/>
            <family val="2"/>
          </rPr>
          <t>Marit Arneberg:</t>
        </r>
        <r>
          <rPr>
            <sz val="9"/>
            <color indexed="81"/>
            <rFont val="Tahoma"/>
            <family val="2"/>
          </rPr>
          <t xml:space="preserve">
Weighed 20.03.18. 
</t>
        </r>
      </text>
    </comment>
    <comment ref="AD21" authorId="0">
      <text>
        <r>
          <rPr>
            <b/>
            <sz val="9"/>
            <color indexed="81"/>
            <rFont val="Tahoma"/>
            <family val="2"/>
          </rPr>
          <t>Marit Arneberg:</t>
        </r>
        <r>
          <rPr>
            <sz val="9"/>
            <color indexed="81"/>
            <rFont val="Tahoma"/>
            <family val="2"/>
          </rPr>
          <t xml:space="preserve">
Weighed 20.03.18
</t>
        </r>
      </text>
    </comment>
    <comment ref="AD49"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D70" authorId="0">
      <text>
        <r>
          <rPr>
            <b/>
            <sz val="9"/>
            <color indexed="81"/>
            <rFont val="Tahoma"/>
            <family val="2"/>
          </rPr>
          <t>Marit Arneberg:</t>
        </r>
        <r>
          <rPr>
            <sz val="9"/>
            <color indexed="81"/>
            <rFont val="Tahoma"/>
            <family val="2"/>
          </rPr>
          <t xml:space="preserve">
Funnet! Klippet opp
Weighed 21.3.18
</t>
        </r>
      </text>
    </comment>
    <comment ref="AC71" authorId="0">
      <text>
        <r>
          <rPr>
            <b/>
            <sz val="9"/>
            <color indexed="81"/>
            <rFont val="Tahoma"/>
            <family val="2"/>
          </rPr>
          <t>Marit Arneberg:</t>
        </r>
        <r>
          <rPr>
            <sz val="9"/>
            <color indexed="81"/>
            <rFont val="Tahoma"/>
            <family val="2"/>
          </rPr>
          <t xml:space="preserve">
14.3 i Anders doc, men mer logisk med 1.43 ift veg cover.</t>
        </r>
      </text>
    </comment>
    <comment ref="AD71" authorId="0">
      <text>
        <r>
          <rPr>
            <b/>
            <sz val="9"/>
            <color indexed="81"/>
            <rFont val="Tahoma"/>
            <family val="2"/>
          </rPr>
          <t>Marit Arneberg:</t>
        </r>
        <r>
          <rPr>
            <sz val="9"/>
            <color indexed="81"/>
            <rFont val="Tahoma"/>
            <family val="2"/>
          </rPr>
          <t xml:space="preserve">
Funnet! Klippet opp</t>
        </r>
      </text>
    </comment>
    <comment ref="AC72" authorId="0">
      <text>
        <r>
          <rPr>
            <b/>
            <sz val="9"/>
            <color indexed="81"/>
            <rFont val="Tahoma"/>
            <family val="2"/>
          </rPr>
          <t>Marit Arneberg:</t>
        </r>
        <r>
          <rPr>
            <sz val="9"/>
            <color indexed="81"/>
            <rFont val="Tahoma"/>
            <family val="2"/>
          </rPr>
          <t xml:space="preserve">
Funnet! Klippet opp</t>
        </r>
      </text>
    </comment>
    <comment ref="AD72" authorId="0">
      <text>
        <r>
          <rPr>
            <b/>
            <sz val="9"/>
            <color indexed="81"/>
            <rFont val="Tahoma"/>
            <family val="2"/>
          </rPr>
          <t>Marit Arneberg:</t>
        </r>
        <r>
          <rPr>
            <sz val="9"/>
            <color indexed="81"/>
            <rFont val="Tahoma"/>
            <family val="2"/>
          </rPr>
          <t xml:space="preserve">
Weighed 20.03.18
</t>
        </r>
      </text>
    </comment>
    <comment ref="AC73" authorId="0">
      <text>
        <r>
          <rPr>
            <b/>
            <sz val="9"/>
            <color indexed="81"/>
            <rFont val="Tahoma"/>
            <family val="2"/>
          </rPr>
          <t>Marit Arneberg:</t>
        </r>
        <r>
          <rPr>
            <sz val="9"/>
            <color indexed="81"/>
            <rFont val="Tahoma"/>
            <family val="2"/>
          </rPr>
          <t xml:space="preserve">
Mixed sample site 2 and 3 together. Not possible to use now!</t>
        </r>
      </text>
    </comment>
    <comment ref="AD73" authorId="0">
      <text>
        <r>
          <rPr>
            <b/>
            <sz val="9"/>
            <color indexed="81"/>
            <rFont val="Tahoma"/>
            <family val="2"/>
          </rPr>
          <t>Marit Arneberg:</t>
        </r>
        <r>
          <rPr>
            <sz val="9"/>
            <color indexed="81"/>
            <rFont val="Tahoma"/>
            <family val="2"/>
          </rPr>
          <t xml:space="preserve">
Funnet! Klippet opp</t>
        </r>
      </text>
    </comment>
    <comment ref="AC75" authorId="0">
      <text>
        <r>
          <rPr>
            <b/>
            <sz val="9"/>
            <color indexed="81"/>
            <rFont val="Tahoma"/>
            <family val="2"/>
          </rPr>
          <t>Marit Arneberg:</t>
        </r>
        <r>
          <rPr>
            <sz val="9"/>
            <color indexed="81"/>
            <rFont val="Tahoma"/>
            <family val="2"/>
          </rPr>
          <t xml:space="preserve">
Mixed sample site 2 and 3 together. Not possible to use now!</t>
        </r>
      </text>
    </comment>
    <comment ref="AD76" authorId="0">
      <text>
        <r>
          <rPr>
            <b/>
            <sz val="9"/>
            <color indexed="81"/>
            <rFont val="Tahoma"/>
            <family val="2"/>
          </rPr>
          <t>Marit Arneberg:</t>
        </r>
        <r>
          <rPr>
            <sz val="9"/>
            <color indexed="81"/>
            <rFont val="Tahoma"/>
            <family val="2"/>
          </rPr>
          <t xml:space="preserve">
Funnet! Klippet opp</t>
        </r>
      </text>
    </comment>
    <comment ref="AD79" authorId="0">
      <text>
        <r>
          <rPr>
            <b/>
            <sz val="9"/>
            <color indexed="81"/>
            <rFont val="Tahoma"/>
            <family val="2"/>
          </rPr>
          <t>Marit Arneberg:</t>
        </r>
        <r>
          <rPr>
            <sz val="9"/>
            <color indexed="81"/>
            <rFont val="Tahoma"/>
            <family val="2"/>
          </rPr>
          <t xml:space="preserve">
Funnet! Klippet opp</t>
        </r>
      </text>
    </comment>
    <comment ref="AD80" authorId="0">
      <text>
        <r>
          <rPr>
            <b/>
            <sz val="9"/>
            <color indexed="81"/>
            <rFont val="Tahoma"/>
            <family val="2"/>
          </rPr>
          <t>Marit Arneberg:</t>
        </r>
        <r>
          <rPr>
            <sz val="9"/>
            <color indexed="81"/>
            <rFont val="Tahoma"/>
            <family val="2"/>
          </rPr>
          <t xml:space="preserve">
Funnet! Klippet opp</t>
        </r>
      </text>
    </comment>
    <comment ref="AC85" authorId="0">
      <text>
        <r>
          <rPr>
            <b/>
            <sz val="9"/>
            <color indexed="81"/>
            <rFont val="Tahoma"/>
            <family val="2"/>
          </rPr>
          <t>Marit Arneberg:</t>
        </r>
        <r>
          <rPr>
            <sz val="9"/>
            <color indexed="81"/>
            <rFont val="Tahoma"/>
            <family val="2"/>
          </rPr>
          <t xml:space="preserve">
Funnet! Klippet opp</t>
        </r>
      </text>
    </comment>
    <comment ref="AD85" authorId="0">
      <text>
        <r>
          <rPr>
            <b/>
            <sz val="9"/>
            <color indexed="81"/>
            <rFont val="Tahoma"/>
            <family val="2"/>
          </rPr>
          <t>Marit Arneberg:</t>
        </r>
        <r>
          <rPr>
            <sz val="9"/>
            <color indexed="81"/>
            <rFont val="Tahoma"/>
            <family val="2"/>
          </rPr>
          <t xml:space="preserve">
Funnet! Klippet opp</t>
        </r>
      </text>
    </comment>
    <comment ref="AC89" authorId="0">
      <text>
        <r>
          <rPr>
            <b/>
            <sz val="9"/>
            <color indexed="81"/>
            <rFont val="Tahoma"/>
            <family val="2"/>
          </rPr>
          <t>Marit Arneberg:</t>
        </r>
        <r>
          <rPr>
            <sz val="9"/>
            <color indexed="81"/>
            <rFont val="Tahoma"/>
            <family val="2"/>
          </rPr>
          <t xml:space="preserve">
Funnet! Klippet opp</t>
        </r>
      </text>
    </comment>
    <comment ref="AD93" authorId="0">
      <text>
        <r>
          <rPr>
            <b/>
            <sz val="9"/>
            <color indexed="81"/>
            <rFont val="Tahoma"/>
            <family val="2"/>
          </rPr>
          <t>Marit Arneberg:</t>
        </r>
        <r>
          <rPr>
            <sz val="9"/>
            <color indexed="81"/>
            <rFont val="Tahoma"/>
            <family val="2"/>
          </rPr>
          <t xml:space="preserve">
Funnet! Klippet opp</t>
        </r>
      </text>
    </comment>
    <comment ref="AD94" authorId="0">
      <text>
        <r>
          <rPr>
            <b/>
            <sz val="9"/>
            <color indexed="81"/>
            <rFont val="Tahoma"/>
            <family val="2"/>
          </rPr>
          <t>Marit Arneberg:</t>
        </r>
        <r>
          <rPr>
            <sz val="9"/>
            <color indexed="81"/>
            <rFont val="Tahoma"/>
            <family val="2"/>
          </rPr>
          <t xml:space="preserve">
Funnet! Klippet opp</t>
        </r>
      </text>
    </comment>
    <comment ref="AC95" authorId="0">
      <text>
        <r>
          <rPr>
            <b/>
            <sz val="9"/>
            <color indexed="81"/>
            <rFont val="Tahoma"/>
            <family val="2"/>
          </rPr>
          <t>Marit Arneberg:</t>
        </r>
        <r>
          <rPr>
            <sz val="9"/>
            <color indexed="81"/>
            <rFont val="Tahoma"/>
            <family val="2"/>
          </rPr>
          <t xml:space="preserve">
Funnet! Klippet opp</t>
        </r>
      </text>
    </comment>
    <comment ref="AD95" authorId="0">
      <text>
        <r>
          <rPr>
            <b/>
            <sz val="9"/>
            <color indexed="81"/>
            <rFont val="Tahoma"/>
            <family val="2"/>
          </rPr>
          <t>Marit Arneberg:</t>
        </r>
        <r>
          <rPr>
            <sz val="9"/>
            <color indexed="81"/>
            <rFont val="Tahoma"/>
            <family val="2"/>
          </rPr>
          <t xml:space="preserve">
Funnet! Klippet opp</t>
        </r>
      </text>
    </comment>
    <comment ref="AC96" authorId="0">
      <text>
        <r>
          <rPr>
            <b/>
            <sz val="9"/>
            <color indexed="81"/>
            <rFont val="Tahoma"/>
            <family val="2"/>
          </rPr>
          <t>Marit Arneberg:</t>
        </r>
        <r>
          <rPr>
            <sz val="9"/>
            <color indexed="81"/>
            <rFont val="Tahoma"/>
            <family val="2"/>
          </rPr>
          <t xml:space="preserve">
Funnet! Klippet opp</t>
        </r>
      </text>
    </comment>
    <comment ref="AD96" authorId="0">
      <text>
        <r>
          <rPr>
            <b/>
            <sz val="9"/>
            <color indexed="81"/>
            <rFont val="Tahoma"/>
            <family val="2"/>
          </rPr>
          <t>Marit Arneberg:</t>
        </r>
        <r>
          <rPr>
            <sz val="9"/>
            <color indexed="81"/>
            <rFont val="Tahoma"/>
            <family val="2"/>
          </rPr>
          <t xml:space="preserve">
Funnet! Klippet opp</t>
        </r>
      </text>
    </comment>
    <comment ref="AD97" authorId="0">
      <text>
        <r>
          <rPr>
            <b/>
            <sz val="9"/>
            <color indexed="81"/>
            <rFont val="Tahoma"/>
            <family val="2"/>
          </rPr>
          <t>Marit Arneberg:</t>
        </r>
        <r>
          <rPr>
            <sz val="9"/>
            <color indexed="81"/>
            <rFont val="Tahoma"/>
            <family val="2"/>
          </rPr>
          <t xml:space="preserve">
Funnet! Klippet opp</t>
        </r>
      </text>
    </comment>
    <comment ref="AC111" authorId="0">
      <text>
        <r>
          <rPr>
            <b/>
            <sz val="9"/>
            <color indexed="81"/>
            <rFont val="Tahoma"/>
            <family val="2"/>
          </rPr>
          <t>Marit Arneberg:</t>
        </r>
        <r>
          <rPr>
            <sz val="9"/>
            <color indexed="81"/>
            <rFont val="Tahoma"/>
            <family val="2"/>
          </rPr>
          <t xml:space="preserve">
Still missing 18.3
</t>
        </r>
      </text>
    </comment>
    <comment ref="AD217" authorId="0">
      <text>
        <r>
          <rPr>
            <b/>
            <sz val="9"/>
            <color indexed="81"/>
            <rFont val="Tahoma"/>
            <charset val="1"/>
          </rPr>
          <t>Marit Arneberg:</t>
        </r>
        <r>
          <rPr>
            <sz val="9"/>
            <color indexed="81"/>
            <rFont val="Tahoma"/>
            <charset val="1"/>
          </rPr>
          <t xml:space="preserve">
sheet 14 (mixup between nr.5 and 7?) 
</t>
        </r>
      </text>
    </comment>
    <comment ref="AC236" authorId="0">
      <text>
        <r>
          <rPr>
            <b/>
            <sz val="9"/>
            <color indexed="81"/>
            <rFont val="Tahoma"/>
            <charset val="1"/>
          </rPr>
          <t>Marit Arneberg:</t>
        </r>
        <r>
          <rPr>
            <sz val="9"/>
            <color indexed="81"/>
            <rFont val="Tahoma"/>
            <charset val="1"/>
          </rPr>
          <t xml:space="preserve">
New weight (Philipo): 4g (sheet 3)</t>
        </r>
      </text>
    </comment>
    <comment ref="AD236" authorId="0">
      <text>
        <r>
          <rPr>
            <b/>
            <sz val="9"/>
            <color indexed="81"/>
            <rFont val="Tahoma"/>
            <charset val="1"/>
          </rPr>
          <t>Marit Arneberg:</t>
        </r>
        <r>
          <rPr>
            <sz val="9"/>
            <color indexed="81"/>
            <rFont val="Tahoma"/>
            <charset val="1"/>
          </rPr>
          <t xml:space="preserve">
Assumed 4g recorded for target sp. should be 4g other sp. instead.</t>
        </r>
      </text>
    </comment>
    <comment ref="AD242" authorId="0">
      <text>
        <r>
          <rPr>
            <b/>
            <sz val="9"/>
            <color indexed="81"/>
            <rFont val="Tahoma"/>
            <charset val="1"/>
          </rPr>
          <t>Marit Arneberg:</t>
        </r>
        <r>
          <rPr>
            <sz val="9"/>
            <color indexed="81"/>
            <rFont val="Tahoma"/>
            <charset val="1"/>
          </rPr>
          <t xml:space="preserve">
1g was recorded for DRY_P_1_OP. Assumed it should be here.</t>
        </r>
      </text>
    </comment>
    <comment ref="AC250" authorId="0">
      <text>
        <r>
          <rPr>
            <b/>
            <sz val="9"/>
            <color indexed="81"/>
            <rFont val="Tahoma"/>
            <charset val="1"/>
          </rPr>
          <t>Marit Arneberg:</t>
        </r>
        <r>
          <rPr>
            <sz val="9"/>
            <color indexed="81"/>
            <rFont val="Tahoma"/>
            <charset val="1"/>
          </rPr>
          <t xml:space="preserve">
Or 19 g? (sheet 2) Looks like weighed 2 times
</t>
        </r>
      </text>
    </comment>
    <comment ref="AD262" authorId="0">
      <text>
        <r>
          <rPr>
            <b/>
            <sz val="9"/>
            <color indexed="81"/>
            <rFont val="Tahoma"/>
            <family val="2"/>
          </rPr>
          <t>Marit Arneberg:</t>
        </r>
        <r>
          <rPr>
            <sz val="9"/>
            <color indexed="81"/>
            <rFont val="Tahoma"/>
            <family val="2"/>
          </rPr>
          <t xml:space="preserve">
Probably the one with questionmark</t>
        </r>
      </text>
    </comment>
    <comment ref="AD266" authorId="0">
      <text>
        <r>
          <rPr>
            <b/>
            <sz val="9"/>
            <color indexed="81"/>
            <rFont val="Tahoma"/>
            <family val="2"/>
          </rPr>
          <t>Marit Arneberg:</t>
        </r>
        <r>
          <rPr>
            <sz val="9"/>
            <color indexed="81"/>
            <rFont val="Tahoma"/>
            <family val="2"/>
          </rPr>
          <t xml:space="preserve">
Was duplicat from WET_P_3_EX_H6
</t>
        </r>
      </text>
    </comment>
    <comment ref="AD275" authorId="0">
      <text>
        <r>
          <rPr>
            <b/>
            <sz val="9"/>
            <color indexed="81"/>
            <rFont val="Tahoma"/>
            <family val="2"/>
          </rPr>
          <t>Marit Arneberg:</t>
        </r>
        <r>
          <rPr>
            <sz val="9"/>
            <color indexed="81"/>
            <rFont val="Tahoma"/>
            <family val="2"/>
          </rPr>
          <t xml:space="preserve">
Was duplicat from WET_W_3_OP_H6
</t>
        </r>
      </text>
    </comment>
    <comment ref="AC322" authorId="0">
      <text>
        <r>
          <rPr>
            <b/>
            <sz val="9"/>
            <color indexed="81"/>
            <rFont val="Tahoma"/>
            <charset val="1"/>
          </rPr>
          <t>Marit Arneberg:</t>
        </r>
        <r>
          <rPr>
            <sz val="9"/>
            <color indexed="81"/>
            <rFont val="Tahoma"/>
            <charset val="1"/>
          </rPr>
          <t xml:space="preserve">
Really low value!</t>
        </r>
      </text>
    </comment>
    <comment ref="AC323" authorId="0">
      <text>
        <r>
          <rPr>
            <b/>
            <sz val="9"/>
            <color indexed="81"/>
            <rFont val="Tahoma"/>
            <family val="2"/>
          </rPr>
          <t xml:space="preserve">Marit Arneberg:
</t>
        </r>
        <r>
          <rPr>
            <sz val="9"/>
            <color indexed="81"/>
            <rFont val="Tahoma"/>
            <family val="2"/>
          </rPr>
          <t xml:space="preserve">#86 WET_P_3_OP, 54.90g. Should be Other sp. instead? Should not be any target sp. </t>
        </r>
      </text>
    </comment>
    <comment ref="AD323" authorId="0">
      <text>
        <r>
          <rPr>
            <b/>
            <sz val="9"/>
            <color indexed="81"/>
            <rFont val="Tahoma"/>
            <charset val="1"/>
          </rPr>
          <t>Marit Arneberg:</t>
        </r>
        <r>
          <rPr>
            <sz val="9"/>
            <color indexed="81"/>
            <rFont val="Tahoma"/>
            <charset val="1"/>
          </rPr>
          <t xml:space="preserve">
#86 =54.90g?</t>
        </r>
      </text>
    </comment>
    <comment ref="AC338" authorId="0">
      <text>
        <r>
          <rPr>
            <b/>
            <sz val="9"/>
            <color indexed="81"/>
            <rFont val="Tahoma"/>
            <family val="2"/>
          </rPr>
          <t>Marit Arneberg:</t>
        </r>
        <r>
          <rPr>
            <sz val="9"/>
            <color indexed="81"/>
            <rFont val="Tahoma"/>
            <family val="2"/>
          </rPr>
          <t xml:space="preserve">
Either #31 or #34 should be here</t>
        </r>
      </text>
    </comment>
    <comment ref="AC340" authorId="0">
      <text>
        <r>
          <rPr>
            <b/>
            <sz val="9"/>
            <color indexed="81"/>
            <rFont val="Tahoma"/>
            <family val="2"/>
          </rPr>
          <t>Marit Arneberg:</t>
        </r>
        <r>
          <rPr>
            <sz val="9"/>
            <color indexed="81"/>
            <rFont val="Tahoma"/>
            <family val="2"/>
          </rPr>
          <t xml:space="preserve">
Either #31 or #34 should be here</t>
        </r>
      </text>
    </comment>
    <comment ref="AD348" authorId="0">
      <text>
        <r>
          <rPr>
            <b/>
            <sz val="9"/>
            <color indexed="81"/>
            <rFont val="Tahoma"/>
            <charset val="1"/>
          </rPr>
          <t>Marit Arneberg:</t>
        </r>
        <r>
          <rPr>
            <sz val="9"/>
            <color indexed="81"/>
            <rFont val="Tahoma"/>
            <charset val="1"/>
          </rPr>
          <t xml:space="preserve">
#10 = 133.33 OR #79 = 141 g</t>
        </r>
      </text>
    </comment>
    <comment ref="AD350" authorId="0">
      <text>
        <r>
          <rPr>
            <b/>
            <sz val="9"/>
            <color indexed="81"/>
            <rFont val="Tahoma"/>
            <family val="2"/>
          </rPr>
          <t>Marit Arneberg:</t>
        </r>
        <r>
          <rPr>
            <sz val="9"/>
            <color indexed="81"/>
            <rFont val="Tahoma"/>
            <family val="2"/>
          </rPr>
          <t xml:space="preserve">
Lacking. #12 value (7.23g) seems to low. </t>
        </r>
      </text>
    </comment>
    <comment ref="AD351" authorId="0">
      <text>
        <r>
          <rPr>
            <b/>
            <sz val="9"/>
            <color indexed="81"/>
            <rFont val="Tahoma"/>
            <family val="2"/>
          </rPr>
          <t>Marit Arneberg:</t>
        </r>
        <r>
          <rPr>
            <sz val="9"/>
            <color indexed="81"/>
            <rFont val="Tahoma"/>
            <family val="2"/>
          </rPr>
          <t xml:space="preserve">
#10 = 133.33 OR #79 = 141 g</t>
        </r>
      </text>
    </comment>
  </commentList>
</comments>
</file>

<file path=xl/comments3.xml><?xml version="1.0" encoding="utf-8"?>
<comments xmlns="http://schemas.openxmlformats.org/spreadsheetml/2006/main">
  <authors>
    <author>Marit Arneberg</author>
  </authors>
  <commentList>
    <comment ref="A10" authorId="0">
      <text>
        <r>
          <rPr>
            <b/>
            <sz val="9"/>
            <color indexed="81"/>
            <rFont val="Tahoma"/>
            <charset val="1"/>
          </rPr>
          <t>Marit Arneberg:</t>
        </r>
        <r>
          <rPr>
            <sz val="9"/>
            <color indexed="81"/>
            <rFont val="Tahoma"/>
            <charset val="1"/>
          </rPr>
          <t xml:space="preserve">
Marit's phone
</t>
        </r>
      </text>
    </comment>
    <comment ref="A11" authorId="0">
      <text>
        <r>
          <rPr>
            <b/>
            <sz val="9"/>
            <color indexed="81"/>
            <rFont val="Tahoma"/>
            <charset val="1"/>
          </rPr>
          <t>Marit Arneberg:</t>
        </r>
        <r>
          <rPr>
            <sz val="9"/>
            <color indexed="81"/>
            <rFont val="Tahoma"/>
            <charset val="1"/>
          </rPr>
          <t xml:space="preserve">
Marits phone</t>
        </r>
      </text>
    </comment>
    <comment ref="A25" authorId="0">
      <text>
        <r>
          <rPr>
            <b/>
            <sz val="9"/>
            <color indexed="81"/>
            <rFont val="Tahoma"/>
            <family val="2"/>
          </rPr>
          <t>Marit Arneberg:</t>
        </r>
        <r>
          <rPr>
            <sz val="9"/>
            <color indexed="81"/>
            <rFont val="Tahoma"/>
            <family val="2"/>
          </rPr>
          <t xml:space="preserve">
Not in Stu's list!
</t>
        </r>
      </text>
    </comment>
    <comment ref="A32" authorId="0">
      <text>
        <r>
          <rPr>
            <b/>
            <sz val="9"/>
            <color indexed="81"/>
            <rFont val="Tahoma"/>
            <family val="2"/>
          </rPr>
          <t>Marit Arneberg:</t>
        </r>
        <r>
          <rPr>
            <sz val="9"/>
            <color indexed="81"/>
            <rFont val="Tahoma"/>
            <family val="2"/>
          </rPr>
          <t xml:space="preserve">
Not in Stu's species list or appearing when googling….</t>
        </r>
      </text>
    </comment>
    <comment ref="A60" authorId="0">
      <text>
        <r>
          <rPr>
            <b/>
            <sz val="9"/>
            <color indexed="81"/>
            <rFont val="Tahoma"/>
            <charset val="1"/>
          </rPr>
          <t>Marit Arneberg:</t>
        </r>
        <r>
          <rPr>
            <sz val="9"/>
            <color indexed="81"/>
            <rFont val="Tahoma"/>
            <charset val="1"/>
          </rPr>
          <t xml:space="preserve">
Bukombes camera</t>
        </r>
      </text>
    </comment>
    <comment ref="A77" authorId="0">
      <text>
        <r>
          <rPr>
            <b/>
            <sz val="9"/>
            <color indexed="81"/>
            <rFont val="Tahoma"/>
            <charset val="1"/>
          </rPr>
          <t>Marit Arneberg:</t>
        </r>
        <r>
          <rPr>
            <sz val="9"/>
            <color indexed="81"/>
            <rFont val="Tahoma"/>
            <charset val="1"/>
          </rPr>
          <t xml:space="preserve">
Could be Mariscus something? </t>
        </r>
      </text>
    </comment>
    <comment ref="A78" authorId="0">
      <text>
        <r>
          <rPr>
            <b/>
            <sz val="9"/>
            <color indexed="81"/>
            <rFont val="Tahoma"/>
            <charset val="1"/>
          </rPr>
          <t>Marit Arneberg:</t>
        </r>
        <r>
          <rPr>
            <sz val="9"/>
            <color indexed="81"/>
            <rFont val="Tahoma"/>
            <charset val="1"/>
          </rPr>
          <t xml:space="preserve">
Could be Mariscus sp.
</t>
        </r>
      </text>
    </comment>
  </commentList>
</comments>
</file>

<file path=xl/sharedStrings.xml><?xml version="1.0" encoding="utf-8"?>
<sst xmlns="http://schemas.openxmlformats.org/spreadsheetml/2006/main" count="8471" uniqueCount="1045">
  <si>
    <t>Open plots from exclosure</t>
  </si>
  <si>
    <t>Region</t>
  </si>
  <si>
    <t>WET_W_1_EX_H1</t>
  </si>
  <si>
    <t>WET_W_1_OP_H1</t>
  </si>
  <si>
    <t>WET_W_2_EX_H1</t>
  </si>
  <si>
    <t>WET_W_2_OP_H1</t>
  </si>
  <si>
    <t>WET_W_3_EX_H1</t>
  </si>
  <si>
    <t>WET_W_3_OP_H1</t>
  </si>
  <si>
    <t>WET_W_4_EX_H1</t>
  </si>
  <si>
    <t>WET_W_4_OP_H1</t>
  </si>
  <si>
    <t>WET_P_1_EX_H1</t>
  </si>
  <si>
    <t>WET_P_1_OP_H1</t>
  </si>
  <si>
    <t>WET_P_2_EX_H1</t>
  </si>
  <si>
    <t>WET_P_2_OP_H1</t>
  </si>
  <si>
    <t>Handajega</t>
  </si>
  <si>
    <t>Mwantimba</t>
  </si>
  <si>
    <t>WET_P_3_EX_H1</t>
  </si>
  <si>
    <t>WET_P_3_OP_H1</t>
  </si>
  <si>
    <t>WET_P_4_EX_H1</t>
  </si>
  <si>
    <t>WET_P_4_OP_H1</t>
  </si>
  <si>
    <t>DRY_W_1_EX_H1</t>
  </si>
  <si>
    <t>Species name</t>
  </si>
  <si>
    <t>Species ID</t>
  </si>
  <si>
    <t>Chr.ori</t>
  </si>
  <si>
    <t>DRY_W_1_OP_H1</t>
  </si>
  <si>
    <t>DRY_W_2_EX_H1</t>
  </si>
  <si>
    <t>DRY_W_2_OP_H1</t>
  </si>
  <si>
    <t>DRY_W_3_EX_H1</t>
  </si>
  <si>
    <t>DRY_W_3_OP_H1</t>
  </si>
  <si>
    <t>DRY_W_4_EX_H1</t>
  </si>
  <si>
    <t>DRY_W_4_OP_H1</t>
  </si>
  <si>
    <t>Maswa</t>
  </si>
  <si>
    <t>DRY_P_1_EX_H1</t>
  </si>
  <si>
    <t>DRY_P_1_OP_H1</t>
  </si>
  <si>
    <t>DRY_P_2_EX_H1</t>
  </si>
  <si>
    <t>DRY_P_2_OP_H1</t>
  </si>
  <si>
    <t>DRY_P_3_EX_H1</t>
  </si>
  <si>
    <t>DRY_P_3_OP_H1</t>
  </si>
  <si>
    <t>DRY_P_4_EX_H1</t>
  </si>
  <si>
    <t>The.tri</t>
  </si>
  <si>
    <t>Themeda triandra</t>
  </si>
  <si>
    <t>WP</t>
  </si>
  <si>
    <t>WET_W_1_H1</t>
  </si>
  <si>
    <t>WET_W_2_H1</t>
  </si>
  <si>
    <t>WET_W_3_H1</t>
  </si>
  <si>
    <t>WET_W_4_H1</t>
  </si>
  <si>
    <t>WET_P_1_H1</t>
  </si>
  <si>
    <t>WET_P_2_H1</t>
  </si>
  <si>
    <t>WET_P_3_H1</t>
  </si>
  <si>
    <t>WET_P_4_H1</t>
  </si>
  <si>
    <t>DRY_P_4_OP_H1</t>
  </si>
  <si>
    <t>DRY_W_1_H1</t>
  </si>
  <si>
    <t>DRY_W_2_H1</t>
  </si>
  <si>
    <t>DRY_W_3_H1</t>
  </si>
  <si>
    <t>DRY_W_4_H1</t>
  </si>
  <si>
    <t>DRY_P_1_H1</t>
  </si>
  <si>
    <t>DRY_P_2_H1</t>
  </si>
  <si>
    <t>DRY_P_3_H1</t>
  </si>
  <si>
    <t>DRY_P_4_H1</t>
  </si>
  <si>
    <t>Makao</t>
  </si>
  <si>
    <t>Was burnt in oct.-nov. 2016</t>
  </si>
  <si>
    <t>DRY_W_1_EX2_H1</t>
  </si>
  <si>
    <t>DRY_W_2_EX2_H1</t>
  </si>
  <si>
    <t>DRY_W_3_EX2_H1</t>
  </si>
  <si>
    <t>DRY_W_4_EX2_H1</t>
  </si>
  <si>
    <t>SE_1_EX_H1</t>
  </si>
  <si>
    <t>SE_1_EX2_H1</t>
  </si>
  <si>
    <t>Sporobolus pyramidalis</t>
  </si>
  <si>
    <t>Spo.pyr</t>
  </si>
  <si>
    <t>Microchloa kunthii</t>
  </si>
  <si>
    <t>Mic.kun</t>
  </si>
  <si>
    <t>Sol.inc</t>
  </si>
  <si>
    <t>Solonam incanum</t>
  </si>
  <si>
    <t>Heteropogon contortus</t>
  </si>
  <si>
    <t>Het.con</t>
  </si>
  <si>
    <t>Ormocarpum trichocarpum</t>
  </si>
  <si>
    <t>Orm.tri</t>
  </si>
  <si>
    <t>Sporobolus festivus</t>
  </si>
  <si>
    <t>Spo.fes</t>
  </si>
  <si>
    <t>??</t>
  </si>
  <si>
    <t>Functional group</t>
  </si>
  <si>
    <t>Digitaria macroblephara</t>
  </si>
  <si>
    <t>Dig.mac</t>
  </si>
  <si>
    <t>Bothriochloa insculpta</t>
  </si>
  <si>
    <t>Bot.ins</t>
  </si>
  <si>
    <t>Indigofera volkensii</t>
  </si>
  <si>
    <t>Ind.vol</t>
  </si>
  <si>
    <t>Blepharis spp.</t>
  </si>
  <si>
    <t>Ble. spp</t>
  </si>
  <si>
    <t xml:space="preserve">Dicrostachys cinerea </t>
  </si>
  <si>
    <t>Cenchrus cilialis</t>
  </si>
  <si>
    <t>Cyperaceae species</t>
  </si>
  <si>
    <t>Cyp. spp.</t>
  </si>
  <si>
    <t>Sporobolus ioclados</t>
  </si>
  <si>
    <t>Spo.ioc</t>
  </si>
  <si>
    <t>Panicum coloratum</t>
  </si>
  <si>
    <t>Pan.col</t>
  </si>
  <si>
    <t>Indigofera species</t>
  </si>
  <si>
    <t xml:space="preserve">Ind. sp. </t>
  </si>
  <si>
    <t>Commelina species</t>
  </si>
  <si>
    <t>Com. sp.</t>
  </si>
  <si>
    <t>Herb (succulent)</t>
  </si>
  <si>
    <t>Pennisetum mezianum</t>
  </si>
  <si>
    <t>Pen.mez</t>
  </si>
  <si>
    <t>Tribulus terrestris</t>
  </si>
  <si>
    <t>Tri.ter</t>
  </si>
  <si>
    <t>Tragus betonica</t>
  </si>
  <si>
    <t>Gutenbergia cordifolia</t>
  </si>
  <si>
    <t>Tra.bet</t>
  </si>
  <si>
    <t>Gut.cor</t>
  </si>
  <si>
    <t>Brachiaria species</t>
  </si>
  <si>
    <t>Bra. sp.</t>
  </si>
  <si>
    <t>Ipomoea mombassana</t>
  </si>
  <si>
    <t>Ipo.mom</t>
  </si>
  <si>
    <t>Cynodon dactylon</t>
  </si>
  <si>
    <t>Cyn.dac</t>
  </si>
  <si>
    <t>Sida ovata</t>
  </si>
  <si>
    <t>Justicia matammernsis</t>
  </si>
  <si>
    <t>Jus.mat</t>
  </si>
  <si>
    <t>Herpachne schimperi</t>
  </si>
  <si>
    <t>Her.sch</t>
  </si>
  <si>
    <t>Indigofera hochstetteri</t>
  </si>
  <si>
    <t>Ind.hoc</t>
  </si>
  <si>
    <t>Dactylocetenium aegyptium</t>
  </si>
  <si>
    <t>Dac.aeg</t>
  </si>
  <si>
    <t>Justicia betonica</t>
  </si>
  <si>
    <t>Jus.bet</t>
  </si>
  <si>
    <t>Aristida species</t>
  </si>
  <si>
    <t>Ari. sp.</t>
  </si>
  <si>
    <t>Eragrostis racemosa</t>
  </si>
  <si>
    <t>Era.rac</t>
  </si>
  <si>
    <t>Oxygonum sinuatum</t>
  </si>
  <si>
    <t>Oxy.sin</t>
  </si>
  <si>
    <t>Spo.mar</t>
  </si>
  <si>
    <t>Leucas species</t>
  </si>
  <si>
    <t xml:space="preserve">Leu. sp. </t>
  </si>
  <si>
    <t>Leucas deflexa</t>
  </si>
  <si>
    <t>Leu.def</t>
  </si>
  <si>
    <t>Oxygonum species</t>
  </si>
  <si>
    <t>Bidens species</t>
  </si>
  <si>
    <t>Biden spp.</t>
  </si>
  <si>
    <t>Sporobolus marginatus</t>
  </si>
  <si>
    <t>jpeg 906</t>
  </si>
  <si>
    <t>Bilde 21.02.10.06</t>
  </si>
  <si>
    <t>Bilde 20.02.17.42</t>
  </si>
  <si>
    <t>jpeg 963</t>
  </si>
  <si>
    <t>jpeg 964</t>
  </si>
  <si>
    <t>jpeg 965-967</t>
  </si>
  <si>
    <t>Dic.cin</t>
  </si>
  <si>
    <t>Cen.cil</t>
  </si>
  <si>
    <t>Sid.ova</t>
  </si>
  <si>
    <t>Oxygonum sp</t>
  </si>
  <si>
    <t>Was burnt in oct.-nov. 2016. Hard to distinguish species.</t>
  </si>
  <si>
    <t>Name in datasheet</t>
  </si>
  <si>
    <t>Explanation</t>
  </si>
  <si>
    <t>All waypoints registered on the GPS, and taken in barbed wire exclosure</t>
  </si>
  <si>
    <t>Open plots are placed maximum 12 m from the barbed wire exclosure, and the bearing is measured in degrees read from a compass.</t>
  </si>
  <si>
    <t xml:space="preserve">Plot ID </t>
  </si>
  <si>
    <t xml:space="preserve">[Region]_[landuse]_[site]_[plot type]_ [harvest number]. Region (Handajega, Mwantimba, Maswa, Makao) Landuse (Wet, wild) Site (1,2,3,4) Plot type (In= initial harvest, Ex=barbed wire, Ex1=metal mesh, Op=open) </t>
  </si>
  <si>
    <t>Snap160217.1241</t>
  </si>
  <si>
    <t>Snap160217.1243</t>
  </si>
  <si>
    <t>Was burnt in oct.-nov. 2016. Mostly grasses, 1 herb</t>
  </si>
  <si>
    <t xml:space="preserve">Was burnt in oct.-nov. 2016. Spo. And mic. Very hard to distinguish when not flowering. </t>
  </si>
  <si>
    <t>Digitaria species</t>
  </si>
  <si>
    <t>Dig.sp</t>
  </si>
  <si>
    <t>Digitaria sp.</t>
  </si>
  <si>
    <t>Heavily grazed. Small thorny Acacia scattered around.</t>
  </si>
  <si>
    <t>Heavily grazed. Small thorny Acacia scattered around. Near settlement with large hedge.</t>
  </si>
  <si>
    <t>Very dry, almost no green vegetation. This site was done in a hurry because of rain coming. Initial harvest was done without sp. cover registration.</t>
  </si>
  <si>
    <t>Very dry, almost no green vegetation.</t>
  </si>
  <si>
    <t>Very dry, almost no green vegetation. No pasture disc on setup.</t>
  </si>
  <si>
    <t>Brachiaria sp.</t>
  </si>
  <si>
    <t>Similar to Cynodon</t>
  </si>
  <si>
    <t>965-967</t>
  </si>
  <si>
    <t>jpeg 918</t>
  </si>
  <si>
    <t>jpeg 921</t>
  </si>
  <si>
    <t>Vernonia sp.?</t>
  </si>
  <si>
    <t>Cyperus sp.</t>
  </si>
  <si>
    <t>Aristida sp.</t>
  </si>
  <si>
    <t xml:space="preserve">Leucus sp. </t>
  </si>
  <si>
    <t>Archiranthes aspera</t>
  </si>
  <si>
    <t>Arc.asp</t>
  </si>
  <si>
    <t>?? Not in sp. list</t>
  </si>
  <si>
    <t>Seronera</t>
  </si>
  <si>
    <t>jpeg white flowers in two rows</t>
  </si>
  <si>
    <t>jpeg white</t>
  </si>
  <si>
    <t>Chloris dominant</t>
  </si>
  <si>
    <t>Eragrostis tenuifolia</t>
  </si>
  <si>
    <t>Era.ten</t>
  </si>
  <si>
    <t>Aristida?</t>
  </si>
  <si>
    <t>Biden?</t>
  </si>
  <si>
    <t>Leucas?</t>
  </si>
  <si>
    <t>Common grazing area. A lot of bushes and small trees. Sandy soil. Quite homogenous vegetation cover. Grazed, but still good veg.cover</t>
  </si>
  <si>
    <t xml:space="preserve">Game reserve. Dry. Scattered trees, open forest. Little grass, a lot of herbs in the area, especially under the trees. Heavily grazed! </t>
  </si>
  <si>
    <t>Has milky sap</t>
  </si>
  <si>
    <t>Soft soil. Easy to dig in.</t>
  </si>
  <si>
    <t>?? Has hairs on the leaves, looks like Cynodon.</t>
  </si>
  <si>
    <t>Open clearing between large trees. Small shrubs scattered.</t>
  </si>
  <si>
    <t xml:space="preserve">Have thorny, hard seeds </t>
  </si>
  <si>
    <t>Nær pløyd jorde. Mulig det vil utvides.</t>
  </si>
  <si>
    <t>Sandy soil.</t>
  </si>
  <si>
    <t>Euphorbia indica</t>
  </si>
  <si>
    <t>Eup.ind</t>
  </si>
  <si>
    <t>SE_1_OP_H1</t>
  </si>
  <si>
    <t>SE_2_EX_H1</t>
  </si>
  <si>
    <t>SE_2_EX2_H1</t>
  </si>
  <si>
    <t>SE_2_OP_H1</t>
  </si>
  <si>
    <t>SE_3_EX_H1</t>
  </si>
  <si>
    <t>SE_3_EX2_H1</t>
  </si>
  <si>
    <t>SE_3_OP_H1</t>
  </si>
  <si>
    <t>SE_4_EX_H1</t>
  </si>
  <si>
    <t>SE_4_EX2_H1</t>
  </si>
  <si>
    <t>SE_4_OP_H1</t>
  </si>
  <si>
    <t xml:space="preserve">In the beginning of long rains. Very short grass, but vegetation starting to sprout. </t>
  </si>
  <si>
    <t>Picture (setup)</t>
  </si>
  <si>
    <t>Comments (setup)</t>
  </si>
  <si>
    <t>Picture (harvest)</t>
  </si>
  <si>
    <t>Comments (harvest)</t>
  </si>
  <si>
    <t>Biomass target sp. (g) BEFORE GRINDING</t>
  </si>
  <si>
    <t>Biomass other sp. (g) BEFORE GRINDING</t>
  </si>
  <si>
    <t>NB! Check sphaerantus sp.</t>
  </si>
  <si>
    <t>Dyschoriste radicans</t>
  </si>
  <si>
    <t>Dys.rad</t>
  </si>
  <si>
    <t>x</t>
  </si>
  <si>
    <t>Sphaeranthus sp.</t>
  </si>
  <si>
    <t>NB! Check with Bukombe!</t>
  </si>
  <si>
    <t>Commelina benghalensis</t>
  </si>
  <si>
    <t>Com.ben</t>
  </si>
  <si>
    <t>WET_W_1_EX_H2</t>
  </si>
  <si>
    <t>WET_W_1_OP_H2</t>
  </si>
  <si>
    <t>WET_W_2_EX_H2</t>
  </si>
  <si>
    <t>WET_W_2_OP_H2</t>
  </si>
  <si>
    <t>WET_W_3_EX_H2</t>
  </si>
  <si>
    <t>WET_W_3_OP_H2</t>
  </si>
  <si>
    <t>WET_W_4_EX_H2</t>
  </si>
  <si>
    <t>WET_W_4_OP_H2</t>
  </si>
  <si>
    <t>WET_P_1_EX_H2</t>
  </si>
  <si>
    <t>WET_P_1_OP_H2</t>
  </si>
  <si>
    <t>WET_P_2_EX_H2</t>
  </si>
  <si>
    <t>WET_P_2_OP_H2</t>
  </si>
  <si>
    <t>WET_P_3_EX_H2</t>
  </si>
  <si>
    <t>WET_P_3_OP_H2</t>
  </si>
  <si>
    <t>WET_P_4_EX_H2</t>
  </si>
  <si>
    <t>WET_P_4_OP_H2</t>
  </si>
  <si>
    <t>DRY_W_1_EX_H2</t>
  </si>
  <si>
    <t>DRY_W_1_EX2_H2</t>
  </si>
  <si>
    <t>DRY_W_1_OP_H2</t>
  </si>
  <si>
    <t>DRY_W_2_EX_H2</t>
  </si>
  <si>
    <t>DRY_W_2_EX2_H2</t>
  </si>
  <si>
    <t>DRY_W_2_OP_H2</t>
  </si>
  <si>
    <t>DRY_W_3_EX_H2</t>
  </si>
  <si>
    <t>DRY_W_3_EX2_H2</t>
  </si>
  <si>
    <t>DRY_W_3_OP_H2</t>
  </si>
  <si>
    <t>DRY_W_4_EX_H2</t>
  </si>
  <si>
    <t>DRY_W_4_EX2_H2</t>
  </si>
  <si>
    <t>DRY_W_4_OP_H2</t>
  </si>
  <si>
    <t>DRY_P_1_EX_H2</t>
  </si>
  <si>
    <t>DRY_P_1_OP_H2</t>
  </si>
  <si>
    <t>DRY_P_2_EX_H2</t>
  </si>
  <si>
    <t>DRY_P_2_OP_H2</t>
  </si>
  <si>
    <t>DRY_P_3_EX_H2</t>
  </si>
  <si>
    <t>DRY_P_3_OP_H2</t>
  </si>
  <si>
    <t>DRY_P_4_EX_H2</t>
  </si>
  <si>
    <t>DRY_P_4_OP_H2</t>
  </si>
  <si>
    <t>SE_1_EX_H2</t>
  </si>
  <si>
    <t>SE_1_EX2_H2</t>
  </si>
  <si>
    <t>SE_1_OP_H2</t>
  </si>
  <si>
    <t>SE_2_EX_H2</t>
  </si>
  <si>
    <t>SE_2_EX2_H2</t>
  </si>
  <si>
    <t>SE_2_OP_H2</t>
  </si>
  <si>
    <t>SE_3_EX_H2</t>
  </si>
  <si>
    <t>SE_3_EX2_H2</t>
  </si>
  <si>
    <t>SE_3_OP_H2</t>
  </si>
  <si>
    <t>SE_4_EX_H2</t>
  </si>
  <si>
    <t>SE_4_EX2_H2</t>
  </si>
  <si>
    <t>SE_4_OP_H2</t>
  </si>
  <si>
    <t>SE_1_H1</t>
  </si>
  <si>
    <t>SE_2_H1</t>
  </si>
  <si>
    <t>SE_2_H2</t>
  </si>
  <si>
    <t>SE_3_H1</t>
  </si>
  <si>
    <t>SE_4_H1</t>
  </si>
  <si>
    <t>WET_W_1_H2</t>
  </si>
  <si>
    <t>WET_W_2_H2</t>
  </si>
  <si>
    <t>WET_W_3_H2</t>
  </si>
  <si>
    <t>WET_W_4_H2</t>
  </si>
  <si>
    <t>WET_P_1_H2</t>
  </si>
  <si>
    <t>WET_P_2_H2</t>
  </si>
  <si>
    <t>WET_P_3_H2</t>
  </si>
  <si>
    <t>WET_P_4_H2</t>
  </si>
  <si>
    <t>DRY_W_1_H2</t>
  </si>
  <si>
    <t>DRY_W_2_H2</t>
  </si>
  <si>
    <t>DRY_W_3_H2</t>
  </si>
  <si>
    <t>DRY_W_4_H2</t>
  </si>
  <si>
    <t>DRY_P_1_H2</t>
  </si>
  <si>
    <t>DRY_P_2_H2</t>
  </si>
  <si>
    <t>DRY_P_3_H2</t>
  </si>
  <si>
    <t>DRY_P_4_H2</t>
  </si>
  <si>
    <t>SE_1_H2</t>
  </si>
  <si>
    <t>SE_3_H2</t>
  </si>
  <si>
    <t>SE_4_H2</t>
  </si>
  <si>
    <t xml:space="preserve">Biomass target sp. (g) ANALYSES </t>
  </si>
  <si>
    <t>Biomass other sp. (g) ANALYSES</t>
  </si>
  <si>
    <t>LATER</t>
  </si>
  <si>
    <t>Chrysochloa orientalis</t>
  </si>
  <si>
    <t>Biomass TOTAL (g)</t>
  </si>
  <si>
    <t>Biomass target sp. (g) AFTER GRINDING &lt;4g</t>
  </si>
  <si>
    <t>Biomass other sp. (g) AFTER GRINDING &lt;4g</t>
  </si>
  <si>
    <t>Biomass target sp. REFERENCE &lt;4g</t>
  </si>
  <si>
    <t>Biomass other sp. (g) WET SAMPLES</t>
  </si>
  <si>
    <t>Biomass target sp. (g) WET SAMPLES</t>
  </si>
  <si>
    <t xml:space="preserve">Indigofera sp. </t>
  </si>
  <si>
    <t>Sporobolus africanus</t>
  </si>
  <si>
    <t>Spo.afr</t>
  </si>
  <si>
    <t xml:space="preserve">Very dry! Just like setup in feb. </t>
  </si>
  <si>
    <t xml:space="preserve">Cage smaller than last. Should stretch out next time. </t>
  </si>
  <si>
    <t>Pastures/private land. Very dry. Hard to distinguish between sp. Especially Chl.pyg and Chr.ori, due to the likeness in growth.</t>
  </si>
  <si>
    <t xml:space="preserve">1.harvest (20.-26. March) Bukombe, Ragnhild, Marit </t>
  </si>
  <si>
    <t>2.harvest (May) Stuart</t>
  </si>
  <si>
    <t>Setup (February) Bukombe, James, Marit</t>
  </si>
  <si>
    <t>Vegetation had grown a lot. With help from Anthony (?)</t>
  </si>
  <si>
    <t>Inside park, boundary. Very dry!</t>
  </si>
  <si>
    <t xml:space="preserve">With help from Revocatus (the teacher). More moisture. Several spp. in flower; easier to distinguish Chl. and Chr. because of the different flowers. Nevertheless problematic when not in flower, even Bukombe struggled. A lot of back and forth and frustration. Some plots from last setup didn't even have the target sp. Some grass was eaten by ants (from ant holes inside the plot), site 1 and 2. </t>
  </si>
  <si>
    <t>Some grass eaten by ants</t>
  </si>
  <si>
    <t>Other sp. together 20 %</t>
  </si>
  <si>
    <t>Sum of other sp. &lt;5%</t>
  </si>
  <si>
    <t>Each of others &lt;5%</t>
  </si>
  <si>
    <t>All dominant sp. in flowering stage</t>
  </si>
  <si>
    <t>Target sp. in flowering stage</t>
  </si>
  <si>
    <t>No grazing</t>
  </si>
  <si>
    <t>Photo 0406</t>
  </si>
  <si>
    <t>Plot disturbed by animal. Cage knocked over</t>
  </si>
  <si>
    <t xml:space="preserve">Some grazing on target sp. </t>
  </si>
  <si>
    <t>Brachiaria semiundulata</t>
  </si>
  <si>
    <t>Bra.sem</t>
  </si>
  <si>
    <t>Dyschoriste species</t>
  </si>
  <si>
    <t>Dys.sp.</t>
  </si>
  <si>
    <t xml:space="preserve">Quite close to tree, shaded. </t>
  </si>
  <si>
    <t>Chloris gayana</t>
  </si>
  <si>
    <t>Chl.gay</t>
  </si>
  <si>
    <t>Leucas deflexa?</t>
  </si>
  <si>
    <t xml:space="preserve">Cage was gone. No records made. </t>
  </si>
  <si>
    <t>Bukombe working with Bonifas. Marit and Ragnhild didn't join due to lack of permits. High vegetation!</t>
  </si>
  <si>
    <t>Athenanthera sp.??</t>
  </si>
  <si>
    <t>Each of other sp. &lt;5%</t>
  </si>
  <si>
    <t>Each of other sp. &lt;5% (Mic.kun, Spo.fes)</t>
  </si>
  <si>
    <t xml:space="preserve">With help from Bonifas. Very dense vegetation cover and tall grasses compared to setup. Many in flower. Obvious difference inside vs outside cages. </t>
  </si>
  <si>
    <t>Slightly in shade. Excl in..</t>
  </si>
  <si>
    <t>Kyl.sp.</t>
  </si>
  <si>
    <t>Cro.spi</t>
  </si>
  <si>
    <t>Misidentificaion of Chl.pyg vs. Chr.ori in dry season</t>
  </si>
  <si>
    <t>Setup very dry. Difficult to separate The.tri from Het.con. Now, surely both present.</t>
  </si>
  <si>
    <t>||</t>
  </si>
  <si>
    <t>Chl.pyc</t>
  </si>
  <si>
    <t>Chloris pycnothrix</t>
  </si>
  <si>
    <t>WET_W_1_EX_H3</t>
  </si>
  <si>
    <t>WET_W_1_OP_H3</t>
  </si>
  <si>
    <t>WET_W_2_EX_H3</t>
  </si>
  <si>
    <t>WET_W_2_OP_H3</t>
  </si>
  <si>
    <t>WET_W_3_EX_H3</t>
  </si>
  <si>
    <t>WET_W_3_OP_H3</t>
  </si>
  <si>
    <t>WET_W_4_EX_H3</t>
  </si>
  <si>
    <t>WET_W_4_OP_H3</t>
  </si>
  <si>
    <t>WET_P_1_EX_H3</t>
  </si>
  <si>
    <t>WET_P_1_OP_H3</t>
  </si>
  <si>
    <t>WET_P_2_EX_H3</t>
  </si>
  <si>
    <t>WET_P_2_OP_H3</t>
  </si>
  <si>
    <t>WET_P_3_EX_H3</t>
  </si>
  <si>
    <t>WET_P_3_OP_H3</t>
  </si>
  <si>
    <t>WET_P_4_EX_H3</t>
  </si>
  <si>
    <t>WET_P_4_OP_H3</t>
  </si>
  <si>
    <t>DRY_W_1_EX_H3</t>
  </si>
  <si>
    <t>DRY_W_1_EX2_H3</t>
  </si>
  <si>
    <t>DRY_W_1_OP_H3</t>
  </si>
  <si>
    <t>DRY_W_2_EX_H3</t>
  </si>
  <si>
    <t>DRY_W_2_EX2_H3</t>
  </si>
  <si>
    <t>DRY_W_2_OP_H3</t>
  </si>
  <si>
    <t>DRY_W_3_EX_H3</t>
  </si>
  <si>
    <t>DRY_W_3_EX2_H3</t>
  </si>
  <si>
    <t>DRY_W_3_OP_H3</t>
  </si>
  <si>
    <t>DRY_W_4_EX_H3</t>
  </si>
  <si>
    <t>DRY_W_4_EX2_H3</t>
  </si>
  <si>
    <t>DRY_W_4_OP_H3</t>
  </si>
  <si>
    <t>DRY_P_1_EX_H3</t>
  </si>
  <si>
    <t>DRY_P_1_OP_H3</t>
  </si>
  <si>
    <t>DRY_P_2_EX_H3</t>
  </si>
  <si>
    <t>DRY_P_2_OP_H3</t>
  </si>
  <si>
    <t>DRY_P_3_EX_H3</t>
  </si>
  <si>
    <t>DRY_P_3_OP_H3</t>
  </si>
  <si>
    <t>DRY_P_4_EX_H3</t>
  </si>
  <si>
    <t>DRY_P_4_OP_H3</t>
  </si>
  <si>
    <t>SE_1_EX_H3</t>
  </si>
  <si>
    <t>SE_1_EX2_H3</t>
  </si>
  <si>
    <t>SE_1_OP_H3</t>
  </si>
  <si>
    <t>SE_2_EX_H3</t>
  </si>
  <si>
    <t>SE_2_EX2_H3</t>
  </si>
  <si>
    <t>SE_2_OP_H3</t>
  </si>
  <si>
    <t>SE_3_EX_H3</t>
  </si>
  <si>
    <t>SE_3_EX2_H3</t>
  </si>
  <si>
    <t>SE_3_OP_H3</t>
  </si>
  <si>
    <t>SE_4_EX_H3</t>
  </si>
  <si>
    <t>SE_4_EX2_H3</t>
  </si>
  <si>
    <t>SE_4_OP_H3</t>
  </si>
  <si>
    <t>SE_4_OP_H4</t>
  </si>
  <si>
    <t>WET_W_1_EX_H4</t>
  </si>
  <si>
    <t>WET_W_1_OP_H4</t>
  </si>
  <si>
    <t>WET_W_2_EX_H4</t>
  </si>
  <si>
    <t>WET_W_2_OP_H4</t>
  </si>
  <si>
    <t>WET_W_3_EX_H4</t>
  </si>
  <si>
    <t>WET_W_3_OP_H4</t>
  </si>
  <si>
    <t>WET_W_4_EX_H4</t>
  </si>
  <si>
    <t>WET_W_4_OP_H4</t>
  </si>
  <si>
    <t>WET_P_1_EX_H4</t>
  </si>
  <si>
    <t>WET_P_1_OP_H4</t>
  </si>
  <si>
    <t>WET_P_2_EX_H4</t>
  </si>
  <si>
    <t>WET_P_2_OP_H4</t>
  </si>
  <si>
    <t>WET_P_3_EX_H4</t>
  </si>
  <si>
    <t>WET_P_3_OP_H4</t>
  </si>
  <si>
    <t>WET_P_4_EX_H4</t>
  </si>
  <si>
    <t>WET_P_4_OP_H4</t>
  </si>
  <si>
    <t>DRY_W_1_EX_H4</t>
  </si>
  <si>
    <t>DRY_W_1_EX2_H4</t>
  </si>
  <si>
    <t>DRY_W_1_OP_H4</t>
  </si>
  <si>
    <t>DRY_W_2_EX_H4</t>
  </si>
  <si>
    <t>DRY_W_2_EX2_H4</t>
  </si>
  <si>
    <t>DRY_W_2_EX2_H5</t>
  </si>
  <si>
    <t>DRY_W_2_EX2_H6</t>
  </si>
  <si>
    <t>DRY_W_2_OP_H4</t>
  </si>
  <si>
    <t>DRY_W_3_EX_H4</t>
  </si>
  <si>
    <t>DRY_W_3_EX2_H4</t>
  </si>
  <si>
    <t>DRY_W_3_OP_H4</t>
  </si>
  <si>
    <t>DRY_W_4_EX_H4</t>
  </si>
  <si>
    <t>DRY_W_4_EX2_H4</t>
  </si>
  <si>
    <t>DRY_W_4_OP_H4</t>
  </si>
  <si>
    <t>DRY_P_1_EX_H4</t>
  </si>
  <si>
    <t>DRY_P_1_OP_H4</t>
  </si>
  <si>
    <t>DRY_P_2_EX_H4</t>
  </si>
  <si>
    <t>DRY_P_2_OP_H4</t>
  </si>
  <si>
    <t>DRY_P_3_EX_H4</t>
  </si>
  <si>
    <t>DRY_P_3_OP_H4</t>
  </si>
  <si>
    <t>DRY_P_4_EX_H4</t>
  </si>
  <si>
    <t>DRY_P_4_OP_H4</t>
  </si>
  <si>
    <t>SE_1_EX_H4</t>
  </si>
  <si>
    <t>SE_1_EX2_H4</t>
  </si>
  <si>
    <t>SE_1_OP_H4</t>
  </si>
  <si>
    <t>SE_2_EX_H4</t>
  </si>
  <si>
    <t>SE_2_EX2_H4</t>
  </si>
  <si>
    <t>SE_2_OP_H4</t>
  </si>
  <si>
    <t>SE_3_EX_H4</t>
  </si>
  <si>
    <t>SE_3_EX2_H4</t>
  </si>
  <si>
    <t>SE_3_OP_H4</t>
  </si>
  <si>
    <t>SE_4_EX_H4</t>
  </si>
  <si>
    <t>SE_4_EX2_H4</t>
  </si>
  <si>
    <t>WET_W_1_EX_H5</t>
  </si>
  <si>
    <t>WET_W_1_OP_H5</t>
  </si>
  <si>
    <t>WET_W_2_EX_H5</t>
  </si>
  <si>
    <t>WET_W_2_OP_H5</t>
  </si>
  <si>
    <t>WET_W_3_EX_H5</t>
  </si>
  <si>
    <t>WET_W_3_OP_H5</t>
  </si>
  <si>
    <t>WET_W_4_EX_H5</t>
  </si>
  <si>
    <t>WET_W_4_OP_H5</t>
  </si>
  <si>
    <t>WET_P_1_EX_H5</t>
  </si>
  <si>
    <t>WET_P_1_OP_H5</t>
  </si>
  <si>
    <t>WET_P_2_EX_H5</t>
  </si>
  <si>
    <t>WET_P_2_OP_H5</t>
  </si>
  <si>
    <t>WET_P_3_EX_H5</t>
  </si>
  <si>
    <t>WET_P_3_OP_H5</t>
  </si>
  <si>
    <t>WET_P_4_EX_H5</t>
  </si>
  <si>
    <t>WET_P_4_OP_H5</t>
  </si>
  <si>
    <t>DRY_W_1_EX_H5</t>
  </si>
  <si>
    <t>DRY_W_1_EX2_H5</t>
  </si>
  <si>
    <t>DRY_W_1_OP_H5</t>
  </si>
  <si>
    <t>DRY_W_2_EX_H5</t>
  </si>
  <si>
    <t>DRY_W_2_OP_H5</t>
  </si>
  <si>
    <t>DRY_W_3_EX_H5</t>
  </si>
  <si>
    <t>DRY_W_3_EX2_H5</t>
  </si>
  <si>
    <t>DRY_W_3_OP_H5</t>
  </si>
  <si>
    <t>DRY_W_4_EX_H5</t>
  </si>
  <si>
    <t>DRY_W_4_EX2_H5</t>
  </si>
  <si>
    <t>DRY_W_4_OP_H5</t>
  </si>
  <si>
    <t>DRY_P_1_EX_H5</t>
  </si>
  <si>
    <t>DRY_P_1_OP_H5</t>
  </si>
  <si>
    <t>DRY_P_2_EX_H5</t>
  </si>
  <si>
    <t>DRY_P_2_OP_H5</t>
  </si>
  <si>
    <t>DRY_P_3_EX_H5</t>
  </si>
  <si>
    <t>DRY_P_3_OP_H5</t>
  </si>
  <si>
    <t>DRY_P_4_EX_H5</t>
  </si>
  <si>
    <t>DRY_P_4_OP_H5</t>
  </si>
  <si>
    <t>SE_1_EX_H5</t>
  </si>
  <si>
    <t>SE_1_EX2_H5</t>
  </si>
  <si>
    <t>SE_1_OP_H5</t>
  </si>
  <si>
    <t>SE_2_EX_H5</t>
  </si>
  <si>
    <t>SE_2_EX2_H5</t>
  </si>
  <si>
    <t>SE_2_OP_H5</t>
  </si>
  <si>
    <t>SE_3_EX_H5</t>
  </si>
  <si>
    <t>SE_3_EX2_H5</t>
  </si>
  <si>
    <t>SE_3_OP_H5</t>
  </si>
  <si>
    <t>SE_4_EX_H5</t>
  </si>
  <si>
    <t>SE_4_EX2_H5</t>
  </si>
  <si>
    <t>SE_4_OP_H5</t>
  </si>
  <si>
    <t>WET_W_1_EX_H6</t>
  </si>
  <si>
    <t>WET_W_1_OP_H6</t>
  </si>
  <si>
    <t>WET_W_2_EX_H6</t>
  </si>
  <si>
    <t>WET_W_2_OP_H6</t>
  </si>
  <si>
    <t>WET_W_3_EX_H6</t>
  </si>
  <si>
    <t>WET_W_3_OP_H6</t>
  </si>
  <si>
    <t>WET_W_4_EX_H6</t>
  </si>
  <si>
    <t>WET_W_4_OP_H6</t>
  </si>
  <si>
    <t>WET_P_1_EX_H6</t>
  </si>
  <si>
    <t>WET_P_1_OP_H6</t>
  </si>
  <si>
    <t>WET_P_2_EX_H6</t>
  </si>
  <si>
    <t>WET_P_2_OP_H6</t>
  </si>
  <si>
    <t>WET_P_3_EX_H6</t>
  </si>
  <si>
    <t>WET_P_3_OP_H6</t>
  </si>
  <si>
    <t>WET_P_4_EX_H6</t>
  </si>
  <si>
    <t>WET_P_4_OP_H6</t>
  </si>
  <si>
    <t>DRY_W_1_EX_H6</t>
  </si>
  <si>
    <t>DRY_W_1_EX2_H6</t>
  </si>
  <si>
    <t>DRY_W_1_OP_H6</t>
  </si>
  <si>
    <t>DRY_W_2_EX_H6</t>
  </si>
  <si>
    <t>DRY_W_2_OP_H6</t>
  </si>
  <si>
    <t>DRY_W_3_EX_H6</t>
  </si>
  <si>
    <t>DRY_W_3_EX2_H6</t>
  </si>
  <si>
    <t>DRY_W_3_OP_H6</t>
  </si>
  <si>
    <t>DRY_W_4_EX_H6</t>
  </si>
  <si>
    <t>DRY_W_4_EX2_H6</t>
  </si>
  <si>
    <t>DRY_W_4_OP_H6</t>
  </si>
  <si>
    <t>DRY_P_1_EX_H6</t>
  </si>
  <si>
    <t>DRY_P_1_OP_H6</t>
  </si>
  <si>
    <t>DRY_P_2_EX_H6</t>
  </si>
  <si>
    <t>DRY_P_2_OP_H6</t>
  </si>
  <si>
    <t>DRY_P_3_EX_H6</t>
  </si>
  <si>
    <t>DRY_P_3_OP_H6</t>
  </si>
  <si>
    <t>DRY_P_4_EX_H6</t>
  </si>
  <si>
    <t>DRY_P_4_OP_H6</t>
  </si>
  <si>
    <t>SE_1_EX_H6</t>
  </si>
  <si>
    <t>SE_1_EX2_H6</t>
  </si>
  <si>
    <t>SE_1_OP_H6</t>
  </si>
  <si>
    <t>SE_2_EX_H6</t>
  </si>
  <si>
    <t>SE_2_EX2_H6</t>
  </si>
  <si>
    <t>SE_2_OP_H6</t>
  </si>
  <si>
    <t>SE_3_EX_H6</t>
  </si>
  <si>
    <t>SE_3_EX2_H6</t>
  </si>
  <si>
    <t>SE_3_OP_H6</t>
  </si>
  <si>
    <t>SE_4_EX_H6</t>
  </si>
  <si>
    <t>SE_4_EX2_H6</t>
  </si>
  <si>
    <t>SE_4_OP_H6</t>
  </si>
  <si>
    <t>Brachiaria brizantha</t>
  </si>
  <si>
    <t>Bra.bri</t>
  </si>
  <si>
    <t>Dry. Exclosure lost. No harvest.</t>
  </si>
  <si>
    <t xml:space="preserve">Dry. No change in open. H2=H3. No harvest? </t>
  </si>
  <si>
    <t xml:space="preserve">Dry. Exclosure lost. No harvest. </t>
  </si>
  <si>
    <t xml:space="preserve">Dry. </t>
  </si>
  <si>
    <t xml:space="preserve">Dry. Exclosure destroyed. Grazed.No harvest. </t>
  </si>
  <si>
    <t>Archiranthes species</t>
  </si>
  <si>
    <t>Arc.sp</t>
  </si>
  <si>
    <t>Dry</t>
  </si>
  <si>
    <t xml:space="preserve">Aristida kenyensis </t>
  </si>
  <si>
    <t>Ari.ken</t>
  </si>
  <si>
    <t>SUA</t>
  </si>
  <si>
    <t xml:space="preserve">Dic.rad </t>
  </si>
  <si>
    <t>Dic.rad</t>
  </si>
  <si>
    <t>3.harvest (July) Anders and Bukombe</t>
  </si>
  <si>
    <t>4.harvest (October) Marit, Bukombe</t>
  </si>
  <si>
    <t>5.harvest (December) Stuart, Richard)</t>
  </si>
  <si>
    <t xml:space="preserve">6.harvest (March) Bente, Bukombe? </t>
  </si>
  <si>
    <t>7.harvest (May) Stuart</t>
  </si>
  <si>
    <t>Ecology</t>
  </si>
  <si>
    <t>Physiology</t>
  </si>
  <si>
    <t>Annual/perennial</t>
  </si>
  <si>
    <t>tufted grass which is very variable in appearance and size. The basal parts of the tuft are usually compressed</t>
  </si>
  <si>
    <t>Perennial</t>
  </si>
  <si>
    <t>Annual</t>
  </si>
  <si>
    <t>An indicator of the veld being in good condition. It is also known to be resistant to fire, the resistance increasing when burnt regularly, but only if rested after fire and if overgrazing does not occur. The long awns of the spikelet twirl when wet, and drive the seed into the ground.</t>
  </si>
  <si>
    <t>Grazed</t>
  </si>
  <si>
    <r>
      <t>Themeda triandra</t>
    </r>
    <r>
      <rPr>
        <sz val="11"/>
        <color rgb="FF000000"/>
        <rFont val="Arial"/>
        <family val="2"/>
      </rPr>
      <t> is a very important and well-known grazing grass that is palatable especially when young</t>
    </r>
  </si>
  <si>
    <t>The blades are a grey-green color and are short, usually 2–15 cm (0.79–5.91 in) long with rough edges.[5] The erect stems can grow 1–30 cm (0.39–11.81 in) tall. The stems are slightly flattened, often tinged purple in colour.</t>
  </si>
  <si>
    <t>The grass creeps along the ground and roots wherever a node touches the ground, forming a dense mat. C. dactylon reproduces through seeds, runners, and rhizomes.</t>
  </si>
  <si>
    <t>C. dactylon is a stoloniferous grass widely naturalized in tropical and subtropical regions of the world. This species is a C4 grass included in the Global Compendium of Weeds</t>
  </si>
  <si>
    <t>One of the most drought-resistant species of Digitaria, remaining green long into the dry season.</t>
  </si>
  <si>
    <t>By its stoloniferous habit it may become a weed in the turf of lawns </t>
  </si>
  <si>
    <t xml:space="preserve">The plant is everywhere considered to be a good grazing grass palatable to stock. It also gives good hay (1). </t>
  </si>
  <si>
    <t>culms erect or more often geniculately ascending to 30 cm high</t>
  </si>
  <si>
    <t>WET_W_1_H3</t>
  </si>
  <si>
    <t>WET_W_2_H3</t>
  </si>
  <si>
    <t>WET_W_3_H3</t>
  </si>
  <si>
    <t>WET_W_4_H3</t>
  </si>
  <si>
    <t>WET_P_1_H3</t>
  </si>
  <si>
    <t>WET_P_2_H3</t>
  </si>
  <si>
    <t>WET_P_3_H3</t>
  </si>
  <si>
    <t>WET_P_4_H3</t>
  </si>
  <si>
    <t>DRY_W_1_H3</t>
  </si>
  <si>
    <t>DRY_W_2_H3</t>
  </si>
  <si>
    <t>DRY_W_3_H3</t>
  </si>
  <si>
    <t>DRY_W_4_H3</t>
  </si>
  <si>
    <t>DRY_P_1_H3</t>
  </si>
  <si>
    <t>DRY_P_2_H3</t>
  </si>
  <si>
    <t>DRY_P_3_H3</t>
  </si>
  <si>
    <t>DRY_P_4_H3</t>
  </si>
  <si>
    <t>SE_1_H3</t>
  </si>
  <si>
    <t>SE_2_H3</t>
  </si>
  <si>
    <t>SE_3_H3</t>
  </si>
  <si>
    <t>SE_4_H3</t>
  </si>
  <si>
    <t>WET_W_1_H4</t>
  </si>
  <si>
    <t>WET_W_2_H4</t>
  </si>
  <si>
    <t>WET_W_3_H4</t>
  </si>
  <si>
    <t>WET_W_4_H4</t>
  </si>
  <si>
    <t>WET_P_1_H4</t>
  </si>
  <si>
    <t>WET_P_2_H4</t>
  </si>
  <si>
    <t>WET_P_3_H4</t>
  </si>
  <si>
    <t>WET_P_4_H4</t>
  </si>
  <si>
    <t>DRY_W_1_H4</t>
  </si>
  <si>
    <t>DRY_W_2_H4</t>
  </si>
  <si>
    <t>DRY_W_3_H4</t>
  </si>
  <si>
    <t>DRY_W_4_H4</t>
  </si>
  <si>
    <t>DRY_P_1_H4</t>
  </si>
  <si>
    <t>DRY_P_2_H4</t>
  </si>
  <si>
    <t>DRY_P_3_H4</t>
  </si>
  <si>
    <t>DRY_P_4_H4</t>
  </si>
  <si>
    <t>SE_1_H4</t>
  </si>
  <si>
    <t>SE_2_H4</t>
  </si>
  <si>
    <t>SE_3_H4</t>
  </si>
  <si>
    <t>SE_4_H4</t>
  </si>
  <si>
    <t xml:space="preserve">Indigofera erecta? </t>
  </si>
  <si>
    <t>Ind.ere</t>
  </si>
  <si>
    <t>Jus.deb?</t>
  </si>
  <si>
    <t xml:space="preserve">Jus. Deb? </t>
  </si>
  <si>
    <t>landuse</t>
  </si>
  <si>
    <t>WET</t>
  </si>
  <si>
    <t>W</t>
  </si>
  <si>
    <t>EX</t>
  </si>
  <si>
    <t>H1</t>
  </si>
  <si>
    <t>OP</t>
  </si>
  <si>
    <t>P</t>
  </si>
  <si>
    <t>DRY</t>
  </si>
  <si>
    <t>EX2</t>
  </si>
  <si>
    <t>SE</t>
  </si>
  <si>
    <t>H2</t>
  </si>
  <si>
    <t>H3</t>
  </si>
  <si>
    <t>H4</t>
  </si>
  <si>
    <t>H5</t>
  </si>
  <si>
    <t>H6</t>
  </si>
  <si>
    <t>treatment</t>
  </si>
  <si>
    <t>harvest</t>
  </si>
  <si>
    <t>wp</t>
  </si>
  <si>
    <t>lat</t>
  </si>
  <si>
    <t>long</t>
  </si>
  <si>
    <t>setup.date</t>
  </si>
  <si>
    <t>harvest.date</t>
  </si>
  <si>
    <t>target.sp.</t>
  </si>
  <si>
    <t>height. setup</t>
  </si>
  <si>
    <t>target.sp.cover.setup</t>
  </si>
  <si>
    <t>sum.sp.setup</t>
  </si>
  <si>
    <t>total.veg.cover.setup</t>
  </si>
  <si>
    <t>pasture.disc.harvest</t>
  </si>
  <si>
    <t>pasture.disc.setup</t>
  </si>
  <si>
    <t>height.harvest</t>
  </si>
  <si>
    <t>target.sp.cover.harvest</t>
  </si>
  <si>
    <t>sum.sp.harvest</t>
  </si>
  <si>
    <t>total.veg.cover.harvest</t>
  </si>
  <si>
    <t>biomass.target.sp.</t>
  </si>
  <si>
    <t>biomass.other.sp.</t>
  </si>
  <si>
    <t>N.target</t>
  </si>
  <si>
    <t>P.target</t>
  </si>
  <si>
    <t>N.other</t>
  </si>
  <si>
    <t>P.other</t>
  </si>
  <si>
    <t>subsample.target.des</t>
  </si>
  <si>
    <t>subsample.other.dec</t>
  </si>
  <si>
    <t>Ref.material.Arusha</t>
  </si>
  <si>
    <t>YES</t>
  </si>
  <si>
    <t>&lt;6</t>
  </si>
  <si>
    <t>Sub.NTNU</t>
  </si>
  <si>
    <t>Sub.SUA</t>
  </si>
  <si>
    <t>WET_W_1_EX_H7</t>
  </si>
  <si>
    <t xml:space="preserve">WET_W_1_OP_H7 </t>
  </si>
  <si>
    <t>WET_W_2_EX_H7</t>
  </si>
  <si>
    <t>WET_W_2_OP_H7</t>
  </si>
  <si>
    <t>WET_W_3_EX_H7</t>
  </si>
  <si>
    <t>WET_W_3_OP_H7</t>
  </si>
  <si>
    <t>WET_W_4_EX_H7</t>
  </si>
  <si>
    <t>WET_W_4_OP_H7</t>
  </si>
  <si>
    <t>WET_P_1_EX_H7</t>
  </si>
  <si>
    <t>WET_P_1_OP_H7</t>
  </si>
  <si>
    <t>WET_P_2_EX_H7</t>
  </si>
  <si>
    <t>WET_P_2_OP_H7</t>
  </si>
  <si>
    <t>WET_P_3_EX_H7</t>
  </si>
  <si>
    <t>WET_P_3_OP_H7</t>
  </si>
  <si>
    <t>WET_P_4_EX_H7</t>
  </si>
  <si>
    <t>WET_P_4_OP_H7</t>
  </si>
  <si>
    <t>DRY_W_1_EX_H7</t>
  </si>
  <si>
    <t>DRY_W_1_EX2_H7</t>
  </si>
  <si>
    <t>DRY_W_1_OP_H7</t>
  </si>
  <si>
    <t>DRY_W_2_EX_H7</t>
  </si>
  <si>
    <t>DRY_W_2_EX2_H7</t>
  </si>
  <si>
    <t>DRY_W_2_OP_H7</t>
  </si>
  <si>
    <t>DRY_W_3_EX_H7</t>
  </si>
  <si>
    <t>DRY_W_3_EX2_H7</t>
  </si>
  <si>
    <t>DRY_W_3_OP_H7</t>
  </si>
  <si>
    <t>DRY_W_4_EX_H7</t>
  </si>
  <si>
    <t>DRY_W_4_EX2_H7</t>
  </si>
  <si>
    <t>DRY_W_4_OP_H7</t>
  </si>
  <si>
    <t>DRY_P_1_EX_H7</t>
  </si>
  <si>
    <t>DRY_P_1_OP_H7</t>
  </si>
  <si>
    <t>DRY_P_2_EX_H7</t>
  </si>
  <si>
    <t>DRY_P_2_OP_H7</t>
  </si>
  <si>
    <t>DRY_P_3_EX_H7</t>
  </si>
  <si>
    <t>DRY_P_3_OP_H7</t>
  </si>
  <si>
    <t>DRY_P_4_EX_H7</t>
  </si>
  <si>
    <t>DRY_P_4_OP_H7</t>
  </si>
  <si>
    <t>SE_1_EX_H7</t>
  </si>
  <si>
    <t>SE_1_EX2_H7</t>
  </si>
  <si>
    <t>SE_1_OP_H7</t>
  </si>
  <si>
    <t>SE_2_EX_H7</t>
  </si>
  <si>
    <t>SE_2_EX2_H7</t>
  </si>
  <si>
    <t>SE_2_OP_H7</t>
  </si>
  <si>
    <t>SE_3_EX_H7</t>
  </si>
  <si>
    <t>SE_3_EX2_H7</t>
  </si>
  <si>
    <t>SE_3_OP_H7</t>
  </si>
  <si>
    <t>SE_4_EX_H7</t>
  </si>
  <si>
    <t>SE_4_EX2_H7</t>
  </si>
  <si>
    <t>SE_4_OP_H7</t>
  </si>
  <si>
    <t>H7</t>
  </si>
  <si>
    <t>rain.sum</t>
  </si>
  <si>
    <t>Plot missing</t>
  </si>
  <si>
    <t xml:space="preserve">Corner pegs gone. Measures done at approx. Same place. All veg. gone (grazed/dried) </t>
  </si>
  <si>
    <t xml:space="preserve">Check photo of Dyschoriste sp. (Bukombe) </t>
  </si>
  <si>
    <t>N.total</t>
  </si>
  <si>
    <t>P.total</t>
  </si>
  <si>
    <t>growth.period</t>
  </si>
  <si>
    <t>region</t>
  </si>
  <si>
    <t>plot.id</t>
  </si>
  <si>
    <t>block.id</t>
  </si>
  <si>
    <t>site.name</t>
  </si>
  <si>
    <t>block</t>
  </si>
  <si>
    <t>WET_W</t>
  </si>
  <si>
    <t>WET_P</t>
  </si>
  <si>
    <t>DRY_W</t>
  </si>
  <si>
    <t>DRY_P</t>
  </si>
  <si>
    <t>SE_1_</t>
  </si>
  <si>
    <t>SE_2_</t>
  </si>
  <si>
    <t>SE_3_</t>
  </si>
  <si>
    <t>SE_4_</t>
  </si>
  <si>
    <t>site.id</t>
  </si>
  <si>
    <t>WET_W_1_H5</t>
  </si>
  <si>
    <t>WET_W_2_H5</t>
  </si>
  <si>
    <t>WET_W_4_H5</t>
  </si>
  <si>
    <t>WET_P_1_H5</t>
  </si>
  <si>
    <t>WET_P_2_H5</t>
  </si>
  <si>
    <t>WET_P_4_H5</t>
  </si>
  <si>
    <t>DRY_W_1_H5</t>
  </si>
  <si>
    <t>DRY_W_2_H5</t>
  </si>
  <si>
    <t>DRY_W_4_H5</t>
  </si>
  <si>
    <t>DRY_P_1_H5</t>
  </si>
  <si>
    <t>DRY_P_2_H5</t>
  </si>
  <si>
    <t>DRY_P_4_H5</t>
  </si>
  <si>
    <t>SE_1_H5</t>
  </si>
  <si>
    <t>SE_2_H5</t>
  </si>
  <si>
    <t>SE_4_H5</t>
  </si>
  <si>
    <t>WET_W_3_H5</t>
  </si>
  <si>
    <t>WET_P_3_H5</t>
  </si>
  <si>
    <t>DRY_W_3_H5</t>
  </si>
  <si>
    <t>DRY_P_3_H5</t>
  </si>
  <si>
    <t>SE_3_H5</t>
  </si>
  <si>
    <t>WET_W_1_H6</t>
  </si>
  <si>
    <t>WET_W_2_H6</t>
  </si>
  <si>
    <t>WET_W_3_H6</t>
  </si>
  <si>
    <t>WET_W_4_H6</t>
  </si>
  <si>
    <t>WET_P_1_H6</t>
  </si>
  <si>
    <t>WET_P_2_H6</t>
  </si>
  <si>
    <t>WET_P_3_H6</t>
  </si>
  <si>
    <t>WET_P_4_H6</t>
  </si>
  <si>
    <t>DRY_W_1_H6</t>
  </si>
  <si>
    <t>DRY_W_2_H6</t>
  </si>
  <si>
    <t>DRY_W_3_H6</t>
  </si>
  <si>
    <t>DRY_W_4_H6</t>
  </si>
  <si>
    <t>DRY_P_1_H6</t>
  </si>
  <si>
    <t>DRY_P_2_H6</t>
  </si>
  <si>
    <t>DRY_P_3_H6</t>
  </si>
  <si>
    <t>DRY_P_4_H6</t>
  </si>
  <si>
    <t>SE_1_H6</t>
  </si>
  <si>
    <t>SE_2_H6</t>
  </si>
  <si>
    <t>SE_3_H6</t>
  </si>
  <si>
    <t>SE_4_H6</t>
  </si>
  <si>
    <t>WET_W_1_H7</t>
  </si>
  <si>
    <t>WET_W_2_H7</t>
  </si>
  <si>
    <t>WET_W_3_H7</t>
  </si>
  <si>
    <t>WET_W_4_H7</t>
  </si>
  <si>
    <t>WET_P_1_H7</t>
  </si>
  <si>
    <t>WET_P_2_H7</t>
  </si>
  <si>
    <t>WET_P_3_H7</t>
  </si>
  <si>
    <t>WET_P_4_H7</t>
  </si>
  <si>
    <t>DRY_W_1_H7</t>
  </si>
  <si>
    <t>DRY_W_2_H7</t>
  </si>
  <si>
    <t>DRY_W_3_H7</t>
  </si>
  <si>
    <t>DRY_W_4_H7</t>
  </si>
  <si>
    <t>DRY_P_1_H7</t>
  </si>
  <si>
    <t>DRY_P_2_H7</t>
  </si>
  <si>
    <t>DRY_P_3_H7</t>
  </si>
  <si>
    <t>DRY_P_4_H7</t>
  </si>
  <si>
    <t>SE_1_H7</t>
  </si>
  <si>
    <t>SE_2_H7</t>
  </si>
  <si>
    <t>SE_3_H7</t>
  </si>
  <si>
    <t>SE_4_H7</t>
  </si>
  <si>
    <t>WET_W_1</t>
  </si>
  <si>
    <t>WET_W_2</t>
  </si>
  <si>
    <t>WET_W_3</t>
  </si>
  <si>
    <t>WET_W_4</t>
  </si>
  <si>
    <t>WET_P_1</t>
  </si>
  <si>
    <t>WET_P_2</t>
  </si>
  <si>
    <t>WET_P_3</t>
  </si>
  <si>
    <t>WET_P_4</t>
  </si>
  <si>
    <t>DRY_W_1</t>
  </si>
  <si>
    <t>DRY_W_2</t>
  </si>
  <si>
    <t>DRY_W_3</t>
  </si>
  <si>
    <t>DRY_W_4</t>
  </si>
  <si>
    <t>DRY_P_1</t>
  </si>
  <si>
    <t>DRY_P_2</t>
  </si>
  <si>
    <t>DRY_P_3</t>
  </si>
  <si>
    <t>DRY_P_4</t>
  </si>
  <si>
    <t>block.id.harvest</t>
  </si>
  <si>
    <t>SE_1</t>
  </si>
  <si>
    <t>SE_2</t>
  </si>
  <si>
    <t>SE_3</t>
  </si>
  <si>
    <t>SE_4</t>
  </si>
  <si>
    <t>No markers. Based on distane + Cyn dac.</t>
  </si>
  <si>
    <t>One corner missing. Based on Cyn dac cover</t>
  </si>
  <si>
    <t>Missing pegs. Based on distance</t>
  </si>
  <si>
    <t>Destroyed</t>
  </si>
  <si>
    <t>Burnt</t>
  </si>
  <si>
    <t>Damaged</t>
  </si>
  <si>
    <t>Broken</t>
  </si>
  <si>
    <t xml:space="preserve">The target sp. cannot compete with other plants because of height. </t>
  </si>
  <si>
    <t>WET_W_1_H0</t>
  </si>
  <si>
    <t>H0</t>
  </si>
  <si>
    <t>WET_W_2_H0</t>
  </si>
  <si>
    <t>WET_W_3_H0</t>
  </si>
  <si>
    <t>WET_W_4_H0</t>
  </si>
  <si>
    <t>WET_P_1_H0</t>
  </si>
  <si>
    <t>WET_P_2_H0</t>
  </si>
  <si>
    <t>WET_P_3_H0</t>
  </si>
  <si>
    <t>WET_P_4_H0</t>
  </si>
  <si>
    <t>DRY_W_1_H0</t>
  </si>
  <si>
    <t>DRY_W_2_H0</t>
  </si>
  <si>
    <t>DRY_W_3_H0</t>
  </si>
  <si>
    <t>DRY_W_4_H0</t>
  </si>
  <si>
    <t>DRY_P_1_H0</t>
  </si>
  <si>
    <t>DRY_P_2_H0</t>
  </si>
  <si>
    <t>DRY_P_3_H0</t>
  </si>
  <si>
    <t>DRY_P_4_H0</t>
  </si>
  <si>
    <t>SE_1_H0</t>
  </si>
  <si>
    <t>SE_2_H0</t>
  </si>
  <si>
    <t>SE_3_H0</t>
  </si>
  <si>
    <t>SE_4_H0</t>
  </si>
  <si>
    <t>PREVIOUS (HX-1)biomass.target.sp.g</t>
  </si>
  <si>
    <t>PREVIOUS (HX-1)biomass.total.g</t>
  </si>
  <si>
    <t>biomass.total.g</t>
  </si>
  <si>
    <t>productivity.total.g.m2.day</t>
  </si>
  <si>
    <t>consumption.total.g.m2.day</t>
  </si>
  <si>
    <t>productivity.target.g.m2.day</t>
  </si>
  <si>
    <t>consumption.target.g.m2.day</t>
  </si>
  <si>
    <t/>
  </si>
  <si>
    <t>Exclosure broken by animals?</t>
  </si>
  <si>
    <t>Open areas</t>
  </si>
  <si>
    <t>Harvested 20.5.2018</t>
  </si>
  <si>
    <t>pre.biomass.target.sp.g</t>
  </si>
  <si>
    <t>pre.biomass.total.g</t>
  </si>
  <si>
    <t>N.target (DEC)</t>
  </si>
  <si>
    <t>P.target (DEC)</t>
  </si>
  <si>
    <t>N.other (DEC)</t>
  </si>
  <si>
    <t>P.other (DEC)</t>
  </si>
  <si>
    <t>Spo.sp.</t>
  </si>
  <si>
    <t>Sporobolus species</t>
  </si>
  <si>
    <t>Spo. sp.</t>
  </si>
  <si>
    <t>From May (17?), Makao</t>
  </si>
  <si>
    <t>New for May (17?), Maswa</t>
  </si>
  <si>
    <t>New for March (17?), Makao</t>
  </si>
  <si>
    <t>New for March (17?)</t>
  </si>
  <si>
    <t>New for May (17?), Seronera. Not in Stu's sp.list</t>
  </si>
  <si>
    <t>New for March (17?), Makao site 1 H3</t>
  </si>
  <si>
    <t>New for March (17?), Handajega</t>
  </si>
  <si>
    <t>First used in Mwantimba July 17 (H3)</t>
  </si>
  <si>
    <t>New for March (17?), Maswa</t>
  </si>
  <si>
    <t>Tragus berteronianus</t>
  </si>
  <si>
    <t>Tra.ber</t>
  </si>
  <si>
    <t>Gutenbergia petersii</t>
  </si>
  <si>
    <t>New for July 17 Maswa</t>
  </si>
  <si>
    <t>Gut. pet</t>
  </si>
  <si>
    <t xml:space="preserve">Others not easily identified. </t>
  </si>
  <si>
    <t>Eragrostis species</t>
  </si>
  <si>
    <t xml:space="preserve">Era sp. </t>
  </si>
  <si>
    <t>First used in July H4 setup Maswa</t>
  </si>
  <si>
    <t>Panicum maximum</t>
  </si>
  <si>
    <t>Pan.max</t>
  </si>
  <si>
    <t>New for October H4 harvest Handajega</t>
  </si>
  <si>
    <t xml:space="preserve">Pan. max </t>
  </si>
  <si>
    <t>Others &lt;5</t>
  </si>
  <si>
    <t>&lt;5</t>
  </si>
  <si>
    <t>Others 2 %</t>
  </si>
  <si>
    <t xml:space="preserve">Plot in shade from the trees. A small tree in the plot. </t>
  </si>
  <si>
    <t xml:space="preserve">No biomass harvested. </t>
  </si>
  <si>
    <t>Picture 8.39.24 (Marit, drive), showing vegetation cover in dry season!</t>
  </si>
  <si>
    <t xml:space="preserve">Destroyed plot, toppled over. Some grazing in plot, but not much. </t>
  </si>
  <si>
    <t xml:space="preserve">Others &lt;5 </t>
  </si>
  <si>
    <t>Others ~8% in total, &lt;5 each</t>
  </si>
  <si>
    <t xml:space="preserve">In shade of tree, almost under canopy! </t>
  </si>
  <si>
    <t>Barbed wire stolen from exclosure</t>
  </si>
  <si>
    <t xml:space="preserve">Hard to find The.tri outside of the tree canopies (Especially site 1). Next time - 50-60 m to NE? </t>
  </si>
  <si>
    <t>Dung from Thomson gazelle in plot</t>
  </si>
  <si>
    <t>Abundant in species richness, but most &lt;5%</t>
  </si>
  <si>
    <t>Others ~7% total</t>
  </si>
  <si>
    <t>Abundant in species richness (Pan.col, Era sp., The.tri, Chl.pyc, Cyperus sp., Chr.ori) but most &lt;5%</t>
  </si>
  <si>
    <t>Sporobolus fimbriatus</t>
  </si>
  <si>
    <t>Spo.fim</t>
  </si>
  <si>
    <t>New for H5 harvest Dec 2017, Handajega</t>
  </si>
  <si>
    <t xml:space="preserve">Spo. fim </t>
  </si>
  <si>
    <t>Cynodon plectostachyus</t>
  </si>
  <si>
    <t>Cyn.ple</t>
  </si>
  <si>
    <t>One corner marker missing. Based on The.tri cover. No Panicum found! (Was found in setup)</t>
  </si>
  <si>
    <t>Aca.rob</t>
  </si>
  <si>
    <t>Acacia robusta</t>
  </si>
  <si>
    <t>Tree</t>
  </si>
  <si>
    <t xml:space="preserve">Lonchocapus sp. </t>
  </si>
  <si>
    <t>Lon. sp.</t>
  </si>
  <si>
    <t>Fabaceae</t>
  </si>
  <si>
    <t>No markers. Based on distance + Chr ori cover</t>
  </si>
  <si>
    <t>Kyllinga sp.</t>
  </si>
  <si>
    <t>Kyl.sp</t>
  </si>
  <si>
    <t>Kyllinga nervosa</t>
  </si>
  <si>
    <t>Kyllinga mariscus (?)</t>
  </si>
  <si>
    <t>Kyl.mar</t>
  </si>
  <si>
    <t>Kyl.ner</t>
  </si>
  <si>
    <t>New for H5 harvest Dec 2017, Mwantimba</t>
  </si>
  <si>
    <t>New for H5 harvest Dec 2017, Mwantimba. NOT in Stu's list!</t>
  </si>
  <si>
    <t xml:space="preserve">Crotoria spinosa? </t>
  </si>
  <si>
    <t>New for March (17?). Also H5 in Dec. Mwantimba</t>
  </si>
  <si>
    <t>Euphorbia hirta</t>
  </si>
  <si>
    <t>Eup.hir</t>
  </si>
  <si>
    <t>Ind.volk and Kyllinga sp. &lt;5 %</t>
  </si>
  <si>
    <t xml:space="preserve">Dicanthium monolatum? </t>
  </si>
  <si>
    <t>Dic.mon</t>
  </si>
  <si>
    <t>Dic.mon?</t>
  </si>
  <si>
    <t>Ruellia patula</t>
  </si>
  <si>
    <t>Rue.pat</t>
  </si>
  <si>
    <t>New for H5 harvest Dec 2017, Makao</t>
  </si>
  <si>
    <t>Kyl. ala?</t>
  </si>
  <si>
    <t>Kyl.ala?</t>
  </si>
  <si>
    <t>Kyllinga alata (or Kyllinga alba?)</t>
  </si>
  <si>
    <t>Kyl.ala</t>
  </si>
  <si>
    <t>New for H5 harvest Dec 2017, Maswa, Makao, NOT in Stu's list!</t>
  </si>
  <si>
    <t>Missing pegs. Based on distance + Chl.pyc.</t>
  </si>
  <si>
    <t>Observer(s) harvest</t>
  </si>
  <si>
    <t>MKA, JB</t>
  </si>
  <si>
    <t>JB, SWS</t>
  </si>
  <si>
    <t>Observer(s) setup</t>
  </si>
  <si>
    <t>Richard, VLH, PJ</t>
  </si>
  <si>
    <t>Richard, SWS</t>
  </si>
  <si>
    <t>Oldendandi species</t>
  </si>
  <si>
    <t>Old. sp.</t>
  </si>
  <si>
    <t>New for H5 harvest Dec 2017, SE</t>
  </si>
  <si>
    <t>Old.sp.</t>
  </si>
  <si>
    <t xml:space="preserve">Marasmius sp.? </t>
  </si>
  <si>
    <t>Mar.sp.</t>
  </si>
  <si>
    <t>Fungi</t>
  </si>
  <si>
    <t>New for H5 harvest Dec 2017, SE. NOT in Stu's list</t>
  </si>
  <si>
    <t>Mar.sp.?</t>
  </si>
  <si>
    <t>Mar. sp.</t>
  </si>
  <si>
    <t>From H5 harvest, SE. NOT in Stu's list</t>
  </si>
  <si>
    <t>Spo.sta?</t>
  </si>
  <si>
    <t>Sporobolus sta..? (stapfiana?)</t>
  </si>
  <si>
    <t>Aca.sey</t>
  </si>
  <si>
    <t>New for H6 setup Dec 2017, Handajega. NOT in Stu's list</t>
  </si>
  <si>
    <t>Acacia seyal</t>
  </si>
  <si>
    <t>Acacia tortilis</t>
  </si>
  <si>
    <t>Aca.tor</t>
  </si>
  <si>
    <t>New for H6 setup Dec 2017, Makao. NOT in Stu's list</t>
  </si>
  <si>
    <t>Senecio abycinnia (no % written). Aca.tor seedling</t>
  </si>
  <si>
    <t>Gut.pet</t>
  </si>
  <si>
    <t>Era.sp.</t>
  </si>
  <si>
    <t>Era. sp.</t>
  </si>
  <si>
    <t>Commelina africana</t>
  </si>
  <si>
    <t>Com.afr</t>
  </si>
  <si>
    <t>New for H6 setup Dec 2017, SE</t>
  </si>
  <si>
    <t>Eustachys paspaloides</t>
  </si>
  <si>
    <t>Eus.pas</t>
  </si>
  <si>
    <t>Mar.nev</t>
  </si>
  <si>
    <t>New for H6 harvest March 2018, Mwantimba</t>
  </si>
  <si>
    <t>Fungi?</t>
  </si>
  <si>
    <t>Eup.ind? (2) Check with Richard</t>
  </si>
  <si>
    <t>Ipomoea species</t>
  </si>
  <si>
    <t>Ipo.sp.</t>
  </si>
  <si>
    <t>New for H6 harvest, March 2018, Maswa</t>
  </si>
  <si>
    <t xml:space="preserve">Monsonia species </t>
  </si>
  <si>
    <t>Mon.sp.</t>
  </si>
  <si>
    <t>Herb?</t>
  </si>
  <si>
    <t>New for H6 harvest March 2018, Maswa</t>
  </si>
  <si>
    <t>Mon. sp.</t>
  </si>
  <si>
    <t>Heteropogon?</t>
  </si>
  <si>
    <t>Het.ste</t>
  </si>
  <si>
    <t>New for H6 harvest, March 18, Makao</t>
  </si>
  <si>
    <t>?</t>
  </si>
  <si>
    <t>Sen.aby</t>
  </si>
  <si>
    <t>New for H6 harvest March 2018, Makao</t>
  </si>
  <si>
    <t xml:space="preserve">Cyn. Sp. </t>
  </si>
  <si>
    <t>Cyn.sp.</t>
  </si>
  <si>
    <t>Heliotropium steudneri</t>
  </si>
  <si>
    <t>Hel.ste</t>
  </si>
  <si>
    <t>Son.sp.</t>
  </si>
  <si>
    <t>New for H6 harvest March 2018, Makao, not in Stu's list</t>
  </si>
  <si>
    <t xml:space="preserve">Son.sp. </t>
  </si>
  <si>
    <t>Gutenbergia species</t>
  </si>
  <si>
    <t>Gut.sp.</t>
  </si>
  <si>
    <t>Dac.gig</t>
  </si>
  <si>
    <t>New for H6 harvest, March 2018, SE. NOT in Stu's list</t>
  </si>
  <si>
    <t>Mariscus species</t>
  </si>
  <si>
    <t>Mariscus sp.</t>
  </si>
  <si>
    <t xml:space="preserve">Mariscus sp. </t>
  </si>
  <si>
    <t>New for H6 harvest March 2018, SE, NOT in Stu's list</t>
  </si>
  <si>
    <t>In Stu's List</t>
  </si>
  <si>
    <t>No</t>
  </si>
  <si>
    <t>Cra.pla</t>
  </si>
  <si>
    <t>Craterostigma plantagineum</t>
  </si>
  <si>
    <t>Spo.sta</t>
  </si>
  <si>
    <t>Portulaca grandiflora</t>
  </si>
  <si>
    <t>Por.gra</t>
  </si>
  <si>
    <t>New for H7 setup, March 2018, Mwantimba</t>
  </si>
  <si>
    <t>Heteropogon species</t>
  </si>
  <si>
    <t>Het.sp.</t>
  </si>
  <si>
    <t>New for H7 setup, March 2018, Maswa</t>
  </si>
  <si>
    <t>Hypoxis species</t>
  </si>
  <si>
    <t>Hyp.sp.</t>
  </si>
  <si>
    <t>New for H7 setup, March 18, Makao</t>
  </si>
  <si>
    <t>Orthosiphon parvifolius</t>
  </si>
  <si>
    <t>Ort.par</t>
  </si>
  <si>
    <t>New for H7 setup March 18, Makao</t>
  </si>
  <si>
    <t xml:space="preserve">Portulaca species </t>
  </si>
  <si>
    <t>Por.sp.</t>
  </si>
  <si>
    <t>New for H7 setup, March 2018, Makao</t>
  </si>
  <si>
    <t>Athenanthera sp.?</t>
  </si>
  <si>
    <t>Slightly grazed</t>
  </si>
  <si>
    <t>Allan, Richard, Stu</t>
  </si>
  <si>
    <t>Tephrosia pumila</t>
  </si>
  <si>
    <t>Tep.pum</t>
  </si>
  <si>
    <t>Hip.dif (Hyperthelia dissoluta?)</t>
  </si>
  <si>
    <t>Hyp.dis</t>
  </si>
  <si>
    <t>New for H7 harvest, May 18, Maswa</t>
  </si>
  <si>
    <t>plot.ID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</si>
</sst>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
    <numFmt numFmtId="166" formatCode="0.000000"/>
  </numFmts>
  <fonts count="41"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9"/>
      <color indexed="81"/>
      <name val="Tahoma"/>
      <family val="2"/>
    </font>
    <font>
      <b/>
      <sz val="9"/>
      <color indexed="81"/>
      <name val="Tahoma"/>
      <family val="2"/>
    </font>
    <font>
      <sz val="12"/>
      <color rgb="FF92D050"/>
      <name val="Calibri"/>
      <family val="2"/>
      <scheme val="minor"/>
    </font>
    <font>
      <sz val="12"/>
      <name val="Calibri"/>
      <family val="2"/>
      <scheme val="minor"/>
    </font>
    <font>
      <sz val="12"/>
      <color theme="1" tint="0.499984740745262"/>
      <name val="Calibri"/>
      <family val="2"/>
      <scheme val="minor"/>
    </font>
    <font>
      <sz val="11"/>
      <color rgb="FF000000"/>
      <name val="Arial"/>
      <family val="2"/>
    </font>
    <font>
      <sz val="11"/>
      <color rgb="FF000000"/>
      <name val="Calibri"/>
      <family val="2"/>
      <scheme val="minor"/>
    </font>
    <font>
      <i/>
      <sz val="11"/>
      <color rgb="FF000000"/>
      <name val="Arial"/>
      <family val="2"/>
    </font>
    <font>
      <sz val="11"/>
      <color rgb="FF333333"/>
      <name val="Arial"/>
      <family val="2"/>
    </font>
    <font>
      <sz val="11"/>
      <color rgb="FF333333"/>
      <name val="Calibri"/>
      <family val="2"/>
      <scheme val="minor"/>
    </font>
    <font>
      <sz val="12"/>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9"/>
      <color indexed="81"/>
      <name val="Tahoma"/>
      <charset val="1"/>
    </font>
    <font>
      <b/>
      <sz val="9"/>
      <color indexed="81"/>
      <name val="Tahoma"/>
      <charset val="1"/>
    </font>
    <font>
      <sz val="11"/>
      <color indexed="8"/>
      <name val="Calibri"/>
      <family val="2"/>
      <scheme val="minor"/>
    </font>
    <font>
      <sz val="12"/>
      <color indexed="8"/>
      <name val="Calibri"/>
      <family val="2"/>
      <scheme val="minor"/>
    </font>
    <font>
      <sz val="12"/>
      <color theme="9"/>
      <name val="Calibri"/>
      <family val="2"/>
      <scheme val="minor"/>
    </font>
    <font>
      <b/>
      <sz val="12"/>
      <name val="Calibri"/>
      <family val="2"/>
      <scheme val="minor"/>
    </font>
    <font>
      <sz val="12"/>
      <color rgb="FF000000"/>
      <name val="Calibri"/>
      <family val="2"/>
    </font>
    <font>
      <b/>
      <sz val="12"/>
      <color rgb="FFFF0000"/>
      <name val="Calibri"/>
      <family val="2"/>
      <scheme val="minor"/>
    </font>
  </fonts>
  <fills count="46">
    <fill>
      <patternFill patternType="none"/>
    </fill>
    <fill>
      <patternFill patternType="gray125"/>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92D050"/>
        <bgColor indexed="64"/>
      </patternFill>
    </fill>
    <fill>
      <patternFill patternType="solid">
        <fgColor theme="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rgb="FFFF6699"/>
        <bgColor indexed="64"/>
      </patternFill>
    </fill>
    <fill>
      <patternFill patternType="solid">
        <fgColor theme="7" tint="0.39997558519241921"/>
        <bgColor indexed="64"/>
      </patternFill>
    </fill>
    <fill>
      <patternFill patternType="solid">
        <fgColor rgb="FFFF000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indexed="64"/>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4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7" fillId="0" borderId="4" applyNumberFormat="0" applyFill="0" applyAlignment="0" applyProtection="0"/>
    <xf numFmtId="0" fontId="18" fillId="0" borderId="5" applyNumberFormat="0" applyFill="0" applyAlignment="0" applyProtection="0"/>
    <xf numFmtId="0" fontId="19" fillId="0" borderId="6" applyNumberFormat="0" applyFill="0" applyAlignment="0" applyProtection="0"/>
    <xf numFmtId="0" fontId="19" fillId="0" borderId="0" applyNumberFormat="0" applyFill="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10" borderId="7" applyNumberFormat="0" applyAlignment="0" applyProtection="0"/>
    <xf numFmtId="0" fontId="23" fillId="11" borderId="8" applyNumberFormat="0" applyAlignment="0" applyProtection="0"/>
    <xf numFmtId="0" fontId="24" fillId="11" borderId="7" applyNumberFormat="0" applyAlignment="0" applyProtection="0"/>
    <xf numFmtId="0" fontId="25" fillId="0" borderId="9" applyNumberFormat="0" applyFill="0" applyAlignment="0" applyProtection="0"/>
    <xf numFmtId="0" fontId="26" fillId="12" borderId="10"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12" applyNumberFormat="0" applyFill="0" applyAlignment="0" applyProtection="0"/>
    <xf numFmtId="0" fontId="30"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30"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0"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0"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0"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0"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0" borderId="0"/>
    <xf numFmtId="0" fontId="31" fillId="0" borderId="0" applyNumberFormat="0" applyFill="0" applyBorder="0" applyAlignment="0" applyProtection="0"/>
    <xf numFmtId="0" fontId="32" fillId="9" borderId="0" applyNumberFormat="0" applyBorder="0" applyAlignment="0" applyProtection="0"/>
    <xf numFmtId="0" fontId="1" fillId="13" borderId="11" applyNumberFormat="0" applyFont="0" applyAlignment="0" applyProtection="0"/>
    <xf numFmtId="0" fontId="1" fillId="17"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35" fillId="0" borderId="0"/>
  </cellStyleXfs>
  <cellXfs count="170">
    <xf numFmtId="0" fontId="0" fillId="0" borderId="0" xfId="0"/>
    <xf numFmtId="0" fontId="0" fillId="0" borderId="0" xfId="0" applyAlignment="1">
      <alignment wrapText="1"/>
    </xf>
    <xf numFmtId="0" fontId="0" fillId="0" borderId="1" xfId="0" applyBorder="1" applyAlignment="1">
      <alignment wrapText="1"/>
    </xf>
    <xf numFmtId="0" fontId="0" fillId="0" borderId="0" xfId="0" applyAlignment="1">
      <alignment vertical="top" wrapText="1"/>
    </xf>
    <xf numFmtId="0" fontId="0" fillId="0" borderId="0" xfId="0" applyAlignment="1"/>
    <xf numFmtId="0" fontId="0" fillId="0" borderId="2" xfId="0" applyBorder="1"/>
    <xf numFmtId="0" fontId="4" fillId="0" borderId="0" xfId="0" applyFont="1"/>
    <xf numFmtId="0" fontId="4" fillId="0" borderId="2" xfId="0" applyFont="1" applyBorder="1"/>
    <xf numFmtId="0" fontId="4" fillId="0" borderId="0" xfId="0" applyFont="1" applyAlignment="1">
      <alignment vertical="top" wrapText="1"/>
    </xf>
    <xf numFmtId="0" fontId="0" fillId="0" borderId="0" xfId="0" applyFill="1"/>
    <xf numFmtId="0" fontId="0" fillId="0" borderId="0" xfId="0" applyFill="1" applyAlignment="1">
      <alignment wrapText="1"/>
    </xf>
    <xf numFmtId="0" fontId="0" fillId="0" borderId="0" xfId="0" applyFont="1"/>
    <xf numFmtId="0" fontId="0" fillId="0" borderId="2" xfId="0" applyFont="1" applyBorder="1"/>
    <xf numFmtId="0" fontId="0" fillId="0" borderId="0" xfId="0" applyFont="1" applyAlignment="1">
      <alignment vertical="top" wrapText="1"/>
    </xf>
    <xf numFmtId="0" fontId="0" fillId="0" borderId="0" xfId="0" applyAlignment="1">
      <alignment vertical="top"/>
    </xf>
    <xf numFmtId="0" fontId="0" fillId="0" borderId="0" xfId="0" applyFill="1" applyAlignment="1"/>
    <xf numFmtId="0" fontId="5" fillId="0" borderId="0" xfId="0" applyFont="1"/>
    <xf numFmtId="0" fontId="0" fillId="3" borderId="1" xfId="0" applyFill="1" applyBorder="1" applyAlignment="1">
      <alignment wrapText="1"/>
    </xf>
    <xf numFmtId="0" fontId="0" fillId="4" borderId="1" xfId="0" applyFill="1" applyBorder="1" applyAlignment="1">
      <alignment wrapText="1"/>
    </xf>
    <xf numFmtId="0" fontId="0" fillId="2" borderId="1" xfId="0" applyFill="1" applyBorder="1" applyAlignment="1">
      <alignment wrapText="1"/>
    </xf>
    <xf numFmtId="14" fontId="0" fillId="0" borderId="0" xfId="0" applyNumberFormat="1" applyAlignment="1"/>
    <xf numFmtId="164" fontId="0" fillId="0" borderId="0" xfId="0" applyNumberFormat="1" applyAlignment="1"/>
    <xf numFmtId="14" fontId="0" fillId="0" borderId="0" xfId="0" applyNumberFormat="1" applyFill="1" applyAlignment="1"/>
    <xf numFmtId="0" fontId="4" fillId="0" borderId="0" xfId="0" applyFont="1" applyAlignment="1">
      <alignment vertical="top"/>
    </xf>
    <xf numFmtId="14" fontId="0" fillId="0" borderId="0" xfId="0" applyNumberFormat="1"/>
    <xf numFmtId="1" fontId="0" fillId="0" borderId="1" xfId="0" applyNumberFormat="1" applyFill="1" applyBorder="1" applyAlignment="1">
      <alignment wrapText="1"/>
    </xf>
    <xf numFmtId="1" fontId="0" fillId="0" borderId="0" xfId="0" applyNumberFormat="1" applyAlignment="1"/>
    <xf numFmtId="1" fontId="0" fillId="0" borderId="0" xfId="0" applyNumberFormat="1" applyFill="1" applyAlignment="1"/>
    <xf numFmtId="1" fontId="0" fillId="0" borderId="0" xfId="0" applyNumberFormat="1"/>
    <xf numFmtId="0" fontId="8" fillId="0" borderId="0" xfId="0" applyFont="1" applyAlignment="1"/>
    <xf numFmtId="0" fontId="8" fillId="0" borderId="0" xfId="0" applyFont="1" applyFill="1" applyAlignment="1"/>
    <xf numFmtId="0" fontId="9" fillId="0" borderId="0" xfId="0" applyFont="1" applyFill="1" applyAlignment="1"/>
    <xf numFmtId="0" fontId="9" fillId="0" borderId="0" xfId="0" applyFont="1" applyFill="1"/>
    <xf numFmtId="0" fontId="10" fillId="0" borderId="1" xfId="0" applyFont="1" applyFill="1" applyBorder="1" applyAlignment="1">
      <alignment wrapText="1"/>
    </xf>
    <xf numFmtId="0" fontId="10" fillId="0" borderId="0" xfId="0" applyFont="1" applyFill="1" applyAlignment="1"/>
    <xf numFmtId="0" fontId="10" fillId="0" borderId="0" xfId="0" applyFont="1" applyFill="1"/>
    <xf numFmtId="0" fontId="10" fillId="0" borderId="1" xfId="0" applyFont="1" applyBorder="1" applyAlignment="1">
      <alignment wrapText="1"/>
    </xf>
    <xf numFmtId="0" fontId="10" fillId="0" borderId="0" xfId="0" applyFont="1" applyAlignment="1"/>
    <xf numFmtId="0" fontId="10" fillId="0" borderId="0" xfId="0" applyFont="1"/>
    <xf numFmtId="0" fontId="9" fillId="0" borderId="1" xfId="0" applyFont="1" applyBorder="1" applyAlignment="1">
      <alignment wrapText="1"/>
    </xf>
    <xf numFmtId="0" fontId="9" fillId="0" borderId="0" xfId="0" applyFont="1"/>
    <xf numFmtId="0" fontId="9" fillId="0" borderId="0" xfId="0" applyFont="1" applyAlignment="1"/>
    <xf numFmtId="0" fontId="12" fillId="0" borderId="0" xfId="0" applyFont="1" applyAlignment="1">
      <alignment vertical="top" wrapText="1"/>
    </xf>
    <xf numFmtId="0" fontId="13" fillId="0" borderId="0" xfId="0" applyFont="1" applyAlignment="1">
      <alignment vertical="top" wrapText="1"/>
    </xf>
    <xf numFmtId="0" fontId="14" fillId="0" borderId="0" xfId="0" applyFont="1" applyAlignment="1">
      <alignment vertical="top" wrapText="1"/>
    </xf>
    <xf numFmtId="0" fontId="15" fillId="0" borderId="0" xfId="0" applyFont="1" applyAlignment="1">
      <alignment vertical="top" wrapText="1"/>
    </xf>
    <xf numFmtId="0" fontId="0" fillId="0" borderId="0" xfId="0" applyFont="1" applyAlignment="1">
      <alignment vertical="top"/>
    </xf>
    <xf numFmtId="0" fontId="0" fillId="0" borderId="2" xfId="0" applyFont="1" applyBorder="1" applyAlignment="1">
      <alignment vertical="top"/>
    </xf>
    <xf numFmtId="0" fontId="10" fillId="5" borderId="0" xfId="0" applyFont="1" applyFill="1" applyAlignment="1"/>
    <xf numFmtId="0" fontId="0" fillId="0" borderId="3" xfId="0" applyFill="1" applyBorder="1" applyAlignment="1"/>
    <xf numFmtId="0" fontId="0" fillId="0" borderId="3" xfId="0" applyBorder="1"/>
    <xf numFmtId="0" fontId="0" fillId="0" borderId="3" xfId="0" applyBorder="1" applyAlignment="1"/>
    <xf numFmtId="14" fontId="0" fillId="0" borderId="3" xfId="0" applyNumberFormat="1" applyBorder="1"/>
    <xf numFmtId="0" fontId="0" fillId="0" borderId="3" xfId="0" applyBorder="1" applyAlignment="1">
      <alignment wrapText="1"/>
    </xf>
    <xf numFmtId="0" fontId="10" fillId="0" borderId="3" xfId="0" applyFont="1" applyBorder="1"/>
    <xf numFmtId="0" fontId="10" fillId="0" borderId="3" xfId="0" applyFont="1" applyFill="1" applyBorder="1"/>
    <xf numFmtId="0" fontId="9" fillId="0" borderId="3" xfId="0" applyFont="1" applyFill="1" applyBorder="1"/>
    <xf numFmtId="0" fontId="9" fillId="0" borderId="3" xfId="0" applyFont="1" applyBorder="1"/>
    <xf numFmtId="0" fontId="0" fillId="0" borderId="0" xfId="0" applyFill="1" applyBorder="1" applyAlignment="1"/>
    <xf numFmtId="14" fontId="0" fillId="0" borderId="3" xfId="0" applyNumberFormat="1" applyBorder="1" applyAlignment="1"/>
    <xf numFmtId="1" fontId="0" fillId="0" borderId="3" xfId="0" applyNumberFormat="1" applyBorder="1" applyAlignment="1"/>
    <xf numFmtId="0" fontId="0" fillId="0" borderId="3" xfId="0" applyFill="1" applyBorder="1" applyAlignment="1">
      <alignment wrapText="1"/>
    </xf>
    <xf numFmtId="0" fontId="10" fillId="0" borderId="3" xfId="0" applyFont="1" applyBorder="1" applyAlignment="1"/>
    <xf numFmtId="0" fontId="10" fillId="0" borderId="3" xfId="0" applyFont="1" applyFill="1" applyBorder="1" applyAlignment="1"/>
    <xf numFmtId="0" fontId="9" fillId="0" borderId="3" xfId="0" applyFont="1" applyFill="1" applyBorder="1" applyAlignment="1"/>
    <xf numFmtId="0" fontId="0" fillId="0" borderId="3" xfId="0" applyFill="1" applyBorder="1"/>
    <xf numFmtId="0" fontId="8" fillId="0" borderId="3" xfId="0" applyFont="1" applyBorder="1" applyAlignment="1"/>
    <xf numFmtId="0" fontId="0" fillId="0" borderId="0" xfId="0" applyFill="1" applyAlignment="1">
      <alignment vertical="top" wrapText="1"/>
    </xf>
    <xf numFmtId="14" fontId="0" fillId="0" borderId="3" xfId="0" applyNumberFormat="1" applyFill="1" applyBorder="1" applyAlignment="1"/>
    <xf numFmtId="1" fontId="0" fillId="0" borderId="3" xfId="0" applyNumberFormat="1" applyFill="1" applyBorder="1" applyAlignment="1"/>
    <xf numFmtId="0" fontId="8" fillId="0" borderId="3" xfId="0" applyFont="1" applyFill="1" applyBorder="1" applyAlignment="1"/>
    <xf numFmtId="0" fontId="0" fillId="0" borderId="0" xfId="0" applyFill="1" applyBorder="1" applyAlignment="1">
      <alignment wrapText="1"/>
    </xf>
    <xf numFmtId="0" fontId="0" fillId="0" borderId="0" xfId="0" applyFill="1" applyBorder="1"/>
    <xf numFmtId="2" fontId="0" fillId="6" borderId="1" xfId="0" applyNumberFormat="1" applyFill="1" applyBorder="1" applyAlignment="1">
      <alignment wrapText="1"/>
    </xf>
    <xf numFmtId="2" fontId="0" fillId="38" borderId="1" xfId="0" applyNumberFormat="1" applyFill="1" applyBorder="1" applyAlignment="1">
      <alignment wrapText="1"/>
    </xf>
    <xf numFmtId="2" fontId="0" fillId="0" borderId="0" xfId="0" applyNumberFormat="1" applyFill="1" applyAlignment="1"/>
    <xf numFmtId="2" fontId="0" fillId="0" borderId="3" xfId="0" applyNumberFormat="1" applyFill="1" applyBorder="1" applyAlignment="1"/>
    <xf numFmtId="2" fontId="0" fillId="0" borderId="0" xfId="0" applyNumberFormat="1"/>
    <xf numFmtId="2" fontId="0" fillId="0" borderId="3" xfId="0" applyNumberFormat="1" applyBorder="1"/>
    <xf numFmtId="165" fontId="0" fillId="3" borderId="1" xfId="0" applyNumberFormat="1" applyFill="1" applyBorder="1" applyAlignment="1">
      <alignment wrapText="1"/>
    </xf>
    <xf numFmtId="165" fontId="0" fillId="0" borderId="0" xfId="0" applyNumberFormat="1" applyFill="1" applyAlignment="1"/>
    <xf numFmtId="165" fontId="0" fillId="0" borderId="3" xfId="0" applyNumberFormat="1" applyFill="1" applyBorder="1" applyAlignment="1"/>
    <xf numFmtId="165" fontId="0" fillId="0" borderId="0" xfId="0" applyNumberFormat="1" applyAlignment="1"/>
    <xf numFmtId="165" fontId="0" fillId="0" borderId="0" xfId="0" applyNumberFormat="1" applyAlignment="1">
      <alignment wrapText="1"/>
    </xf>
    <xf numFmtId="165" fontId="0" fillId="0" borderId="3" xfId="0" applyNumberFormat="1" applyBorder="1" applyAlignment="1"/>
    <xf numFmtId="165" fontId="0" fillId="0" borderId="0" xfId="0" applyNumberFormat="1"/>
    <xf numFmtId="165" fontId="0" fillId="0" borderId="3" xfId="0" applyNumberFormat="1" applyBorder="1"/>
    <xf numFmtId="165" fontId="0" fillId="0" borderId="0" xfId="0" applyNumberFormat="1" applyFill="1" applyBorder="1"/>
    <xf numFmtId="0" fontId="0" fillId="0" borderId="1" xfId="0" applyNumberFormat="1" applyBorder="1" applyAlignment="1">
      <alignment wrapText="1"/>
    </xf>
    <xf numFmtId="0" fontId="0" fillId="0" borderId="0" xfId="0" applyNumberFormat="1" applyFill="1" applyAlignment="1"/>
    <xf numFmtId="0" fontId="0" fillId="0" borderId="3" xfId="0" applyNumberFormat="1" applyFill="1" applyBorder="1" applyAlignment="1"/>
    <xf numFmtId="0" fontId="0" fillId="0" borderId="0" xfId="0" applyNumberFormat="1" applyAlignment="1"/>
    <xf numFmtId="0" fontId="0" fillId="0" borderId="3" xfId="0" applyNumberFormat="1" applyBorder="1" applyAlignment="1"/>
    <xf numFmtId="0" fontId="0" fillId="0" borderId="0" xfId="0" applyNumberFormat="1"/>
    <xf numFmtId="2" fontId="0" fillId="0" borderId="1" xfId="0" applyNumberFormat="1" applyFill="1" applyBorder="1" applyAlignment="1">
      <alignment wrapText="1"/>
    </xf>
    <xf numFmtId="14" fontId="0" fillId="4" borderId="1" xfId="0" applyNumberFormat="1" applyFill="1" applyBorder="1" applyAlignment="1">
      <alignment wrapText="1"/>
    </xf>
    <xf numFmtId="14" fontId="0" fillId="3" borderId="1" xfId="0" applyNumberFormat="1" applyFill="1" applyBorder="1" applyAlignment="1">
      <alignment wrapText="1"/>
    </xf>
    <xf numFmtId="166" fontId="0" fillId="0" borderId="1" xfId="0" applyNumberFormat="1" applyBorder="1" applyAlignment="1">
      <alignment wrapText="1"/>
    </xf>
    <xf numFmtId="166" fontId="0" fillId="0" borderId="0" xfId="0" applyNumberFormat="1"/>
    <xf numFmtId="166" fontId="0" fillId="0" borderId="3" xfId="0" applyNumberFormat="1" applyBorder="1"/>
    <xf numFmtId="166" fontId="0" fillId="0" borderId="0" xfId="0" applyNumberFormat="1" applyBorder="1"/>
    <xf numFmtId="1" fontId="0" fillId="0" borderId="1" xfId="0" applyNumberFormat="1" applyBorder="1" applyAlignment="1">
      <alignment wrapText="1"/>
    </xf>
    <xf numFmtId="1" fontId="0" fillId="0" borderId="0" xfId="0" applyNumberFormat="1" applyFill="1" applyBorder="1" applyAlignment="1"/>
    <xf numFmtId="1" fontId="0" fillId="3" borderId="1" xfId="0" applyNumberFormat="1" applyFill="1" applyBorder="1" applyAlignment="1">
      <alignment wrapText="1"/>
    </xf>
    <xf numFmtId="1" fontId="0" fillId="0" borderId="0" xfId="0" applyNumberFormat="1" applyAlignment="1">
      <alignment wrapText="1"/>
    </xf>
    <xf numFmtId="1" fontId="0" fillId="0" borderId="3" xfId="0" applyNumberFormat="1" applyBorder="1"/>
    <xf numFmtId="1" fontId="0" fillId="0" borderId="0" xfId="0" applyNumberFormat="1" applyFill="1" applyBorder="1"/>
    <xf numFmtId="2" fontId="0" fillId="0" borderId="0" xfId="0" applyNumberFormat="1" applyFill="1"/>
    <xf numFmtId="2" fontId="16" fillId="0" borderId="0" xfId="0" applyNumberFormat="1" applyFont="1" applyFill="1"/>
    <xf numFmtId="2" fontId="0" fillId="0" borderId="3" xfId="0" applyNumberFormat="1" applyFill="1" applyBorder="1"/>
    <xf numFmtId="2" fontId="9" fillId="0" borderId="0" xfId="0" applyNumberFormat="1" applyFont="1" applyFill="1"/>
    <xf numFmtId="2" fontId="9" fillId="0" borderId="3" xfId="0" applyNumberFormat="1" applyFont="1" applyFill="1" applyBorder="1"/>
    <xf numFmtId="2" fontId="9" fillId="0" borderId="0" xfId="0" applyNumberFormat="1" applyFont="1" applyFill="1" applyAlignment="1"/>
    <xf numFmtId="2" fontId="16" fillId="0" borderId="0" xfId="0" applyNumberFormat="1" applyFont="1" applyFill="1" applyAlignment="1"/>
    <xf numFmtId="0" fontId="9" fillId="40" borderId="1" xfId="0" applyFont="1" applyFill="1" applyBorder="1" applyAlignment="1">
      <alignment wrapText="1"/>
    </xf>
    <xf numFmtId="0" fontId="9" fillId="41" borderId="1" xfId="0" applyFont="1" applyFill="1" applyBorder="1" applyAlignment="1">
      <alignment wrapText="1"/>
    </xf>
    <xf numFmtId="2" fontId="9" fillId="38" borderId="1" xfId="0" applyNumberFormat="1" applyFont="1" applyFill="1" applyBorder="1" applyAlignment="1">
      <alignment wrapText="1"/>
    </xf>
    <xf numFmtId="0" fontId="9" fillId="39" borderId="1" xfId="0" applyFont="1" applyFill="1" applyBorder="1" applyAlignment="1">
      <alignment wrapText="1"/>
    </xf>
    <xf numFmtId="0" fontId="9" fillId="6" borderId="1" xfId="0" applyFont="1" applyFill="1" applyBorder="1" applyAlignment="1">
      <alignment wrapText="1"/>
    </xf>
    <xf numFmtId="2" fontId="0" fillId="39" borderId="1" xfId="0" applyNumberFormat="1" applyFill="1" applyBorder="1" applyAlignment="1">
      <alignment wrapText="1"/>
    </xf>
    <xf numFmtId="2" fontId="9" fillId="42" borderId="0" xfId="0" applyNumberFormat="1" applyFont="1" applyFill="1"/>
    <xf numFmtId="2" fontId="35" fillId="0" borderId="0" xfId="47" applyNumberFormat="1"/>
    <xf numFmtId="0" fontId="9" fillId="39" borderId="13" xfId="0" applyFont="1" applyFill="1" applyBorder="1" applyAlignment="1">
      <alignment wrapText="1"/>
    </xf>
    <xf numFmtId="0" fontId="0" fillId="0" borderId="14" xfId="0" applyBorder="1" applyAlignment="1">
      <alignment wrapText="1"/>
    </xf>
    <xf numFmtId="0" fontId="9" fillId="0" borderId="0" xfId="0" applyFont="1" applyFill="1" applyBorder="1" applyAlignment="1">
      <alignment wrapText="1"/>
    </xf>
    <xf numFmtId="2" fontId="36" fillId="0" borderId="0" xfId="47" applyNumberFormat="1" applyFont="1"/>
    <xf numFmtId="2" fontId="37" fillId="0" borderId="0" xfId="0" applyNumberFormat="1" applyFont="1" applyFill="1"/>
    <xf numFmtId="0" fontId="4" fillId="0" borderId="1" xfId="0" applyFont="1" applyBorder="1" applyAlignment="1">
      <alignment wrapText="1"/>
    </xf>
    <xf numFmtId="0" fontId="4" fillId="0" borderId="0" xfId="0" applyFont="1" applyFill="1"/>
    <xf numFmtId="0" fontId="4" fillId="0" borderId="3" xfId="0" applyFont="1" applyFill="1" applyBorder="1"/>
    <xf numFmtId="0" fontId="4" fillId="0" borderId="3" xfId="0" applyFont="1" applyBorder="1"/>
    <xf numFmtId="0" fontId="4" fillId="0" borderId="0" xfId="0" applyFont="1" applyAlignment="1"/>
    <xf numFmtId="0" fontId="38" fillId="0" borderId="0" xfId="0" applyFont="1"/>
    <xf numFmtId="0" fontId="38" fillId="0" borderId="3" xfId="0" applyFont="1" applyBorder="1"/>
    <xf numFmtId="0" fontId="38" fillId="0" borderId="0" xfId="0" applyFont="1" applyFill="1" applyBorder="1"/>
    <xf numFmtId="0" fontId="38" fillId="0" borderId="1" xfId="0" applyFont="1" applyBorder="1" applyAlignment="1">
      <alignment wrapText="1"/>
    </xf>
    <xf numFmtId="0" fontId="38" fillId="0" borderId="0" xfId="0" applyFont="1" applyFill="1" applyAlignment="1"/>
    <xf numFmtId="0" fontId="38" fillId="0" borderId="0" xfId="0" applyFont="1" applyFill="1"/>
    <xf numFmtId="0" fontId="38" fillId="0" borderId="3" xfId="0" applyFont="1" applyFill="1" applyBorder="1" applyAlignment="1"/>
    <xf numFmtId="0" fontId="38" fillId="43" borderId="0" xfId="0" applyFont="1" applyFill="1"/>
    <xf numFmtId="0" fontId="38" fillId="0" borderId="3" xfId="0" applyFont="1" applyFill="1" applyBorder="1"/>
    <xf numFmtId="2" fontId="0" fillId="39" borderId="0" xfId="0" applyNumberFormat="1" applyFill="1"/>
    <xf numFmtId="2" fontId="0" fillId="44" borderId="0" xfId="0" applyNumberFormat="1" applyFill="1"/>
    <xf numFmtId="0" fontId="4" fillId="39" borderId="0" xfId="0" applyFont="1" applyFill="1"/>
    <xf numFmtId="0" fontId="38" fillId="39" borderId="0" xfId="0" applyFont="1" applyFill="1"/>
    <xf numFmtId="0" fontId="38" fillId="39" borderId="3" xfId="0" applyFont="1" applyFill="1" applyBorder="1"/>
    <xf numFmtId="2" fontId="0" fillId="39" borderId="3" xfId="0" applyNumberFormat="1" applyFill="1" applyBorder="1"/>
    <xf numFmtId="2" fontId="0" fillId="45" borderId="0" xfId="0" applyNumberFormat="1" applyFill="1"/>
    <xf numFmtId="2" fontId="0" fillId="44" borderId="0" xfId="0" applyNumberFormat="1" applyFill="1" applyAlignment="1"/>
    <xf numFmtId="2" fontId="37" fillId="44" borderId="0" xfId="0" applyNumberFormat="1" applyFont="1" applyFill="1"/>
    <xf numFmtId="2" fontId="9" fillId="39" borderId="0" xfId="0" applyNumberFormat="1" applyFont="1" applyFill="1"/>
    <xf numFmtId="1" fontId="0" fillId="0" borderId="0" xfId="0" applyNumberFormat="1" applyFill="1" applyAlignment="1">
      <alignment wrapText="1"/>
    </xf>
    <xf numFmtId="1" fontId="0" fillId="0" borderId="3" xfId="0" applyNumberFormat="1" applyFill="1" applyBorder="1" applyAlignment="1">
      <alignment wrapText="1"/>
    </xf>
    <xf numFmtId="1" fontId="0" fillId="0" borderId="3" xfId="0" applyNumberFormat="1" applyBorder="1" applyAlignment="1">
      <alignment wrapText="1"/>
    </xf>
    <xf numFmtId="0" fontId="0" fillId="0" borderId="3" xfId="0" applyFill="1" applyBorder="1" applyAlignment="1">
      <alignment vertical="top" wrapText="1"/>
    </xf>
    <xf numFmtId="0" fontId="0" fillId="0" borderId="3" xfId="0" applyBorder="1" applyAlignment="1">
      <alignment vertical="top" wrapText="1"/>
    </xf>
    <xf numFmtId="0" fontId="0" fillId="0" borderId="0" xfId="0" applyFill="1" applyAlignment="1">
      <alignment vertical="top"/>
    </xf>
    <xf numFmtId="164" fontId="0" fillId="0" borderId="0" xfId="0" applyNumberFormat="1" applyFill="1" applyAlignment="1">
      <alignment vertical="top"/>
    </xf>
    <xf numFmtId="0" fontId="0" fillId="0" borderId="3" xfId="0" applyFill="1" applyBorder="1" applyAlignment="1">
      <alignment vertical="top"/>
    </xf>
    <xf numFmtId="164" fontId="0" fillId="0" borderId="0" xfId="0" applyNumberFormat="1" applyAlignment="1">
      <alignment vertical="top"/>
    </xf>
    <xf numFmtId="0" fontId="0" fillId="0" borderId="3" xfId="0" applyBorder="1" applyAlignment="1">
      <alignment vertical="top"/>
    </xf>
    <xf numFmtId="166" fontId="0" fillId="0" borderId="0" xfId="0" applyNumberFormat="1" applyAlignment="1"/>
    <xf numFmtId="2" fontId="0" fillId="0" borderId="0" xfId="0" applyNumberFormat="1" applyAlignment="1"/>
    <xf numFmtId="0" fontId="9" fillId="4" borderId="1" xfId="0" applyFont="1" applyFill="1" applyBorder="1" applyAlignment="1">
      <alignment wrapText="1"/>
    </xf>
    <xf numFmtId="165" fontId="0" fillId="0" borderId="0" xfId="0" applyNumberFormat="1" applyFill="1" applyBorder="1" applyAlignment="1">
      <alignment wrapText="1"/>
    </xf>
    <xf numFmtId="0" fontId="39" fillId="0" borderId="15" xfId="0" applyFont="1" applyBorder="1" applyAlignment="1">
      <alignment vertical="center" wrapText="1"/>
    </xf>
    <xf numFmtId="0" fontId="40" fillId="0" borderId="0" xfId="0" applyFont="1"/>
    <xf numFmtId="0" fontId="40" fillId="0" borderId="0" xfId="0" applyFont="1" applyFill="1"/>
    <xf numFmtId="1" fontId="0" fillId="0" borderId="0" xfId="0" applyNumberFormat="1" applyFill="1" applyBorder="1" applyAlignment="1">
      <alignment wrapText="1"/>
    </xf>
    <xf numFmtId="2" fontId="36" fillId="0" borderId="3" xfId="47" applyNumberFormat="1" applyFont="1" applyBorder="1"/>
  </cellXfs>
  <cellStyles count="48">
    <cellStyle name="20% - Accent1" xfId="20" builtinId="30" customBuiltin="1"/>
    <cellStyle name="20% - Accent2" xfId="23" builtinId="34" customBuiltin="1"/>
    <cellStyle name="20% - Accent3" xfId="26" builtinId="38" customBuiltin="1"/>
    <cellStyle name="20% - Accent4" xfId="29" builtinId="42" customBuiltin="1"/>
    <cellStyle name="20% - Accent5" xfId="32" builtinId="46" customBuiltin="1"/>
    <cellStyle name="20% - Accent6" xfId="35" builtinId="50" customBuiltin="1"/>
    <cellStyle name="40% - Accent1" xfId="21" builtinId="31" customBuiltin="1"/>
    <cellStyle name="40% - Accent2" xfId="24" builtinId="35" customBuiltin="1"/>
    <cellStyle name="40% - Accent3" xfId="27" builtinId="39" customBuiltin="1"/>
    <cellStyle name="40% - Accent4" xfId="30" builtinId="43" customBuiltin="1"/>
    <cellStyle name="40% - Accent5" xfId="33" builtinId="47" customBuiltin="1"/>
    <cellStyle name="40% - Accent6" xfId="36" builtinId="51" customBuiltin="1"/>
    <cellStyle name="60% - Accent1 2" xfId="41"/>
    <cellStyle name="60% - Accent2 2" xfId="42"/>
    <cellStyle name="60% - Accent3 2" xfId="43"/>
    <cellStyle name="60% - Accent4 2" xfId="44"/>
    <cellStyle name="60% - Accent5 2" xfId="45"/>
    <cellStyle name="60% - Accent6 2" xfId="46"/>
    <cellStyle name="Accent1" xfId="19" builtinId="29" customBuiltin="1"/>
    <cellStyle name="Accent2" xfId="22" builtinId="33" customBuiltin="1"/>
    <cellStyle name="Accent3" xfId="25" builtinId="37" customBuiltin="1"/>
    <cellStyle name="Accent4" xfId="28" builtinId="41" customBuiltin="1"/>
    <cellStyle name="Accent5" xfId="31" builtinId="45" customBuiltin="1"/>
    <cellStyle name="Accent6" xfId="34" builtinId="49" customBuiltin="1"/>
    <cellStyle name="Bad" xfId="10" builtinId="27" customBuiltin="1"/>
    <cellStyle name="Calculation" xfId="13" builtinId="22" customBuiltin="1"/>
    <cellStyle name="Check Cell" xfId="15" builtinId="23" customBuiltin="1"/>
    <cellStyle name="Explanatory Text" xfId="17" builtinId="53" customBuiltin="1"/>
    <cellStyle name="Followed Hyperlink" xfId="2" builtinId="9" hidden="1"/>
    <cellStyle name="Followed Hyperlink" xfId="4" builtinId="9" hidde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1" builtinId="8" hidden="1"/>
    <cellStyle name="Hyperlink" xfId="3" builtinId="8" hidden="1"/>
    <cellStyle name="Input" xfId="11" builtinId="20" customBuiltin="1"/>
    <cellStyle name="Linked Cell" xfId="14" builtinId="24" customBuiltin="1"/>
    <cellStyle name="Neutral 2" xfId="39"/>
    <cellStyle name="Normal" xfId="0" builtinId="0"/>
    <cellStyle name="Normal 2" xfId="37"/>
    <cellStyle name="Normal 3" xfId="47"/>
    <cellStyle name="Note 2" xfId="40"/>
    <cellStyle name="Output" xfId="12" builtinId="21" customBuiltin="1"/>
    <cellStyle name="Title 2" xfId="38"/>
    <cellStyle name="Total" xfId="18" builtinId="25" customBuiltin="1"/>
    <cellStyle name="Warning Text" xfId="16" builtinId="11" customBuiltin="1"/>
  </cellStyles>
  <dxfs count="0"/>
  <tableStyles count="0" defaultTableStyle="TableStyleMedium9" defaultPivotStyle="PivotStyleMedium7"/>
  <colors>
    <mruColors>
      <color rgb="FFFF66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ainfall%20data/Rainfall.data.H1_H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plot.id</v>
          </cell>
          <cell r="J1" t="str">
            <v>rain.sum</v>
          </cell>
        </row>
        <row r="2">
          <cell r="A2" t="str">
            <v>WET_W_1_EX_H1</v>
          </cell>
          <cell r="J2">
            <v>145.671807538</v>
          </cell>
        </row>
        <row r="3">
          <cell r="A3" t="str">
            <v>WET_W_1_OP_H1</v>
          </cell>
          <cell r="J3">
            <v>145.671807538</v>
          </cell>
        </row>
        <row r="4">
          <cell r="A4" t="str">
            <v>WET_W_2_EX_H1</v>
          </cell>
          <cell r="J4">
            <v>145.671807538</v>
          </cell>
        </row>
        <row r="5">
          <cell r="A5" t="str">
            <v>WET_W_2_OP_H1</v>
          </cell>
          <cell r="J5">
            <v>145.671807538</v>
          </cell>
        </row>
        <row r="6">
          <cell r="A6" t="str">
            <v>WET_W_3_EX_H1</v>
          </cell>
          <cell r="J6">
            <v>152.52879644500001</v>
          </cell>
        </row>
        <row r="7">
          <cell r="A7" t="str">
            <v>WET_W_3_OP_H1</v>
          </cell>
          <cell r="J7">
            <v>152.52879644500001</v>
          </cell>
        </row>
        <row r="8">
          <cell r="A8" t="str">
            <v>WET_W_4_EX_H1</v>
          </cell>
          <cell r="J8">
            <v>152.52879644500001</v>
          </cell>
        </row>
        <row r="9">
          <cell r="A9" t="str">
            <v>WET_W_4_OP_H1</v>
          </cell>
          <cell r="J9">
            <v>152.52879644500001</v>
          </cell>
        </row>
        <row r="10">
          <cell r="A10" t="str">
            <v>WET_P_1_EX_H1</v>
          </cell>
          <cell r="J10">
            <v>161.59826314</v>
          </cell>
        </row>
        <row r="11">
          <cell r="A11" t="str">
            <v>WET_P_1_OP_H1</v>
          </cell>
          <cell r="J11">
            <v>161.59826314</v>
          </cell>
        </row>
        <row r="12">
          <cell r="A12" t="str">
            <v>WET_P_2_EX_H1</v>
          </cell>
          <cell r="J12">
            <v>161.59826314</v>
          </cell>
        </row>
        <row r="13">
          <cell r="A13" t="str">
            <v>WET_P_2_OP_H1</v>
          </cell>
          <cell r="J13">
            <v>161.59826314</v>
          </cell>
        </row>
        <row r="14">
          <cell r="A14" t="str">
            <v>WET_P_3_EX_H1</v>
          </cell>
          <cell r="J14">
            <v>161.59826314</v>
          </cell>
        </row>
        <row r="15">
          <cell r="A15" t="str">
            <v>WET_P_3_OP_H1</v>
          </cell>
          <cell r="J15">
            <v>161.59826314</v>
          </cell>
        </row>
        <row r="16">
          <cell r="A16" t="str">
            <v>WET_P_4_EX_H1</v>
          </cell>
          <cell r="J16">
            <v>119.69039660199999</v>
          </cell>
        </row>
        <row r="17">
          <cell r="A17" t="str">
            <v>WET_P_4_OP_H1</v>
          </cell>
          <cell r="J17">
            <v>119.69039660199999</v>
          </cell>
        </row>
        <row r="18">
          <cell r="A18" t="str">
            <v>DRY_W_1_EX_H1</v>
          </cell>
          <cell r="J18">
            <v>165.312109018</v>
          </cell>
        </row>
        <row r="19">
          <cell r="A19" t="str">
            <v>DRY_W_1_EX2_H1</v>
          </cell>
          <cell r="J19">
            <v>167.018623257</v>
          </cell>
        </row>
        <row r="20">
          <cell r="A20" t="str">
            <v>DRY_W_1_OP_H1</v>
          </cell>
          <cell r="J20">
            <v>165.312109018</v>
          </cell>
        </row>
        <row r="21">
          <cell r="A21" t="str">
            <v>DRY_W_2_EX_H1</v>
          </cell>
          <cell r="J21">
            <v>165.312109018</v>
          </cell>
        </row>
        <row r="22">
          <cell r="A22" t="str">
            <v>DRY_W_2_EX2_H1</v>
          </cell>
          <cell r="J22">
            <v>167.018623257</v>
          </cell>
        </row>
        <row r="23">
          <cell r="A23" t="str">
            <v>DRY_W_2_OP_H1</v>
          </cell>
          <cell r="J23">
            <v>165.312109018</v>
          </cell>
        </row>
        <row r="24">
          <cell r="A24" t="str">
            <v>DRY_W_3_EX_H1</v>
          </cell>
          <cell r="J24">
            <v>164.632957245</v>
          </cell>
        </row>
        <row r="25">
          <cell r="A25" t="str">
            <v>DRY_W_3_EX2_H1</v>
          </cell>
          <cell r="J25">
            <v>166.339471484</v>
          </cell>
        </row>
        <row r="26">
          <cell r="A26" t="str">
            <v>DRY_W_3_OP_H1</v>
          </cell>
          <cell r="J26">
            <v>164.632957245</v>
          </cell>
        </row>
        <row r="27">
          <cell r="A27" t="str">
            <v>DRY_W_4_EX_H1</v>
          </cell>
          <cell r="J27">
            <v>170.33385144799999</v>
          </cell>
        </row>
        <row r="28">
          <cell r="A28" t="str">
            <v>DRY_W_4_EX2_H1</v>
          </cell>
          <cell r="J28">
            <v>170.33385144799999</v>
          </cell>
        </row>
        <row r="29">
          <cell r="A29" t="str">
            <v>DRY_W_4_OP_H1</v>
          </cell>
          <cell r="J29">
            <v>170.33385144799999</v>
          </cell>
        </row>
        <row r="30">
          <cell r="A30" t="str">
            <v>DRY_P_1_EX_H1</v>
          </cell>
          <cell r="J30">
            <v>156.80644156700001</v>
          </cell>
        </row>
        <row r="31">
          <cell r="A31" t="str">
            <v>DRY_P_1_OP_H1</v>
          </cell>
          <cell r="J31">
            <v>156.80644156700001</v>
          </cell>
        </row>
        <row r="32">
          <cell r="A32" t="str">
            <v>DRY_P_2_EX_H1</v>
          </cell>
          <cell r="J32">
            <v>156.80644156700001</v>
          </cell>
        </row>
        <row r="33">
          <cell r="A33" t="str">
            <v>DRY_P_2_OP_H1</v>
          </cell>
          <cell r="J33">
            <v>156.80644156700001</v>
          </cell>
        </row>
        <row r="34">
          <cell r="A34" t="str">
            <v>DRY_P_3_EX_H1</v>
          </cell>
          <cell r="J34">
            <v>176.81583716700001</v>
          </cell>
        </row>
        <row r="35">
          <cell r="A35" t="str">
            <v>DRY_P_3_OP_H1</v>
          </cell>
          <cell r="J35">
            <v>176.81583716700001</v>
          </cell>
        </row>
        <row r="36">
          <cell r="A36" t="str">
            <v>DRY_P_4_EX_H1</v>
          </cell>
          <cell r="J36">
            <v>176.81583716700001</v>
          </cell>
        </row>
        <row r="37">
          <cell r="A37" t="str">
            <v>DRY_P_4_OP_H1</v>
          </cell>
          <cell r="J37">
            <v>176.81583716700001</v>
          </cell>
        </row>
        <row r="38">
          <cell r="A38" t="str">
            <v>SE_1_EX_H1</v>
          </cell>
          <cell r="J38">
            <v>84.864578339000005</v>
          </cell>
        </row>
        <row r="39">
          <cell r="A39" t="str">
            <v>SE_1_EX2_H1</v>
          </cell>
          <cell r="J39">
            <v>86.139725776999995</v>
          </cell>
        </row>
        <row r="40">
          <cell r="A40" t="str">
            <v>SE_1_OP_H1</v>
          </cell>
          <cell r="J40">
            <v>86.139725776999995</v>
          </cell>
        </row>
        <row r="41">
          <cell r="A41" t="str">
            <v>SE_2_EX_H1</v>
          </cell>
          <cell r="J41">
            <v>84.864578339000005</v>
          </cell>
        </row>
        <row r="42">
          <cell r="A42" t="str">
            <v>SE_2_EX2_H1</v>
          </cell>
          <cell r="J42">
            <v>86.139725776999995</v>
          </cell>
        </row>
        <row r="43">
          <cell r="A43" t="str">
            <v>SE_2_OP_H1</v>
          </cell>
          <cell r="J43">
            <v>86.139725776999995</v>
          </cell>
        </row>
        <row r="44">
          <cell r="A44" t="str">
            <v>SE_3_EX_H1</v>
          </cell>
          <cell r="J44">
            <v>84.864578339000005</v>
          </cell>
        </row>
        <row r="45">
          <cell r="A45" t="str">
            <v>SE_3_EX2_H1</v>
          </cell>
          <cell r="J45">
            <v>86.139725776999995</v>
          </cell>
        </row>
        <row r="46">
          <cell r="A46" t="str">
            <v>SE_3_OP_H1</v>
          </cell>
          <cell r="J46">
            <v>86.139725776999995</v>
          </cell>
        </row>
        <row r="47">
          <cell r="A47" t="str">
            <v>SE_4_EX_H1</v>
          </cell>
          <cell r="J47">
            <v>84.864578339000005</v>
          </cell>
        </row>
        <row r="48">
          <cell r="A48" t="str">
            <v>SE_4_EX2_H1</v>
          </cell>
          <cell r="J48">
            <v>86.139725776999995</v>
          </cell>
        </row>
        <row r="49">
          <cell r="A49" t="str">
            <v>SE_4_OP_H1</v>
          </cell>
          <cell r="J49">
            <v>86.139725776999995</v>
          </cell>
        </row>
        <row r="50">
          <cell r="A50" t="str">
            <v>WET_W_1_EX_H2</v>
          </cell>
          <cell r="J50">
            <v>217.804459587</v>
          </cell>
        </row>
        <row r="51">
          <cell r="A51" t="str">
            <v>WET_W_1_OP_H2</v>
          </cell>
          <cell r="J51">
            <v>217.804459587</v>
          </cell>
        </row>
        <row r="52">
          <cell r="A52" t="str">
            <v>WET_W_2_EX_H2</v>
          </cell>
          <cell r="J52">
            <v>217.804459587</v>
          </cell>
        </row>
        <row r="53">
          <cell r="A53" t="str">
            <v>WET_W_2_OP_H2</v>
          </cell>
          <cell r="J53">
            <v>217.804459587</v>
          </cell>
        </row>
        <row r="54">
          <cell r="A54" t="str">
            <v>WET_W_3_EX_H2</v>
          </cell>
          <cell r="J54">
            <v>213.79325629799999</v>
          </cell>
        </row>
        <row r="55">
          <cell r="A55" t="str">
            <v>WET_W_3_OP_H2</v>
          </cell>
          <cell r="J55">
            <v>213.79325629799999</v>
          </cell>
        </row>
        <row r="56">
          <cell r="A56" t="str">
            <v>WET_W_4_EX_H2</v>
          </cell>
          <cell r="J56">
            <v>213.79325629799999</v>
          </cell>
        </row>
        <row r="57">
          <cell r="A57" t="str">
            <v>WET_W_4_OP_H2</v>
          </cell>
          <cell r="J57">
            <v>213.79325629799999</v>
          </cell>
        </row>
        <row r="58">
          <cell r="A58" t="str">
            <v>WET_P_1_EX_H2</v>
          </cell>
          <cell r="J58">
            <v>222.92411083499999</v>
          </cell>
        </row>
        <row r="59">
          <cell r="A59" t="str">
            <v>WET_P_1_OP_H2</v>
          </cell>
          <cell r="J59">
            <v>222.92411083499999</v>
          </cell>
        </row>
        <row r="60">
          <cell r="A60" t="str">
            <v>WET_P_2_EX_H2</v>
          </cell>
          <cell r="J60">
            <v>222.92411083499999</v>
          </cell>
        </row>
        <row r="61">
          <cell r="A61" t="str">
            <v>WET_P_2_OP_H2</v>
          </cell>
          <cell r="J61">
            <v>222.92411083499999</v>
          </cell>
        </row>
        <row r="62">
          <cell r="A62" t="str">
            <v>WET_P_3_EX_H2</v>
          </cell>
          <cell r="J62">
            <v>222.92411083499999</v>
          </cell>
        </row>
        <row r="63">
          <cell r="A63" t="str">
            <v>WET_P_3_OP_H2</v>
          </cell>
          <cell r="J63">
            <v>222.92411083499999</v>
          </cell>
        </row>
        <row r="64">
          <cell r="A64" t="str">
            <v>WET_P_4_EX_H2</v>
          </cell>
          <cell r="J64">
            <v>222.92411083499999</v>
          </cell>
        </row>
        <row r="65">
          <cell r="A65" t="str">
            <v>WET_P_4_OP_H2</v>
          </cell>
          <cell r="J65">
            <v>222.92411083499999</v>
          </cell>
        </row>
        <row r="66">
          <cell r="A66" t="str">
            <v>DRY_W_1_EX_H2</v>
          </cell>
          <cell r="J66">
            <v>115.33425271599999</v>
          </cell>
        </row>
        <row r="67">
          <cell r="A67" t="str">
            <v>DRY_W_1_EX2_H2</v>
          </cell>
          <cell r="J67">
            <v>115.33425271599999</v>
          </cell>
        </row>
        <row r="68">
          <cell r="A68" t="str">
            <v>DRY_W_1_OP_H2</v>
          </cell>
          <cell r="J68">
            <v>115.33425271599999</v>
          </cell>
        </row>
        <row r="69">
          <cell r="A69" t="str">
            <v>DRY_W_2_EX_H2</v>
          </cell>
          <cell r="J69">
            <v>115.33425271599999</v>
          </cell>
        </row>
        <row r="70">
          <cell r="A70" t="str">
            <v>DRY_W_2_EX2_H2</v>
          </cell>
          <cell r="J70">
            <v>115.33425271599999</v>
          </cell>
        </row>
        <row r="71">
          <cell r="A71" t="str">
            <v>DRY_W_2_OP_H2</v>
          </cell>
          <cell r="J71">
            <v>115.33425271599999</v>
          </cell>
        </row>
        <row r="72">
          <cell r="A72" t="str">
            <v>DRY_W_3_EX_H2</v>
          </cell>
          <cell r="J72">
            <v>115.33425271599999</v>
          </cell>
        </row>
        <row r="73">
          <cell r="A73" t="str">
            <v>DRY_W_3_EX2_H2</v>
          </cell>
          <cell r="J73">
            <v>115.33425271599999</v>
          </cell>
        </row>
        <row r="74">
          <cell r="A74" t="str">
            <v>DRY_W_3_OP_H2</v>
          </cell>
          <cell r="J74">
            <v>115.33425271599999</v>
          </cell>
        </row>
        <row r="75">
          <cell r="A75" t="str">
            <v>DRY_W_4_EX_H2</v>
          </cell>
          <cell r="J75">
            <v>132.710957729</v>
          </cell>
        </row>
        <row r="76">
          <cell r="A76" t="str">
            <v>DRY_W_4_EX2_H2</v>
          </cell>
          <cell r="J76">
            <v>132.710957729</v>
          </cell>
        </row>
        <row r="77">
          <cell r="A77" t="str">
            <v>DRY_W_4_OP_H2</v>
          </cell>
          <cell r="J77">
            <v>132.710957729</v>
          </cell>
        </row>
        <row r="78">
          <cell r="A78" t="str">
            <v>DRY_P_1_EX_H2</v>
          </cell>
          <cell r="J78">
            <v>90.816719352999996</v>
          </cell>
        </row>
        <row r="79">
          <cell r="A79" t="str">
            <v>DRY_P_1_OP_H2</v>
          </cell>
          <cell r="J79">
            <v>90.816719352999996</v>
          </cell>
        </row>
        <row r="80">
          <cell r="A80" t="str">
            <v>DRY_P_2_EX_H2</v>
          </cell>
          <cell r="J80">
            <v>90.816719352999996</v>
          </cell>
        </row>
        <row r="81">
          <cell r="A81" t="str">
            <v>DRY_P_2_OP_H2</v>
          </cell>
          <cell r="J81">
            <v>90.816719352999996</v>
          </cell>
        </row>
        <row r="82">
          <cell r="A82" t="str">
            <v>DRY_P_3_EX_H2</v>
          </cell>
          <cell r="J82">
            <v>90.816719352999996</v>
          </cell>
        </row>
        <row r="83">
          <cell r="A83" t="str">
            <v>DRY_P_3_OP_H2</v>
          </cell>
          <cell r="J83">
            <v>90.816719352999996</v>
          </cell>
        </row>
        <row r="84">
          <cell r="A84" t="str">
            <v>DRY_P_4_EX_H2</v>
          </cell>
          <cell r="J84">
            <v>90.816719352999996</v>
          </cell>
        </row>
        <row r="85">
          <cell r="A85" t="str">
            <v>DRY_P_4_OP_H2</v>
          </cell>
          <cell r="J85">
            <v>90.816719352999996</v>
          </cell>
        </row>
        <row r="86">
          <cell r="A86" t="str">
            <v>SE_1_EX_H2</v>
          </cell>
          <cell r="J86">
            <v>136.415489476</v>
          </cell>
        </row>
        <row r="87">
          <cell r="A87" t="str">
            <v>SE_1_EX2_H2</v>
          </cell>
          <cell r="J87">
            <v>136.415489476</v>
          </cell>
        </row>
        <row r="88">
          <cell r="A88" t="str">
            <v>SE_1_OP_H2</v>
          </cell>
          <cell r="J88">
            <v>136.415489476</v>
          </cell>
        </row>
        <row r="89">
          <cell r="A89" t="str">
            <v>SE_2_EX_H2</v>
          </cell>
          <cell r="J89">
            <v>136.415489476</v>
          </cell>
        </row>
        <row r="90">
          <cell r="A90" t="str">
            <v>SE_2_EX2_H2</v>
          </cell>
          <cell r="J90">
            <v>136.415489476</v>
          </cell>
        </row>
        <row r="91">
          <cell r="A91" t="str">
            <v>SE_2_OP_H2</v>
          </cell>
          <cell r="J91">
            <v>136.415489476</v>
          </cell>
        </row>
        <row r="92">
          <cell r="A92" t="str">
            <v>SE_3_EX_H2</v>
          </cell>
          <cell r="J92">
            <v>136.415489476</v>
          </cell>
        </row>
        <row r="93">
          <cell r="A93" t="str">
            <v>SE_3_EX2_H2</v>
          </cell>
          <cell r="J93">
            <v>136.415489476</v>
          </cell>
        </row>
        <row r="94">
          <cell r="A94" t="str">
            <v>SE_3_OP_H2</v>
          </cell>
          <cell r="J94">
            <v>136.415489476</v>
          </cell>
        </row>
        <row r="95">
          <cell r="A95" t="str">
            <v>SE_4_EX_H2</v>
          </cell>
          <cell r="J95">
            <v>136.415489476</v>
          </cell>
        </row>
        <row r="96">
          <cell r="A96" t="str">
            <v>SE_4_EX2_H2</v>
          </cell>
          <cell r="J96">
            <v>136.415489476</v>
          </cell>
        </row>
        <row r="97">
          <cell r="A97" t="str">
            <v>SE_4_OP_H2</v>
          </cell>
          <cell r="J97">
            <v>136.415489476</v>
          </cell>
        </row>
        <row r="98">
          <cell r="A98" t="str">
            <v>WET_W_1_EX_H3</v>
          </cell>
          <cell r="J98">
            <v>95.971684111000002</v>
          </cell>
        </row>
        <row r="99">
          <cell r="A99" t="str">
            <v>WET_W_1_OP_H3</v>
          </cell>
          <cell r="J99">
            <v>95.971684111000002</v>
          </cell>
        </row>
        <row r="100">
          <cell r="A100" t="str">
            <v>WET_W_2_EX_H3</v>
          </cell>
          <cell r="J100">
            <v>95.971684111000002</v>
          </cell>
        </row>
        <row r="101">
          <cell r="A101" t="str">
            <v>WET_W_2_OP_H3</v>
          </cell>
          <cell r="J101">
            <v>95.971684111000002</v>
          </cell>
        </row>
        <row r="102">
          <cell r="A102" t="str">
            <v>WET_W_3_EX_H3</v>
          </cell>
          <cell r="J102">
            <v>95.971684111000002</v>
          </cell>
        </row>
        <row r="103">
          <cell r="A103" t="str">
            <v>WET_W_3_OP_H3</v>
          </cell>
          <cell r="J103">
            <v>95.971684111000002</v>
          </cell>
        </row>
        <row r="104">
          <cell r="A104" t="str">
            <v>WET_W_4_EX_H3</v>
          </cell>
          <cell r="J104">
            <v>95.971684111000002</v>
          </cell>
        </row>
        <row r="105">
          <cell r="A105" t="str">
            <v>WET_W_4_OP_H3</v>
          </cell>
          <cell r="J105">
            <v>95.971684111000002</v>
          </cell>
        </row>
        <row r="106">
          <cell r="A106" t="str">
            <v>WET_P_1_EX_H3</v>
          </cell>
          <cell r="J106">
            <v>71.696299983000003</v>
          </cell>
        </row>
        <row r="107">
          <cell r="A107" t="str">
            <v>WET_P_1_OP_H3</v>
          </cell>
          <cell r="J107">
            <v>71.696299983000003</v>
          </cell>
        </row>
        <row r="108">
          <cell r="A108" t="str">
            <v>WET_P_2_EX_H3</v>
          </cell>
          <cell r="J108">
            <v>71.696299983000003</v>
          </cell>
        </row>
        <row r="109">
          <cell r="A109" t="str">
            <v>WET_P_2_OP_H3</v>
          </cell>
          <cell r="J109">
            <v>71.696299983000003</v>
          </cell>
        </row>
        <row r="110">
          <cell r="A110" t="str">
            <v>WET_P_3_EX_H3</v>
          </cell>
          <cell r="J110">
            <v>71.696299983000003</v>
          </cell>
        </row>
        <row r="111">
          <cell r="A111" t="str">
            <v>WET_P_3_OP_H3</v>
          </cell>
          <cell r="J111">
            <v>71.696299983000003</v>
          </cell>
        </row>
        <row r="112">
          <cell r="A112" t="str">
            <v>WET_P_4_EX_H3</v>
          </cell>
          <cell r="J112">
            <v>71.696299983000003</v>
          </cell>
        </row>
        <row r="113">
          <cell r="A113" t="str">
            <v>WET_P_4_OP_H3</v>
          </cell>
          <cell r="J113">
            <v>71.696299983000003</v>
          </cell>
        </row>
        <row r="114">
          <cell r="A114" t="str">
            <v>DRY_W_1_EX_H3</v>
          </cell>
          <cell r="J114">
            <v>9.6000002329999994</v>
          </cell>
        </row>
        <row r="115">
          <cell r="A115" t="str">
            <v>DRY_W_1_EX2_H3</v>
          </cell>
          <cell r="J115">
            <v>9.6000002329999994</v>
          </cell>
        </row>
        <row r="116">
          <cell r="A116" t="str">
            <v>DRY_W_1_OP_H3</v>
          </cell>
          <cell r="J116">
            <v>9.6000002329999994</v>
          </cell>
        </row>
        <row r="117">
          <cell r="A117" t="str">
            <v>DRY_W_2_EX_H3</v>
          </cell>
          <cell r="J117">
            <v>9.6000002329999994</v>
          </cell>
        </row>
        <row r="118">
          <cell r="A118" t="str">
            <v>DRY_W_2_EX2_H3</v>
          </cell>
          <cell r="J118">
            <v>9.6000002329999994</v>
          </cell>
        </row>
        <row r="119">
          <cell r="A119" t="str">
            <v>DRY_W_2_OP_H3</v>
          </cell>
          <cell r="J119">
            <v>9.6000002329999994</v>
          </cell>
        </row>
        <row r="120">
          <cell r="A120" t="str">
            <v>DRY_W_3_EX_H3</v>
          </cell>
          <cell r="J120">
            <v>9.6000002329999994</v>
          </cell>
        </row>
        <row r="121">
          <cell r="A121" t="str">
            <v>DRY_W_3_EX2_H3</v>
          </cell>
          <cell r="J121">
            <v>9.6000002329999994</v>
          </cell>
        </row>
        <row r="122">
          <cell r="A122" t="str">
            <v>DRY_W_3_OP_H3</v>
          </cell>
          <cell r="J122">
            <v>9.6000002329999994</v>
          </cell>
        </row>
        <row r="123">
          <cell r="A123" t="str">
            <v>DRY_W_4_EX_H3</v>
          </cell>
          <cell r="J123">
            <v>16.575000300999999</v>
          </cell>
        </row>
        <row r="124">
          <cell r="A124" t="str">
            <v>DRY_W_4_EX2_H3</v>
          </cell>
          <cell r="J124">
            <v>16.575000300999999</v>
          </cell>
        </row>
        <row r="125">
          <cell r="A125" t="str">
            <v>DRY_W_4_OP_H3</v>
          </cell>
          <cell r="J125">
            <v>16.575000300999999</v>
          </cell>
        </row>
        <row r="126">
          <cell r="A126" t="str">
            <v>DRY_P_1_EX_H3</v>
          </cell>
          <cell r="J126">
            <v>6.674999863</v>
          </cell>
        </row>
        <row r="127">
          <cell r="A127" t="str">
            <v>DRY_P_1_OP_H3</v>
          </cell>
          <cell r="J127">
            <v>6.674999863</v>
          </cell>
        </row>
        <row r="128">
          <cell r="A128" t="str">
            <v>DRY_P_2_EX_H3</v>
          </cell>
          <cell r="J128">
            <v>6.674999863</v>
          </cell>
        </row>
        <row r="129">
          <cell r="A129" t="str">
            <v>DRY_P_2_OP_H3</v>
          </cell>
          <cell r="J129">
            <v>6.674999863</v>
          </cell>
        </row>
        <row r="130">
          <cell r="A130" t="str">
            <v>DRY_P_3_EX_H3</v>
          </cell>
          <cell r="J130">
            <v>6.674999863</v>
          </cell>
        </row>
        <row r="131">
          <cell r="A131" t="str">
            <v>DRY_P_3_OP_H3</v>
          </cell>
          <cell r="J131">
            <v>6.674999863</v>
          </cell>
        </row>
        <row r="132">
          <cell r="A132" t="str">
            <v>DRY_P_4_EX_H3</v>
          </cell>
          <cell r="J132">
            <v>6.674999863</v>
          </cell>
        </row>
        <row r="133">
          <cell r="A133" t="str">
            <v>DRY_P_4_OP_H3</v>
          </cell>
          <cell r="J133">
            <v>6.674999863</v>
          </cell>
        </row>
        <row r="134">
          <cell r="A134" t="str">
            <v>SE_1_EX_H3</v>
          </cell>
          <cell r="J134">
            <v>65.344653491999992</v>
          </cell>
        </row>
        <row r="135">
          <cell r="A135" t="str">
            <v>SE_1_EX2_H3</v>
          </cell>
          <cell r="J135">
            <v>65.344653491999992</v>
          </cell>
        </row>
        <row r="136">
          <cell r="A136" t="str">
            <v>SE_1_OP_H3</v>
          </cell>
          <cell r="J136">
            <v>65.344653491999992</v>
          </cell>
        </row>
        <row r="137">
          <cell r="A137" t="str">
            <v>SE_2_EX_H3</v>
          </cell>
          <cell r="J137">
            <v>65.344653491999992</v>
          </cell>
        </row>
        <row r="138">
          <cell r="A138" t="str">
            <v>SE_2_EX2_H3</v>
          </cell>
          <cell r="J138">
            <v>65.344653491999992</v>
          </cell>
        </row>
        <row r="139">
          <cell r="A139" t="str">
            <v>SE_2_OP_H3</v>
          </cell>
          <cell r="J139">
            <v>65.344653491999992</v>
          </cell>
        </row>
        <row r="140">
          <cell r="A140" t="str">
            <v>SE_3_EX_H3</v>
          </cell>
          <cell r="J140">
            <v>65.344653491999992</v>
          </cell>
        </row>
        <row r="141">
          <cell r="A141" t="str">
            <v>SE_3_EX2_H3</v>
          </cell>
          <cell r="J141">
            <v>65.344653491999992</v>
          </cell>
        </row>
        <row r="142">
          <cell r="A142" t="str">
            <v>SE_3_OP_H3</v>
          </cell>
          <cell r="J142">
            <v>65.344653491999992</v>
          </cell>
        </row>
        <row r="143">
          <cell r="A143" t="str">
            <v>SE_4_EX_H3</v>
          </cell>
          <cell r="J143">
            <v>65.344653491999992</v>
          </cell>
        </row>
        <row r="144">
          <cell r="A144" t="str">
            <v>SE_4_EX2_H3</v>
          </cell>
          <cell r="J144">
            <v>65.344653491999992</v>
          </cell>
        </row>
        <row r="145">
          <cell r="A145" t="str">
            <v>SE_4_OP_H3</v>
          </cell>
          <cell r="J145">
            <v>65.344653491999992</v>
          </cell>
        </row>
        <row r="146">
          <cell r="A146" t="str">
            <v>WET_W_1_EX_H4</v>
          </cell>
          <cell r="J146">
            <v>162.634207253</v>
          </cell>
        </row>
        <row r="147">
          <cell r="A147" t="str">
            <v>WET_W_1_OP_H4</v>
          </cell>
          <cell r="J147">
            <v>162.634207253</v>
          </cell>
        </row>
        <row r="148">
          <cell r="A148" t="str">
            <v>WET_W_2_EX_H4</v>
          </cell>
          <cell r="J148">
            <v>162.634207253</v>
          </cell>
        </row>
        <row r="149">
          <cell r="A149" t="str">
            <v>WET_W_2_OP_H4</v>
          </cell>
          <cell r="J149">
            <v>162.634207253</v>
          </cell>
        </row>
        <row r="150">
          <cell r="A150" t="str">
            <v>WET_W_3_EX_H4</v>
          </cell>
          <cell r="J150">
            <v>162.634207253</v>
          </cell>
        </row>
        <row r="151">
          <cell r="A151" t="str">
            <v>WET_W_3_OP_H4</v>
          </cell>
          <cell r="J151">
            <v>162.634207253</v>
          </cell>
        </row>
        <row r="152">
          <cell r="A152" t="str">
            <v>WET_W_4_EX_H4</v>
          </cell>
          <cell r="J152">
            <v>162.634207253</v>
          </cell>
        </row>
        <row r="153">
          <cell r="A153" t="str">
            <v>WET_W_4_OP_H4</v>
          </cell>
          <cell r="J153">
            <v>162.634207253</v>
          </cell>
        </row>
        <row r="154">
          <cell r="A154" t="str">
            <v>WET_P_1_EX_H4</v>
          </cell>
          <cell r="J154">
            <v>136.27214243</v>
          </cell>
        </row>
        <row r="155">
          <cell r="A155" t="str">
            <v>WET_P_1_OP_H4</v>
          </cell>
          <cell r="J155">
            <v>136.27214243</v>
          </cell>
        </row>
        <row r="156">
          <cell r="A156" t="str">
            <v>WET_P_2_EX_H4</v>
          </cell>
          <cell r="J156">
            <v>136.27214243</v>
          </cell>
        </row>
        <row r="157">
          <cell r="A157" t="str">
            <v>WET_P_2_OP_H4</v>
          </cell>
          <cell r="J157">
            <v>136.27214243</v>
          </cell>
        </row>
        <row r="158">
          <cell r="A158" t="str">
            <v>WET_P_3_EX_H4</v>
          </cell>
          <cell r="J158">
            <v>136.27214243</v>
          </cell>
        </row>
        <row r="159">
          <cell r="A159" t="str">
            <v>WET_P_3_OP_H4</v>
          </cell>
          <cell r="J159">
            <v>136.27214243</v>
          </cell>
        </row>
        <row r="160">
          <cell r="A160" t="str">
            <v>WET_P_4_EX_H4</v>
          </cell>
          <cell r="J160">
            <v>136.27214243</v>
          </cell>
        </row>
        <row r="161">
          <cell r="A161" t="str">
            <v>WET_P_4_OP_H4</v>
          </cell>
          <cell r="J161">
            <v>136.27214243</v>
          </cell>
        </row>
        <row r="162">
          <cell r="A162" t="str">
            <v>DRY_W_1_EX_H4</v>
          </cell>
          <cell r="J162">
            <v>6.900000125</v>
          </cell>
        </row>
        <row r="163">
          <cell r="A163" t="str">
            <v>DRY_W_1_EX2_H4</v>
          </cell>
          <cell r="J163">
            <v>6.900000125</v>
          </cell>
        </row>
        <row r="164">
          <cell r="A164" t="str">
            <v>DRY_W_1_OP_H4</v>
          </cell>
          <cell r="J164">
            <v>6.900000125</v>
          </cell>
        </row>
        <row r="165">
          <cell r="A165" t="str">
            <v>DRY_W_2_EX_H4</v>
          </cell>
          <cell r="J165">
            <v>6.900000125</v>
          </cell>
        </row>
        <row r="166">
          <cell r="A166" t="str">
            <v>DRY_W_2_EX2_H4</v>
          </cell>
          <cell r="J166">
            <v>6.900000125</v>
          </cell>
        </row>
        <row r="167">
          <cell r="A167" t="str">
            <v>DRY_W_2_OP_H4</v>
          </cell>
          <cell r="J167">
            <v>6.900000125</v>
          </cell>
        </row>
        <row r="168">
          <cell r="A168" t="str">
            <v>DRY_W_3_EX_H4</v>
          </cell>
          <cell r="J168">
            <v>6.900000125</v>
          </cell>
        </row>
        <row r="169">
          <cell r="A169" t="str">
            <v>DRY_W_3_EX2_H4</v>
          </cell>
          <cell r="J169">
            <v>6.900000125</v>
          </cell>
        </row>
        <row r="170">
          <cell r="A170" t="str">
            <v>DRY_W_3_OP_H4</v>
          </cell>
          <cell r="J170">
            <v>6.900000125</v>
          </cell>
        </row>
        <row r="171">
          <cell r="A171" t="str">
            <v>DRY_W_4_EX_H4</v>
          </cell>
          <cell r="J171">
            <v>12.563016860999999</v>
          </cell>
        </row>
        <row r="172">
          <cell r="A172" t="str">
            <v>DRY_W_4_EX2_H4</v>
          </cell>
          <cell r="J172">
            <v>12.563016860999999</v>
          </cell>
        </row>
        <row r="173">
          <cell r="A173" t="str">
            <v>DRY_W_4_OP_H4</v>
          </cell>
          <cell r="J173">
            <v>12.563016860999999</v>
          </cell>
        </row>
        <row r="174">
          <cell r="A174" t="str">
            <v>DRY_P_1_EX_H4</v>
          </cell>
          <cell r="J174">
            <v>6.5250000359999998</v>
          </cell>
        </row>
        <row r="175">
          <cell r="A175" t="str">
            <v>DRY_P_1_OP_H4</v>
          </cell>
          <cell r="J175">
            <v>6.5250000359999998</v>
          </cell>
        </row>
        <row r="176">
          <cell r="A176" t="str">
            <v>DRY_P_2_EX_H4</v>
          </cell>
          <cell r="J176">
            <v>6.5250000359999998</v>
          </cell>
        </row>
        <row r="177">
          <cell r="A177" t="str">
            <v>DRY_P_2_OP_H4</v>
          </cell>
          <cell r="J177">
            <v>6.5250000359999998</v>
          </cell>
        </row>
        <row r="178">
          <cell r="A178" t="str">
            <v>DRY_P_3_EX_H4</v>
          </cell>
          <cell r="J178">
            <v>6.5250000359999998</v>
          </cell>
        </row>
        <row r="179">
          <cell r="A179" t="str">
            <v>DRY_P_3_OP_H4</v>
          </cell>
          <cell r="J179">
            <v>6.5250000359999998</v>
          </cell>
        </row>
        <row r="180">
          <cell r="A180" t="str">
            <v>DRY_P_4_EX_H4</v>
          </cell>
          <cell r="J180">
            <v>6.5250000359999998</v>
          </cell>
        </row>
        <row r="181">
          <cell r="A181" t="str">
            <v>DRY_P_4_OP_H4</v>
          </cell>
          <cell r="J181">
            <v>6.5250000359999998</v>
          </cell>
        </row>
        <row r="182">
          <cell r="A182" t="str">
            <v>SE_1_EX_H4</v>
          </cell>
          <cell r="J182">
            <v>167.08862460899999</v>
          </cell>
        </row>
        <row r="183">
          <cell r="A183" t="str">
            <v>SE_1_EX2_H4</v>
          </cell>
          <cell r="J183">
            <v>167.08862460899999</v>
          </cell>
        </row>
        <row r="184">
          <cell r="A184" t="str">
            <v>SE_1_OP_H4</v>
          </cell>
          <cell r="J184">
            <v>167.08862460899999</v>
          </cell>
        </row>
        <row r="185">
          <cell r="A185" t="str">
            <v>SE_2_EX_H4</v>
          </cell>
          <cell r="J185">
            <v>167.08862460899999</v>
          </cell>
        </row>
        <row r="186">
          <cell r="A186" t="str">
            <v>SE_2_EX2_H4</v>
          </cell>
          <cell r="J186">
            <v>167.08862460899999</v>
          </cell>
        </row>
        <row r="187">
          <cell r="A187" t="str">
            <v>SE_2_OP_H4</v>
          </cell>
          <cell r="J187">
            <v>167.08862460899999</v>
          </cell>
        </row>
        <row r="188">
          <cell r="A188" t="str">
            <v>SE_3_EX_H4</v>
          </cell>
          <cell r="J188">
            <v>167.08862460899999</v>
          </cell>
        </row>
        <row r="189">
          <cell r="A189" t="str">
            <v>SE_3_EX2_H4</v>
          </cell>
          <cell r="J189">
            <v>167.08862460899999</v>
          </cell>
        </row>
        <row r="190">
          <cell r="A190" t="str">
            <v>SE_3_OP_H4</v>
          </cell>
          <cell r="J190">
            <v>167.08862460899999</v>
          </cell>
        </row>
        <row r="191">
          <cell r="A191" t="str">
            <v>SE_4_EX_H4</v>
          </cell>
          <cell r="J191">
            <v>167.08862460899999</v>
          </cell>
        </row>
        <row r="192">
          <cell r="A192" t="str">
            <v>SE_4_EX2_H4</v>
          </cell>
          <cell r="J192">
            <v>167.08862460899999</v>
          </cell>
        </row>
        <row r="193">
          <cell r="A193" t="str">
            <v>SE_4_OP_H4</v>
          </cell>
          <cell r="J193">
            <v>167.08862460899999</v>
          </cell>
        </row>
        <row r="194">
          <cell r="A194" t="str">
            <v>WET_W_1_EX_H5</v>
          </cell>
          <cell r="J194">
            <v>428.21549179200002</v>
          </cell>
        </row>
        <row r="195">
          <cell r="A195" t="str">
            <v>WET_W_1_OP_H5</v>
          </cell>
          <cell r="J195">
            <v>428.21549179200002</v>
          </cell>
        </row>
        <row r="196">
          <cell r="A196" t="str">
            <v>WET_W_2_EX_H5</v>
          </cell>
          <cell r="J196">
            <v>428.21549179200002</v>
          </cell>
        </row>
        <row r="197">
          <cell r="A197" t="str">
            <v>WET_W_2_OP_H5</v>
          </cell>
          <cell r="J197">
            <v>428.21549179200002</v>
          </cell>
        </row>
        <row r="198">
          <cell r="A198" t="str">
            <v>WET_W_3_EX_H5</v>
          </cell>
          <cell r="J198">
            <v>428.21549179200002</v>
          </cell>
        </row>
        <row r="199">
          <cell r="A199" t="str">
            <v>WET_W_3_OP_H5</v>
          </cell>
          <cell r="J199">
            <v>428.21549179200002</v>
          </cell>
        </row>
        <row r="200">
          <cell r="A200" t="str">
            <v>WET_W_4_EX_H5</v>
          </cell>
          <cell r="J200">
            <v>428.21549179200002</v>
          </cell>
        </row>
        <row r="201">
          <cell r="A201" t="str">
            <v>WET_W_4_OP_H5</v>
          </cell>
          <cell r="J201">
            <v>428.21549179200002</v>
          </cell>
        </row>
        <row r="202">
          <cell r="A202" t="str">
            <v>WET_P_1_EX_H5</v>
          </cell>
          <cell r="J202">
            <v>512.07364697200001</v>
          </cell>
        </row>
        <row r="203">
          <cell r="A203" t="str">
            <v>WET_P_1_OP_H5</v>
          </cell>
          <cell r="J203">
            <v>512.07364697200001</v>
          </cell>
        </row>
        <row r="204">
          <cell r="A204" t="str">
            <v>WET_P_2_EX_H5</v>
          </cell>
          <cell r="J204">
            <v>512.07364697200001</v>
          </cell>
        </row>
        <row r="205">
          <cell r="A205" t="str">
            <v>WET_P_2_OP_H5</v>
          </cell>
          <cell r="J205">
            <v>512.07364697200001</v>
          </cell>
        </row>
        <row r="206">
          <cell r="A206" t="str">
            <v>WET_P_3_EX_H5</v>
          </cell>
          <cell r="J206">
            <v>512.07364697200001</v>
          </cell>
        </row>
        <row r="207">
          <cell r="A207" t="str">
            <v>WET_P_3_OP_H5</v>
          </cell>
          <cell r="J207">
            <v>512.07364697200001</v>
          </cell>
        </row>
        <row r="208">
          <cell r="A208" t="str">
            <v>WET_P_4_EX_H5</v>
          </cell>
          <cell r="J208">
            <v>512.07364697200001</v>
          </cell>
        </row>
        <row r="209">
          <cell r="A209" t="str">
            <v>WET_P_4_OP_H5</v>
          </cell>
          <cell r="J209">
            <v>512.07364697200001</v>
          </cell>
        </row>
        <row r="210">
          <cell r="A210" t="str">
            <v>DRY_W_1_EX_H5</v>
          </cell>
          <cell r="J210">
            <v>151.07364628299999</v>
          </cell>
        </row>
        <row r="211">
          <cell r="A211" t="str">
            <v>DRY_W_1_EX2_H5</v>
          </cell>
          <cell r="J211">
            <v>151.07364628299999</v>
          </cell>
        </row>
        <row r="212">
          <cell r="A212" t="str">
            <v>DRY_W_1_OP_H5</v>
          </cell>
          <cell r="J212">
            <v>151.07364628299999</v>
          </cell>
        </row>
        <row r="213">
          <cell r="A213" t="str">
            <v>DRY_W_2_EX_H5</v>
          </cell>
          <cell r="J213">
            <v>151.07364628299999</v>
          </cell>
        </row>
        <row r="214">
          <cell r="A214" t="str">
            <v>DRY_W_2_EX2_H5</v>
          </cell>
          <cell r="J214">
            <v>151.07364628299999</v>
          </cell>
        </row>
        <row r="215">
          <cell r="A215" t="str">
            <v>DRY_W_2_OP_H5</v>
          </cell>
          <cell r="J215">
            <v>151.07364628299999</v>
          </cell>
        </row>
        <row r="216">
          <cell r="A216" t="str">
            <v>DRY_W_3_EX_H5</v>
          </cell>
          <cell r="J216">
            <v>151.07364628299999</v>
          </cell>
        </row>
        <row r="217">
          <cell r="A217" t="str">
            <v>DRY_W_3_EX2_H5</v>
          </cell>
          <cell r="J217">
            <v>151.07364628299999</v>
          </cell>
        </row>
        <row r="218">
          <cell r="A218" t="str">
            <v>DRY_W_3_OP_H5</v>
          </cell>
          <cell r="J218">
            <v>151.07364628299999</v>
          </cell>
        </row>
        <row r="219">
          <cell r="A219" t="str">
            <v>DRY_W_4_EX_H5</v>
          </cell>
          <cell r="J219">
            <v>214.846940249</v>
          </cell>
        </row>
        <row r="220">
          <cell r="A220" t="str">
            <v>DRY_W_4_EX2_H5</v>
          </cell>
          <cell r="J220">
            <v>214.846940249</v>
          </cell>
        </row>
        <row r="221">
          <cell r="A221" t="str">
            <v>DRY_W_4_OP_H5</v>
          </cell>
          <cell r="J221">
            <v>214.846940249</v>
          </cell>
        </row>
        <row r="222">
          <cell r="A222" t="str">
            <v>DRY_P_1_EX_H5</v>
          </cell>
          <cell r="J222">
            <v>128.54716680300001</v>
          </cell>
        </row>
        <row r="223">
          <cell r="A223" t="str">
            <v>DRY_P_1_OP_H5</v>
          </cell>
          <cell r="J223">
            <v>128.54716680300001</v>
          </cell>
        </row>
        <row r="224">
          <cell r="A224" t="str">
            <v>DRY_P_2_EX_H5</v>
          </cell>
          <cell r="J224">
            <v>128.54716680300001</v>
          </cell>
        </row>
        <row r="225">
          <cell r="A225" t="str">
            <v>DRY_P_2_OP_H5</v>
          </cell>
          <cell r="J225">
            <v>128.54716680300001</v>
          </cell>
        </row>
        <row r="226">
          <cell r="A226" t="str">
            <v>DRY_P_3_EX_H5</v>
          </cell>
          <cell r="J226">
            <v>128.54716680300001</v>
          </cell>
        </row>
        <row r="227">
          <cell r="A227" t="str">
            <v>DRY_P_3_OP_H5</v>
          </cell>
          <cell r="J227">
            <v>128.54716680300001</v>
          </cell>
        </row>
        <row r="228">
          <cell r="A228" t="str">
            <v>DRY_P_4_EX_H5</v>
          </cell>
          <cell r="J228">
            <v>128.54716680300001</v>
          </cell>
        </row>
        <row r="229">
          <cell r="A229" t="str">
            <v>DRY_P_4_OP_H5</v>
          </cell>
          <cell r="J229">
            <v>128.54716680300001</v>
          </cell>
        </row>
        <row r="230">
          <cell r="A230" t="str">
            <v>SE_1_EX_H5</v>
          </cell>
          <cell r="J230">
            <v>265.08225911</v>
          </cell>
        </row>
        <row r="231">
          <cell r="A231" t="str">
            <v>SE_1_EX2_H5</v>
          </cell>
          <cell r="J231">
            <v>265.08225911</v>
          </cell>
        </row>
        <row r="232">
          <cell r="A232" t="str">
            <v>SE_1_OP_H5</v>
          </cell>
          <cell r="J232">
            <v>265.08225911</v>
          </cell>
        </row>
        <row r="233">
          <cell r="A233" t="str">
            <v>SE_2_EX_H5</v>
          </cell>
          <cell r="J233">
            <v>265.08225911</v>
          </cell>
        </row>
        <row r="234">
          <cell r="A234" t="str">
            <v>SE_2_EX2_H5</v>
          </cell>
          <cell r="J234">
            <v>265.08225911</v>
          </cell>
        </row>
        <row r="235">
          <cell r="A235" t="str">
            <v>SE_2_OP_H5</v>
          </cell>
          <cell r="J235">
            <v>265.08225911</v>
          </cell>
        </row>
        <row r="236">
          <cell r="A236" t="str">
            <v>SE_3_EX_H5</v>
          </cell>
          <cell r="J236">
            <v>265.08225911</v>
          </cell>
        </row>
        <row r="237">
          <cell r="A237" t="str">
            <v>SE_3_EX2_H5</v>
          </cell>
          <cell r="J237">
            <v>265.08225911</v>
          </cell>
        </row>
        <row r="238">
          <cell r="A238" t="str">
            <v>SE_3_OP_H5</v>
          </cell>
          <cell r="J238">
            <v>265.08225911</v>
          </cell>
        </row>
        <row r="239">
          <cell r="A239" t="str">
            <v>SE_4_EX_H5</v>
          </cell>
          <cell r="J239">
            <v>265.08225911</v>
          </cell>
        </row>
        <row r="240">
          <cell r="A240" t="str">
            <v>SE_4_EX2_H5</v>
          </cell>
          <cell r="J240">
            <v>265.08225911</v>
          </cell>
        </row>
        <row r="241">
          <cell r="A241" t="str">
            <v>SE_4_OP_H5</v>
          </cell>
          <cell r="J241">
            <v>265.08225911</v>
          </cell>
        </row>
      </sheetData>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D357"/>
  <sheetViews>
    <sheetView tabSelected="1" zoomScale="80" zoomScaleNormal="80" workbookViewId="0">
      <pane xSplit="1" ySplit="1" topLeftCell="IS131" activePane="bottomRight" state="frozen"/>
      <selection pane="topRight" activeCell="B1" sqref="B1"/>
      <selection pane="bottomLeft" activeCell="A2" sqref="A2"/>
      <selection pane="bottomRight" activeCell="JK143" sqref="JK143"/>
    </sheetView>
  </sheetViews>
  <sheetFormatPr defaultRowHeight="15.75" x14ac:dyDescent="0.25"/>
  <cols>
    <col min="1" max="1" width="17" bestFit="1" customWidth="1"/>
    <col min="2" max="2" width="12.625" hidden="1" customWidth="1"/>
    <col min="3" max="3" width="7.625" bestFit="1" customWidth="1"/>
    <col min="4" max="4" width="9.625" bestFit="1" customWidth="1"/>
    <col min="5" max="5" width="11.75" bestFit="1" customWidth="1"/>
    <col min="6" max="6" width="7.25" customWidth="1"/>
    <col min="7" max="7" width="8" bestFit="1" customWidth="1"/>
    <col min="8" max="8" width="8.75" style="28" customWidth="1"/>
    <col min="9" max="9" width="9.125" customWidth="1"/>
    <col min="10" max="10" width="7.5" bestFit="1" customWidth="1"/>
    <col min="11" max="11" width="9.25" style="28" bestFit="1" customWidth="1"/>
    <col min="12" max="12" width="13.75" style="98" bestFit="1" customWidth="1"/>
    <col min="13" max="13" width="13.125" style="98" bestFit="1" customWidth="1"/>
    <col min="14" max="14" width="10.75" style="24" bestFit="1" customWidth="1"/>
    <col min="15" max="15" width="12.125" style="24" bestFit="1" customWidth="1"/>
    <col min="16" max="16" width="9.875" style="28" customWidth="1"/>
    <col min="17" max="17" width="9.875" style="77" customWidth="1"/>
    <col min="18" max="18" width="9" style="93" bestFit="1" customWidth="1"/>
    <col min="19" max="20" width="9" style="85"/>
    <col min="21" max="21" width="4.625" style="28" customWidth="1"/>
    <col min="22" max="49" width="4.625" style="104" customWidth="1"/>
    <col min="50" max="50" width="4.375" style="104" bestFit="1" customWidth="1"/>
    <col min="51" max="51" width="4.625" style="104" customWidth="1"/>
    <col min="52" max="54" width="4.375" style="104" bestFit="1" customWidth="1"/>
    <col min="55" max="130" width="4.625" style="104" customWidth="1"/>
    <col min="131" max="131" width="6.5" style="28" customWidth="1"/>
    <col min="132" max="132" width="6.5" style="104" customWidth="1"/>
    <col min="133" max="133" width="7.625" style="28" customWidth="1"/>
    <col min="134" max="134" width="15.375" style="14" hidden="1" customWidth="1"/>
    <col min="135" max="135" width="46.25" style="3" customWidth="1"/>
    <col min="136" max="136" width="16.375" style="3" bestFit="1" customWidth="1"/>
    <col min="137" max="137" width="7.875" style="1" customWidth="1"/>
    <col min="138" max="138" width="9" style="4"/>
    <col min="139" max="164" width="4.625" customWidth="1"/>
    <col min="165" max="247" width="4.625" style="4" customWidth="1"/>
    <col min="248" max="248" width="9" customWidth="1"/>
    <col min="249" max="249" width="8.125" style="14" customWidth="1"/>
    <col min="250" max="250" width="10.125" style="4" bestFit="1" customWidth="1"/>
    <col min="251" max="251" width="14.625" style="4" hidden="1" customWidth="1"/>
    <col min="252" max="252" width="48.75" style="3" customWidth="1"/>
    <col min="253" max="253" width="14.625" style="32" bestFit="1" customWidth="1"/>
    <col min="254" max="255" width="12" style="4" hidden="1" customWidth="1"/>
    <col min="256" max="258" width="8.125" hidden="1" customWidth="1"/>
    <col min="259" max="260" width="8.125" style="38" hidden="1" customWidth="1"/>
    <col min="261" max="261" width="9" style="38" hidden="1" customWidth="1"/>
    <col min="262" max="262" width="9" style="35" hidden="1" customWidth="1"/>
    <col min="263" max="264" width="9" customWidth="1"/>
    <col min="265" max="265" width="17" style="107" bestFit="1" customWidth="1"/>
    <col min="266" max="266" width="9" style="35" hidden="1" customWidth="1"/>
    <col min="267" max="267" width="9" style="137" customWidth="1"/>
    <col min="268" max="268" width="9" style="32" hidden="1" customWidth="1"/>
    <col min="269" max="269" width="9" hidden="1" customWidth="1"/>
    <col min="270" max="270" width="9" style="110"/>
    <col min="271" max="271" width="9" style="6" customWidth="1"/>
    <col min="272" max="273" width="9" hidden="1" customWidth="1"/>
    <col min="274" max="275" width="9" style="40" customWidth="1"/>
    <col min="276" max="279" width="9" style="107" customWidth="1"/>
    <col min="280" max="281" width="9" style="107" hidden="1" customWidth="1"/>
    <col min="282" max="286" width="0" style="107" hidden="1" customWidth="1"/>
  </cols>
  <sheetData>
    <row r="1" spans="1:290" s="2" customFormat="1" ht="68.25" customHeight="1" x14ac:dyDescent="0.25">
      <c r="A1" s="2" t="s">
        <v>729</v>
      </c>
      <c r="B1" s="2" t="s">
        <v>818</v>
      </c>
      <c r="C1" s="2" t="s">
        <v>741</v>
      </c>
      <c r="D1" s="2" t="s">
        <v>730</v>
      </c>
      <c r="E1" s="2" t="s">
        <v>731</v>
      </c>
      <c r="F1" s="2" t="s">
        <v>728</v>
      </c>
      <c r="G1" s="2" t="s">
        <v>626</v>
      </c>
      <c r="H1" s="101" t="s">
        <v>732</v>
      </c>
      <c r="I1" s="2" t="s">
        <v>641</v>
      </c>
      <c r="J1" s="2" t="s">
        <v>642</v>
      </c>
      <c r="K1" s="101" t="s">
        <v>643</v>
      </c>
      <c r="L1" s="97" t="s">
        <v>644</v>
      </c>
      <c r="M1" s="97" t="s">
        <v>645</v>
      </c>
      <c r="N1" s="96" t="s">
        <v>646</v>
      </c>
      <c r="O1" s="95" t="s">
        <v>647</v>
      </c>
      <c r="P1" s="25" t="s">
        <v>727</v>
      </c>
      <c r="Q1" s="94" t="s">
        <v>721</v>
      </c>
      <c r="R1" s="88" t="s">
        <v>648</v>
      </c>
      <c r="S1" s="79" t="s">
        <v>654</v>
      </c>
      <c r="T1" s="79" t="s">
        <v>649</v>
      </c>
      <c r="U1" s="103" t="s">
        <v>68</v>
      </c>
      <c r="V1" s="103" t="s">
        <v>70</v>
      </c>
      <c r="W1" s="103" t="s">
        <v>71</v>
      </c>
      <c r="X1" s="103" t="s">
        <v>39</v>
      </c>
      <c r="Y1" s="103" t="s">
        <v>23</v>
      </c>
      <c r="Z1" s="103" t="s">
        <v>352</v>
      </c>
      <c r="AA1" s="103" t="s">
        <v>74</v>
      </c>
      <c r="AB1" s="103" t="s">
        <v>76</v>
      </c>
      <c r="AC1" s="103" t="s">
        <v>78</v>
      </c>
      <c r="AD1" s="103" t="s">
        <v>148</v>
      </c>
      <c r="AE1" s="103" t="s">
        <v>165</v>
      </c>
      <c r="AF1" s="103" t="s">
        <v>82</v>
      </c>
      <c r="AG1" s="103" t="s">
        <v>84</v>
      </c>
      <c r="AH1" s="103" t="s">
        <v>86</v>
      </c>
      <c r="AI1" s="103" t="s">
        <v>88</v>
      </c>
      <c r="AJ1" s="103" t="s">
        <v>149</v>
      </c>
      <c r="AK1" s="103" t="s">
        <v>177</v>
      </c>
      <c r="AL1" s="103" t="s">
        <v>94</v>
      </c>
      <c r="AM1" s="103" t="s">
        <v>96</v>
      </c>
      <c r="AN1" s="103" t="s">
        <v>310</v>
      </c>
      <c r="AO1" s="103" t="s">
        <v>100</v>
      </c>
      <c r="AP1" s="103" t="s">
        <v>103</v>
      </c>
      <c r="AQ1" s="103" t="s">
        <v>105</v>
      </c>
      <c r="AR1" s="103" t="s">
        <v>108</v>
      </c>
      <c r="AS1" s="103" t="s">
        <v>109</v>
      </c>
      <c r="AT1" s="103" t="s">
        <v>171</v>
      </c>
      <c r="AU1" s="103" t="s">
        <v>202</v>
      </c>
      <c r="AV1" s="103" t="s">
        <v>113</v>
      </c>
      <c r="AW1" s="103" t="s">
        <v>115</v>
      </c>
      <c r="AX1" s="103">
        <v>906</v>
      </c>
      <c r="AY1" s="103">
        <v>918</v>
      </c>
      <c r="AZ1" s="103">
        <v>921</v>
      </c>
      <c r="BA1" s="103">
        <v>963</v>
      </c>
      <c r="BB1" s="103">
        <v>964</v>
      </c>
      <c r="BC1" s="103" t="s">
        <v>173</v>
      </c>
      <c r="BD1" s="103" t="s">
        <v>150</v>
      </c>
      <c r="BE1" s="103" t="s">
        <v>118</v>
      </c>
      <c r="BF1" s="103" t="s">
        <v>120</v>
      </c>
      <c r="BG1" s="103" t="s">
        <v>122</v>
      </c>
      <c r="BH1" s="103" t="s">
        <v>124</v>
      </c>
      <c r="BI1" s="103" t="s">
        <v>126</v>
      </c>
      <c r="BJ1" s="103" t="s">
        <v>178</v>
      </c>
      <c r="BK1" s="103" t="s">
        <v>130</v>
      </c>
      <c r="BL1" s="103" t="s">
        <v>188</v>
      </c>
      <c r="BM1" s="103">
        <v>17.420000000000002</v>
      </c>
      <c r="BN1" s="103">
        <v>10.06</v>
      </c>
      <c r="BO1" s="103" t="s">
        <v>133</v>
      </c>
      <c r="BP1" s="103" t="s">
        <v>132</v>
      </c>
      <c r="BQ1" s="103" t="s">
        <v>179</v>
      </c>
      <c r="BR1" s="103" t="s">
        <v>137</v>
      </c>
      <c r="BS1" s="103" t="s">
        <v>151</v>
      </c>
      <c r="BT1" s="103" t="s">
        <v>140</v>
      </c>
      <c r="BU1" s="103" t="s">
        <v>222</v>
      </c>
      <c r="BV1" s="103" t="s">
        <v>181</v>
      </c>
      <c r="BW1" s="103" t="s">
        <v>224</v>
      </c>
      <c r="BX1" s="103" t="s">
        <v>227</v>
      </c>
      <c r="BY1" s="103" t="s">
        <v>312</v>
      </c>
      <c r="BZ1" s="103" t="s">
        <v>1036</v>
      </c>
      <c r="CA1" s="103" t="s">
        <v>333</v>
      </c>
      <c r="CB1" s="103" t="s">
        <v>335</v>
      </c>
      <c r="CC1" s="103" t="s">
        <v>338</v>
      </c>
      <c r="CD1" s="103" t="s">
        <v>347</v>
      </c>
      <c r="CE1" s="103" t="s">
        <v>348</v>
      </c>
      <c r="CF1" s="103" t="s">
        <v>547</v>
      </c>
      <c r="CG1" s="103" t="s">
        <v>882</v>
      </c>
      <c r="CH1" s="103" t="s">
        <v>554</v>
      </c>
      <c r="CI1" s="103" t="s">
        <v>557</v>
      </c>
      <c r="CJ1" s="103" t="s">
        <v>560</v>
      </c>
      <c r="CK1" s="103" t="s">
        <v>623</v>
      </c>
      <c r="CL1" s="103" t="s">
        <v>869</v>
      </c>
      <c r="CM1" s="103" t="s">
        <v>975</v>
      </c>
      <c r="CN1" s="103" t="s">
        <v>624</v>
      </c>
      <c r="CO1" s="103" t="s">
        <v>977</v>
      </c>
      <c r="CP1" s="103" t="s">
        <v>893</v>
      </c>
      <c r="CQ1" s="103" t="s">
        <v>913</v>
      </c>
      <c r="CR1" s="103" t="s">
        <v>915</v>
      </c>
      <c r="CS1" s="103" t="s">
        <v>917</v>
      </c>
      <c r="CT1" s="103" t="s">
        <v>921</v>
      </c>
      <c r="CU1" s="103" t="s">
        <v>929</v>
      </c>
      <c r="CV1" s="103" t="s">
        <v>928</v>
      </c>
      <c r="CW1" s="103" t="s">
        <v>935</v>
      </c>
      <c r="CX1" s="103" t="s">
        <v>939</v>
      </c>
      <c r="CY1" s="103" t="s">
        <v>944</v>
      </c>
      <c r="CZ1" s="103" t="s">
        <v>941</v>
      </c>
      <c r="DA1" s="103" t="s">
        <v>958</v>
      </c>
      <c r="DB1" s="103" t="s">
        <v>964</v>
      </c>
      <c r="DC1" s="103" t="s">
        <v>966</v>
      </c>
      <c r="DD1" s="103" t="s">
        <v>968</v>
      </c>
      <c r="DE1" s="103" t="s">
        <v>972</v>
      </c>
      <c r="DF1" s="103" t="s">
        <v>979</v>
      </c>
      <c r="DG1" s="103" t="s">
        <v>982</v>
      </c>
      <c r="DH1" s="103" t="s">
        <v>983</v>
      </c>
      <c r="DI1" s="103" t="s">
        <v>988</v>
      </c>
      <c r="DJ1" s="103" t="s">
        <v>994</v>
      </c>
      <c r="DK1" s="103" t="s">
        <v>996</v>
      </c>
      <c r="DL1" s="103" t="s">
        <v>999</v>
      </c>
      <c r="DM1" s="103" t="s">
        <v>1002</v>
      </c>
      <c r="DN1" s="103" t="s">
        <v>1004</v>
      </c>
      <c r="DO1" s="103" t="s">
        <v>1005</v>
      </c>
      <c r="DP1" s="103" t="s">
        <v>1009</v>
      </c>
      <c r="DQ1" s="103" t="s">
        <v>1010</v>
      </c>
      <c r="DR1" s="103" t="s">
        <v>1013</v>
      </c>
      <c r="DS1" s="103" t="s">
        <v>1018</v>
      </c>
      <c r="DT1" s="103" t="s">
        <v>1022</v>
      </c>
      <c r="DU1" s="103" t="s">
        <v>1025</v>
      </c>
      <c r="DV1" s="103" t="s">
        <v>1028</v>
      </c>
      <c r="DW1" s="103" t="s">
        <v>1031</v>
      </c>
      <c r="DX1" s="103" t="s">
        <v>1034</v>
      </c>
      <c r="DY1" s="103" t="s">
        <v>1040</v>
      </c>
      <c r="DZ1" s="103" t="s">
        <v>1042</v>
      </c>
      <c r="EA1" s="103" t="s">
        <v>650</v>
      </c>
      <c r="EB1" s="103" t="s">
        <v>651</v>
      </c>
      <c r="EC1" s="103" t="s">
        <v>652</v>
      </c>
      <c r="ED1" s="17" t="s">
        <v>214</v>
      </c>
      <c r="EE1" s="17" t="s">
        <v>215</v>
      </c>
      <c r="EF1" s="17" t="s">
        <v>952</v>
      </c>
      <c r="EG1" s="18" t="s">
        <v>653</v>
      </c>
      <c r="EH1" s="18" t="s">
        <v>655</v>
      </c>
      <c r="EI1" s="18" t="s">
        <v>68</v>
      </c>
      <c r="EJ1" s="18" t="s">
        <v>70</v>
      </c>
      <c r="EK1" s="18" t="s">
        <v>71</v>
      </c>
      <c r="EL1" s="18" t="s">
        <v>39</v>
      </c>
      <c r="EM1" s="18" t="s">
        <v>23</v>
      </c>
      <c r="EN1" s="18" t="s">
        <v>352</v>
      </c>
      <c r="EO1" s="18" t="s">
        <v>74</v>
      </c>
      <c r="EP1" s="18" t="s">
        <v>76</v>
      </c>
      <c r="EQ1" s="18" t="s">
        <v>78</v>
      </c>
      <c r="ER1" s="18" t="s">
        <v>148</v>
      </c>
      <c r="ES1" s="18" t="s">
        <v>165</v>
      </c>
      <c r="ET1" s="18" t="s">
        <v>82</v>
      </c>
      <c r="EU1" s="18" t="s">
        <v>84</v>
      </c>
      <c r="EV1" s="18" t="s">
        <v>86</v>
      </c>
      <c r="EW1" s="18" t="s">
        <v>88</v>
      </c>
      <c r="EX1" s="18" t="s">
        <v>149</v>
      </c>
      <c r="EY1" s="18" t="s">
        <v>177</v>
      </c>
      <c r="EZ1" s="18" t="s">
        <v>94</v>
      </c>
      <c r="FA1" s="18" t="s">
        <v>96</v>
      </c>
      <c r="FB1" s="18" t="s">
        <v>310</v>
      </c>
      <c r="FC1" s="18" t="s">
        <v>100</v>
      </c>
      <c r="FD1" s="18" t="s">
        <v>103</v>
      </c>
      <c r="FE1" s="18" t="s">
        <v>105</v>
      </c>
      <c r="FF1" s="18" t="s">
        <v>108</v>
      </c>
      <c r="FG1" s="18" t="s">
        <v>109</v>
      </c>
      <c r="FH1" s="18" t="s">
        <v>171</v>
      </c>
      <c r="FI1" s="18" t="s">
        <v>202</v>
      </c>
      <c r="FJ1" s="18" t="s">
        <v>113</v>
      </c>
      <c r="FK1" s="18" t="s">
        <v>115</v>
      </c>
      <c r="FL1" s="18">
        <v>906</v>
      </c>
      <c r="FM1" s="18">
        <v>918</v>
      </c>
      <c r="FN1" s="18">
        <v>921</v>
      </c>
      <c r="FO1" s="18">
        <v>963</v>
      </c>
      <c r="FP1" s="18">
        <v>964</v>
      </c>
      <c r="FQ1" s="18" t="s">
        <v>173</v>
      </c>
      <c r="FR1" s="18" t="s">
        <v>150</v>
      </c>
      <c r="FS1" s="18" t="s">
        <v>118</v>
      </c>
      <c r="FT1" s="18" t="s">
        <v>120</v>
      </c>
      <c r="FU1" s="18" t="s">
        <v>122</v>
      </c>
      <c r="FV1" s="18" t="s">
        <v>124</v>
      </c>
      <c r="FW1" s="18" t="s">
        <v>126</v>
      </c>
      <c r="FX1" s="18" t="s">
        <v>178</v>
      </c>
      <c r="FY1" s="18" t="s">
        <v>130</v>
      </c>
      <c r="FZ1" s="18" t="s">
        <v>188</v>
      </c>
      <c r="GA1" s="18">
        <v>17.420000000000002</v>
      </c>
      <c r="GB1" s="18">
        <v>10.06</v>
      </c>
      <c r="GC1" s="18" t="s">
        <v>133</v>
      </c>
      <c r="GD1" s="18" t="s">
        <v>132</v>
      </c>
      <c r="GE1" s="18" t="s">
        <v>179</v>
      </c>
      <c r="GF1" s="18" t="s">
        <v>137</v>
      </c>
      <c r="GG1" s="18" t="s">
        <v>151</v>
      </c>
      <c r="GH1" s="18" t="s">
        <v>140</v>
      </c>
      <c r="GI1" s="18" t="s">
        <v>222</v>
      </c>
      <c r="GJ1" s="18" t="s">
        <v>181</v>
      </c>
      <c r="GK1" s="18" t="s">
        <v>224</v>
      </c>
      <c r="GL1" s="18" t="s">
        <v>227</v>
      </c>
      <c r="GM1" s="18" t="s">
        <v>312</v>
      </c>
      <c r="GN1" s="18" t="s">
        <v>342</v>
      </c>
      <c r="GO1" s="18" t="s">
        <v>333</v>
      </c>
      <c r="GP1" s="18" t="s">
        <v>335</v>
      </c>
      <c r="GQ1" s="18" t="s">
        <v>338</v>
      </c>
      <c r="GR1" s="18" t="s">
        <v>347</v>
      </c>
      <c r="GS1" s="18" t="s">
        <v>348</v>
      </c>
      <c r="GT1" s="18" t="s">
        <v>547</v>
      </c>
      <c r="GU1" s="18" t="s">
        <v>882</v>
      </c>
      <c r="GV1" s="18" t="s">
        <v>554</v>
      </c>
      <c r="GW1" s="18" t="s">
        <v>557</v>
      </c>
      <c r="GX1" s="18" t="s">
        <v>560</v>
      </c>
      <c r="GY1" s="18" t="s">
        <v>869</v>
      </c>
      <c r="GZ1" s="18" t="s">
        <v>885</v>
      </c>
      <c r="HA1" s="18" t="s">
        <v>624</v>
      </c>
      <c r="HB1" s="18" t="s">
        <v>976</v>
      </c>
      <c r="HC1" s="18" t="s">
        <v>893</v>
      </c>
      <c r="HD1" s="18" t="s">
        <v>913</v>
      </c>
      <c r="HE1" s="18" t="s">
        <v>915</v>
      </c>
      <c r="HF1" s="18" t="s">
        <v>917</v>
      </c>
      <c r="HG1" s="18" t="s">
        <v>921</v>
      </c>
      <c r="HH1" s="18" t="s">
        <v>929</v>
      </c>
      <c r="HI1" s="18" t="s">
        <v>928</v>
      </c>
      <c r="HJ1" s="18" t="s">
        <v>935</v>
      </c>
      <c r="HK1" s="18" t="s">
        <v>939</v>
      </c>
      <c r="HL1" s="18" t="s">
        <v>943</v>
      </c>
      <c r="HM1" s="18" t="s">
        <v>941</v>
      </c>
      <c r="HN1" s="18" t="s">
        <v>958</v>
      </c>
      <c r="HO1" s="18" t="s">
        <v>963</v>
      </c>
      <c r="HP1" s="18" t="s">
        <v>1020</v>
      </c>
      <c r="HQ1" s="18" t="s">
        <v>968</v>
      </c>
      <c r="HR1" s="18" t="s">
        <v>972</v>
      </c>
      <c r="HS1" s="18" t="s">
        <v>979</v>
      </c>
      <c r="HT1" s="18" t="s">
        <v>982</v>
      </c>
      <c r="HU1" s="18" t="s">
        <v>983</v>
      </c>
      <c r="HV1" s="18" t="s">
        <v>988</v>
      </c>
      <c r="HW1" s="18" t="s">
        <v>994</v>
      </c>
      <c r="HX1" s="18" t="s">
        <v>996</v>
      </c>
      <c r="HY1" s="18" t="s">
        <v>999</v>
      </c>
      <c r="HZ1" s="18" t="s">
        <v>1001</v>
      </c>
      <c r="IA1" s="18" t="s">
        <v>1004</v>
      </c>
      <c r="IB1" s="18" t="s">
        <v>1007</v>
      </c>
      <c r="IC1" s="18" t="s">
        <v>1009</v>
      </c>
      <c r="ID1" s="18" t="s">
        <v>1010</v>
      </c>
      <c r="IE1" s="18" t="s">
        <v>1014</v>
      </c>
      <c r="IF1" s="18" t="s">
        <v>1018</v>
      </c>
      <c r="IG1" s="18" t="s">
        <v>1022</v>
      </c>
      <c r="IH1" s="18" t="s">
        <v>1025</v>
      </c>
      <c r="II1" s="18" t="s">
        <v>1028</v>
      </c>
      <c r="IJ1" s="18" t="s">
        <v>1031</v>
      </c>
      <c r="IK1" s="18" t="s">
        <v>1034</v>
      </c>
      <c r="IL1" s="18" t="s">
        <v>1040</v>
      </c>
      <c r="IM1" s="18" t="s">
        <v>1042</v>
      </c>
      <c r="IN1" s="18" t="s">
        <v>656</v>
      </c>
      <c r="IO1" s="18" t="s">
        <v>657</v>
      </c>
      <c r="IP1" s="18" t="s">
        <v>658</v>
      </c>
      <c r="IQ1" s="18" t="s">
        <v>216</v>
      </c>
      <c r="IR1" s="18" t="s">
        <v>217</v>
      </c>
      <c r="IS1" s="163" t="s">
        <v>949</v>
      </c>
      <c r="IT1" s="19" t="s">
        <v>218</v>
      </c>
      <c r="IU1" s="2" t="s">
        <v>219</v>
      </c>
      <c r="IV1" s="19" t="s">
        <v>300</v>
      </c>
      <c r="IW1" s="2" t="s">
        <v>301</v>
      </c>
      <c r="IX1" s="19" t="s">
        <v>305</v>
      </c>
      <c r="IY1" s="36" t="s">
        <v>306</v>
      </c>
      <c r="IZ1" s="36" t="s">
        <v>307</v>
      </c>
      <c r="JA1" s="36" t="s">
        <v>304</v>
      </c>
      <c r="JB1" s="33" t="s">
        <v>309</v>
      </c>
      <c r="JC1" s="114" t="s">
        <v>852</v>
      </c>
      <c r="JD1" s="115" t="s">
        <v>853</v>
      </c>
      <c r="JE1" s="73" t="s">
        <v>659</v>
      </c>
      <c r="JF1" s="33" t="s">
        <v>308</v>
      </c>
      <c r="JG1" s="135" t="s">
        <v>671</v>
      </c>
      <c r="JH1" s="39" t="s">
        <v>670</v>
      </c>
      <c r="JI1" s="2" t="s">
        <v>667</v>
      </c>
      <c r="JJ1" s="116" t="s">
        <v>660</v>
      </c>
      <c r="JK1" s="127" t="s">
        <v>671</v>
      </c>
      <c r="JL1" s="2" t="s">
        <v>670</v>
      </c>
      <c r="JM1" s="2" t="s">
        <v>667</v>
      </c>
      <c r="JN1" s="39" t="s">
        <v>665</v>
      </c>
      <c r="JO1" s="39" t="s">
        <v>666</v>
      </c>
      <c r="JP1" s="73" t="s">
        <v>661</v>
      </c>
      <c r="JQ1" s="73" t="s">
        <v>662</v>
      </c>
      <c r="JR1" s="74" t="s">
        <v>663</v>
      </c>
      <c r="JS1" s="74" t="s">
        <v>664</v>
      </c>
      <c r="JT1" s="119" t="s">
        <v>725</v>
      </c>
      <c r="JU1" s="119" t="s">
        <v>726</v>
      </c>
      <c r="JV1" s="117" t="s">
        <v>854</v>
      </c>
      <c r="JW1" s="118" t="s">
        <v>857</v>
      </c>
      <c r="JX1" s="73" t="s">
        <v>858</v>
      </c>
      <c r="JY1" s="117" t="s">
        <v>855</v>
      </c>
      <c r="JZ1" s="117" t="s">
        <v>856</v>
      </c>
      <c r="KA1" s="73" t="s">
        <v>865</v>
      </c>
      <c r="KB1" s="73" t="s">
        <v>866</v>
      </c>
      <c r="KC1" s="74" t="s">
        <v>867</v>
      </c>
      <c r="KD1" s="74" t="s">
        <v>868</v>
      </c>
    </row>
    <row r="2" spans="1:290" s="9" customFormat="1" ht="31.5" x14ac:dyDescent="0.25">
      <c r="A2" s="15" t="s">
        <v>831</v>
      </c>
      <c r="B2" s="15" t="s">
        <v>42</v>
      </c>
      <c r="C2" s="15" t="s">
        <v>733</v>
      </c>
      <c r="D2" s="15" t="s">
        <v>802</v>
      </c>
      <c r="E2" s="15" t="s">
        <v>14</v>
      </c>
      <c r="F2" s="15" t="s">
        <v>627</v>
      </c>
      <c r="G2" s="15" t="s">
        <v>628</v>
      </c>
      <c r="H2" s="27">
        <v>1</v>
      </c>
      <c r="I2" s="15" t="s">
        <v>832</v>
      </c>
      <c r="J2" s="15" t="s">
        <v>832</v>
      </c>
      <c r="K2" s="27">
        <v>954</v>
      </c>
      <c r="L2" s="98">
        <v>-2.2724839860000001</v>
      </c>
      <c r="M2" s="98">
        <v>34.023325982999999</v>
      </c>
      <c r="N2" s="22">
        <v>42782</v>
      </c>
      <c r="O2" s="22"/>
      <c r="P2" s="27"/>
      <c r="Q2" s="75"/>
      <c r="R2" s="89" t="s">
        <v>39</v>
      </c>
      <c r="S2" s="80">
        <v>3</v>
      </c>
      <c r="T2" s="80">
        <f>AVERAGE(0,4,0,5,4)</f>
        <v>2.6</v>
      </c>
      <c r="U2" s="27">
        <v>25</v>
      </c>
      <c r="V2" s="151">
        <v>10</v>
      </c>
      <c r="W2" s="151"/>
      <c r="X2" s="151"/>
      <c r="Y2" s="151"/>
      <c r="Z2" s="151"/>
      <c r="AA2" s="151"/>
      <c r="AB2" s="151"/>
      <c r="AC2" s="151">
        <v>3</v>
      </c>
      <c r="AD2" s="151">
        <v>2</v>
      </c>
      <c r="AE2" s="151"/>
      <c r="AF2" s="151"/>
      <c r="AG2" s="151"/>
      <c r="AH2" s="151"/>
      <c r="AI2" s="151"/>
      <c r="AJ2" s="151"/>
      <c r="AK2" s="151"/>
      <c r="AL2" s="151"/>
      <c r="AM2" s="151"/>
      <c r="AN2" s="151"/>
      <c r="AO2" s="151"/>
      <c r="AP2" s="151"/>
      <c r="AQ2" s="151"/>
      <c r="AR2" s="151"/>
      <c r="AS2" s="151"/>
      <c r="AT2" s="151"/>
      <c r="AU2" s="151"/>
      <c r="AV2" s="151"/>
      <c r="AW2" s="151"/>
      <c r="AX2" s="151"/>
      <c r="AY2" s="151"/>
      <c r="AZ2" s="151"/>
      <c r="BA2" s="151"/>
      <c r="BB2" s="151"/>
      <c r="BC2" s="151"/>
      <c r="BD2" s="151"/>
      <c r="BE2" s="151"/>
      <c r="BF2" s="151"/>
      <c r="BG2" s="151"/>
      <c r="BH2" s="151"/>
      <c r="BI2" s="151"/>
      <c r="BJ2" s="151"/>
      <c r="BK2" s="151"/>
      <c r="BL2" s="151"/>
      <c r="BM2" s="151"/>
      <c r="BN2" s="151"/>
      <c r="BO2" s="151"/>
      <c r="BP2" s="151"/>
      <c r="BQ2" s="151"/>
      <c r="BR2" s="151"/>
      <c r="BS2" s="151"/>
      <c r="BT2" s="151"/>
      <c r="BU2" s="151"/>
      <c r="BV2" s="151"/>
      <c r="BW2" s="151"/>
      <c r="BX2" s="151"/>
      <c r="BY2" s="151"/>
      <c r="BZ2" s="151"/>
      <c r="CA2" s="151"/>
      <c r="CB2" s="151"/>
      <c r="CC2" s="151"/>
      <c r="CD2" s="151"/>
      <c r="CE2" s="151"/>
      <c r="CF2" s="151"/>
      <c r="CG2" s="151"/>
      <c r="CH2" s="151"/>
      <c r="CI2" s="151"/>
      <c r="CJ2" s="151"/>
      <c r="CK2" s="151"/>
      <c r="CL2" s="151"/>
      <c r="CM2" s="151"/>
      <c r="CN2" s="151"/>
      <c r="CO2" s="151"/>
      <c r="CP2" s="151"/>
      <c r="CQ2" s="151"/>
      <c r="CR2" s="151"/>
      <c r="CS2" s="151"/>
      <c r="CT2" s="151"/>
      <c r="CU2" s="151"/>
      <c r="CV2" s="151"/>
      <c r="CW2" s="151"/>
      <c r="CX2" s="151"/>
      <c r="CY2" s="151"/>
      <c r="CZ2" s="151"/>
      <c r="DA2" s="151"/>
      <c r="DB2" s="151"/>
      <c r="DC2" s="151"/>
      <c r="DD2" s="151"/>
      <c r="DE2" s="151"/>
      <c r="DF2" s="151"/>
      <c r="DG2" s="151"/>
      <c r="DH2" s="151"/>
      <c r="DI2" s="151"/>
      <c r="DJ2" s="151"/>
      <c r="DK2" s="151"/>
      <c r="DL2" s="151"/>
      <c r="DM2" s="151"/>
      <c r="DN2" s="151"/>
      <c r="DO2" s="151"/>
      <c r="DP2" s="151"/>
      <c r="DQ2" s="151"/>
      <c r="DR2" s="151"/>
      <c r="DS2" s="151"/>
      <c r="DT2" s="151"/>
      <c r="DU2" s="151"/>
      <c r="DV2" s="151"/>
      <c r="DW2" s="151"/>
      <c r="DX2" s="151"/>
      <c r="DY2" s="151"/>
      <c r="DZ2" s="151"/>
      <c r="EA2" s="27">
        <v>15</v>
      </c>
      <c r="EB2" s="151">
        <f t="shared" ref="EB2:EB43" si="0">SUM(U2:EA2)</f>
        <v>55</v>
      </c>
      <c r="EC2" s="27">
        <v>50</v>
      </c>
      <c r="ED2" s="156"/>
      <c r="EE2" s="67" t="s">
        <v>152</v>
      </c>
      <c r="EF2" s="67" t="s">
        <v>950</v>
      </c>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c r="HJ2" s="10"/>
      <c r="HK2" s="10"/>
      <c r="HL2" s="10"/>
      <c r="HM2" s="10"/>
      <c r="HN2" s="10"/>
      <c r="HO2" s="10"/>
      <c r="HP2" s="10"/>
      <c r="HQ2" s="10"/>
      <c r="HR2" s="10"/>
      <c r="HS2" s="10"/>
      <c r="HT2" s="10"/>
      <c r="HU2" s="10"/>
      <c r="HV2" s="10"/>
      <c r="HW2" s="10"/>
      <c r="HX2" s="10"/>
      <c r="HY2" s="10"/>
      <c r="HZ2" s="10"/>
      <c r="IA2" s="10"/>
      <c r="IB2" s="10"/>
      <c r="IC2" s="10"/>
      <c r="ID2" s="10"/>
      <c r="IE2" s="10"/>
      <c r="IF2" s="10"/>
      <c r="IG2" s="10"/>
      <c r="IH2" s="10"/>
      <c r="II2" s="10"/>
      <c r="IJ2" s="10"/>
      <c r="IK2" s="10"/>
      <c r="IL2" s="10"/>
      <c r="IM2" s="10"/>
      <c r="IN2" s="10"/>
      <c r="IO2" s="10"/>
      <c r="IP2" s="10"/>
      <c r="IQ2" s="10"/>
      <c r="IR2" s="67"/>
      <c r="IS2" s="31" t="s">
        <v>950</v>
      </c>
      <c r="IT2" s="15">
        <v>1.83</v>
      </c>
      <c r="IU2" s="15">
        <v>13.97</v>
      </c>
      <c r="IV2" s="30">
        <v>0.76</v>
      </c>
      <c r="IW2" s="30">
        <v>2.2000000000000002</v>
      </c>
      <c r="IX2" s="15"/>
      <c r="IY2" s="34"/>
      <c r="IZ2" s="34">
        <f>IX2-IV2</f>
        <v>-0.76</v>
      </c>
      <c r="JA2" s="34">
        <f>IT2+IU2</f>
        <v>15.8</v>
      </c>
      <c r="JB2" s="34"/>
      <c r="JC2"/>
      <c r="JD2"/>
      <c r="JE2" s="75">
        <v>1.83</v>
      </c>
      <c r="JF2" s="34"/>
      <c r="JG2" s="136"/>
      <c r="JH2" s="32">
        <v>1.83</v>
      </c>
      <c r="JJ2" s="75">
        <v>13.97</v>
      </c>
      <c r="JK2" s="128">
        <v>6.4</v>
      </c>
      <c r="JL2" s="9">
        <v>5.07</v>
      </c>
      <c r="JN2" s="32"/>
      <c r="JO2" s="32"/>
      <c r="JP2" s="107"/>
      <c r="JQ2" s="107"/>
      <c r="JR2" s="142"/>
      <c r="JS2" s="142"/>
      <c r="JT2" s="107" t="str">
        <f t="shared" ref="JT2:JT65" si="1">IF((AND(JP2="", JR2="")),"",JP2+JR2)</f>
        <v/>
      </c>
      <c r="JU2" s="107" t="str">
        <f t="shared" ref="JU2:JU65" si="2">IF((AND(JQ2="", JS2="")),"",JQ2+JS2)</f>
        <v/>
      </c>
      <c r="JV2" s="107">
        <f t="shared" ref="JV2:JV65" si="3">IF((AND(JE2="", JJ2="")),"",JE2+JJ2)</f>
        <v>15.8</v>
      </c>
      <c r="JW2" s="107"/>
      <c r="JX2" s="107"/>
      <c r="JY2" s="107"/>
      <c r="JZ2" s="107"/>
    </row>
    <row r="3" spans="1:290" s="9" customFormat="1" x14ac:dyDescent="0.25">
      <c r="A3" s="15" t="s">
        <v>833</v>
      </c>
      <c r="B3" s="15" t="s">
        <v>43</v>
      </c>
      <c r="C3" s="15" t="s">
        <v>733</v>
      </c>
      <c r="D3" s="15" t="s">
        <v>803</v>
      </c>
      <c r="E3" s="15" t="s">
        <v>14</v>
      </c>
      <c r="F3" s="15" t="s">
        <v>627</v>
      </c>
      <c r="G3" s="15" t="s">
        <v>628</v>
      </c>
      <c r="H3" s="27">
        <v>2</v>
      </c>
      <c r="I3" s="15" t="s">
        <v>832</v>
      </c>
      <c r="J3" s="15" t="s">
        <v>832</v>
      </c>
      <c r="K3" s="27">
        <v>953</v>
      </c>
      <c r="L3" s="98">
        <v>-2.2783000210000002</v>
      </c>
      <c r="M3" s="98">
        <v>34.024458965000001</v>
      </c>
      <c r="N3" s="22">
        <v>42782</v>
      </c>
      <c r="O3" s="22"/>
      <c r="P3" s="27"/>
      <c r="Q3" s="75"/>
      <c r="R3" s="89" t="s">
        <v>39</v>
      </c>
      <c r="S3" s="80"/>
      <c r="T3" s="80"/>
      <c r="U3" s="27"/>
      <c r="V3" s="151">
        <v>10</v>
      </c>
      <c r="W3" s="151"/>
      <c r="X3" s="151"/>
      <c r="Y3" s="151"/>
      <c r="Z3" s="151"/>
      <c r="AA3" s="151"/>
      <c r="AB3" s="151"/>
      <c r="AC3" s="151"/>
      <c r="AD3" s="151">
        <v>15</v>
      </c>
      <c r="AE3" s="151"/>
      <c r="AF3" s="151"/>
      <c r="AG3" s="151"/>
      <c r="AH3" s="151">
        <v>1</v>
      </c>
      <c r="AI3" s="151"/>
      <c r="AJ3" s="151"/>
      <c r="AK3" s="151"/>
      <c r="AL3" s="151"/>
      <c r="AM3" s="151"/>
      <c r="AN3" s="151"/>
      <c r="AO3" s="151"/>
      <c r="AP3" s="151"/>
      <c r="AQ3" s="151"/>
      <c r="AR3" s="151"/>
      <c r="AS3" s="151"/>
      <c r="AT3" s="151"/>
      <c r="AU3" s="151"/>
      <c r="AV3" s="151"/>
      <c r="AW3" s="151"/>
      <c r="AX3" s="151"/>
      <c r="AY3" s="151"/>
      <c r="AZ3" s="151"/>
      <c r="BA3" s="151"/>
      <c r="BB3" s="151"/>
      <c r="BC3" s="151"/>
      <c r="BD3" s="151"/>
      <c r="BE3" s="151"/>
      <c r="BF3" s="151"/>
      <c r="BG3" s="151"/>
      <c r="BH3" s="151"/>
      <c r="BI3" s="151"/>
      <c r="BJ3" s="151"/>
      <c r="BK3" s="151"/>
      <c r="BL3" s="151"/>
      <c r="BM3" s="151"/>
      <c r="BN3" s="151"/>
      <c r="BO3" s="151"/>
      <c r="BP3" s="151"/>
      <c r="BQ3" s="151"/>
      <c r="BR3" s="151"/>
      <c r="BS3" s="151"/>
      <c r="BT3" s="151"/>
      <c r="BU3" s="151"/>
      <c r="BV3" s="151"/>
      <c r="BW3" s="151"/>
      <c r="BX3" s="151"/>
      <c r="BY3" s="151"/>
      <c r="BZ3" s="151"/>
      <c r="CA3" s="151"/>
      <c r="CB3" s="151"/>
      <c r="CC3" s="151"/>
      <c r="CD3" s="151"/>
      <c r="CE3" s="151"/>
      <c r="CF3" s="151"/>
      <c r="CG3" s="151"/>
      <c r="CH3" s="151"/>
      <c r="CI3" s="151"/>
      <c r="CJ3" s="151"/>
      <c r="CK3" s="151"/>
      <c r="CL3" s="151"/>
      <c r="CM3" s="151"/>
      <c r="CN3" s="151"/>
      <c r="CO3" s="151"/>
      <c r="CP3" s="151"/>
      <c r="CQ3" s="151"/>
      <c r="CR3" s="151"/>
      <c r="CS3" s="151"/>
      <c r="CT3" s="151"/>
      <c r="CU3" s="151"/>
      <c r="CV3" s="151"/>
      <c r="CW3" s="151"/>
      <c r="CX3" s="151"/>
      <c r="CY3" s="151"/>
      <c r="CZ3" s="151"/>
      <c r="DA3" s="151"/>
      <c r="DB3" s="151"/>
      <c r="DC3" s="151"/>
      <c r="DD3" s="151"/>
      <c r="DE3" s="151"/>
      <c r="DF3" s="151"/>
      <c r="DG3" s="151"/>
      <c r="DH3" s="151"/>
      <c r="DI3" s="151"/>
      <c r="DJ3" s="151"/>
      <c r="DK3" s="151"/>
      <c r="DL3" s="151"/>
      <c r="DM3" s="151"/>
      <c r="DN3" s="151"/>
      <c r="DO3" s="151"/>
      <c r="DP3" s="151"/>
      <c r="DQ3" s="151"/>
      <c r="DR3" s="151"/>
      <c r="DS3" s="151"/>
      <c r="DT3" s="151"/>
      <c r="DU3" s="151"/>
      <c r="DV3" s="151"/>
      <c r="DW3" s="151"/>
      <c r="DX3" s="151"/>
      <c r="DY3" s="151"/>
      <c r="DZ3" s="151"/>
      <c r="EA3" s="27">
        <v>10</v>
      </c>
      <c r="EB3" s="151">
        <f t="shared" ref="EB3:EB21" si="4">SUM(U3:EA3)</f>
        <v>36</v>
      </c>
      <c r="EC3" s="27">
        <v>40</v>
      </c>
      <c r="ED3" s="156">
        <v>240217.11429999999</v>
      </c>
      <c r="EE3" s="67" t="s">
        <v>60</v>
      </c>
      <c r="EF3" s="67" t="s">
        <v>950</v>
      </c>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c r="GZ3" s="10"/>
      <c r="HA3" s="10"/>
      <c r="HB3" s="10"/>
      <c r="HC3" s="10"/>
      <c r="HD3" s="10"/>
      <c r="HE3" s="10"/>
      <c r="HF3" s="10"/>
      <c r="HG3" s="10"/>
      <c r="HH3" s="10"/>
      <c r="HI3" s="10"/>
      <c r="HJ3" s="10"/>
      <c r="HK3" s="10"/>
      <c r="HL3" s="10"/>
      <c r="HM3" s="10"/>
      <c r="HN3" s="10"/>
      <c r="HO3" s="10"/>
      <c r="HP3" s="10"/>
      <c r="HQ3" s="10"/>
      <c r="HR3" s="10"/>
      <c r="HS3" s="10"/>
      <c r="HT3" s="10"/>
      <c r="HU3" s="10"/>
      <c r="HV3" s="10"/>
      <c r="HW3" s="10"/>
      <c r="HX3" s="10"/>
      <c r="HY3" s="10"/>
      <c r="HZ3" s="10"/>
      <c r="IA3" s="10"/>
      <c r="IB3" s="10"/>
      <c r="IC3" s="10"/>
      <c r="ID3" s="10"/>
      <c r="IE3" s="10"/>
      <c r="IF3" s="10"/>
      <c r="IG3" s="10"/>
      <c r="IH3" s="10"/>
      <c r="II3" s="10"/>
      <c r="IJ3" s="10"/>
      <c r="IK3" s="10"/>
      <c r="IL3" s="10"/>
      <c r="IM3" s="10"/>
      <c r="IN3" s="10"/>
      <c r="IO3" s="15"/>
      <c r="IP3" s="10"/>
      <c r="IQ3" s="10"/>
      <c r="IR3" s="67"/>
      <c r="IS3" s="31" t="s">
        <v>950</v>
      </c>
      <c r="IT3" s="15">
        <v>2.2200000000000002</v>
      </c>
      <c r="IU3" s="15">
        <v>10.14</v>
      </c>
      <c r="IV3" s="30">
        <v>0.76</v>
      </c>
      <c r="IW3" s="30">
        <v>2.0499999999999998</v>
      </c>
      <c r="IX3" s="15"/>
      <c r="IY3" s="34"/>
      <c r="IZ3" s="34"/>
      <c r="JA3" s="34">
        <f>IT3+IU3</f>
        <v>12.360000000000001</v>
      </c>
      <c r="JB3" s="34"/>
      <c r="JC3"/>
      <c r="JD3"/>
      <c r="JE3" s="75">
        <v>2.2200000000000002</v>
      </c>
      <c r="JF3" s="34"/>
      <c r="JG3" s="136"/>
      <c r="JH3" s="31">
        <v>2.2200000000000002</v>
      </c>
      <c r="JJ3" s="75">
        <v>10.14</v>
      </c>
      <c r="JK3" s="128">
        <v>4.72</v>
      </c>
      <c r="JL3" s="9">
        <v>3.11</v>
      </c>
      <c r="JN3" s="32"/>
      <c r="JO3" s="32"/>
      <c r="JP3" s="107"/>
      <c r="JQ3" s="107"/>
      <c r="JR3" s="142"/>
      <c r="JS3" s="142"/>
      <c r="JT3" s="107" t="str">
        <f t="shared" si="1"/>
        <v/>
      </c>
      <c r="JU3" s="107" t="str">
        <f t="shared" si="2"/>
        <v/>
      </c>
      <c r="JV3" s="107">
        <f t="shared" si="3"/>
        <v>12.360000000000001</v>
      </c>
      <c r="JW3" s="107"/>
      <c r="JX3" s="107"/>
      <c r="JY3" s="107"/>
      <c r="JZ3" s="107"/>
    </row>
    <row r="4" spans="1:290" s="9" customFormat="1" x14ac:dyDescent="0.25">
      <c r="A4" s="15" t="s">
        <v>834</v>
      </c>
      <c r="B4" s="15" t="s">
        <v>44</v>
      </c>
      <c r="C4" s="15" t="s">
        <v>733</v>
      </c>
      <c r="D4" s="15" t="s">
        <v>804</v>
      </c>
      <c r="E4" s="15" t="s">
        <v>14</v>
      </c>
      <c r="F4" s="15" t="s">
        <v>627</v>
      </c>
      <c r="G4" s="15" t="s">
        <v>628</v>
      </c>
      <c r="H4" s="27">
        <v>3</v>
      </c>
      <c r="I4" s="15" t="s">
        <v>832</v>
      </c>
      <c r="J4" s="15" t="s">
        <v>832</v>
      </c>
      <c r="K4" s="27">
        <v>951</v>
      </c>
      <c r="L4" s="98">
        <v>-2.2779990269999999</v>
      </c>
      <c r="M4" s="98">
        <v>34.027678035000001</v>
      </c>
      <c r="N4" s="22">
        <v>42782</v>
      </c>
      <c r="O4" s="22"/>
      <c r="P4" s="27"/>
      <c r="Q4" s="75"/>
      <c r="R4" s="89" t="s">
        <v>39</v>
      </c>
      <c r="S4" s="80">
        <v>3.4</v>
      </c>
      <c r="T4" s="80">
        <v>3.8</v>
      </c>
      <c r="U4" s="27"/>
      <c r="V4" s="151">
        <v>15</v>
      </c>
      <c r="W4" s="151"/>
      <c r="X4" s="151"/>
      <c r="Y4" s="151"/>
      <c r="Z4" s="151"/>
      <c r="AA4" s="151"/>
      <c r="AB4" s="151"/>
      <c r="AC4" s="151">
        <v>15</v>
      </c>
      <c r="AD4" s="151"/>
      <c r="AE4" s="151"/>
      <c r="AF4" s="151"/>
      <c r="AG4" s="151"/>
      <c r="AH4" s="151"/>
      <c r="AI4" s="151"/>
      <c r="AJ4" s="151">
        <v>5</v>
      </c>
      <c r="AK4" s="151"/>
      <c r="AL4" s="151"/>
      <c r="AM4" s="151"/>
      <c r="AN4" s="151"/>
      <c r="AO4" s="151"/>
      <c r="AP4" s="151"/>
      <c r="AQ4" s="151"/>
      <c r="AR4" s="151"/>
      <c r="AS4" s="151"/>
      <c r="AT4" s="151"/>
      <c r="AU4" s="151"/>
      <c r="AV4" s="151"/>
      <c r="AW4" s="151"/>
      <c r="AX4" s="151"/>
      <c r="AY4" s="151"/>
      <c r="AZ4" s="151"/>
      <c r="BA4" s="151"/>
      <c r="BB4" s="151"/>
      <c r="BC4" s="151"/>
      <c r="BD4" s="151"/>
      <c r="BE4" s="151"/>
      <c r="BF4" s="151"/>
      <c r="BG4" s="151"/>
      <c r="BH4" s="151"/>
      <c r="BI4" s="151"/>
      <c r="BJ4" s="151"/>
      <c r="BK4" s="151"/>
      <c r="BL4" s="151"/>
      <c r="BM4" s="151"/>
      <c r="BN4" s="151"/>
      <c r="BO4" s="151"/>
      <c r="BP4" s="151"/>
      <c r="BQ4" s="151"/>
      <c r="BR4" s="151"/>
      <c r="BS4" s="151"/>
      <c r="BT4" s="151"/>
      <c r="BU4" s="151"/>
      <c r="BV4" s="151"/>
      <c r="BW4" s="151"/>
      <c r="BX4" s="151"/>
      <c r="BY4" s="151"/>
      <c r="BZ4" s="151"/>
      <c r="CA4" s="151"/>
      <c r="CB4" s="151"/>
      <c r="CC4" s="151"/>
      <c r="CD4" s="151"/>
      <c r="CE4" s="151"/>
      <c r="CF4" s="151"/>
      <c r="CG4" s="151"/>
      <c r="CH4" s="151"/>
      <c r="CI4" s="151"/>
      <c r="CJ4" s="151"/>
      <c r="CK4" s="151"/>
      <c r="CL4" s="151"/>
      <c r="CM4" s="151"/>
      <c r="CN4" s="151"/>
      <c r="CO4" s="151"/>
      <c r="CP4" s="151"/>
      <c r="CQ4" s="151"/>
      <c r="CR4" s="151"/>
      <c r="CS4" s="151"/>
      <c r="CT4" s="151"/>
      <c r="CU4" s="151"/>
      <c r="CV4" s="151"/>
      <c r="CW4" s="151"/>
      <c r="CX4" s="151"/>
      <c r="CY4" s="151"/>
      <c r="CZ4" s="151"/>
      <c r="DA4" s="151"/>
      <c r="DB4" s="151"/>
      <c r="DC4" s="151"/>
      <c r="DD4" s="151"/>
      <c r="DE4" s="151"/>
      <c r="DF4" s="151"/>
      <c r="DG4" s="151"/>
      <c r="DH4" s="151"/>
      <c r="DI4" s="151"/>
      <c r="DJ4" s="151"/>
      <c r="DK4" s="151"/>
      <c r="DL4" s="151"/>
      <c r="DM4" s="151"/>
      <c r="DN4" s="151"/>
      <c r="DO4" s="151"/>
      <c r="DP4" s="151"/>
      <c r="DQ4" s="151"/>
      <c r="DR4" s="151"/>
      <c r="DS4" s="151"/>
      <c r="DT4" s="151"/>
      <c r="DU4" s="151"/>
      <c r="DV4" s="151"/>
      <c r="DW4" s="151"/>
      <c r="DX4" s="151"/>
      <c r="DY4" s="151"/>
      <c r="DZ4" s="151"/>
      <c r="EA4" s="27">
        <v>25</v>
      </c>
      <c r="EB4" s="151">
        <f t="shared" si="4"/>
        <v>60</v>
      </c>
      <c r="EC4" s="27">
        <v>60</v>
      </c>
      <c r="ED4" s="156"/>
      <c r="EE4" s="67" t="s">
        <v>60</v>
      </c>
      <c r="EF4" s="67" t="s">
        <v>950</v>
      </c>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5"/>
      <c r="IP4" s="10"/>
      <c r="IQ4" s="10"/>
      <c r="IR4" s="67"/>
      <c r="IS4" s="31" t="s">
        <v>950</v>
      </c>
      <c r="IT4" s="15">
        <v>8.61</v>
      </c>
      <c r="IU4" s="15">
        <v>14.16</v>
      </c>
      <c r="IV4" s="30">
        <v>2.1</v>
      </c>
      <c r="IW4" s="30">
        <v>2.08</v>
      </c>
      <c r="IX4" s="15"/>
      <c r="IY4" s="34"/>
      <c r="IZ4" s="34"/>
      <c r="JA4" s="34">
        <f>IT4+IU4</f>
        <v>22.77</v>
      </c>
      <c r="JB4" s="34"/>
      <c r="JC4"/>
      <c r="JD4"/>
      <c r="JE4" s="75">
        <v>8.61</v>
      </c>
      <c r="JF4" s="34"/>
      <c r="JG4" s="137">
        <v>4.1100000000000003</v>
      </c>
      <c r="JH4" s="32">
        <v>2.15</v>
      </c>
      <c r="JJ4" s="75">
        <v>14.16</v>
      </c>
      <c r="JK4" s="128">
        <v>6.59</v>
      </c>
      <c r="JL4" s="9">
        <v>4.87</v>
      </c>
      <c r="JN4" s="32"/>
      <c r="JO4" s="32"/>
      <c r="JP4" s="142"/>
      <c r="JQ4" s="142"/>
      <c r="JR4" s="142"/>
      <c r="JS4" s="142"/>
      <c r="JT4" s="107" t="str">
        <f t="shared" si="1"/>
        <v/>
      </c>
      <c r="JU4" s="107" t="str">
        <f t="shared" si="2"/>
        <v/>
      </c>
      <c r="JV4" s="107">
        <f t="shared" si="3"/>
        <v>22.77</v>
      </c>
      <c r="JW4" s="107"/>
      <c r="JX4" s="107"/>
      <c r="JY4" s="107"/>
      <c r="JZ4" s="107"/>
    </row>
    <row r="5" spans="1:290" s="9" customFormat="1" x14ac:dyDescent="0.25">
      <c r="A5" s="15" t="s">
        <v>835</v>
      </c>
      <c r="B5" s="15" t="s">
        <v>45</v>
      </c>
      <c r="C5" s="15" t="s">
        <v>733</v>
      </c>
      <c r="D5" s="15" t="s">
        <v>805</v>
      </c>
      <c r="E5" s="15" t="s">
        <v>14</v>
      </c>
      <c r="F5" s="15" t="s">
        <v>627</v>
      </c>
      <c r="G5" s="15" t="s">
        <v>628</v>
      </c>
      <c r="H5" s="27">
        <v>4</v>
      </c>
      <c r="I5" s="15" t="s">
        <v>832</v>
      </c>
      <c r="J5" s="15" t="s">
        <v>832</v>
      </c>
      <c r="K5" s="27">
        <v>950</v>
      </c>
      <c r="L5" s="98">
        <v>-2.2788369660000001</v>
      </c>
      <c r="M5" s="98">
        <v>34.031883989999997</v>
      </c>
      <c r="N5" s="22">
        <v>42782</v>
      </c>
      <c r="O5" s="22"/>
      <c r="P5" s="27"/>
      <c r="Q5" s="75"/>
      <c r="R5" s="89" t="s">
        <v>39</v>
      </c>
      <c r="S5" s="80">
        <v>1.5</v>
      </c>
      <c r="T5" s="80">
        <v>2.6</v>
      </c>
      <c r="U5" s="27"/>
      <c r="V5" s="151">
        <v>10</v>
      </c>
      <c r="W5" s="151"/>
      <c r="X5" s="151"/>
      <c r="Y5" s="151"/>
      <c r="Z5" s="151"/>
      <c r="AA5" s="151"/>
      <c r="AB5" s="151"/>
      <c r="AC5" s="151">
        <v>10</v>
      </c>
      <c r="AD5" s="151"/>
      <c r="AE5" s="151"/>
      <c r="AF5" s="151">
        <v>20</v>
      </c>
      <c r="AG5" s="151"/>
      <c r="AH5" s="151"/>
      <c r="AI5" s="151"/>
      <c r="AJ5" s="151"/>
      <c r="AK5" s="151"/>
      <c r="AL5" s="151"/>
      <c r="AM5" s="151"/>
      <c r="AN5" s="151"/>
      <c r="AO5" s="151"/>
      <c r="AP5" s="151"/>
      <c r="AQ5" s="151"/>
      <c r="AR5" s="151"/>
      <c r="AS5" s="151"/>
      <c r="AT5" s="151"/>
      <c r="AU5" s="151"/>
      <c r="AV5" s="151"/>
      <c r="AW5" s="151"/>
      <c r="AX5" s="151"/>
      <c r="AY5" s="151"/>
      <c r="AZ5" s="151"/>
      <c r="BA5" s="151"/>
      <c r="BB5" s="151"/>
      <c r="BC5" s="151"/>
      <c r="BD5" s="151"/>
      <c r="BE5" s="151"/>
      <c r="BF5" s="151"/>
      <c r="BG5" s="151"/>
      <c r="BH5" s="151"/>
      <c r="BI5" s="151"/>
      <c r="BJ5" s="151"/>
      <c r="BK5" s="151"/>
      <c r="BL5" s="151"/>
      <c r="BM5" s="151"/>
      <c r="BN5" s="151"/>
      <c r="BO5" s="151"/>
      <c r="BP5" s="151"/>
      <c r="BQ5" s="151"/>
      <c r="BR5" s="151"/>
      <c r="BS5" s="151"/>
      <c r="BT5" s="151"/>
      <c r="BU5" s="151"/>
      <c r="BV5" s="151"/>
      <c r="BW5" s="151"/>
      <c r="BX5" s="151"/>
      <c r="BY5" s="151"/>
      <c r="BZ5" s="151"/>
      <c r="CA5" s="151"/>
      <c r="CB5" s="151"/>
      <c r="CC5" s="151"/>
      <c r="CD5" s="151"/>
      <c r="CE5" s="151"/>
      <c r="CF5" s="151"/>
      <c r="CG5" s="151"/>
      <c r="CH5" s="151"/>
      <c r="CI5" s="151"/>
      <c r="CJ5" s="151"/>
      <c r="CK5" s="151"/>
      <c r="CL5" s="151"/>
      <c r="CM5" s="151"/>
      <c r="CN5" s="151"/>
      <c r="CO5" s="151"/>
      <c r="CP5" s="151"/>
      <c r="CQ5" s="151"/>
      <c r="CR5" s="151"/>
      <c r="CS5" s="151"/>
      <c r="CT5" s="151"/>
      <c r="CU5" s="151"/>
      <c r="CV5" s="151"/>
      <c r="CW5" s="151"/>
      <c r="CX5" s="151"/>
      <c r="CY5" s="151"/>
      <c r="CZ5" s="151"/>
      <c r="DA5" s="151"/>
      <c r="DB5" s="151"/>
      <c r="DC5" s="151"/>
      <c r="DD5" s="151"/>
      <c r="DE5" s="151"/>
      <c r="DF5" s="151"/>
      <c r="DG5" s="151"/>
      <c r="DH5" s="151"/>
      <c r="DI5" s="151"/>
      <c r="DJ5" s="151"/>
      <c r="DK5" s="151"/>
      <c r="DL5" s="151"/>
      <c r="DM5" s="151"/>
      <c r="DN5" s="151"/>
      <c r="DO5" s="151"/>
      <c r="DP5" s="151"/>
      <c r="DQ5" s="151"/>
      <c r="DR5" s="151"/>
      <c r="DS5" s="151"/>
      <c r="DT5" s="151"/>
      <c r="DU5" s="151"/>
      <c r="DV5" s="151"/>
      <c r="DW5" s="151"/>
      <c r="DX5" s="151"/>
      <c r="DY5" s="151"/>
      <c r="DZ5" s="151"/>
      <c r="EA5" s="27">
        <v>25</v>
      </c>
      <c r="EB5" s="151">
        <f t="shared" si="4"/>
        <v>65</v>
      </c>
      <c r="EC5" s="27">
        <v>70</v>
      </c>
      <c r="ED5" s="156"/>
      <c r="EE5" s="67" t="s">
        <v>60</v>
      </c>
      <c r="EF5" s="67" t="s">
        <v>950</v>
      </c>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5"/>
      <c r="IP5" s="10"/>
      <c r="IQ5" s="10"/>
      <c r="IR5" s="67"/>
      <c r="IS5" s="31" t="s">
        <v>950</v>
      </c>
      <c r="IT5" s="15"/>
      <c r="IU5" s="15"/>
      <c r="IV5" s="15"/>
      <c r="IW5" s="15"/>
      <c r="IX5" s="15"/>
      <c r="IY5" s="15"/>
      <c r="IZ5" s="15"/>
      <c r="JA5" s="15"/>
      <c r="JB5" s="15"/>
      <c r="JC5"/>
      <c r="JD5"/>
      <c r="JE5" s="75"/>
      <c r="JF5" s="15"/>
      <c r="JG5" s="136"/>
      <c r="JH5" s="31"/>
      <c r="JJ5" s="75">
        <v>29.26</v>
      </c>
      <c r="JK5" s="128">
        <v>5.25</v>
      </c>
      <c r="JL5" s="9">
        <v>5</v>
      </c>
      <c r="JM5" s="9" t="s">
        <v>668</v>
      </c>
      <c r="JN5" s="31"/>
      <c r="JO5" s="31"/>
      <c r="JP5" s="75"/>
      <c r="JQ5" s="75"/>
      <c r="JR5" s="75">
        <v>1.65</v>
      </c>
      <c r="JS5" s="75">
        <v>0.06</v>
      </c>
      <c r="JT5" s="107">
        <f t="shared" si="1"/>
        <v>1.65</v>
      </c>
      <c r="JU5" s="107">
        <f t="shared" si="2"/>
        <v>0.06</v>
      </c>
      <c r="JV5" s="107">
        <f t="shared" si="3"/>
        <v>29.26</v>
      </c>
      <c r="JW5" s="107"/>
      <c r="JX5" s="107"/>
      <c r="JY5" s="107"/>
      <c r="JZ5" s="107"/>
    </row>
    <row r="6" spans="1:290" s="9" customFormat="1" x14ac:dyDescent="0.25">
      <c r="A6" s="15" t="s">
        <v>836</v>
      </c>
      <c r="B6" s="15" t="s">
        <v>46</v>
      </c>
      <c r="C6" s="15" t="s">
        <v>734</v>
      </c>
      <c r="D6" s="15" t="s">
        <v>806</v>
      </c>
      <c r="E6" s="15" t="s">
        <v>15</v>
      </c>
      <c r="F6" s="15" t="s">
        <v>627</v>
      </c>
      <c r="G6" s="15" t="s">
        <v>632</v>
      </c>
      <c r="H6" s="27">
        <v>1</v>
      </c>
      <c r="I6" s="15" t="s">
        <v>832</v>
      </c>
      <c r="J6" s="15" t="s">
        <v>832</v>
      </c>
      <c r="K6" s="27">
        <v>957</v>
      </c>
      <c r="L6" s="98">
        <v>-2.3500519620000002</v>
      </c>
      <c r="M6" s="98">
        <v>34.049975992999997</v>
      </c>
      <c r="N6" s="22">
        <v>42783</v>
      </c>
      <c r="O6" s="22"/>
      <c r="P6" s="27"/>
      <c r="Q6" s="75"/>
      <c r="R6" s="89" t="s">
        <v>23</v>
      </c>
      <c r="S6" s="80">
        <v>0.5</v>
      </c>
      <c r="T6" s="80"/>
      <c r="U6" s="27"/>
      <c r="V6" s="151"/>
      <c r="W6" s="151"/>
      <c r="X6" s="151"/>
      <c r="Y6" s="151"/>
      <c r="Z6" s="151">
        <v>4.5</v>
      </c>
      <c r="AA6" s="151"/>
      <c r="AB6" s="151"/>
      <c r="AC6" s="151"/>
      <c r="AD6" s="151"/>
      <c r="AE6" s="151"/>
      <c r="AF6" s="151"/>
      <c r="AG6" s="151"/>
      <c r="AH6" s="151"/>
      <c r="AI6" s="151"/>
      <c r="AJ6" s="151"/>
      <c r="AK6" s="151">
        <v>0.2</v>
      </c>
      <c r="AL6" s="151"/>
      <c r="AM6" s="151"/>
      <c r="AN6" s="151"/>
      <c r="AO6" s="151"/>
      <c r="AP6" s="151"/>
      <c r="AQ6" s="151"/>
      <c r="AR6" s="151"/>
      <c r="AS6" s="151"/>
      <c r="AT6" s="151"/>
      <c r="AU6" s="151"/>
      <c r="AV6" s="151"/>
      <c r="AW6" s="151"/>
      <c r="AX6" s="151"/>
      <c r="AY6" s="151"/>
      <c r="AZ6" s="151"/>
      <c r="BA6" s="151"/>
      <c r="BB6" s="151"/>
      <c r="BC6" s="151"/>
      <c r="BD6" s="151"/>
      <c r="BE6" s="151"/>
      <c r="BF6" s="151"/>
      <c r="BG6" s="151"/>
      <c r="BH6" s="151"/>
      <c r="BI6" s="151"/>
      <c r="BJ6" s="151"/>
      <c r="BK6" s="151"/>
      <c r="BL6" s="151"/>
      <c r="BM6" s="151"/>
      <c r="BN6" s="151"/>
      <c r="BO6" s="151"/>
      <c r="BP6" s="151"/>
      <c r="BQ6" s="151"/>
      <c r="BR6" s="151"/>
      <c r="BS6" s="151"/>
      <c r="BT6" s="151"/>
      <c r="BU6" s="151"/>
      <c r="BV6" s="151"/>
      <c r="BW6" s="151"/>
      <c r="BX6" s="151"/>
      <c r="BY6" s="151"/>
      <c r="BZ6" s="151"/>
      <c r="CA6" s="151"/>
      <c r="CB6" s="151"/>
      <c r="CC6" s="151"/>
      <c r="CD6" s="151"/>
      <c r="CE6" s="151"/>
      <c r="CF6" s="151"/>
      <c r="CG6" s="151"/>
      <c r="CH6" s="151"/>
      <c r="CI6" s="151"/>
      <c r="CJ6" s="151"/>
      <c r="CK6" s="151"/>
      <c r="CL6" s="151"/>
      <c r="CM6" s="151"/>
      <c r="CN6" s="151"/>
      <c r="CO6" s="151"/>
      <c r="CP6" s="151"/>
      <c r="CQ6" s="151"/>
      <c r="CR6" s="151"/>
      <c r="CS6" s="151"/>
      <c r="CT6" s="151"/>
      <c r="CU6" s="151"/>
      <c r="CV6" s="151"/>
      <c r="CW6" s="151"/>
      <c r="CX6" s="151"/>
      <c r="CY6" s="151"/>
      <c r="CZ6" s="151"/>
      <c r="DA6" s="151"/>
      <c r="DB6" s="151"/>
      <c r="DC6" s="151"/>
      <c r="DD6" s="151"/>
      <c r="DE6" s="151"/>
      <c r="DF6" s="151"/>
      <c r="DG6" s="151"/>
      <c r="DH6" s="151"/>
      <c r="DI6" s="151"/>
      <c r="DJ6" s="151"/>
      <c r="DK6" s="151"/>
      <c r="DL6" s="151"/>
      <c r="DM6" s="151"/>
      <c r="DN6" s="151"/>
      <c r="DO6" s="151"/>
      <c r="DP6" s="151"/>
      <c r="DQ6" s="151"/>
      <c r="DR6" s="151"/>
      <c r="DS6" s="151"/>
      <c r="DT6" s="151"/>
      <c r="DU6" s="151"/>
      <c r="DV6" s="151"/>
      <c r="DW6" s="151"/>
      <c r="DX6" s="151"/>
      <c r="DY6" s="151"/>
      <c r="DZ6" s="151"/>
      <c r="EA6" s="27">
        <v>0.5</v>
      </c>
      <c r="EB6" s="151">
        <f t="shared" si="4"/>
        <v>5.2</v>
      </c>
      <c r="EC6" s="27">
        <v>5</v>
      </c>
      <c r="ED6" s="156"/>
      <c r="EE6" s="67" t="s">
        <v>166</v>
      </c>
      <c r="EF6" s="67" t="s">
        <v>950</v>
      </c>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5"/>
      <c r="IP6" s="10"/>
      <c r="IQ6" s="10"/>
      <c r="IR6" s="67"/>
      <c r="IS6" s="31" t="s">
        <v>950</v>
      </c>
      <c r="IT6" s="15">
        <v>2.42</v>
      </c>
      <c r="IU6" s="15">
        <v>0.86</v>
      </c>
      <c r="IV6" s="30">
        <v>1</v>
      </c>
      <c r="IW6" s="15" t="s">
        <v>302</v>
      </c>
      <c r="IX6" s="15"/>
      <c r="IY6" s="34"/>
      <c r="IZ6" s="34"/>
      <c r="JA6" s="34">
        <f>IT6+IU6</f>
        <v>3.28</v>
      </c>
      <c r="JB6" s="34"/>
      <c r="JC6"/>
      <c r="JD6"/>
      <c r="JE6" s="75">
        <v>2.42</v>
      </c>
      <c r="JF6" s="34"/>
      <c r="JG6" s="136"/>
      <c r="JH6" s="31">
        <v>2.42</v>
      </c>
      <c r="JJ6" s="75">
        <v>0.86</v>
      </c>
      <c r="JK6" s="128"/>
      <c r="JL6" s="9">
        <v>0.86</v>
      </c>
      <c r="JN6" s="32"/>
      <c r="JO6" s="32"/>
      <c r="JP6" s="107"/>
      <c r="JQ6" s="107"/>
      <c r="JR6" s="107">
        <v>2.21</v>
      </c>
      <c r="JS6" s="107">
        <v>0.11</v>
      </c>
      <c r="JT6" s="107">
        <f t="shared" si="1"/>
        <v>2.21</v>
      </c>
      <c r="JU6" s="107">
        <f t="shared" si="2"/>
        <v>0.11</v>
      </c>
      <c r="JV6" s="107">
        <f t="shared" si="3"/>
        <v>3.28</v>
      </c>
      <c r="JW6" s="107"/>
      <c r="JX6" s="107"/>
      <c r="JY6" s="107"/>
      <c r="JZ6" s="107"/>
    </row>
    <row r="7" spans="1:290" s="9" customFormat="1" ht="31.5" x14ac:dyDescent="0.25">
      <c r="A7" s="15" t="s">
        <v>837</v>
      </c>
      <c r="B7" s="15" t="s">
        <v>47</v>
      </c>
      <c r="C7" s="15" t="s">
        <v>734</v>
      </c>
      <c r="D7" s="15" t="s">
        <v>807</v>
      </c>
      <c r="E7" s="15" t="s">
        <v>15</v>
      </c>
      <c r="F7" s="15" t="s">
        <v>627</v>
      </c>
      <c r="G7" s="15" t="s">
        <v>632</v>
      </c>
      <c r="H7" s="27">
        <v>2</v>
      </c>
      <c r="I7" s="15" t="s">
        <v>832</v>
      </c>
      <c r="J7" s="15" t="s">
        <v>832</v>
      </c>
      <c r="K7" s="27">
        <v>959</v>
      </c>
      <c r="L7" s="98">
        <v>-2.3484879830000001</v>
      </c>
      <c r="M7" s="98">
        <v>34.050110019999998</v>
      </c>
      <c r="N7" s="22">
        <v>42783</v>
      </c>
      <c r="O7" s="22"/>
      <c r="P7" s="27"/>
      <c r="Q7" s="75"/>
      <c r="R7" s="89" t="s">
        <v>23</v>
      </c>
      <c r="S7" s="80">
        <v>0.5</v>
      </c>
      <c r="T7" s="80">
        <v>0.8</v>
      </c>
      <c r="U7" s="27"/>
      <c r="V7" s="151"/>
      <c r="W7" s="151"/>
      <c r="X7" s="151"/>
      <c r="Y7" s="151"/>
      <c r="Z7" s="151">
        <v>0.3</v>
      </c>
      <c r="AA7" s="151"/>
      <c r="AB7" s="151"/>
      <c r="AC7" s="151"/>
      <c r="AD7" s="151"/>
      <c r="AE7" s="151"/>
      <c r="AF7" s="151"/>
      <c r="AG7" s="151"/>
      <c r="AH7" s="151"/>
      <c r="AI7" s="151"/>
      <c r="AJ7" s="151"/>
      <c r="AK7" s="151">
        <v>10</v>
      </c>
      <c r="AL7" s="151"/>
      <c r="AM7" s="151">
        <v>0.1</v>
      </c>
      <c r="AN7" s="151"/>
      <c r="AO7" s="151">
        <v>0.1</v>
      </c>
      <c r="AP7" s="151"/>
      <c r="AQ7" s="151"/>
      <c r="AR7" s="151"/>
      <c r="AS7" s="151"/>
      <c r="AT7" s="151"/>
      <c r="AU7" s="151"/>
      <c r="AV7" s="151"/>
      <c r="AW7" s="151"/>
      <c r="AX7" s="151"/>
      <c r="AY7" s="151"/>
      <c r="AZ7" s="151"/>
      <c r="BA7" s="151"/>
      <c r="BB7" s="151"/>
      <c r="BC7" s="151"/>
      <c r="BD7" s="151"/>
      <c r="BE7" s="151"/>
      <c r="BF7" s="151"/>
      <c r="BG7" s="151"/>
      <c r="BH7" s="151"/>
      <c r="BI7" s="151"/>
      <c r="BJ7" s="151"/>
      <c r="BK7" s="151"/>
      <c r="BL7" s="151"/>
      <c r="BM7" s="151"/>
      <c r="BN7" s="151"/>
      <c r="BO7" s="151"/>
      <c r="BP7" s="151"/>
      <c r="BQ7" s="151"/>
      <c r="BR7" s="151"/>
      <c r="BS7" s="151"/>
      <c r="BT7" s="151"/>
      <c r="BU7" s="151"/>
      <c r="BV7" s="151"/>
      <c r="BW7" s="151"/>
      <c r="BX7" s="151"/>
      <c r="BY7" s="151"/>
      <c r="BZ7" s="151"/>
      <c r="CA7" s="151"/>
      <c r="CB7" s="151"/>
      <c r="CC7" s="151"/>
      <c r="CD7" s="151"/>
      <c r="CE7" s="151"/>
      <c r="CF7" s="151"/>
      <c r="CG7" s="151"/>
      <c r="CH7" s="151"/>
      <c r="CI7" s="151"/>
      <c r="CJ7" s="151"/>
      <c r="CK7" s="151"/>
      <c r="CL7" s="151"/>
      <c r="CM7" s="151"/>
      <c r="CN7" s="151"/>
      <c r="CO7" s="151"/>
      <c r="CP7" s="151"/>
      <c r="CQ7" s="151"/>
      <c r="CR7" s="151"/>
      <c r="CS7" s="151"/>
      <c r="CT7" s="151"/>
      <c r="CU7" s="151"/>
      <c r="CV7" s="151"/>
      <c r="CW7" s="151"/>
      <c r="CX7" s="151"/>
      <c r="CY7" s="151"/>
      <c r="CZ7" s="151"/>
      <c r="DA7" s="151"/>
      <c r="DB7" s="151"/>
      <c r="DC7" s="151"/>
      <c r="DD7" s="151"/>
      <c r="DE7" s="151"/>
      <c r="DF7" s="151"/>
      <c r="DG7" s="151"/>
      <c r="DH7" s="151"/>
      <c r="DI7" s="151"/>
      <c r="DJ7" s="151"/>
      <c r="DK7" s="151"/>
      <c r="DL7" s="151"/>
      <c r="DM7" s="151"/>
      <c r="DN7" s="151"/>
      <c r="DO7" s="151"/>
      <c r="DP7" s="151"/>
      <c r="DQ7" s="151"/>
      <c r="DR7" s="151"/>
      <c r="DS7" s="151"/>
      <c r="DT7" s="151"/>
      <c r="DU7" s="151"/>
      <c r="DV7" s="151"/>
      <c r="DW7" s="151"/>
      <c r="DX7" s="151"/>
      <c r="DY7" s="151"/>
      <c r="DZ7" s="151"/>
      <c r="EA7" s="27">
        <v>0.5</v>
      </c>
      <c r="EB7" s="151">
        <f t="shared" si="4"/>
        <v>11</v>
      </c>
      <c r="EC7" s="27">
        <v>15</v>
      </c>
      <c r="ED7" s="156"/>
      <c r="EE7" s="67" t="s">
        <v>167</v>
      </c>
      <c r="EF7" s="67" t="s">
        <v>950</v>
      </c>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5"/>
      <c r="IP7" s="10"/>
      <c r="IQ7" s="10"/>
      <c r="IR7" s="67"/>
      <c r="IS7" s="31" t="s">
        <v>950</v>
      </c>
      <c r="IT7" s="15">
        <v>0.69</v>
      </c>
      <c r="IU7" s="15">
        <v>2.52</v>
      </c>
      <c r="IV7" s="15" t="s">
        <v>302</v>
      </c>
      <c r="IW7" s="30">
        <v>0.72</v>
      </c>
      <c r="IX7" s="15"/>
      <c r="IY7" s="34">
        <f>3.84-1.75</f>
        <v>2.09</v>
      </c>
      <c r="IZ7" s="34"/>
      <c r="JA7" s="34">
        <f>IT7+IU7</f>
        <v>3.21</v>
      </c>
      <c r="JB7" s="34"/>
      <c r="JC7"/>
      <c r="JD7"/>
      <c r="JE7" s="75">
        <v>0.69</v>
      </c>
      <c r="JF7" s="34"/>
      <c r="JG7" s="136"/>
      <c r="JH7" s="31">
        <v>0.69</v>
      </c>
      <c r="JJ7" s="75">
        <v>2.52</v>
      </c>
      <c r="JK7" s="128"/>
      <c r="JL7" s="9">
        <v>2.52</v>
      </c>
      <c r="JN7" s="32"/>
      <c r="JO7" s="32"/>
      <c r="JP7" s="107"/>
      <c r="JQ7" s="107"/>
      <c r="JR7" s="107">
        <v>1.65</v>
      </c>
      <c r="JS7" s="107">
        <v>0.05</v>
      </c>
      <c r="JT7" s="107">
        <f t="shared" si="1"/>
        <v>1.65</v>
      </c>
      <c r="JU7" s="107">
        <f t="shared" si="2"/>
        <v>0.05</v>
      </c>
      <c r="JV7" s="107">
        <f t="shared" si="3"/>
        <v>3.21</v>
      </c>
      <c r="JW7" s="107"/>
      <c r="JX7" s="107"/>
      <c r="JY7" s="107"/>
      <c r="JZ7" s="107"/>
    </row>
    <row r="8" spans="1:290" s="9" customFormat="1" ht="47.25" customHeight="1" x14ac:dyDescent="0.25">
      <c r="A8" s="15" t="s">
        <v>838</v>
      </c>
      <c r="B8" s="15" t="s">
        <v>48</v>
      </c>
      <c r="C8" s="15" t="s">
        <v>734</v>
      </c>
      <c r="D8" s="15" t="s">
        <v>808</v>
      </c>
      <c r="E8" s="15" t="s">
        <v>15</v>
      </c>
      <c r="F8" s="15" t="s">
        <v>627</v>
      </c>
      <c r="G8" s="15" t="s">
        <v>632</v>
      </c>
      <c r="H8" s="27">
        <v>3</v>
      </c>
      <c r="I8" s="15" t="s">
        <v>832</v>
      </c>
      <c r="J8" s="15" t="s">
        <v>832</v>
      </c>
      <c r="K8" s="27">
        <v>1022</v>
      </c>
      <c r="L8" s="98">
        <v>-2.3672930339999998</v>
      </c>
      <c r="M8" s="98">
        <v>34.062509034000001</v>
      </c>
      <c r="N8" s="22">
        <v>42783</v>
      </c>
      <c r="O8" s="22"/>
      <c r="P8" s="27"/>
      <c r="Q8" s="75"/>
      <c r="R8" s="89" t="s">
        <v>23</v>
      </c>
      <c r="S8" s="80">
        <v>1</v>
      </c>
      <c r="T8" s="80">
        <v>1.2</v>
      </c>
      <c r="U8" s="27"/>
      <c r="V8" s="151"/>
      <c r="W8" s="151"/>
      <c r="X8" s="151"/>
      <c r="Y8" s="151"/>
      <c r="Z8" s="151"/>
      <c r="AA8" s="151"/>
      <c r="AB8" s="151"/>
      <c r="AC8" s="151"/>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c r="BD8" s="151"/>
      <c r="BE8" s="151"/>
      <c r="BF8" s="151"/>
      <c r="BG8" s="151"/>
      <c r="BH8" s="151"/>
      <c r="BI8" s="151"/>
      <c r="BJ8" s="151"/>
      <c r="BK8" s="151"/>
      <c r="BL8" s="151"/>
      <c r="BM8" s="151"/>
      <c r="BN8" s="151"/>
      <c r="BO8" s="151"/>
      <c r="BP8" s="151"/>
      <c r="BQ8" s="151"/>
      <c r="BR8" s="151"/>
      <c r="BS8" s="151"/>
      <c r="BT8" s="151"/>
      <c r="BU8" s="151"/>
      <c r="BV8" s="151"/>
      <c r="BW8" s="151"/>
      <c r="BX8" s="151"/>
      <c r="BY8" s="151"/>
      <c r="BZ8" s="151"/>
      <c r="CA8" s="151"/>
      <c r="CB8" s="151"/>
      <c r="CC8" s="151"/>
      <c r="CD8" s="151"/>
      <c r="CE8" s="151"/>
      <c r="CF8" s="151"/>
      <c r="CG8" s="151"/>
      <c r="CH8" s="151"/>
      <c r="CI8" s="151"/>
      <c r="CJ8" s="151"/>
      <c r="CK8" s="151"/>
      <c r="CL8" s="151"/>
      <c r="CM8" s="151"/>
      <c r="CN8" s="151"/>
      <c r="CO8" s="151"/>
      <c r="CP8" s="151"/>
      <c r="CQ8" s="151"/>
      <c r="CR8" s="151"/>
      <c r="CS8" s="151"/>
      <c r="CT8" s="151"/>
      <c r="CU8" s="151"/>
      <c r="CV8" s="151"/>
      <c r="CW8" s="151"/>
      <c r="CX8" s="151"/>
      <c r="CY8" s="151"/>
      <c r="CZ8" s="151"/>
      <c r="DA8" s="151"/>
      <c r="DB8" s="151"/>
      <c r="DC8" s="151"/>
      <c r="DD8" s="151"/>
      <c r="DE8" s="151"/>
      <c r="DF8" s="151"/>
      <c r="DG8" s="151"/>
      <c r="DH8" s="151"/>
      <c r="DI8" s="151"/>
      <c r="DJ8" s="151"/>
      <c r="DK8" s="151"/>
      <c r="DL8" s="151"/>
      <c r="DM8" s="151"/>
      <c r="DN8" s="151"/>
      <c r="DO8" s="151"/>
      <c r="DP8" s="151"/>
      <c r="DQ8" s="151"/>
      <c r="DR8" s="151"/>
      <c r="DS8" s="151"/>
      <c r="DT8" s="151"/>
      <c r="DU8" s="151"/>
      <c r="DV8" s="151"/>
      <c r="DW8" s="151"/>
      <c r="DX8" s="151"/>
      <c r="DY8" s="151"/>
      <c r="DZ8" s="151"/>
      <c r="EA8" s="27"/>
      <c r="EB8" s="151">
        <f t="shared" si="4"/>
        <v>0</v>
      </c>
      <c r="EC8" s="27"/>
      <c r="ED8" s="156"/>
      <c r="EE8" s="67" t="s">
        <v>168</v>
      </c>
      <c r="EF8" s="67" t="s">
        <v>950</v>
      </c>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5"/>
      <c r="IP8" s="10"/>
      <c r="IQ8" s="10"/>
      <c r="IR8" s="67"/>
      <c r="IS8" s="31" t="s">
        <v>950</v>
      </c>
      <c r="IT8" s="15"/>
      <c r="IU8" s="15"/>
      <c r="IV8" s="15"/>
      <c r="IW8" s="30">
        <v>2.0299999999999998</v>
      </c>
      <c r="IX8" s="15"/>
      <c r="IY8" s="34"/>
      <c r="IZ8" s="34"/>
      <c r="JA8" s="34">
        <v>7.41</v>
      </c>
      <c r="JB8" s="34"/>
      <c r="JC8"/>
      <c r="JD8"/>
      <c r="JE8" s="75"/>
      <c r="JF8" s="34"/>
      <c r="JG8" s="136"/>
      <c r="JH8" s="31"/>
      <c r="JJ8" s="75">
        <v>4.96</v>
      </c>
      <c r="JK8" s="128"/>
      <c r="JL8" s="9">
        <v>4.96</v>
      </c>
      <c r="JN8" s="32"/>
      <c r="JO8" s="32"/>
      <c r="JP8" s="107"/>
      <c r="JQ8" s="107"/>
      <c r="JR8" s="147">
        <v>1.1599999999999999</v>
      </c>
      <c r="JS8" s="147">
        <v>0.03</v>
      </c>
      <c r="JT8" s="107">
        <f t="shared" si="1"/>
        <v>1.1599999999999999</v>
      </c>
      <c r="JU8" s="107">
        <f t="shared" si="2"/>
        <v>0.03</v>
      </c>
      <c r="JV8" s="107">
        <f t="shared" si="3"/>
        <v>4.96</v>
      </c>
      <c r="JW8" s="107"/>
      <c r="JX8" s="107"/>
      <c r="JY8" s="107"/>
      <c r="JZ8" s="107"/>
    </row>
    <row r="9" spans="1:290" s="9" customFormat="1" ht="31.5" x14ac:dyDescent="0.25">
      <c r="A9" s="15" t="s">
        <v>839</v>
      </c>
      <c r="B9" s="15" t="s">
        <v>49</v>
      </c>
      <c r="C9" s="15" t="s">
        <v>734</v>
      </c>
      <c r="D9" s="15" t="s">
        <v>809</v>
      </c>
      <c r="E9" s="15" t="s">
        <v>15</v>
      </c>
      <c r="F9" s="15" t="s">
        <v>627</v>
      </c>
      <c r="G9" s="15" t="s">
        <v>632</v>
      </c>
      <c r="H9" s="27">
        <v>4</v>
      </c>
      <c r="I9" s="15" t="s">
        <v>832</v>
      </c>
      <c r="J9" s="15" t="s">
        <v>832</v>
      </c>
      <c r="K9" s="27">
        <v>1020</v>
      </c>
      <c r="L9" s="98">
        <v>-2.3685700170000001</v>
      </c>
      <c r="M9" s="98">
        <v>34.062585980000001</v>
      </c>
      <c r="N9" s="22">
        <v>42789</v>
      </c>
      <c r="O9" s="22"/>
      <c r="P9" s="27"/>
      <c r="Q9" s="75"/>
      <c r="R9" s="89" t="s">
        <v>23</v>
      </c>
      <c r="S9" s="80"/>
      <c r="T9" s="80">
        <v>0.7</v>
      </c>
      <c r="U9" s="27">
        <v>0.5</v>
      </c>
      <c r="V9" s="151"/>
      <c r="W9" s="151"/>
      <c r="X9" s="151"/>
      <c r="Y9" s="151"/>
      <c r="Z9" s="151">
        <v>5</v>
      </c>
      <c r="AA9" s="151"/>
      <c r="AB9" s="151"/>
      <c r="AC9" s="151"/>
      <c r="AD9" s="151"/>
      <c r="AE9" s="151">
        <v>3</v>
      </c>
      <c r="AF9" s="151"/>
      <c r="AG9" s="151"/>
      <c r="AH9" s="151"/>
      <c r="AI9" s="151"/>
      <c r="AJ9" s="151"/>
      <c r="AK9" s="151"/>
      <c r="AL9" s="151"/>
      <c r="AM9" s="151"/>
      <c r="AN9" s="151"/>
      <c r="AO9" s="151"/>
      <c r="AP9" s="151"/>
      <c r="AQ9" s="151"/>
      <c r="AR9" s="151"/>
      <c r="AS9" s="151"/>
      <c r="AT9" s="151"/>
      <c r="AU9" s="151"/>
      <c r="AV9" s="151"/>
      <c r="AW9" s="151"/>
      <c r="AX9" s="151"/>
      <c r="AY9" s="151"/>
      <c r="AZ9" s="151"/>
      <c r="BA9" s="151"/>
      <c r="BB9" s="151"/>
      <c r="BC9" s="151"/>
      <c r="BD9" s="151"/>
      <c r="BE9" s="151"/>
      <c r="BF9" s="151"/>
      <c r="BG9" s="151"/>
      <c r="BH9" s="151"/>
      <c r="BI9" s="151"/>
      <c r="BJ9" s="151"/>
      <c r="BK9" s="151"/>
      <c r="BL9" s="151"/>
      <c r="BM9" s="151"/>
      <c r="BN9" s="151"/>
      <c r="BO9" s="151"/>
      <c r="BP9" s="151"/>
      <c r="BQ9" s="151"/>
      <c r="BR9" s="151"/>
      <c r="BS9" s="151"/>
      <c r="BT9" s="151"/>
      <c r="BU9" s="151"/>
      <c r="BV9" s="151"/>
      <c r="BW9" s="151"/>
      <c r="BX9" s="151"/>
      <c r="BY9" s="151"/>
      <c r="BZ9" s="151"/>
      <c r="CA9" s="151"/>
      <c r="CB9" s="151"/>
      <c r="CC9" s="151"/>
      <c r="CD9" s="151"/>
      <c r="CE9" s="151"/>
      <c r="CF9" s="151"/>
      <c r="CG9" s="151"/>
      <c r="CH9" s="151"/>
      <c r="CI9" s="151"/>
      <c r="CJ9" s="151"/>
      <c r="CK9" s="151"/>
      <c r="CL9" s="151"/>
      <c r="CM9" s="151"/>
      <c r="CN9" s="151"/>
      <c r="CO9" s="151"/>
      <c r="CP9" s="151"/>
      <c r="CQ9" s="151"/>
      <c r="CR9" s="151"/>
      <c r="CS9" s="151"/>
      <c r="CT9" s="151"/>
      <c r="CU9" s="151"/>
      <c r="CV9" s="151"/>
      <c r="CW9" s="151"/>
      <c r="CX9" s="151"/>
      <c r="CY9" s="151"/>
      <c r="CZ9" s="151"/>
      <c r="DA9" s="151"/>
      <c r="DB9" s="151"/>
      <c r="DC9" s="151"/>
      <c r="DD9" s="151"/>
      <c r="DE9" s="151"/>
      <c r="DF9" s="151"/>
      <c r="DG9" s="151"/>
      <c r="DH9" s="151"/>
      <c r="DI9" s="151"/>
      <c r="DJ9" s="151"/>
      <c r="DK9" s="151"/>
      <c r="DL9" s="151"/>
      <c r="DM9" s="151"/>
      <c r="DN9" s="151"/>
      <c r="DO9" s="151"/>
      <c r="DP9" s="151"/>
      <c r="DQ9" s="151"/>
      <c r="DR9" s="151"/>
      <c r="DS9" s="151"/>
      <c r="DT9" s="151"/>
      <c r="DU9" s="151"/>
      <c r="DV9" s="151"/>
      <c r="DW9" s="151"/>
      <c r="DX9" s="151"/>
      <c r="DY9" s="151"/>
      <c r="DZ9" s="151"/>
      <c r="EA9" s="27">
        <v>12</v>
      </c>
      <c r="EB9" s="151">
        <f t="shared" si="4"/>
        <v>20.5</v>
      </c>
      <c r="EC9" s="27">
        <v>20</v>
      </c>
      <c r="ED9" s="156"/>
      <c r="EE9" s="67" t="s">
        <v>170</v>
      </c>
      <c r="EF9" s="67" t="s">
        <v>950</v>
      </c>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5"/>
      <c r="IP9" s="10"/>
      <c r="IQ9" s="10"/>
      <c r="IR9" s="67"/>
      <c r="IS9" s="31" t="s">
        <v>950</v>
      </c>
      <c r="IT9" s="15">
        <v>1.65</v>
      </c>
      <c r="IU9" s="15">
        <v>2.76</v>
      </c>
      <c r="IV9" s="15"/>
      <c r="IW9" s="30">
        <v>0.71</v>
      </c>
      <c r="IX9" s="15">
        <v>1.26</v>
      </c>
      <c r="IY9" s="34">
        <v>2.5099999999999998</v>
      </c>
      <c r="IZ9" s="34"/>
      <c r="JA9" s="34">
        <f t="shared" ref="JA9:JA15" si="5">IT9+IU9</f>
        <v>4.41</v>
      </c>
      <c r="JB9" s="34"/>
      <c r="JC9"/>
      <c r="JD9"/>
      <c r="JE9" s="75">
        <v>1.65</v>
      </c>
      <c r="JF9" s="34"/>
      <c r="JG9" s="136"/>
      <c r="JH9" s="31">
        <v>1.65</v>
      </c>
      <c r="JJ9" s="75">
        <v>2.76</v>
      </c>
      <c r="JK9" s="128"/>
      <c r="JL9" s="9">
        <v>2.76</v>
      </c>
      <c r="JN9" s="32"/>
      <c r="JO9" s="32"/>
      <c r="JP9" s="107"/>
      <c r="JQ9" s="107"/>
      <c r="JR9" s="107"/>
      <c r="JS9" s="107"/>
      <c r="JT9" s="107" t="str">
        <f t="shared" si="1"/>
        <v/>
      </c>
      <c r="JU9" s="107" t="str">
        <f t="shared" si="2"/>
        <v/>
      </c>
      <c r="JV9" s="107">
        <f t="shared" si="3"/>
        <v>4.41</v>
      </c>
      <c r="JW9" s="107"/>
      <c r="JX9" s="107"/>
      <c r="JY9" s="107"/>
      <c r="JZ9" s="107"/>
    </row>
    <row r="10" spans="1:290" s="9" customFormat="1" x14ac:dyDescent="0.25">
      <c r="A10" s="15" t="s">
        <v>840</v>
      </c>
      <c r="B10" s="15" t="s">
        <v>51</v>
      </c>
      <c r="C10" s="15" t="s">
        <v>735</v>
      </c>
      <c r="D10" s="15" t="s">
        <v>810</v>
      </c>
      <c r="E10" s="15" t="s">
        <v>31</v>
      </c>
      <c r="F10" s="15" t="s">
        <v>633</v>
      </c>
      <c r="G10" s="15" t="s">
        <v>628</v>
      </c>
      <c r="H10" s="27">
        <v>1</v>
      </c>
      <c r="I10" s="15" t="s">
        <v>832</v>
      </c>
      <c r="J10" s="15" t="s">
        <v>832</v>
      </c>
      <c r="K10" s="27">
        <v>995</v>
      </c>
      <c r="L10" s="98">
        <v>-3.2993320000000002</v>
      </c>
      <c r="M10" s="98">
        <v>34.848457965999998</v>
      </c>
      <c r="N10" s="22">
        <v>42785</v>
      </c>
      <c r="O10" s="22"/>
      <c r="P10" s="27"/>
      <c r="Q10" s="75"/>
      <c r="R10" s="89" t="s">
        <v>115</v>
      </c>
      <c r="S10" s="80"/>
      <c r="T10" s="80">
        <v>0.3</v>
      </c>
      <c r="U10" s="27"/>
      <c r="V10" s="151"/>
      <c r="W10" s="151"/>
      <c r="X10" s="151"/>
      <c r="Y10" s="151"/>
      <c r="Z10" s="151">
        <v>2</v>
      </c>
      <c r="AA10" s="151"/>
      <c r="AB10" s="151"/>
      <c r="AC10" s="151"/>
      <c r="AD10" s="151"/>
      <c r="AE10" s="151"/>
      <c r="AF10" s="151"/>
      <c r="AG10" s="151"/>
      <c r="AH10" s="151"/>
      <c r="AI10" s="151"/>
      <c r="AJ10" s="151"/>
      <c r="AK10" s="151"/>
      <c r="AL10" s="151"/>
      <c r="AM10" s="151"/>
      <c r="AN10" s="151"/>
      <c r="AO10" s="151"/>
      <c r="AP10" s="151"/>
      <c r="AQ10" s="151">
        <v>1</v>
      </c>
      <c r="AR10" s="151">
        <v>0.1</v>
      </c>
      <c r="AS10" s="151"/>
      <c r="AT10" s="151">
        <v>5</v>
      </c>
      <c r="AU10" s="151"/>
      <c r="AV10" s="151"/>
      <c r="AW10" s="151"/>
      <c r="AX10" s="151"/>
      <c r="AY10" s="151"/>
      <c r="AZ10" s="151"/>
      <c r="BA10" s="151"/>
      <c r="BB10" s="151"/>
      <c r="BC10" s="151"/>
      <c r="BD10" s="151"/>
      <c r="BE10" s="151"/>
      <c r="BF10" s="151"/>
      <c r="BG10" s="151"/>
      <c r="BH10" s="151"/>
      <c r="BI10" s="151"/>
      <c r="BJ10" s="151"/>
      <c r="BK10" s="151"/>
      <c r="BL10" s="151"/>
      <c r="BM10" s="151"/>
      <c r="BN10" s="151"/>
      <c r="BO10" s="151"/>
      <c r="BP10" s="151"/>
      <c r="BQ10" s="151"/>
      <c r="BR10" s="151"/>
      <c r="BS10" s="151"/>
      <c r="BT10" s="151"/>
      <c r="BU10" s="151"/>
      <c r="BV10" s="151"/>
      <c r="BW10" s="151"/>
      <c r="BX10" s="151"/>
      <c r="BY10" s="151"/>
      <c r="BZ10" s="151"/>
      <c r="CA10" s="151"/>
      <c r="CB10" s="151"/>
      <c r="CC10" s="151"/>
      <c r="CD10" s="151"/>
      <c r="CE10" s="151"/>
      <c r="CF10" s="151"/>
      <c r="CG10" s="151"/>
      <c r="CH10" s="151"/>
      <c r="CI10" s="151"/>
      <c r="CJ10" s="151"/>
      <c r="CK10" s="151"/>
      <c r="CL10" s="151"/>
      <c r="CM10" s="151"/>
      <c r="CN10" s="151"/>
      <c r="CO10" s="151"/>
      <c r="CP10" s="151"/>
      <c r="CQ10" s="151"/>
      <c r="CR10" s="151"/>
      <c r="CS10" s="151"/>
      <c r="CT10" s="151"/>
      <c r="CU10" s="151"/>
      <c r="CV10" s="151"/>
      <c r="CW10" s="151"/>
      <c r="CX10" s="151"/>
      <c r="CY10" s="151"/>
      <c r="CZ10" s="151"/>
      <c r="DA10" s="151"/>
      <c r="DB10" s="151"/>
      <c r="DC10" s="151"/>
      <c r="DD10" s="151"/>
      <c r="DE10" s="151"/>
      <c r="DF10" s="151"/>
      <c r="DG10" s="151"/>
      <c r="DH10" s="151"/>
      <c r="DI10" s="151"/>
      <c r="DJ10" s="151"/>
      <c r="DK10" s="151"/>
      <c r="DL10" s="151"/>
      <c r="DM10" s="151"/>
      <c r="DN10" s="151"/>
      <c r="DO10" s="151"/>
      <c r="DP10" s="151"/>
      <c r="DQ10" s="151"/>
      <c r="DR10" s="151"/>
      <c r="DS10" s="151"/>
      <c r="DT10" s="151"/>
      <c r="DU10" s="151"/>
      <c r="DV10" s="151"/>
      <c r="DW10" s="151"/>
      <c r="DX10" s="151"/>
      <c r="DY10" s="151"/>
      <c r="DZ10" s="151"/>
      <c r="EA10" s="27">
        <v>22</v>
      </c>
      <c r="EB10" s="151">
        <f t="shared" si="4"/>
        <v>30.1</v>
      </c>
      <c r="EC10" s="27">
        <v>30</v>
      </c>
      <c r="ED10" s="156">
        <v>190217.18150000001</v>
      </c>
      <c r="EE10" s="67"/>
      <c r="EF10" s="67" t="s">
        <v>950</v>
      </c>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5"/>
      <c r="IP10" s="10"/>
      <c r="IQ10" s="10"/>
      <c r="IR10" s="67"/>
      <c r="IS10" s="31" t="s">
        <v>950</v>
      </c>
      <c r="IT10" s="15">
        <v>12.24</v>
      </c>
      <c r="IU10" s="15">
        <v>1.98</v>
      </c>
      <c r="IV10" s="30">
        <v>2.0699999999999998</v>
      </c>
      <c r="IW10" s="30">
        <v>0.71</v>
      </c>
      <c r="IX10" s="15"/>
      <c r="IY10" s="34">
        <v>1.77</v>
      </c>
      <c r="IZ10" s="34"/>
      <c r="JA10" s="34">
        <f t="shared" si="5"/>
        <v>14.22</v>
      </c>
      <c r="JB10" s="34"/>
      <c r="JC10"/>
      <c r="JD10"/>
      <c r="JE10" s="75">
        <v>12.24</v>
      </c>
      <c r="JF10" s="34"/>
      <c r="JG10" s="136">
        <v>6.03</v>
      </c>
      <c r="JH10" s="31">
        <v>3.47</v>
      </c>
      <c r="JJ10" s="75">
        <v>1.98</v>
      </c>
      <c r="JK10" s="128"/>
      <c r="JL10" s="9">
        <v>1.98</v>
      </c>
      <c r="JN10" s="32"/>
      <c r="JO10" s="32"/>
      <c r="JP10" s="107">
        <v>4.66</v>
      </c>
      <c r="JQ10" s="107">
        <v>0.15</v>
      </c>
      <c r="JR10" s="107"/>
      <c r="JS10" s="107"/>
      <c r="JT10" s="107">
        <f t="shared" si="1"/>
        <v>4.66</v>
      </c>
      <c r="JU10" s="107">
        <f t="shared" si="2"/>
        <v>0.15</v>
      </c>
      <c r="JV10" s="107">
        <f t="shared" si="3"/>
        <v>14.22</v>
      </c>
      <c r="JW10" s="107"/>
      <c r="JX10" s="107"/>
      <c r="JY10" s="107"/>
      <c r="JZ10" s="107"/>
    </row>
    <row r="11" spans="1:290" s="9" customFormat="1" x14ac:dyDescent="0.25">
      <c r="A11" s="15" t="s">
        <v>841</v>
      </c>
      <c r="B11" s="15" t="s">
        <v>52</v>
      </c>
      <c r="C11" s="15" t="s">
        <v>735</v>
      </c>
      <c r="D11" s="15" t="s">
        <v>811</v>
      </c>
      <c r="E11" s="15" t="s">
        <v>31</v>
      </c>
      <c r="F11" s="15" t="s">
        <v>633</v>
      </c>
      <c r="G11" s="15" t="s">
        <v>628</v>
      </c>
      <c r="H11" s="27">
        <v>2</v>
      </c>
      <c r="I11" s="15" t="s">
        <v>832</v>
      </c>
      <c r="J11" s="15" t="s">
        <v>832</v>
      </c>
      <c r="K11" s="27">
        <v>980</v>
      </c>
      <c r="L11" s="98">
        <v>-3.3032679740000002</v>
      </c>
      <c r="M11" s="98">
        <v>34.847795963000003</v>
      </c>
      <c r="N11" s="22">
        <v>42785</v>
      </c>
      <c r="O11" s="22"/>
      <c r="P11" s="27"/>
      <c r="Q11" s="75"/>
      <c r="R11" s="89" t="s">
        <v>115</v>
      </c>
      <c r="S11" s="80"/>
      <c r="T11" s="80">
        <v>0.4</v>
      </c>
      <c r="U11" s="27"/>
      <c r="V11" s="151"/>
      <c r="W11" s="151"/>
      <c r="X11" s="151"/>
      <c r="Y11" s="151"/>
      <c r="Z11" s="151">
        <v>2</v>
      </c>
      <c r="AA11" s="151"/>
      <c r="AB11" s="151"/>
      <c r="AC11" s="151"/>
      <c r="AD11" s="151"/>
      <c r="AE11" s="151"/>
      <c r="AF11" s="151"/>
      <c r="AG11" s="151"/>
      <c r="AH11" s="151"/>
      <c r="AI11" s="151"/>
      <c r="AJ11" s="151"/>
      <c r="AK11" s="151"/>
      <c r="AL11" s="151"/>
      <c r="AM11" s="151"/>
      <c r="AN11" s="151">
        <v>0.5</v>
      </c>
      <c r="AO11" s="151"/>
      <c r="AP11" s="151"/>
      <c r="AQ11" s="151">
        <v>12</v>
      </c>
      <c r="AR11" s="151">
        <v>0.5</v>
      </c>
      <c r="AS11" s="151">
        <v>2</v>
      </c>
      <c r="AT11" s="151">
        <v>8</v>
      </c>
      <c r="AU11" s="151"/>
      <c r="AV11" s="151"/>
      <c r="AW11" s="151"/>
      <c r="AX11" s="151">
        <v>1</v>
      </c>
      <c r="AY11" s="151"/>
      <c r="AZ11" s="151"/>
      <c r="BA11" s="151"/>
      <c r="BB11" s="151"/>
      <c r="BC11" s="151"/>
      <c r="BD11" s="151"/>
      <c r="BE11" s="151">
        <v>1</v>
      </c>
      <c r="BF11" s="151"/>
      <c r="BG11" s="151"/>
      <c r="BH11" s="151"/>
      <c r="BI11" s="151"/>
      <c r="BJ11" s="151"/>
      <c r="BK11" s="151"/>
      <c r="BL11" s="151"/>
      <c r="BM11" s="151"/>
      <c r="BN11" s="151"/>
      <c r="BO11" s="151"/>
      <c r="BP11" s="151"/>
      <c r="BQ11" s="151"/>
      <c r="BR11" s="151"/>
      <c r="BS11" s="151"/>
      <c r="BT11" s="151"/>
      <c r="BU11" s="151"/>
      <c r="BV11" s="151"/>
      <c r="BW11" s="151"/>
      <c r="BX11" s="151"/>
      <c r="BY11" s="151"/>
      <c r="BZ11" s="151"/>
      <c r="CA11" s="151"/>
      <c r="CB11" s="151"/>
      <c r="CC11" s="151"/>
      <c r="CD11" s="151"/>
      <c r="CE11" s="151"/>
      <c r="CF11" s="151"/>
      <c r="CG11" s="151"/>
      <c r="CH11" s="151"/>
      <c r="CI11" s="151"/>
      <c r="CJ11" s="151"/>
      <c r="CK11" s="151"/>
      <c r="CL11" s="151"/>
      <c r="CM11" s="151"/>
      <c r="CN11" s="151"/>
      <c r="CO11" s="151"/>
      <c r="CP11" s="151"/>
      <c r="CQ11" s="151"/>
      <c r="CR11" s="151"/>
      <c r="CS11" s="151"/>
      <c r="CT11" s="151"/>
      <c r="CU11" s="151"/>
      <c r="CV11" s="151"/>
      <c r="CW11" s="151"/>
      <c r="CX11" s="151"/>
      <c r="CY11" s="151"/>
      <c r="CZ11" s="151"/>
      <c r="DA11" s="151"/>
      <c r="DB11" s="151"/>
      <c r="DC11" s="151"/>
      <c r="DD11" s="151"/>
      <c r="DE11" s="151"/>
      <c r="DF11" s="151"/>
      <c r="DG11" s="151"/>
      <c r="DH11" s="151"/>
      <c r="DI11" s="151"/>
      <c r="DJ11" s="151"/>
      <c r="DK11" s="151"/>
      <c r="DL11" s="151"/>
      <c r="DM11" s="151"/>
      <c r="DN11" s="151"/>
      <c r="DO11" s="151"/>
      <c r="DP11" s="151"/>
      <c r="DQ11" s="151"/>
      <c r="DR11" s="151"/>
      <c r="DS11" s="151"/>
      <c r="DT11" s="151"/>
      <c r="DU11" s="151"/>
      <c r="DV11" s="151"/>
      <c r="DW11" s="151"/>
      <c r="DX11" s="151"/>
      <c r="DY11" s="151"/>
      <c r="DZ11" s="151"/>
      <c r="EA11" s="27">
        <v>12</v>
      </c>
      <c r="EB11" s="151">
        <f t="shared" si="4"/>
        <v>39</v>
      </c>
      <c r="EC11" s="27">
        <v>40</v>
      </c>
      <c r="ED11" s="157">
        <v>190217.16</v>
      </c>
      <c r="EE11" s="67" t="s">
        <v>195</v>
      </c>
      <c r="EF11" s="67" t="s">
        <v>950</v>
      </c>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5"/>
      <c r="IP11" s="10"/>
      <c r="IQ11" s="10"/>
      <c r="IR11" s="67"/>
      <c r="IS11" s="31" t="s">
        <v>950</v>
      </c>
      <c r="IT11" s="15">
        <f>1.65+2.34</f>
        <v>3.9899999999999998</v>
      </c>
      <c r="IU11" s="15">
        <v>7.26</v>
      </c>
      <c r="IV11" s="30">
        <v>0.73</v>
      </c>
      <c r="IW11" s="30">
        <v>2.09</v>
      </c>
      <c r="IX11" s="15">
        <f>2.61+1.05</f>
        <v>3.66</v>
      </c>
      <c r="IY11" s="34"/>
      <c r="IZ11" s="34"/>
      <c r="JA11" s="34">
        <f t="shared" si="5"/>
        <v>11.25</v>
      </c>
      <c r="JB11" s="34"/>
      <c r="JC11"/>
      <c r="JD11"/>
      <c r="JE11" s="75">
        <f>1.65+2.34</f>
        <v>3.9899999999999998</v>
      </c>
      <c r="JF11" s="34"/>
      <c r="JG11" s="136"/>
      <c r="JH11" s="31">
        <v>3.99</v>
      </c>
      <c r="JJ11" s="75">
        <v>7.26</v>
      </c>
      <c r="JK11" s="128"/>
      <c r="JL11" s="9">
        <v>4.8099999999999996</v>
      </c>
      <c r="JN11" s="32"/>
      <c r="JO11" s="32"/>
      <c r="JP11" s="107"/>
      <c r="JQ11" s="107"/>
      <c r="JR11" s="107"/>
      <c r="JS11" s="107"/>
      <c r="JT11" s="107" t="str">
        <f t="shared" si="1"/>
        <v/>
      </c>
      <c r="JU11" s="107" t="str">
        <f t="shared" si="2"/>
        <v/>
      </c>
      <c r="JV11" s="107">
        <f t="shared" si="3"/>
        <v>11.25</v>
      </c>
      <c r="JW11" s="107"/>
      <c r="JX11" s="107"/>
      <c r="JY11" s="107"/>
      <c r="JZ11" s="107"/>
    </row>
    <row r="12" spans="1:290" s="9" customFormat="1" x14ac:dyDescent="0.25">
      <c r="A12" s="15" t="s">
        <v>842</v>
      </c>
      <c r="B12" s="15" t="s">
        <v>53</v>
      </c>
      <c r="C12" s="15" t="s">
        <v>735</v>
      </c>
      <c r="D12" s="15" t="s">
        <v>812</v>
      </c>
      <c r="E12" s="15" t="s">
        <v>31</v>
      </c>
      <c r="F12" s="15" t="s">
        <v>633</v>
      </c>
      <c r="G12" s="15" t="s">
        <v>628</v>
      </c>
      <c r="H12" s="27">
        <v>3</v>
      </c>
      <c r="I12" s="15" t="s">
        <v>832</v>
      </c>
      <c r="J12" s="15" t="s">
        <v>832</v>
      </c>
      <c r="K12" s="27">
        <v>998</v>
      </c>
      <c r="L12" s="98">
        <v>-3.295644969</v>
      </c>
      <c r="M12" s="98">
        <v>34.852435010999997</v>
      </c>
      <c r="N12" s="22">
        <v>42786</v>
      </c>
      <c r="O12" s="22"/>
      <c r="P12" s="27"/>
      <c r="Q12" s="75"/>
      <c r="R12" s="89" t="s">
        <v>115</v>
      </c>
      <c r="S12" s="80"/>
      <c r="T12" s="80">
        <v>0.4</v>
      </c>
      <c r="U12" s="27">
        <v>4</v>
      </c>
      <c r="V12" s="151"/>
      <c r="W12" s="151"/>
      <c r="X12" s="151"/>
      <c r="Y12" s="151"/>
      <c r="Z12" s="151">
        <v>2</v>
      </c>
      <c r="AA12" s="151"/>
      <c r="AB12" s="151"/>
      <c r="AC12" s="151">
        <v>0.5</v>
      </c>
      <c r="AD12" s="151"/>
      <c r="AE12" s="151"/>
      <c r="AF12" s="151"/>
      <c r="AG12" s="151"/>
      <c r="AH12" s="151"/>
      <c r="AI12" s="151"/>
      <c r="AJ12" s="151"/>
      <c r="AK12" s="151">
        <v>2</v>
      </c>
      <c r="AL12" s="151"/>
      <c r="AM12" s="151"/>
      <c r="AN12" s="151">
        <v>1</v>
      </c>
      <c r="AO12" s="151"/>
      <c r="AP12" s="151"/>
      <c r="AQ12" s="151">
        <v>12</v>
      </c>
      <c r="AR12" s="151"/>
      <c r="AS12" s="151">
        <v>1</v>
      </c>
      <c r="AT12" s="151">
        <v>2</v>
      </c>
      <c r="AU12" s="151">
        <v>2</v>
      </c>
      <c r="AV12" s="151"/>
      <c r="AW12" s="151"/>
      <c r="AX12" s="151">
        <v>0.1</v>
      </c>
      <c r="AY12" s="151"/>
      <c r="AZ12" s="151"/>
      <c r="BA12" s="151"/>
      <c r="BB12" s="151"/>
      <c r="BC12" s="151"/>
      <c r="BD12" s="151"/>
      <c r="BE12" s="151"/>
      <c r="BF12" s="151"/>
      <c r="BG12" s="151"/>
      <c r="BH12" s="151"/>
      <c r="BI12" s="151"/>
      <c r="BJ12" s="151"/>
      <c r="BK12" s="151"/>
      <c r="BL12" s="151"/>
      <c r="BM12" s="151"/>
      <c r="BN12" s="151"/>
      <c r="BO12" s="151"/>
      <c r="BP12" s="151"/>
      <c r="BQ12" s="151"/>
      <c r="BR12" s="151"/>
      <c r="BS12" s="151"/>
      <c r="BT12" s="151"/>
      <c r="BU12" s="151"/>
      <c r="BV12" s="151"/>
      <c r="BW12" s="151"/>
      <c r="BX12" s="151"/>
      <c r="BY12" s="151"/>
      <c r="BZ12" s="151"/>
      <c r="CA12" s="151"/>
      <c r="CB12" s="151"/>
      <c r="CC12" s="151"/>
      <c r="CD12" s="151"/>
      <c r="CE12" s="151"/>
      <c r="CF12" s="151"/>
      <c r="CG12" s="151"/>
      <c r="CH12" s="151"/>
      <c r="CI12" s="151"/>
      <c r="CJ12" s="151"/>
      <c r="CK12" s="151"/>
      <c r="CL12" s="151"/>
      <c r="CM12" s="151"/>
      <c r="CN12" s="151"/>
      <c r="CO12" s="151"/>
      <c r="CP12" s="151"/>
      <c r="CQ12" s="151"/>
      <c r="CR12" s="151"/>
      <c r="CS12" s="151"/>
      <c r="CT12" s="151"/>
      <c r="CU12" s="151"/>
      <c r="CV12" s="151"/>
      <c r="CW12" s="151"/>
      <c r="CX12" s="151"/>
      <c r="CY12" s="151"/>
      <c r="CZ12" s="151"/>
      <c r="DA12" s="151"/>
      <c r="DB12" s="151"/>
      <c r="DC12" s="151"/>
      <c r="DD12" s="151"/>
      <c r="DE12" s="151"/>
      <c r="DF12" s="151"/>
      <c r="DG12" s="151"/>
      <c r="DH12" s="151"/>
      <c r="DI12" s="151"/>
      <c r="DJ12" s="151"/>
      <c r="DK12" s="151"/>
      <c r="DL12" s="151"/>
      <c r="DM12" s="151"/>
      <c r="DN12" s="151"/>
      <c r="DO12" s="151"/>
      <c r="DP12" s="151"/>
      <c r="DQ12" s="151"/>
      <c r="DR12" s="151"/>
      <c r="DS12" s="151"/>
      <c r="DT12" s="151"/>
      <c r="DU12" s="151"/>
      <c r="DV12" s="151"/>
      <c r="DW12" s="151"/>
      <c r="DX12" s="151"/>
      <c r="DY12" s="151"/>
      <c r="DZ12" s="151"/>
      <c r="EA12" s="27">
        <v>8</v>
      </c>
      <c r="EB12" s="151">
        <f t="shared" si="4"/>
        <v>34.6</v>
      </c>
      <c r="EC12" s="27">
        <v>30</v>
      </c>
      <c r="ED12" s="157">
        <v>200217.09349999999</v>
      </c>
      <c r="EE12" s="67"/>
      <c r="EF12" s="67" t="s">
        <v>950</v>
      </c>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5"/>
      <c r="IP12" s="10"/>
      <c r="IQ12" s="10"/>
      <c r="IR12" s="67"/>
      <c r="IS12" s="31" t="s">
        <v>950</v>
      </c>
      <c r="IT12" s="15">
        <v>2.42</v>
      </c>
      <c r="IU12" s="15">
        <v>11.05</v>
      </c>
      <c r="IV12" s="30">
        <v>0.71</v>
      </c>
      <c r="IW12" s="30">
        <v>2.0699999999999998</v>
      </c>
      <c r="IX12" s="15">
        <v>2.14</v>
      </c>
      <c r="IY12" s="34"/>
      <c r="IZ12" s="34"/>
      <c r="JA12" s="34">
        <f t="shared" si="5"/>
        <v>13.47</v>
      </c>
      <c r="JB12" s="34"/>
      <c r="JC12"/>
      <c r="JD12"/>
      <c r="JE12" s="75">
        <v>2.42</v>
      </c>
      <c r="JF12" s="34"/>
      <c r="JG12" s="136"/>
      <c r="JH12" s="32">
        <v>2.42</v>
      </c>
      <c r="JJ12" s="75">
        <v>11.05</v>
      </c>
      <c r="JK12" s="128">
        <v>6.37</v>
      </c>
      <c r="JL12" s="9">
        <v>2.12</v>
      </c>
      <c r="JN12" s="32"/>
      <c r="JO12" s="32"/>
      <c r="JP12" s="107"/>
      <c r="JQ12" s="107"/>
      <c r="JR12" s="107">
        <v>5.57</v>
      </c>
      <c r="JS12" s="107">
        <v>0.21</v>
      </c>
      <c r="JT12" s="107">
        <f t="shared" si="1"/>
        <v>5.57</v>
      </c>
      <c r="JU12" s="107">
        <f t="shared" si="2"/>
        <v>0.21</v>
      </c>
      <c r="JV12" s="107">
        <f t="shared" si="3"/>
        <v>13.47</v>
      </c>
      <c r="JW12" s="107"/>
      <c r="JX12" s="107"/>
      <c r="JY12" s="107"/>
      <c r="JZ12" s="107"/>
    </row>
    <row r="13" spans="1:290" s="9" customFormat="1" x14ac:dyDescent="0.25">
      <c r="A13" s="15" t="s">
        <v>843</v>
      </c>
      <c r="B13" s="15" t="s">
        <v>54</v>
      </c>
      <c r="C13" s="15" t="s">
        <v>735</v>
      </c>
      <c r="D13" s="15" t="s">
        <v>813</v>
      </c>
      <c r="E13" s="15" t="s">
        <v>31</v>
      </c>
      <c r="F13" s="15" t="s">
        <v>633</v>
      </c>
      <c r="G13" s="15" t="s">
        <v>628</v>
      </c>
      <c r="H13" s="27">
        <v>4</v>
      </c>
      <c r="I13" s="15" t="s">
        <v>832</v>
      </c>
      <c r="J13" s="15" t="s">
        <v>832</v>
      </c>
      <c r="K13" s="27">
        <v>1000</v>
      </c>
      <c r="L13" s="98">
        <v>-3.296013018</v>
      </c>
      <c r="M13" s="98">
        <v>34.854326974999999</v>
      </c>
      <c r="N13" s="22">
        <v>42786</v>
      </c>
      <c r="O13" s="22"/>
      <c r="P13" s="27"/>
      <c r="Q13" s="75"/>
      <c r="R13" s="89" t="s">
        <v>115</v>
      </c>
      <c r="S13" s="80"/>
      <c r="T13" s="80">
        <v>0.4</v>
      </c>
      <c r="U13" s="27"/>
      <c r="V13" s="151"/>
      <c r="W13" s="151"/>
      <c r="X13" s="151"/>
      <c r="Y13" s="151"/>
      <c r="Z13" s="151">
        <v>0.5</v>
      </c>
      <c r="AA13" s="151"/>
      <c r="AB13" s="151"/>
      <c r="AC13" s="151"/>
      <c r="AD13" s="151"/>
      <c r="AE13" s="151"/>
      <c r="AF13" s="151"/>
      <c r="AG13" s="151"/>
      <c r="AH13" s="151"/>
      <c r="AI13" s="151"/>
      <c r="AJ13" s="151"/>
      <c r="AK13" s="151"/>
      <c r="AL13" s="151"/>
      <c r="AM13" s="151"/>
      <c r="AN13" s="151">
        <v>2</v>
      </c>
      <c r="AO13" s="151"/>
      <c r="AP13" s="151"/>
      <c r="AQ13" s="151">
        <v>25</v>
      </c>
      <c r="AR13" s="151">
        <v>1</v>
      </c>
      <c r="AS13" s="151"/>
      <c r="AT13" s="151">
        <v>1</v>
      </c>
      <c r="AU13" s="151">
        <v>0.5</v>
      </c>
      <c r="AV13" s="151"/>
      <c r="AW13" s="151"/>
      <c r="AX13" s="151"/>
      <c r="AY13" s="151"/>
      <c r="AZ13" s="151"/>
      <c r="BA13" s="151"/>
      <c r="BB13" s="151"/>
      <c r="BC13" s="151"/>
      <c r="BD13" s="151"/>
      <c r="BE13" s="151"/>
      <c r="BF13" s="151"/>
      <c r="BG13" s="151"/>
      <c r="BH13" s="151"/>
      <c r="BI13" s="151"/>
      <c r="BJ13" s="151"/>
      <c r="BK13" s="151"/>
      <c r="BL13" s="151"/>
      <c r="BM13" s="151"/>
      <c r="BN13" s="151"/>
      <c r="BO13" s="151"/>
      <c r="BP13" s="151"/>
      <c r="BQ13" s="151"/>
      <c r="BR13" s="151"/>
      <c r="BS13" s="151"/>
      <c r="BT13" s="151"/>
      <c r="BU13" s="151"/>
      <c r="BV13" s="151"/>
      <c r="BW13" s="151"/>
      <c r="BX13" s="151"/>
      <c r="BY13" s="151"/>
      <c r="BZ13" s="151"/>
      <c r="CA13" s="151"/>
      <c r="CB13" s="151"/>
      <c r="CC13" s="151"/>
      <c r="CD13" s="151"/>
      <c r="CE13" s="151"/>
      <c r="CF13" s="151"/>
      <c r="CG13" s="151"/>
      <c r="CH13" s="151"/>
      <c r="CI13" s="151"/>
      <c r="CJ13" s="151"/>
      <c r="CK13" s="151"/>
      <c r="CL13" s="151"/>
      <c r="CM13" s="151"/>
      <c r="CN13" s="151"/>
      <c r="CO13" s="151"/>
      <c r="CP13" s="151"/>
      <c r="CQ13" s="151"/>
      <c r="CR13" s="151"/>
      <c r="CS13" s="151"/>
      <c r="CT13" s="151"/>
      <c r="CU13" s="151"/>
      <c r="CV13" s="151"/>
      <c r="CW13" s="151"/>
      <c r="CX13" s="151"/>
      <c r="CY13" s="151"/>
      <c r="CZ13" s="151"/>
      <c r="DA13" s="151"/>
      <c r="DB13" s="151"/>
      <c r="DC13" s="151"/>
      <c r="DD13" s="151"/>
      <c r="DE13" s="151"/>
      <c r="DF13" s="151"/>
      <c r="DG13" s="151"/>
      <c r="DH13" s="151"/>
      <c r="DI13" s="151"/>
      <c r="DJ13" s="151"/>
      <c r="DK13" s="151"/>
      <c r="DL13" s="151"/>
      <c r="DM13" s="151"/>
      <c r="DN13" s="151"/>
      <c r="DO13" s="151"/>
      <c r="DP13" s="151"/>
      <c r="DQ13" s="151"/>
      <c r="DR13" s="151"/>
      <c r="DS13" s="151"/>
      <c r="DT13" s="151"/>
      <c r="DU13" s="151"/>
      <c r="DV13" s="151"/>
      <c r="DW13" s="151"/>
      <c r="DX13" s="151"/>
      <c r="DY13" s="151"/>
      <c r="DZ13" s="151"/>
      <c r="EA13" s="27">
        <v>10</v>
      </c>
      <c r="EB13" s="151">
        <f t="shared" si="4"/>
        <v>40</v>
      </c>
      <c r="EC13" s="27">
        <v>40</v>
      </c>
      <c r="ED13" s="157">
        <v>200217.10569999999</v>
      </c>
      <c r="EE13" s="67"/>
      <c r="EF13" s="67" t="s">
        <v>950</v>
      </c>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5"/>
      <c r="IP13" s="10"/>
      <c r="IQ13" s="10"/>
      <c r="IR13" s="67"/>
      <c r="IS13" s="31" t="s">
        <v>950</v>
      </c>
      <c r="IT13" s="15">
        <v>1.47</v>
      </c>
      <c r="IU13" s="15">
        <v>13.36</v>
      </c>
      <c r="IV13" s="15"/>
      <c r="IW13" s="30">
        <v>2.11</v>
      </c>
      <c r="IX13" s="15">
        <v>1.28</v>
      </c>
      <c r="IY13" s="34"/>
      <c r="IZ13" s="34"/>
      <c r="JA13" s="34">
        <f t="shared" si="5"/>
        <v>14.83</v>
      </c>
      <c r="JB13" s="34"/>
      <c r="JC13"/>
      <c r="JD13"/>
      <c r="JE13" s="75">
        <v>1.47</v>
      </c>
      <c r="JF13" s="34"/>
      <c r="JG13" s="136"/>
      <c r="JH13" s="31">
        <v>1.47</v>
      </c>
      <c r="JJ13" s="75">
        <v>13.36</v>
      </c>
      <c r="JK13" s="128">
        <v>5.62</v>
      </c>
      <c r="JL13" s="9">
        <v>5.01</v>
      </c>
      <c r="JN13" s="32"/>
      <c r="JO13" s="32"/>
      <c r="JP13" s="107"/>
      <c r="JQ13" s="107"/>
      <c r="JR13" s="142"/>
      <c r="JS13" s="142"/>
      <c r="JT13" s="107" t="str">
        <f t="shared" si="1"/>
        <v/>
      </c>
      <c r="JU13" s="107" t="str">
        <f t="shared" si="2"/>
        <v/>
      </c>
      <c r="JV13" s="107">
        <f t="shared" si="3"/>
        <v>14.83</v>
      </c>
      <c r="JW13" s="107"/>
      <c r="JX13" s="107"/>
      <c r="JY13" s="107"/>
      <c r="JZ13" s="107"/>
    </row>
    <row r="14" spans="1:290" s="9" customFormat="1" ht="31.5" x14ac:dyDescent="0.25">
      <c r="A14" s="15" t="s">
        <v>844</v>
      </c>
      <c r="B14" s="15" t="s">
        <v>55</v>
      </c>
      <c r="C14" s="15" t="s">
        <v>736</v>
      </c>
      <c r="D14" s="15" t="s">
        <v>814</v>
      </c>
      <c r="E14" s="15" t="s">
        <v>59</v>
      </c>
      <c r="F14" s="15" t="s">
        <v>633</v>
      </c>
      <c r="G14" s="15" t="s">
        <v>632</v>
      </c>
      <c r="H14" s="27">
        <v>1</v>
      </c>
      <c r="I14" s="15" t="s">
        <v>832</v>
      </c>
      <c r="J14" s="15" t="s">
        <v>832</v>
      </c>
      <c r="K14" s="27">
        <v>1009</v>
      </c>
      <c r="L14" s="98">
        <v>-3.3032119830000002</v>
      </c>
      <c r="M14" s="98">
        <v>34.847736032999997</v>
      </c>
      <c r="N14" s="22">
        <v>42787</v>
      </c>
      <c r="O14" s="22"/>
      <c r="P14" s="27"/>
      <c r="Q14" s="75"/>
      <c r="R14" s="89" t="s">
        <v>352</v>
      </c>
      <c r="S14" s="80">
        <v>1.4</v>
      </c>
      <c r="T14" s="80">
        <v>3.1</v>
      </c>
      <c r="U14" s="27">
        <v>2</v>
      </c>
      <c r="V14" s="151"/>
      <c r="W14" s="151"/>
      <c r="X14" s="151"/>
      <c r="Y14" s="151"/>
      <c r="Z14" s="151"/>
      <c r="AA14" s="151"/>
      <c r="AB14" s="151">
        <v>3</v>
      </c>
      <c r="AC14" s="151"/>
      <c r="AD14" s="151"/>
      <c r="AE14" s="151"/>
      <c r="AF14" s="151"/>
      <c r="AG14" s="151"/>
      <c r="AH14" s="151"/>
      <c r="AI14" s="151"/>
      <c r="AJ14" s="151"/>
      <c r="AK14" s="151">
        <v>2</v>
      </c>
      <c r="AL14" s="151">
        <v>1</v>
      </c>
      <c r="AM14" s="151"/>
      <c r="AN14" s="151"/>
      <c r="AO14" s="151"/>
      <c r="AP14" s="151"/>
      <c r="AQ14" s="151"/>
      <c r="AR14" s="151"/>
      <c r="AS14" s="151"/>
      <c r="AT14" s="151">
        <v>3</v>
      </c>
      <c r="AU14" s="151"/>
      <c r="AV14" s="151"/>
      <c r="AW14" s="151"/>
      <c r="AX14" s="151"/>
      <c r="AY14" s="151"/>
      <c r="AZ14" s="151"/>
      <c r="BA14" s="151"/>
      <c r="BB14" s="151"/>
      <c r="BC14" s="151"/>
      <c r="BD14" s="151"/>
      <c r="BE14" s="151">
        <v>1</v>
      </c>
      <c r="BF14" s="151"/>
      <c r="BG14" s="151"/>
      <c r="BH14" s="151">
        <v>20</v>
      </c>
      <c r="BI14" s="151"/>
      <c r="BJ14" s="151"/>
      <c r="BK14" s="151">
        <v>1</v>
      </c>
      <c r="BL14" s="151"/>
      <c r="BM14" s="151"/>
      <c r="BN14" s="151">
        <v>1</v>
      </c>
      <c r="BO14" s="151">
        <v>4</v>
      </c>
      <c r="BP14" s="151"/>
      <c r="BQ14" s="151"/>
      <c r="BR14" s="151"/>
      <c r="BS14" s="151">
        <v>0.5</v>
      </c>
      <c r="BT14" s="151"/>
      <c r="BU14" s="151"/>
      <c r="BV14" s="151"/>
      <c r="BW14" s="151"/>
      <c r="BX14" s="151"/>
      <c r="BY14" s="151"/>
      <c r="BZ14" s="151"/>
      <c r="CA14" s="151"/>
      <c r="CB14" s="151"/>
      <c r="CC14" s="151"/>
      <c r="CD14" s="151"/>
      <c r="CE14" s="151"/>
      <c r="CF14" s="151"/>
      <c r="CG14" s="151"/>
      <c r="CH14" s="151"/>
      <c r="CI14" s="151"/>
      <c r="CJ14" s="151"/>
      <c r="CK14" s="151"/>
      <c r="CL14" s="151"/>
      <c r="CM14" s="151"/>
      <c r="CN14" s="151"/>
      <c r="CO14" s="151"/>
      <c r="CP14" s="151"/>
      <c r="CQ14" s="151"/>
      <c r="CR14" s="151"/>
      <c r="CS14" s="151"/>
      <c r="CT14" s="151"/>
      <c r="CU14" s="151"/>
      <c r="CV14" s="151"/>
      <c r="CW14" s="151"/>
      <c r="CX14" s="151"/>
      <c r="CY14" s="151"/>
      <c r="CZ14" s="151"/>
      <c r="DA14" s="151"/>
      <c r="DB14" s="151"/>
      <c r="DC14" s="151"/>
      <c r="DD14" s="151"/>
      <c r="DE14" s="151"/>
      <c r="DF14" s="151"/>
      <c r="DG14" s="151"/>
      <c r="DH14" s="151"/>
      <c r="DI14" s="151"/>
      <c r="DJ14" s="151"/>
      <c r="DK14" s="151"/>
      <c r="DL14" s="151"/>
      <c r="DM14" s="151"/>
      <c r="DN14" s="151"/>
      <c r="DO14" s="151"/>
      <c r="DP14" s="151"/>
      <c r="DQ14" s="151"/>
      <c r="DR14" s="151"/>
      <c r="DS14" s="151"/>
      <c r="DT14" s="151"/>
      <c r="DU14" s="151"/>
      <c r="DV14" s="151"/>
      <c r="DW14" s="151"/>
      <c r="DX14" s="151"/>
      <c r="DY14" s="151"/>
      <c r="DZ14" s="151"/>
      <c r="EA14" s="27">
        <v>10</v>
      </c>
      <c r="EB14" s="151">
        <f t="shared" si="4"/>
        <v>48.5</v>
      </c>
      <c r="EC14" s="27">
        <v>50</v>
      </c>
      <c r="ED14" s="157">
        <v>210217.10329999999</v>
      </c>
      <c r="EE14" s="67" t="s">
        <v>197</v>
      </c>
      <c r="EF14" s="67" t="s">
        <v>950</v>
      </c>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5"/>
      <c r="IP14" s="10"/>
      <c r="IQ14" s="10"/>
      <c r="IR14" s="67"/>
      <c r="IS14" s="31" t="s">
        <v>950</v>
      </c>
      <c r="IT14" s="15">
        <v>2.0299999999999998</v>
      </c>
      <c r="IU14" s="15">
        <v>11.73</v>
      </c>
      <c r="IV14" s="30">
        <v>0.7</v>
      </c>
      <c r="IW14" s="30">
        <v>2.09</v>
      </c>
      <c r="IX14" s="15">
        <v>1.82</v>
      </c>
      <c r="IY14" s="34"/>
      <c r="IZ14" s="34"/>
      <c r="JA14" s="34">
        <f t="shared" si="5"/>
        <v>13.76</v>
      </c>
      <c r="JB14" s="34"/>
      <c r="JC14"/>
      <c r="JD14"/>
      <c r="JE14" s="75">
        <v>2.0299999999999998</v>
      </c>
      <c r="JF14" s="34"/>
      <c r="JG14" s="136"/>
      <c r="JH14" s="31">
        <v>2.0299999999999998</v>
      </c>
      <c r="JJ14" s="75">
        <v>11.73</v>
      </c>
      <c r="JK14" s="128">
        <v>6.22</v>
      </c>
      <c r="JL14" s="9">
        <v>3.05</v>
      </c>
      <c r="JN14" s="32"/>
      <c r="JO14" s="32"/>
      <c r="JP14" s="107"/>
      <c r="JQ14" s="107"/>
      <c r="JR14" s="107">
        <v>2.14</v>
      </c>
      <c r="JS14" s="107">
        <v>0.16</v>
      </c>
      <c r="JT14" s="107">
        <f t="shared" si="1"/>
        <v>2.14</v>
      </c>
      <c r="JU14" s="107">
        <f t="shared" si="2"/>
        <v>0.16</v>
      </c>
      <c r="JV14" s="107">
        <f t="shared" si="3"/>
        <v>13.76</v>
      </c>
      <c r="JW14" s="107"/>
      <c r="JX14" s="107"/>
      <c r="JY14" s="107"/>
      <c r="JZ14" s="107"/>
    </row>
    <row r="15" spans="1:290" s="9" customFormat="1" x14ac:dyDescent="0.25">
      <c r="A15" s="15" t="s">
        <v>845</v>
      </c>
      <c r="B15" s="15" t="s">
        <v>56</v>
      </c>
      <c r="C15" s="15" t="s">
        <v>736</v>
      </c>
      <c r="D15" s="15" t="s">
        <v>815</v>
      </c>
      <c r="E15" s="15" t="s">
        <v>59</v>
      </c>
      <c r="F15" s="15" t="s">
        <v>633</v>
      </c>
      <c r="G15" s="15" t="s">
        <v>632</v>
      </c>
      <c r="H15" s="27">
        <v>2</v>
      </c>
      <c r="I15" s="15" t="s">
        <v>832</v>
      </c>
      <c r="J15" s="15" t="s">
        <v>832</v>
      </c>
      <c r="K15" s="27">
        <v>1006</v>
      </c>
      <c r="L15" s="98">
        <v>-3.40842599</v>
      </c>
      <c r="M15" s="98">
        <v>34.850243982000002</v>
      </c>
      <c r="N15" s="22">
        <v>42787</v>
      </c>
      <c r="O15" s="22"/>
      <c r="P15" s="27"/>
      <c r="Q15" s="75"/>
      <c r="R15" s="89" t="s">
        <v>352</v>
      </c>
      <c r="S15" s="80">
        <v>0.5</v>
      </c>
      <c r="T15" s="80">
        <v>1.3</v>
      </c>
      <c r="U15" s="27"/>
      <c r="V15" s="151"/>
      <c r="W15" s="151"/>
      <c r="X15" s="151"/>
      <c r="Y15" s="151"/>
      <c r="Z15" s="151"/>
      <c r="AA15" s="151"/>
      <c r="AB15" s="151"/>
      <c r="AC15" s="151"/>
      <c r="AD15" s="151"/>
      <c r="AE15" s="151"/>
      <c r="AF15" s="151"/>
      <c r="AG15" s="151"/>
      <c r="AH15" s="151"/>
      <c r="AI15" s="151"/>
      <c r="AJ15" s="151"/>
      <c r="AK15" s="151"/>
      <c r="AL15" s="151"/>
      <c r="AM15" s="151"/>
      <c r="AN15" s="151">
        <v>1</v>
      </c>
      <c r="AO15" s="151"/>
      <c r="AP15" s="151"/>
      <c r="AQ15" s="151"/>
      <c r="AR15" s="151"/>
      <c r="AS15" s="151"/>
      <c r="AT15" s="151">
        <v>2</v>
      </c>
      <c r="AU15" s="151"/>
      <c r="AV15" s="151"/>
      <c r="AW15" s="151"/>
      <c r="AX15" s="151">
        <v>0.5</v>
      </c>
      <c r="AY15" s="151"/>
      <c r="AZ15" s="151"/>
      <c r="BA15" s="151"/>
      <c r="BB15" s="151"/>
      <c r="BC15" s="151"/>
      <c r="BD15" s="151"/>
      <c r="BE15" s="151">
        <v>4</v>
      </c>
      <c r="BF15" s="151"/>
      <c r="BG15" s="151"/>
      <c r="BH15" s="151"/>
      <c r="BI15" s="151"/>
      <c r="BJ15" s="151">
        <v>2</v>
      </c>
      <c r="BK15" s="151">
        <v>2</v>
      </c>
      <c r="BL15" s="151"/>
      <c r="BM15" s="151"/>
      <c r="BN15" s="151"/>
      <c r="BO15" s="151"/>
      <c r="BP15" s="151"/>
      <c r="BQ15" s="151">
        <v>3</v>
      </c>
      <c r="BR15" s="151">
        <v>0.5</v>
      </c>
      <c r="BS15" s="151">
        <v>0.5</v>
      </c>
      <c r="BT15" s="151">
        <v>2</v>
      </c>
      <c r="BU15" s="151"/>
      <c r="BV15" s="151">
        <v>0.5</v>
      </c>
      <c r="BW15" s="151"/>
      <c r="BX15" s="151"/>
      <c r="BY15" s="151"/>
      <c r="BZ15" s="151"/>
      <c r="CA15" s="151"/>
      <c r="CB15" s="151"/>
      <c r="CC15" s="151"/>
      <c r="CD15" s="151"/>
      <c r="CE15" s="151"/>
      <c r="CF15" s="151"/>
      <c r="CG15" s="151"/>
      <c r="CH15" s="151"/>
      <c r="CI15" s="151"/>
      <c r="CJ15" s="151"/>
      <c r="CK15" s="151"/>
      <c r="CL15" s="151"/>
      <c r="CM15" s="151"/>
      <c r="CN15" s="151"/>
      <c r="CO15" s="151"/>
      <c r="CP15" s="151"/>
      <c r="CQ15" s="151"/>
      <c r="CR15" s="151"/>
      <c r="CS15" s="151"/>
      <c r="CT15" s="151"/>
      <c r="CU15" s="151"/>
      <c r="CV15" s="151"/>
      <c r="CW15" s="151"/>
      <c r="CX15" s="151"/>
      <c r="CY15" s="151"/>
      <c r="CZ15" s="151"/>
      <c r="DA15" s="151"/>
      <c r="DB15" s="151"/>
      <c r="DC15" s="151"/>
      <c r="DD15" s="151"/>
      <c r="DE15" s="151"/>
      <c r="DF15" s="151"/>
      <c r="DG15" s="151"/>
      <c r="DH15" s="151"/>
      <c r="DI15" s="151"/>
      <c r="DJ15" s="151"/>
      <c r="DK15" s="151"/>
      <c r="DL15" s="151"/>
      <c r="DM15" s="151"/>
      <c r="DN15" s="151"/>
      <c r="DO15" s="151"/>
      <c r="DP15" s="151"/>
      <c r="DQ15" s="151"/>
      <c r="DR15" s="151"/>
      <c r="DS15" s="151"/>
      <c r="DT15" s="151"/>
      <c r="DU15" s="151"/>
      <c r="DV15" s="151"/>
      <c r="DW15" s="151"/>
      <c r="DX15" s="151"/>
      <c r="DY15" s="151"/>
      <c r="DZ15" s="151"/>
      <c r="EA15" s="27">
        <v>27</v>
      </c>
      <c r="EB15" s="151">
        <f t="shared" si="4"/>
        <v>45</v>
      </c>
      <c r="EC15" s="27">
        <v>45</v>
      </c>
      <c r="ED15" s="157">
        <v>210217.09400000001</v>
      </c>
      <c r="EE15" s="67" t="s">
        <v>186</v>
      </c>
      <c r="EF15" s="67" t="s">
        <v>950</v>
      </c>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5"/>
      <c r="IP15" s="10"/>
      <c r="IQ15" s="10"/>
      <c r="IR15" s="67"/>
      <c r="IS15" s="31" t="s">
        <v>950</v>
      </c>
      <c r="IT15" s="15">
        <v>5.9</v>
      </c>
      <c r="IU15" s="15">
        <v>4.22</v>
      </c>
      <c r="IV15" s="30">
        <v>2.0099999999999998</v>
      </c>
      <c r="IW15" s="30">
        <v>1.4</v>
      </c>
      <c r="IX15" s="15"/>
      <c r="IY15" s="34">
        <v>3.91</v>
      </c>
      <c r="IZ15" s="34"/>
      <c r="JA15" s="34">
        <f t="shared" si="5"/>
        <v>10.120000000000001</v>
      </c>
      <c r="JB15" s="34"/>
      <c r="JC15"/>
      <c r="JD15"/>
      <c r="JE15" s="75">
        <v>5.9</v>
      </c>
      <c r="JF15" s="34"/>
      <c r="JG15" s="136"/>
      <c r="JH15" s="31">
        <v>5.9</v>
      </c>
      <c r="JJ15" s="75">
        <v>4.22</v>
      </c>
      <c r="JK15" s="128"/>
      <c r="JL15" s="9">
        <v>4.22</v>
      </c>
      <c r="JN15" s="32"/>
      <c r="JO15" s="32"/>
      <c r="JP15" s="107"/>
      <c r="JQ15" s="107"/>
      <c r="JR15" s="107"/>
      <c r="JS15" s="107"/>
      <c r="JT15" s="107" t="str">
        <f t="shared" si="1"/>
        <v/>
      </c>
      <c r="JU15" s="107" t="str">
        <f t="shared" si="2"/>
        <v/>
      </c>
      <c r="JV15" s="107">
        <f t="shared" si="3"/>
        <v>10.120000000000001</v>
      </c>
      <c r="JW15" s="107"/>
      <c r="JX15" s="107"/>
      <c r="JY15" s="107"/>
      <c r="JZ15" s="107"/>
    </row>
    <row r="16" spans="1:290" s="9" customFormat="1" x14ac:dyDescent="0.25">
      <c r="A16" s="15" t="s">
        <v>846</v>
      </c>
      <c r="B16" s="15" t="s">
        <v>57</v>
      </c>
      <c r="C16" s="15" t="s">
        <v>736</v>
      </c>
      <c r="D16" s="15" t="s">
        <v>816</v>
      </c>
      <c r="E16" s="15" t="s">
        <v>59</v>
      </c>
      <c r="F16" s="15" t="s">
        <v>633</v>
      </c>
      <c r="G16" s="15" t="s">
        <v>632</v>
      </c>
      <c r="H16" s="27">
        <v>3</v>
      </c>
      <c r="I16" s="15" t="s">
        <v>832</v>
      </c>
      <c r="J16" s="15" t="s">
        <v>832</v>
      </c>
      <c r="K16" s="27">
        <v>1001</v>
      </c>
      <c r="L16" s="98">
        <v>-3.4063160140000002</v>
      </c>
      <c r="M16" s="98">
        <v>34.850407009999998</v>
      </c>
      <c r="N16" s="22">
        <v>42786</v>
      </c>
      <c r="O16" s="22"/>
      <c r="P16" s="27"/>
      <c r="Q16" s="75"/>
      <c r="R16" s="89" t="s">
        <v>352</v>
      </c>
      <c r="S16" s="80">
        <v>1</v>
      </c>
      <c r="T16" s="80">
        <v>3</v>
      </c>
      <c r="U16" s="27"/>
      <c r="V16" s="151">
        <v>2</v>
      </c>
      <c r="W16" s="151"/>
      <c r="X16" s="151"/>
      <c r="Y16" s="151"/>
      <c r="Z16" s="151"/>
      <c r="AA16" s="151"/>
      <c r="AB16" s="151"/>
      <c r="AC16" s="151"/>
      <c r="AD16" s="151"/>
      <c r="AE16" s="151"/>
      <c r="AF16" s="151"/>
      <c r="AG16" s="151"/>
      <c r="AH16" s="151"/>
      <c r="AI16" s="151"/>
      <c r="AJ16" s="151"/>
      <c r="AK16" s="151"/>
      <c r="AL16" s="151">
        <v>2</v>
      </c>
      <c r="AM16" s="151"/>
      <c r="AN16" s="151"/>
      <c r="AO16" s="151"/>
      <c r="AP16" s="151"/>
      <c r="AQ16" s="151"/>
      <c r="AR16" s="151">
        <v>5</v>
      </c>
      <c r="AS16" s="151"/>
      <c r="AT16" s="151">
        <v>1</v>
      </c>
      <c r="AU16" s="151">
        <v>1</v>
      </c>
      <c r="AV16" s="151"/>
      <c r="AW16" s="151"/>
      <c r="AX16" s="151"/>
      <c r="AY16" s="151"/>
      <c r="AZ16" s="151"/>
      <c r="BA16" s="151"/>
      <c r="BB16" s="151"/>
      <c r="BC16" s="151"/>
      <c r="BD16" s="151"/>
      <c r="BE16" s="151"/>
      <c r="BF16" s="151"/>
      <c r="BG16" s="151"/>
      <c r="BH16" s="151"/>
      <c r="BI16" s="151">
        <v>3</v>
      </c>
      <c r="BJ16" s="151">
        <v>2</v>
      </c>
      <c r="BK16" s="151"/>
      <c r="BL16" s="151">
        <v>2</v>
      </c>
      <c r="BM16" s="151"/>
      <c r="BN16" s="151"/>
      <c r="BO16" s="151"/>
      <c r="BP16" s="151"/>
      <c r="BQ16" s="151">
        <v>2</v>
      </c>
      <c r="BR16" s="151"/>
      <c r="BS16" s="151">
        <v>1</v>
      </c>
      <c r="BT16" s="151">
        <v>8</v>
      </c>
      <c r="BU16" s="151"/>
      <c r="BV16" s="151"/>
      <c r="BW16" s="151"/>
      <c r="BX16" s="151"/>
      <c r="BY16" s="151"/>
      <c r="BZ16" s="151"/>
      <c r="CA16" s="151"/>
      <c r="CB16" s="151"/>
      <c r="CC16" s="151"/>
      <c r="CD16" s="151"/>
      <c r="CE16" s="151"/>
      <c r="CF16" s="151"/>
      <c r="CG16" s="151"/>
      <c r="CH16" s="151"/>
      <c r="CI16" s="151"/>
      <c r="CJ16" s="151"/>
      <c r="CK16" s="151"/>
      <c r="CL16" s="151"/>
      <c r="CM16" s="151"/>
      <c r="CN16" s="151"/>
      <c r="CO16" s="151"/>
      <c r="CP16" s="151"/>
      <c r="CQ16" s="151"/>
      <c r="CR16" s="151"/>
      <c r="CS16" s="151"/>
      <c r="CT16" s="151"/>
      <c r="CU16" s="151"/>
      <c r="CV16" s="151"/>
      <c r="CW16" s="151"/>
      <c r="CX16" s="151"/>
      <c r="CY16" s="151"/>
      <c r="CZ16" s="151"/>
      <c r="DA16" s="151"/>
      <c r="DB16" s="151"/>
      <c r="DC16" s="151"/>
      <c r="DD16" s="151"/>
      <c r="DE16" s="151"/>
      <c r="DF16" s="151"/>
      <c r="DG16" s="151"/>
      <c r="DH16" s="151"/>
      <c r="DI16" s="151"/>
      <c r="DJ16" s="151"/>
      <c r="DK16" s="151"/>
      <c r="DL16" s="151"/>
      <c r="DM16" s="151"/>
      <c r="DN16" s="151"/>
      <c r="DO16" s="151"/>
      <c r="DP16" s="151"/>
      <c r="DQ16" s="151"/>
      <c r="DR16" s="151"/>
      <c r="DS16" s="151"/>
      <c r="DT16" s="151"/>
      <c r="DU16" s="151"/>
      <c r="DV16" s="151"/>
      <c r="DW16" s="151"/>
      <c r="DX16" s="151"/>
      <c r="DY16" s="151"/>
      <c r="DZ16" s="151"/>
      <c r="EA16" s="27">
        <v>8</v>
      </c>
      <c r="EB16" s="151">
        <f t="shared" si="4"/>
        <v>37</v>
      </c>
      <c r="EC16" s="27">
        <v>30</v>
      </c>
      <c r="ED16" s="156">
        <v>200217.1513</v>
      </c>
      <c r="EE16" s="67" t="s">
        <v>199</v>
      </c>
      <c r="EF16" s="67" t="s">
        <v>950</v>
      </c>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5"/>
      <c r="IP16" s="10"/>
      <c r="IQ16" s="10"/>
      <c r="IR16" s="67"/>
      <c r="IS16" s="31" t="s">
        <v>950</v>
      </c>
      <c r="IT16" s="15"/>
      <c r="IU16" s="15">
        <v>11</v>
      </c>
      <c r="IV16" s="30">
        <v>0.72</v>
      </c>
      <c r="IW16" s="30">
        <v>2.0299999999999998</v>
      </c>
      <c r="IX16" s="15">
        <v>1.53</v>
      </c>
      <c r="IY16" s="34"/>
      <c r="IZ16" s="34"/>
      <c r="JA16" s="34"/>
      <c r="JB16" s="34"/>
      <c r="JC16"/>
      <c r="JD16"/>
      <c r="JE16" s="75">
        <v>0.79</v>
      </c>
      <c r="JF16" s="34"/>
      <c r="JG16" s="136"/>
      <c r="JH16" s="31">
        <v>0.79</v>
      </c>
      <c r="JJ16" s="75">
        <v>11</v>
      </c>
      <c r="JK16" s="128">
        <v>6.26</v>
      </c>
      <c r="JL16" s="9">
        <v>1.96</v>
      </c>
      <c r="JN16" s="32"/>
      <c r="JO16" s="32"/>
      <c r="JR16" s="107">
        <v>2.7</v>
      </c>
      <c r="JS16" s="107">
        <v>0.13</v>
      </c>
      <c r="JT16" s="107" t="e">
        <f>IF((AND(JR16="",#REF!= "")),"",JR16+#REF!)</f>
        <v>#REF!</v>
      </c>
      <c r="JU16" s="107" t="e">
        <f>IF((AND(JS16="",#REF!= "")),"",JS16+#REF!)</f>
        <v>#REF!</v>
      </c>
      <c r="JV16" s="107">
        <f t="shared" si="3"/>
        <v>11.79</v>
      </c>
      <c r="JW16" s="107"/>
      <c r="JX16" s="107"/>
      <c r="JY16" s="107"/>
      <c r="JZ16" s="107"/>
    </row>
    <row r="17" spans="1:286" s="9" customFormat="1" x14ac:dyDescent="0.25">
      <c r="A17" s="15" t="s">
        <v>847</v>
      </c>
      <c r="B17" s="15" t="s">
        <v>58</v>
      </c>
      <c r="C17" s="15" t="s">
        <v>736</v>
      </c>
      <c r="D17" s="15" t="s">
        <v>817</v>
      </c>
      <c r="E17" s="15" t="s">
        <v>59</v>
      </c>
      <c r="F17" s="15" t="s">
        <v>633</v>
      </c>
      <c r="G17" s="15" t="s">
        <v>632</v>
      </c>
      <c r="H17" s="27">
        <v>4</v>
      </c>
      <c r="I17" s="15" t="s">
        <v>832</v>
      </c>
      <c r="J17" s="15" t="s">
        <v>832</v>
      </c>
      <c r="K17" s="27">
        <v>1003</v>
      </c>
      <c r="L17" s="98">
        <v>-3.4068529590000001</v>
      </c>
      <c r="M17" s="98">
        <v>34.851600005999998</v>
      </c>
      <c r="N17" s="22">
        <v>42786</v>
      </c>
      <c r="O17" s="22"/>
      <c r="P17" s="27"/>
      <c r="Q17" s="75"/>
      <c r="R17" s="89" t="s">
        <v>352</v>
      </c>
      <c r="S17" s="80">
        <v>1.3</v>
      </c>
      <c r="T17" s="80">
        <v>1.9</v>
      </c>
      <c r="U17" s="27"/>
      <c r="V17" s="151">
        <v>1</v>
      </c>
      <c r="W17" s="151"/>
      <c r="X17" s="151"/>
      <c r="Y17" s="151"/>
      <c r="Z17" s="151"/>
      <c r="AA17" s="151"/>
      <c r="AB17" s="151"/>
      <c r="AC17" s="151">
        <v>1</v>
      </c>
      <c r="AD17" s="151"/>
      <c r="AE17" s="151"/>
      <c r="AF17" s="151"/>
      <c r="AG17" s="151"/>
      <c r="AH17" s="151"/>
      <c r="AI17" s="151"/>
      <c r="AJ17" s="151"/>
      <c r="AK17" s="151">
        <v>2</v>
      </c>
      <c r="AL17" s="151">
        <v>20</v>
      </c>
      <c r="AM17" s="151"/>
      <c r="AN17" s="151">
        <v>0.1</v>
      </c>
      <c r="AO17" s="151"/>
      <c r="AP17" s="151"/>
      <c r="AQ17" s="151"/>
      <c r="AR17" s="151">
        <v>0</v>
      </c>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v>6</v>
      </c>
      <c r="BP17" s="151"/>
      <c r="BQ17" s="151"/>
      <c r="BR17" s="151"/>
      <c r="BS17" s="151"/>
      <c r="BT17" s="151"/>
      <c r="BU17" s="151"/>
      <c r="BV17" s="151"/>
      <c r="BW17" s="151"/>
      <c r="BX17" s="151"/>
      <c r="BY17" s="151"/>
      <c r="BZ17" s="151"/>
      <c r="CA17" s="151"/>
      <c r="CB17" s="151"/>
      <c r="CC17" s="151"/>
      <c r="CD17" s="151"/>
      <c r="CE17" s="151"/>
      <c r="CF17" s="151"/>
      <c r="CG17" s="151"/>
      <c r="CH17" s="151"/>
      <c r="CI17" s="151"/>
      <c r="CJ17" s="151"/>
      <c r="CK17" s="151"/>
      <c r="CL17" s="151"/>
      <c r="CM17" s="151"/>
      <c r="CN17" s="151"/>
      <c r="CO17" s="151"/>
      <c r="CP17" s="151"/>
      <c r="CQ17" s="151"/>
      <c r="CR17" s="151"/>
      <c r="CS17" s="151"/>
      <c r="CT17" s="151"/>
      <c r="CU17" s="151"/>
      <c r="CV17" s="151"/>
      <c r="CW17" s="151"/>
      <c r="CX17" s="151"/>
      <c r="CY17" s="151"/>
      <c r="CZ17" s="151"/>
      <c r="DA17" s="151"/>
      <c r="DB17" s="151"/>
      <c r="DC17" s="151"/>
      <c r="DD17" s="151"/>
      <c r="DE17" s="151"/>
      <c r="DF17" s="151"/>
      <c r="DG17" s="151"/>
      <c r="DH17" s="151"/>
      <c r="DI17" s="151"/>
      <c r="DJ17" s="151"/>
      <c r="DK17" s="151"/>
      <c r="DL17" s="151"/>
      <c r="DM17" s="151"/>
      <c r="DN17" s="151"/>
      <c r="DO17" s="151"/>
      <c r="DP17" s="151"/>
      <c r="DQ17" s="151"/>
      <c r="DR17" s="151"/>
      <c r="DS17" s="151"/>
      <c r="DT17" s="151"/>
      <c r="DU17" s="151"/>
      <c r="DV17" s="151"/>
      <c r="DW17" s="151"/>
      <c r="DX17" s="151"/>
      <c r="DY17" s="151"/>
      <c r="DZ17" s="151"/>
      <c r="EA17" s="27">
        <v>7</v>
      </c>
      <c r="EB17" s="151">
        <f t="shared" si="4"/>
        <v>37.1</v>
      </c>
      <c r="EC17" s="27">
        <v>40</v>
      </c>
      <c r="ED17" s="157">
        <v>200217.17199999999</v>
      </c>
      <c r="EE17" s="67" t="s">
        <v>200</v>
      </c>
      <c r="EF17" s="67" t="s">
        <v>950</v>
      </c>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5"/>
      <c r="IP17" s="10"/>
      <c r="IQ17" s="10"/>
      <c r="IR17" s="67"/>
      <c r="IS17" s="31" t="s">
        <v>950</v>
      </c>
      <c r="IT17" s="15">
        <v>1.1599999999999999</v>
      </c>
      <c r="IU17" s="15">
        <v>11.66</v>
      </c>
      <c r="IV17" s="15"/>
      <c r="IW17" s="30">
        <v>2.04</v>
      </c>
      <c r="IX17" s="15"/>
      <c r="IY17" s="34"/>
      <c r="IZ17" s="34"/>
      <c r="JA17" s="34">
        <f>IT17+IU17</f>
        <v>12.82</v>
      </c>
      <c r="JB17" s="34"/>
      <c r="JC17"/>
      <c r="JD17"/>
      <c r="JE17" s="75">
        <v>1.1599999999999999</v>
      </c>
      <c r="JF17" s="34"/>
      <c r="JG17" s="136"/>
      <c r="JH17" s="31">
        <v>1.1599999999999999</v>
      </c>
      <c r="JJ17" s="75">
        <v>11.66</v>
      </c>
      <c r="JK17" s="128">
        <v>4.68</v>
      </c>
      <c r="JL17" s="9">
        <v>4.42</v>
      </c>
      <c r="JN17" s="32"/>
      <c r="JO17" s="32"/>
      <c r="JP17" s="107"/>
      <c r="JQ17" s="107"/>
      <c r="JR17" s="142"/>
      <c r="JS17" s="142"/>
      <c r="JT17" s="107" t="str">
        <f t="shared" si="1"/>
        <v/>
      </c>
      <c r="JU17" s="107" t="str">
        <f t="shared" si="2"/>
        <v/>
      </c>
      <c r="JV17" s="107">
        <f t="shared" si="3"/>
        <v>12.82</v>
      </c>
      <c r="JW17" s="107"/>
      <c r="JX17" s="107"/>
      <c r="JY17" s="107"/>
      <c r="JZ17" s="107"/>
    </row>
    <row r="18" spans="1:286" s="9" customFormat="1" x14ac:dyDescent="0.25">
      <c r="A18" s="15" t="s">
        <v>848</v>
      </c>
      <c r="B18" s="15" t="s">
        <v>276</v>
      </c>
      <c r="C18" s="15" t="s">
        <v>737</v>
      </c>
      <c r="D18" s="15" t="s">
        <v>819</v>
      </c>
      <c r="E18" s="15" t="s">
        <v>183</v>
      </c>
      <c r="F18" s="15" t="s">
        <v>635</v>
      </c>
      <c r="G18" s="9" t="s">
        <v>628</v>
      </c>
      <c r="H18" s="27">
        <v>1</v>
      </c>
      <c r="I18" s="15" t="s">
        <v>832</v>
      </c>
      <c r="J18" s="15" t="s">
        <v>832</v>
      </c>
      <c r="K18" s="27">
        <v>1023</v>
      </c>
      <c r="L18" s="98">
        <v>-2.4377470369999998</v>
      </c>
      <c r="M18" s="98">
        <v>34.855161979999998</v>
      </c>
      <c r="N18" s="22">
        <v>42792</v>
      </c>
      <c r="O18" s="22"/>
      <c r="P18" s="27"/>
      <c r="Q18" s="75"/>
      <c r="R18" s="89" t="s">
        <v>82</v>
      </c>
      <c r="S18" s="80"/>
      <c r="T18" s="80"/>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151"/>
      <c r="BV18" s="27"/>
      <c r="BW18" s="27"/>
      <c r="BX18" s="151"/>
      <c r="BY18" s="151"/>
      <c r="BZ18" s="151"/>
      <c r="CA18" s="151"/>
      <c r="CB18" s="151"/>
      <c r="CC18" s="151"/>
      <c r="CD18" s="151"/>
      <c r="CE18" s="151"/>
      <c r="CF18" s="151"/>
      <c r="CG18" s="151"/>
      <c r="CH18" s="151"/>
      <c r="CI18" s="151"/>
      <c r="CJ18" s="151"/>
      <c r="CK18" s="151"/>
      <c r="CL18" s="151"/>
      <c r="CM18" s="151"/>
      <c r="CN18" s="151"/>
      <c r="CO18" s="151"/>
      <c r="CP18" s="151"/>
      <c r="CQ18" s="151"/>
      <c r="CR18" s="151"/>
      <c r="CS18" s="151"/>
      <c r="CT18" s="151"/>
      <c r="CU18" s="151"/>
      <c r="CV18" s="151"/>
      <c r="CW18" s="151"/>
      <c r="CX18" s="151"/>
      <c r="CY18" s="151"/>
      <c r="CZ18" s="151"/>
      <c r="DA18" s="151"/>
      <c r="DB18" s="151"/>
      <c r="DC18" s="151"/>
      <c r="DD18" s="151"/>
      <c r="DE18" s="151"/>
      <c r="DF18" s="151"/>
      <c r="DG18" s="151"/>
      <c r="DH18" s="151"/>
      <c r="DI18" s="151"/>
      <c r="DJ18" s="151"/>
      <c r="DK18" s="151"/>
      <c r="DL18" s="151"/>
      <c r="DM18" s="151"/>
      <c r="DN18" s="151"/>
      <c r="DO18" s="151"/>
      <c r="DP18" s="151"/>
      <c r="DQ18" s="151"/>
      <c r="DR18" s="151"/>
      <c r="DS18" s="151"/>
      <c r="DT18" s="151"/>
      <c r="DU18" s="151"/>
      <c r="DV18" s="151"/>
      <c r="DW18" s="151"/>
      <c r="DX18" s="151"/>
      <c r="DY18" s="151"/>
      <c r="DZ18" s="151"/>
      <c r="EA18" s="27"/>
      <c r="EB18" s="151">
        <f t="shared" si="4"/>
        <v>0</v>
      </c>
      <c r="EC18" s="27">
        <v>35</v>
      </c>
      <c r="ED18" s="157"/>
      <c r="EE18" s="67"/>
      <c r="EF18" s="67" t="s">
        <v>950</v>
      </c>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5"/>
      <c r="IP18" s="10"/>
      <c r="IQ18" s="10"/>
      <c r="IR18" s="67"/>
      <c r="IS18" s="31" t="s">
        <v>950</v>
      </c>
      <c r="IT18" s="15"/>
      <c r="IU18" s="15"/>
      <c r="IV18" s="15"/>
      <c r="IW18" s="15"/>
      <c r="IX18" s="15"/>
      <c r="IY18" s="15"/>
      <c r="IZ18" s="15"/>
      <c r="JA18" s="15"/>
      <c r="JB18" s="15"/>
      <c r="JC18"/>
      <c r="JD18"/>
      <c r="JE18" s="75"/>
      <c r="JF18" s="34"/>
      <c r="JG18" s="136"/>
      <c r="JH18" s="31"/>
      <c r="JJ18" s="75">
        <v>12.35</v>
      </c>
      <c r="JK18" s="128">
        <v>5.04</v>
      </c>
      <c r="JL18" s="9">
        <v>3.99</v>
      </c>
      <c r="JM18" s="9" t="s">
        <v>668</v>
      </c>
      <c r="JN18" s="32"/>
      <c r="JO18" s="32"/>
      <c r="JP18" s="107"/>
      <c r="JQ18" s="107"/>
      <c r="JR18" s="107">
        <v>2.73</v>
      </c>
      <c r="JS18" s="107">
        <v>0.06</v>
      </c>
      <c r="JT18" s="107">
        <f t="shared" si="1"/>
        <v>2.73</v>
      </c>
      <c r="JU18" s="107">
        <f t="shared" si="2"/>
        <v>0.06</v>
      </c>
      <c r="JV18" s="107">
        <f t="shared" si="3"/>
        <v>12.35</v>
      </c>
      <c r="JW18" s="107"/>
      <c r="JX18" s="107"/>
      <c r="JY18" s="107"/>
      <c r="JZ18" s="107"/>
    </row>
    <row r="19" spans="1:286" s="9" customFormat="1" x14ac:dyDescent="0.25">
      <c r="A19" s="15" t="s">
        <v>849</v>
      </c>
      <c r="B19" s="15" t="s">
        <v>277</v>
      </c>
      <c r="C19" s="15" t="s">
        <v>738</v>
      </c>
      <c r="D19" s="15" t="s">
        <v>820</v>
      </c>
      <c r="E19" s="15" t="s">
        <v>183</v>
      </c>
      <c r="F19" s="15" t="s">
        <v>635</v>
      </c>
      <c r="G19" s="9" t="s">
        <v>628</v>
      </c>
      <c r="H19" s="27">
        <v>2</v>
      </c>
      <c r="I19" s="15" t="s">
        <v>832</v>
      </c>
      <c r="J19" s="15" t="s">
        <v>832</v>
      </c>
      <c r="K19" s="27">
        <v>1025</v>
      </c>
      <c r="L19" s="98">
        <v>-2.43776598</v>
      </c>
      <c r="M19" s="98">
        <v>34.855393991</v>
      </c>
      <c r="N19" s="22">
        <v>42792</v>
      </c>
      <c r="O19" s="22"/>
      <c r="P19" s="27"/>
      <c r="Q19" s="75"/>
      <c r="R19" s="89" t="s">
        <v>82</v>
      </c>
      <c r="S19" s="80"/>
      <c r="T19" s="80"/>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151"/>
      <c r="BV19" s="27"/>
      <c r="BW19" s="27"/>
      <c r="BX19" s="151"/>
      <c r="BY19" s="151"/>
      <c r="BZ19" s="151"/>
      <c r="CA19" s="151"/>
      <c r="CB19" s="151"/>
      <c r="CC19" s="151"/>
      <c r="CD19" s="151"/>
      <c r="CE19" s="151"/>
      <c r="CF19" s="151"/>
      <c r="CG19" s="151"/>
      <c r="CH19" s="151"/>
      <c r="CI19" s="151"/>
      <c r="CJ19" s="151"/>
      <c r="CK19" s="151"/>
      <c r="CL19" s="151"/>
      <c r="CM19" s="151"/>
      <c r="CN19" s="151"/>
      <c r="CO19" s="151"/>
      <c r="CP19" s="151"/>
      <c r="CQ19" s="151"/>
      <c r="CR19" s="151"/>
      <c r="CS19" s="151"/>
      <c r="CT19" s="151"/>
      <c r="CU19" s="151"/>
      <c r="CV19" s="151"/>
      <c r="CW19" s="151"/>
      <c r="CX19" s="151"/>
      <c r="CY19" s="151"/>
      <c r="CZ19" s="151"/>
      <c r="DA19" s="151"/>
      <c r="DB19" s="151"/>
      <c r="DC19" s="151"/>
      <c r="DD19" s="151"/>
      <c r="DE19" s="151"/>
      <c r="DF19" s="151"/>
      <c r="DG19" s="151"/>
      <c r="DH19" s="151"/>
      <c r="DI19" s="151"/>
      <c r="DJ19" s="151"/>
      <c r="DK19" s="151"/>
      <c r="DL19" s="151"/>
      <c r="DM19" s="151"/>
      <c r="DN19" s="151"/>
      <c r="DO19" s="151"/>
      <c r="DP19" s="151"/>
      <c r="DQ19" s="151"/>
      <c r="DR19" s="151"/>
      <c r="DS19" s="151"/>
      <c r="DT19" s="151"/>
      <c r="DU19" s="151"/>
      <c r="DV19" s="151"/>
      <c r="DW19" s="151"/>
      <c r="DX19" s="151"/>
      <c r="DY19" s="151"/>
      <c r="DZ19" s="151"/>
      <c r="EA19" s="27"/>
      <c r="EB19" s="151">
        <f t="shared" si="4"/>
        <v>0</v>
      </c>
      <c r="EC19" s="27">
        <v>30</v>
      </c>
      <c r="ED19" s="156"/>
      <c r="EE19" s="67"/>
      <c r="EF19" s="67" t="s">
        <v>950</v>
      </c>
      <c r="EG19" s="15"/>
      <c r="EH19" s="15"/>
      <c r="EI19" s="15"/>
      <c r="EJ19" s="15"/>
      <c r="EK19" s="15"/>
      <c r="EL19" s="15"/>
      <c r="EM19" s="15"/>
      <c r="EN19" s="15"/>
      <c r="EO19" s="15"/>
      <c r="EP19" s="15"/>
      <c r="EQ19" s="15"/>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5"/>
      <c r="FP19" s="15"/>
      <c r="FQ19" s="15"/>
      <c r="FR19" s="15"/>
      <c r="FS19" s="15"/>
      <c r="FT19" s="15"/>
      <c r="FU19" s="15"/>
      <c r="FV19" s="15"/>
      <c r="FW19" s="15"/>
      <c r="FX19" s="15"/>
      <c r="FY19" s="15"/>
      <c r="FZ19" s="15"/>
      <c r="GA19" s="15"/>
      <c r="GB19" s="15"/>
      <c r="GC19" s="15"/>
      <c r="GD19" s="15"/>
      <c r="GE19" s="15"/>
      <c r="GF19" s="15"/>
      <c r="GG19" s="15"/>
      <c r="GH19" s="15"/>
      <c r="GI19" s="15"/>
      <c r="GJ19" s="15"/>
      <c r="GK19" s="15"/>
      <c r="GL19" s="15"/>
      <c r="GM19" s="10"/>
      <c r="GN19" s="15"/>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5"/>
      <c r="IO19" s="15"/>
      <c r="IP19" s="15"/>
      <c r="IQ19" s="15"/>
      <c r="IR19" s="67"/>
      <c r="IS19" s="31" t="s">
        <v>950</v>
      </c>
      <c r="IT19" s="15"/>
      <c r="IU19" s="15"/>
      <c r="IV19" s="15"/>
      <c r="IW19" s="15"/>
      <c r="IX19" s="15"/>
      <c r="IY19" s="15"/>
      <c r="IZ19" s="15"/>
      <c r="JA19" s="15"/>
      <c r="JB19" s="15"/>
      <c r="JC19"/>
      <c r="JD19"/>
      <c r="JE19" s="75"/>
      <c r="JF19" s="34"/>
      <c r="JG19" s="136"/>
      <c r="JH19" s="31"/>
      <c r="JJ19" s="75">
        <v>8.48</v>
      </c>
      <c r="JK19" s="128">
        <v>5.86</v>
      </c>
      <c r="JL19" s="9">
        <v>2.4900000000000002</v>
      </c>
      <c r="JN19" s="32"/>
      <c r="JO19" s="32"/>
      <c r="JP19" s="107"/>
      <c r="JQ19" s="107"/>
      <c r="JR19" s="107">
        <v>2.56</v>
      </c>
      <c r="JS19" s="107">
        <v>0.15</v>
      </c>
      <c r="JT19" s="107">
        <f t="shared" si="1"/>
        <v>2.56</v>
      </c>
      <c r="JU19" s="107">
        <f t="shared" si="2"/>
        <v>0.15</v>
      </c>
      <c r="JV19" s="107">
        <f t="shared" si="3"/>
        <v>8.48</v>
      </c>
      <c r="JW19" s="107"/>
      <c r="JX19" s="107"/>
      <c r="JY19" s="107"/>
      <c r="JZ19" s="107"/>
    </row>
    <row r="20" spans="1:286" s="9" customFormat="1" x14ac:dyDescent="0.25">
      <c r="A20" s="15" t="s">
        <v>850</v>
      </c>
      <c r="B20" s="15" t="s">
        <v>279</v>
      </c>
      <c r="C20" s="15" t="s">
        <v>739</v>
      </c>
      <c r="D20" s="15" t="s">
        <v>821</v>
      </c>
      <c r="E20" s="15" t="s">
        <v>183</v>
      </c>
      <c r="F20" s="15" t="s">
        <v>635</v>
      </c>
      <c r="G20" s="9" t="s">
        <v>628</v>
      </c>
      <c r="H20" s="27">
        <v>3</v>
      </c>
      <c r="I20" s="15" t="s">
        <v>832</v>
      </c>
      <c r="J20" s="15" t="s">
        <v>832</v>
      </c>
      <c r="K20" s="27">
        <v>1027</v>
      </c>
      <c r="L20" s="98">
        <v>-2.4379910339999999</v>
      </c>
      <c r="M20" s="98">
        <v>34.855417963000001</v>
      </c>
      <c r="N20" s="22">
        <v>42792</v>
      </c>
      <c r="O20" s="22"/>
      <c r="P20" s="27"/>
      <c r="Q20" s="75"/>
      <c r="R20" s="89" t="s">
        <v>82</v>
      </c>
      <c r="S20" s="80"/>
      <c r="T20" s="80"/>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151"/>
      <c r="BV20" s="27"/>
      <c r="BW20" s="27"/>
      <c r="BX20" s="151"/>
      <c r="BY20" s="151"/>
      <c r="BZ20" s="151"/>
      <c r="CA20" s="151"/>
      <c r="CB20" s="151"/>
      <c r="CC20" s="151"/>
      <c r="CD20" s="151"/>
      <c r="CE20" s="151"/>
      <c r="CF20" s="151"/>
      <c r="CG20" s="151"/>
      <c r="CH20" s="151"/>
      <c r="CI20" s="151"/>
      <c r="CJ20" s="151"/>
      <c r="CK20" s="151"/>
      <c r="CL20" s="151"/>
      <c r="CM20" s="151"/>
      <c r="CN20" s="151"/>
      <c r="CO20" s="151"/>
      <c r="CP20" s="151"/>
      <c r="CQ20" s="151"/>
      <c r="CR20" s="151"/>
      <c r="CS20" s="151"/>
      <c r="CT20" s="151"/>
      <c r="CU20" s="151"/>
      <c r="CV20" s="151"/>
      <c r="CW20" s="151"/>
      <c r="CX20" s="151"/>
      <c r="CY20" s="151"/>
      <c r="CZ20" s="151"/>
      <c r="DA20" s="151"/>
      <c r="DB20" s="151"/>
      <c r="DC20" s="151"/>
      <c r="DD20" s="151"/>
      <c r="DE20" s="151"/>
      <c r="DF20" s="151"/>
      <c r="DG20" s="151"/>
      <c r="DH20" s="151"/>
      <c r="DI20" s="151"/>
      <c r="DJ20" s="151"/>
      <c r="DK20" s="151"/>
      <c r="DL20" s="151"/>
      <c r="DM20" s="151"/>
      <c r="DN20" s="151"/>
      <c r="DO20" s="151"/>
      <c r="DP20" s="151"/>
      <c r="DQ20" s="151"/>
      <c r="DR20" s="151"/>
      <c r="DS20" s="151"/>
      <c r="DT20" s="151"/>
      <c r="DU20" s="151"/>
      <c r="DV20" s="151"/>
      <c r="DW20" s="151"/>
      <c r="DX20" s="151"/>
      <c r="DY20" s="151"/>
      <c r="DZ20" s="151"/>
      <c r="EA20" s="27"/>
      <c r="EB20" s="151">
        <f t="shared" si="4"/>
        <v>0</v>
      </c>
      <c r="EC20" s="27">
        <v>40</v>
      </c>
      <c r="ED20" s="156"/>
      <c r="EE20" s="67"/>
      <c r="EF20" s="67" t="s">
        <v>950</v>
      </c>
      <c r="EG20" s="10"/>
      <c r="EH20" s="15"/>
      <c r="EI20" s="15"/>
      <c r="EJ20" s="15"/>
      <c r="EK20" s="15"/>
      <c r="EL20" s="15"/>
      <c r="EM20" s="15"/>
      <c r="EN20" s="15"/>
      <c r="EO20" s="15"/>
      <c r="EP20" s="15"/>
      <c r="EQ20" s="15"/>
      <c r="ER20" s="15"/>
      <c r="ES20" s="15"/>
      <c r="ET20" s="15"/>
      <c r="EU20" s="15"/>
      <c r="EV20" s="15"/>
      <c r="EW20" s="15"/>
      <c r="EX20" s="15"/>
      <c r="EY20" s="15"/>
      <c r="EZ20" s="15"/>
      <c r="FA20" s="15"/>
      <c r="FB20" s="15"/>
      <c r="FC20" s="15"/>
      <c r="FD20" s="15"/>
      <c r="FE20" s="15"/>
      <c r="FF20" s="15"/>
      <c r="FG20" s="15"/>
      <c r="FH20" s="15"/>
      <c r="FI20" s="15"/>
      <c r="FJ20" s="15"/>
      <c r="FK20" s="15"/>
      <c r="FL20" s="15"/>
      <c r="FM20" s="15"/>
      <c r="FN20" s="15"/>
      <c r="FO20" s="15"/>
      <c r="FP20" s="15"/>
      <c r="FQ20" s="15"/>
      <c r="FR20" s="15"/>
      <c r="FS20" s="15"/>
      <c r="FT20" s="15"/>
      <c r="FU20" s="15"/>
      <c r="FV20" s="15"/>
      <c r="FW20" s="15"/>
      <c r="FX20" s="15"/>
      <c r="FY20" s="15"/>
      <c r="FZ20" s="15"/>
      <c r="GA20" s="15"/>
      <c r="GB20" s="15"/>
      <c r="GC20" s="15"/>
      <c r="GD20" s="15"/>
      <c r="GE20" s="15"/>
      <c r="GF20" s="15"/>
      <c r="GG20" s="15"/>
      <c r="GH20" s="15"/>
      <c r="GI20" s="15"/>
      <c r="GJ20" s="15"/>
      <c r="GK20" s="15"/>
      <c r="GL20" s="15"/>
      <c r="GM20" s="10"/>
      <c r="GN20" s="15"/>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5"/>
      <c r="IO20" s="15"/>
      <c r="IP20" s="15"/>
      <c r="IQ20" s="15"/>
      <c r="IR20" s="67"/>
      <c r="IS20" s="31" t="s">
        <v>950</v>
      </c>
      <c r="IT20" s="15"/>
      <c r="IU20" s="15"/>
      <c r="IV20" s="15"/>
      <c r="IW20" s="30">
        <v>2.08</v>
      </c>
      <c r="IX20" s="15"/>
      <c r="IY20" s="34"/>
      <c r="IZ20" s="34"/>
      <c r="JA20" s="34">
        <v>12.33</v>
      </c>
      <c r="JB20" s="34"/>
      <c r="JC20"/>
      <c r="JD20"/>
      <c r="JE20" s="75"/>
      <c r="JF20" s="34"/>
      <c r="JG20" s="136"/>
      <c r="JH20" s="31"/>
      <c r="JJ20" s="110">
        <v>9.81</v>
      </c>
      <c r="JK20" s="128">
        <v>6.82</v>
      </c>
      <c r="JL20" s="9">
        <v>3.07</v>
      </c>
      <c r="JN20" s="32"/>
      <c r="JO20" s="32"/>
      <c r="JP20" s="107"/>
      <c r="JQ20" s="107"/>
      <c r="JR20" s="107">
        <v>2.77</v>
      </c>
      <c r="JS20" s="107">
        <v>0.34</v>
      </c>
      <c r="JT20" s="107">
        <f t="shared" si="1"/>
        <v>2.77</v>
      </c>
      <c r="JU20" s="107">
        <f t="shared" si="2"/>
        <v>0.34</v>
      </c>
      <c r="JV20" s="107">
        <f t="shared" si="3"/>
        <v>9.81</v>
      </c>
      <c r="JW20" s="107"/>
      <c r="JX20" s="107"/>
      <c r="JY20" s="107"/>
      <c r="JZ20" s="107"/>
    </row>
    <row r="21" spans="1:286" s="65" customFormat="1" x14ac:dyDescent="0.25">
      <c r="A21" s="49" t="s">
        <v>851</v>
      </c>
      <c r="B21" s="49" t="s">
        <v>280</v>
      </c>
      <c r="C21" s="49" t="s">
        <v>740</v>
      </c>
      <c r="D21" s="49" t="s">
        <v>822</v>
      </c>
      <c r="E21" s="49" t="s">
        <v>183</v>
      </c>
      <c r="F21" s="49" t="s">
        <v>635</v>
      </c>
      <c r="G21" s="65" t="s">
        <v>628</v>
      </c>
      <c r="H21" s="69">
        <v>4</v>
      </c>
      <c r="I21" s="49" t="s">
        <v>832</v>
      </c>
      <c r="J21" s="49" t="s">
        <v>832</v>
      </c>
      <c r="K21" s="69">
        <v>1026</v>
      </c>
      <c r="L21" s="99">
        <v>-2.4380789599999999</v>
      </c>
      <c r="M21" s="99">
        <v>34.854988976999998</v>
      </c>
      <c r="N21" s="68">
        <v>42792</v>
      </c>
      <c r="O21" s="68"/>
      <c r="P21" s="69"/>
      <c r="Q21" s="76"/>
      <c r="R21" s="90" t="s">
        <v>82</v>
      </c>
      <c r="S21" s="81"/>
      <c r="T21" s="81"/>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c r="BE21" s="69"/>
      <c r="BF21" s="69"/>
      <c r="BG21" s="69"/>
      <c r="BH21" s="69"/>
      <c r="BI21" s="69"/>
      <c r="BJ21" s="69"/>
      <c r="BK21" s="69"/>
      <c r="BL21" s="69"/>
      <c r="BM21" s="69"/>
      <c r="BN21" s="69"/>
      <c r="BO21" s="69"/>
      <c r="BP21" s="69"/>
      <c r="BQ21" s="69"/>
      <c r="BR21" s="69"/>
      <c r="BS21" s="69"/>
      <c r="BT21" s="69"/>
      <c r="BU21" s="152"/>
      <c r="BV21" s="69"/>
      <c r="BW21" s="69"/>
      <c r="BX21" s="152"/>
      <c r="BY21" s="152"/>
      <c r="BZ21" s="152"/>
      <c r="CA21" s="152"/>
      <c r="CB21" s="152"/>
      <c r="CC21" s="152"/>
      <c r="CD21" s="152"/>
      <c r="CE21" s="152"/>
      <c r="CF21" s="152"/>
      <c r="CG21" s="152"/>
      <c r="CH21" s="152"/>
      <c r="CI21" s="152"/>
      <c r="CJ21" s="152"/>
      <c r="CK21" s="152"/>
      <c r="CL21" s="152"/>
      <c r="CM21" s="152"/>
      <c r="CN21" s="152"/>
      <c r="CO21" s="152"/>
      <c r="CP21" s="152"/>
      <c r="CQ21" s="152"/>
      <c r="CR21" s="152"/>
      <c r="CS21" s="152"/>
      <c r="CT21" s="152"/>
      <c r="CU21" s="152"/>
      <c r="CV21" s="152"/>
      <c r="CW21" s="152"/>
      <c r="CX21" s="152"/>
      <c r="CY21" s="152"/>
      <c r="CZ21" s="152"/>
      <c r="DA21" s="152"/>
      <c r="DB21" s="152"/>
      <c r="DC21" s="152"/>
      <c r="DD21" s="152"/>
      <c r="DE21" s="152"/>
      <c r="DF21" s="152"/>
      <c r="DG21" s="152"/>
      <c r="DH21" s="152"/>
      <c r="DI21" s="152"/>
      <c r="DJ21" s="152"/>
      <c r="DK21" s="152"/>
      <c r="DL21" s="152"/>
      <c r="DM21" s="152"/>
      <c r="DN21" s="152"/>
      <c r="DO21" s="152"/>
      <c r="DP21" s="152"/>
      <c r="DQ21" s="152"/>
      <c r="DR21" s="152"/>
      <c r="DS21" s="152"/>
      <c r="DT21" s="152"/>
      <c r="DU21" s="152"/>
      <c r="DV21" s="152"/>
      <c r="DW21" s="152"/>
      <c r="DX21" s="152"/>
      <c r="DY21" s="152"/>
      <c r="DZ21" s="152"/>
      <c r="EA21" s="69"/>
      <c r="EB21" s="152">
        <f t="shared" si="4"/>
        <v>0</v>
      </c>
      <c r="EC21" s="69">
        <v>35</v>
      </c>
      <c r="ED21" s="158"/>
      <c r="EE21" s="154"/>
      <c r="EF21" s="154" t="s">
        <v>950</v>
      </c>
      <c r="EG21" s="61"/>
      <c r="EH21" s="49"/>
      <c r="EI21" s="49"/>
      <c r="EJ21" s="49"/>
      <c r="EK21" s="49"/>
      <c r="EL21" s="49"/>
      <c r="EM21" s="49"/>
      <c r="EN21" s="49"/>
      <c r="EO21" s="49"/>
      <c r="EP21" s="49"/>
      <c r="EQ21" s="49"/>
      <c r="ER21" s="49"/>
      <c r="ES21" s="49"/>
      <c r="ET21" s="49"/>
      <c r="EU21" s="49"/>
      <c r="EV21" s="49"/>
      <c r="EW21" s="49"/>
      <c r="EX21" s="49"/>
      <c r="EY21" s="49"/>
      <c r="EZ21" s="49"/>
      <c r="FA21" s="49"/>
      <c r="FB21" s="49"/>
      <c r="FC21" s="49"/>
      <c r="FD21" s="49"/>
      <c r="FE21" s="49"/>
      <c r="FF21" s="49"/>
      <c r="FG21" s="49"/>
      <c r="FH21" s="49"/>
      <c r="FI21" s="49"/>
      <c r="FJ21" s="49"/>
      <c r="FK21" s="49"/>
      <c r="FL21" s="49"/>
      <c r="FM21" s="49"/>
      <c r="FN21" s="49"/>
      <c r="FO21" s="49"/>
      <c r="FP21" s="49"/>
      <c r="FQ21" s="49"/>
      <c r="FR21" s="49"/>
      <c r="FS21" s="49"/>
      <c r="FT21" s="49"/>
      <c r="FU21" s="49"/>
      <c r="FV21" s="49"/>
      <c r="FW21" s="49"/>
      <c r="FX21" s="49"/>
      <c r="FY21" s="49"/>
      <c r="FZ21" s="49"/>
      <c r="GA21" s="49"/>
      <c r="GB21" s="49"/>
      <c r="GC21" s="49"/>
      <c r="GD21" s="49"/>
      <c r="GE21" s="49"/>
      <c r="GF21" s="49"/>
      <c r="GG21" s="49"/>
      <c r="GH21" s="49"/>
      <c r="GI21" s="49"/>
      <c r="GJ21" s="49"/>
      <c r="GK21" s="49"/>
      <c r="GL21" s="49"/>
      <c r="GM21" s="61"/>
      <c r="GN21" s="49"/>
      <c r="GO21" s="61"/>
      <c r="GP21" s="61"/>
      <c r="GQ21" s="61"/>
      <c r="GR21" s="61"/>
      <c r="GS21" s="61"/>
      <c r="GT21" s="61"/>
      <c r="GU21" s="61"/>
      <c r="GV21" s="61"/>
      <c r="GW21" s="61"/>
      <c r="GX21" s="61"/>
      <c r="GY21" s="61"/>
      <c r="GZ21" s="61"/>
      <c r="HA21" s="61"/>
      <c r="HB21" s="61"/>
      <c r="HC21" s="61"/>
      <c r="HD21" s="61"/>
      <c r="HE21" s="61"/>
      <c r="HF21" s="61"/>
      <c r="HG21" s="61"/>
      <c r="HH21" s="61"/>
      <c r="HI21" s="61"/>
      <c r="HJ21" s="61"/>
      <c r="HK21" s="61"/>
      <c r="HL21" s="61"/>
      <c r="HM21" s="61"/>
      <c r="HN21" s="61"/>
      <c r="HO21" s="61"/>
      <c r="HP21" s="61"/>
      <c r="HQ21" s="61"/>
      <c r="HR21" s="61"/>
      <c r="HS21" s="61"/>
      <c r="HT21" s="61"/>
      <c r="HU21" s="61"/>
      <c r="HV21" s="61"/>
      <c r="HW21" s="61"/>
      <c r="HX21" s="61"/>
      <c r="HY21" s="61"/>
      <c r="HZ21" s="61"/>
      <c r="IA21" s="61"/>
      <c r="IB21" s="61"/>
      <c r="IC21" s="61"/>
      <c r="ID21" s="61"/>
      <c r="IE21" s="61"/>
      <c r="IF21" s="61"/>
      <c r="IG21" s="61"/>
      <c r="IH21" s="61"/>
      <c r="II21" s="61"/>
      <c r="IJ21" s="61"/>
      <c r="IK21" s="61"/>
      <c r="IL21" s="61"/>
      <c r="IM21" s="61"/>
      <c r="IN21" s="49"/>
      <c r="IO21" s="49"/>
      <c r="IP21" s="49"/>
      <c r="IQ21" s="49"/>
      <c r="IR21" s="154"/>
      <c r="IS21" s="31" t="s">
        <v>950</v>
      </c>
      <c r="IT21" s="49"/>
      <c r="IU21" s="49"/>
      <c r="IV21" s="49"/>
      <c r="IW21" s="70">
        <v>2</v>
      </c>
      <c r="IX21" s="49"/>
      <c r="IY21" s="63"/>
      <c r="IZ21" s="63"/>
      <c r="JA21" s="63">
        <v>12.79</v>
      </c>
      <c r="JB21" s="63"/>
      <c r="JC21" s="50"/>
      <c r="JD21" s="50"/>
      <c r="JE21" s="76"/>
      <c r="JF21" s="63"/>
      <c r="JG21" s="138"/>
      <c r="JH21" s="64"/>
      <c r="JJ21" s="111">
        <v>10.1</v>
      </c>
      <c r="JK21" s="129">
        <v>5.19</v>
      </c>
      <c r="JL21" s="65">
        <v>4.92</v>
      </c>
      <c r="JN21" s="56"/>
      <c r="JO21" s="56"/>
      <c r="JP21" s="109"/>
      <c r="JQ21" s="109"/>
      <c r="JR21" s="109">
        <v>3.71</v>
      </c>
      <c r="JS21" s="109">
        <v>0.3</v>
      </c>
      <c r="JT21" s="109">
        <f t="shared" si="1"/>
        <v>3.71</v>
      </c>
      <c r="JU21" s="109">
        <f t="shared" si="2"/>
        <v>0.3</v>
      </c>
      <c r="JV21" s="109">
        <f t="shared" si="3"/>
        <v>10.1</v>
      </c>
      <c r="JW21" s="109"/>
      <c r="JX21" s="109"/>
      <c r="JY21" s="109"/>
      <c r="JZ21" s="109"/>
    </row>
    <row r="22" spans="1:286" ht="31.5" x14ac:dyDescent="0.25">
      <c r="A22" s="15" t="s">
        <v>2</v>
      </c>
      <c r="B22" s="4" t="s">
        <v>42</v>
      </c>
      <c r="C22" s="4" t="s">
        <v>733</v>
      </c>
      <c r="D22" s="4" t="s">
        <v>802</v>
      </c>
      <c r="E22" s="4" t="s">
        <v>14</v>
      </c>
      <c r="F22" s="15" t="s">
        <v>627</v>
      </c>
      <c r="G22" s="15" t="s">
        <v>628</v>
      </c>
      <c r="H22" s="27">
        <v>1</v>
      </c>
      <c r="I22" s="15" t="s">
        <v>629</v>
      </c>
      <c r="J22" s="15" t="s">
        <v>630</v>
      </c>
      <c r="K22" s="26">
        <v>954</v>
      </c>
      <c r="L22" s="98">
        <v>-2.2724839860000001</v>
      </c>
      <c r="M22" s="98">
        <v>34.023325982999999</v>
      </c>
      <c r="N22" s="20">
        <v>42782</v>
      </c>
      <c r="O22" s="20">
        <v>42814</v>
      </c>
      <c r="P22" s="26">
        <f>O22-N22</f>
        <v>32</v>
      </c>
      <c r="Q22" s="77">
        <f>INDEX([1]Sheet1!$J:$J,MATCH(A22,[1]Sheet1!$A:$A,0))</f>
        <v>145.671807538</v>
      </c>
      <c r="R22" s="91" t="s">
        <v>39</v>
      </c>
      <c r="S22" s="82">
        <v>3</v>
      </c>
      <c r="T22" s="82">
        <f>AVERAGE(4,2,2,0.5,1)</f>
        <v>1.9</v>
      </c>
      <c r="U22" s="26">
        <v>20</v>
      </c>
      <c r="V22" s="104">
        <v>10</v>
      </c>
      <c r="W22" s="104">
        <v>1</v>
      </c>
      <c r="AA22" s="104">
        <v>10</v>
      </c>
      <c r="AB22" s="104">
        <v>1</v>
      </c>
      <c r="AC22" s="104">
        <v>5</v>
      </c>
      <c r="EA22" s="26">
        <v>10</v>
      </c>
      <c r="EB22" s="151">
        <f t="shared" si="0"/>
        <v>57</v>
      </c>
      <c r="EC22" s="26">
        <v>65</v>
      </c>
      <c r="ED22" s="14">
        <v>160217.18410000001</v>
      </c>
      <c r="EE22" s="3" t="s">
        <v>152</v>
      </c>
      <c r="EF22" s="3" t="s">
        <v>950</v>
      </c>
      <c r="EG22" s="1">
        <v>4</v>
      </c>
      <c r="EH22" s="4">
        <v>1.2</v>
      </c>
      <c r="EI22" s="4"/>
      <c r="EJ22" s="4">
        <v>13</v>
      </c>
      <c r="EK22" s="4"/>
      <c r="EL22" s="4"/>
      <c r="EM22" s="4"/>
      <c r="EN22" s="4"/>
      <c r="EO22" s="4"/>
      <c r="EP22" s="4"/>
      <c r="EQ22" s="4"/>
      <c r="ER22" s="4"/>
      <c r="ES22" s="4"/>
      <c r="ET22" s="4"/>
      <c r="EU22" s="4"/>
      <c r="EV22" s="4"/>
      <c r="EW22" s="4"/>
      <c r="EX22" s="4"/>
      <c r="EY22" s="4"/>
      <c r="EZ22" s="4"/>
      <c r="FA22" s="4"/>
      <c r="FB22" s="4"/>
      <c r="FC22" s="4"/>
      <c r="FD22" s="4"/>
      <c r="FE22" s="4"/>
      <c r="FF22" s="4"/>
      <c r="FG22" s="4"/>
      <c r="FH22" s="4"/>
      <c r="GM22" s="4">
        <v>15</v>
      </c>
      <c r="IN22" s="4">
        <v>4</v>
      </c>
      <c r="IO22" s="4">
        <f>SUM(EI22:IN22)</f>
        <v>32</v>
      </c>
      <c r="IP22" s="4">
        <v>45</v>
      </c>
      <c r="IS22" s="31" t="s">
        <v>950</v>
      </c>
      <c r="IV22" s="4"/>
      <c r="IW22" s="4"/>
      <c r="IX22" s="4"/>
      <c r="IY22" s="37"/>
      <c r="IZ22" s="37"/>
      <c r="JA22" s="37">
        <f t="shared" ref="JA22:JA27" si="6">IT22+IU22</f>
        <v>0</v>
      </c>
      <c r="JB22" s="34">
        <v>5.68</v>
      </c>
      <c r="JE22" s="107">
        <v>1.28</v>
      </c>
      <c r="JF22" s="34">
        <v>20.14</v>
      </c>
      <c r="JG22" s="136"/>
      <c r="JH22" s="31">
        <v>1.28</v>
      </c>
      <c r="JJ22" s="112">
        <v>16.100000000000001</v>
      </c>
      <c r="JK22" s="6">
        <v>4.97</v>
      </c>
      <c r="JL22">
        <v>3.73</v>
      </c>
      <c r="JM22" t="s">
        <v>668</v>
      </c>
      <c r="JR22" s="142"/>
      <c r="JS22" s="142"/>
      <c r="JT22" s="107" t="str">
        <f t="shared" si="1"/>
        <v/>
      </c>
      <c r="JU22" s="107" t="str">
        <f t="shared" si="2"/>
        <v/>
      </c>
      <c r="JV22" s="107">
        <f t="shared" si="3"/>
        <v>17.380000000000003</v>
      </c>
      <c r="JW22" s="107">
        <f>IF(ISBLANK(JE22),"",IF(ISBLANK(JC23),"",IFERROR(((JE22-JC23)/0.36/P22),"")))</f>
        <v>-4.7743055555555559E-2</v>
      </c>
      <c r="JX22" s="107">
        <f>IF(ISBLANK(JE22),"",IF(ISBLANK(JE22),"",IFERROR(((JE22-JE23)/0.36/P22),"")))</f>
        <v>-3.9930555555555552E-2</v>
      </c>
      <c r="JY22" s="107">
        <f>IF(ISBLANK(JD23),"",IF(ISBLANK(JV22),"",IFERROR(((JV22-JD23)/0.36/P22),"")))</f>
        <v>0.13715277777777796</v>
      </c>
      <c r="JZ22" s="107">
        <f>IF(ISBLANK(JV23),"",IF(ISBLANK(JV22),"",IFERROR(((JV22-JV23)/0.36/P22),"")))</f>
        <v>0.31684027777777796</v>
      </c>
    </row>
    <row r="23" spans="1:286" ht="31.5" x14ac:dyDescent="0.25">
      <c r="A23" s="15" t="s">
        <v>3</v>
      </c>
      <c r="B23" s="4" t="s">
        <v>42</v>
      </c>
      <c r="C23" s="4" t="s">
        <v>733</v>
      </c>
      <c r="D23" s="4" t="s">
        <v>802</v>
      </c>
      <c r="E23" s="4" t="s">
        <v>14</v>
      </c>
      <c r="F23" s="15" t="s">
        <v>627</v>
      </c>
      <c r="G23" s="15" t="s">
        <v>628</v>
      </c>
      <c r="H23" s="27">
        <v>1</v>
      </c>
      <c r="I23" s="15" t="s">
        <v>631</v>
      </c>
      <c r="J23" s="15" t="s">
        <v>630</v>
      </c>
      <c r="K23" s="26">
        <v>954</v>
      </c>
      <c r="L23" s="98">
        <v>-2.2724839860000001</v>
      </c>
      <c r="M23" s="98">
        <v>34.023325982999999</v>
      </c>
      <c r="N23" s="20">
        <v>42782</v>
      </c>
      <c r="O23" s="20">
        <v>42814</v>
      </c>
      <c r="P23" s="26">
        <f t="shared" ref="P23:P86" si="7">O23-N23</f>
        <v>32</v>
      </c>
      <c r="Q23" s="77">
        <f>INDEX([1]Sheet1!$J:$J,MATCH(A23,[1]Sheet1!$A:$A,0))</f>
        <v>145.671807538</v>
      </c>
      <c r="R23" s="91" t="s">
        <v>39</v>
      </c>
      <c r="S23" s="82">
        <v>2.5</v>
      </c>
      <c r="T23" s="82">
        <f>AVERAGE(4,4,3.5,0,0)</f>
        <v>2.2999999999999998</v>
      </c>
      <c r="U23" s="26">
        <v>15</v>
      </c>
      <c r="V23" s="104">
        <v>10</v>
      </c>
      <c r="AA23" s="104">
        <v>5</v>
      </c>
      <c r="EA23" s="26">
        <v>10</v>
      </c>
      <c r="EB23" s="151">
        <f t="shared" si="0"/>
        <v>40</v>
      </c>
      <c r="EC23" s="26">
        <v>40</v>
      </c>
      <c r="ED23" s="14">
        <v>160217.1844</v>
      </c>
      <c r="EE23" s="3" t="s">
        <v>152</v>
      </c>
      <c r="EF23" s="3" t="s">
        <v>950</v>
      </c>
      <c r="EG23" s="1">
        <v>1.5</v>
      </c>
      <c r="EH23" s="4">
        <v>1.4</v>
      </c>
      <c r="EI23" s="4"/>
      <c r="EJ23" s="4">
        <v>11</v>
      </c>
      <c r="EK23" s="4"/>
      <c r="EL23" s="4"/>
      <c r="EM23" s="4"/>
      <c r="EN23" s="4"/>
      <c r="EO23" s="4"/>
      <c r="EP23" s="4"/>
      <c r="EQ23" s="4"/>
      <c r="ER23" s="4"/>
      <c r="ES23" s="4"/>
      <c r="ET23" s="4"/>
      <c r="EU23" s="4"/>
      <c r="EV23" s="4"/>
      <c r="EW23" s="4"/>
      <c r="EX23" s="4"/>
      <c r="EY23" s="4"/>
      <c r="EZ23" s="4"/>
      <c r="FA23" s="4"/>
      <c r="FB23" s="4"/>
      <c r="FC23" s="4"/>
      <c r="FD23" s="4"/>
      <c r="FE23" s="4"/>
      <c r="FF23" s="4"/>
      <c r="FG23" s="4"/>
      <c r="FH23" s="4"/>
      <c r="IN23" s="4">
        <v>8</v>
      </c>
      <c r="IO23" s="4">
        <f>SUM(EI23:IN23)</f>
        <v>19</v>
      </c>
      <c r="IP23" s="4">
        <v>30</v>
      </c>
      <c r="IS23" s="31" t="s">
        <v>950</v>
      </c>
      <c r="IV23" s="4"/>
      <c r="IW23" s="4"/>
      <c r="IX23" s="4"/>
      <c r="IY23" s="37"/>
      <c r="IZ23" s="37"/>
      <c r="JA23" s="37">
        <f t="shared" si="6"/>
        <v>0</v>
      </c>
      <c r="JB23" s="34">
        <v>6.07</v>
      </c>
      <c r="JC23">
        <v>1.83</v>
      </c>
      <c r="JD23">
        <v>15.8</v>
      </c>
      <c r="JE23" s="107">
        <v>1.74</v>
      </c>
      <c r="JF23" s="34">
        <v>16.34</v>
      </c>
      <c r="JG23" s="136"/>
      <c r="JH23" s="31">
        <v>1.74</v>
      </c>
      <c r="JJ23" s="112">
        <v>11.99</v>
      </c>
      <c r="JK23" s="6">
        <v>4.99</v>
      </c>
      <c r="JL23">
        <v>2.98</v>
      </c>
      <c r="JM23" t="s">
        <v>668</v>
      </c>
      <c r="JR23" s="142"/>
      <c r="JS23" s="142"/>
      <c r="JT23" s="107" t="str">
        <f t="shared" si="1"/>
        <v/>
      </c>
      <c r="JU23" s="107" t="str">
        <f t="shared" si="2"/>
        <v/>
      </c>
      <c r="JV23" s="107">
        <f t="shared" si="3"/>
        <v>13.73</v>
      </c>
      <c r="JW23" s="107">
        <f>IF(ISBLANK(JE23),"",IF(ISBLANK(JC23),"",IFERROR(((JE23-JC23)/0.36/P23),"")))</f>
        <v>-7.8125000000000069E-3</v>
      </c>
      <c r="JY23" s="107">
        <f>IF(ISBLANK(JV23),"",IF(ISBLANK(JD23),"",IFERROR(((JV23-JD23)/0.36/P23),"")))</f>
        <v>-0.17968750000000003</v>
      </c>
    </row>
    <row r="24" spans="1:286" x14ac:dyDescent="0.25">
      <c r="A24" s="15" t="s">
        <v>4</v>
      </c>
      <c r="B24" s="4" t="s">
        <v>43</v>
      </c>
      <c r="C24" s="4" t="s">
        <v>733</v>
      </c>
      <c r="D24" s="4" t="s">
        <v>803</v>
      </c>
      <c r="E24" s="4" t="s">
        <v>14</v>
      </c>
      <c r="F24" s="15" t="s">
        <v>627</v>
      </c>
      <c r="G24" s="15" t="s">
        <v>628</v>
      </c>
      <c r="H24" s="27">
        <v>2</v>
      </c>
      <c r="I24" s="15" t="s">
        <v>629</v>
      </c>
      <c r="J24" s="15" t="s">
        <v>630</v>
      </c>
      <c r="K24" s="26">
        <v>953</v>
      </c>
      <c r="L24" s="98">
        <v>-2.2783000210000002</v>
      </c>
      <c r="M24" s="98">
        <v>34.024458965000001</v>
      </c>
      <c r="N24" s="20">
        <v>42782</v>
      </c>
      <c r="O24" s="20">
        <v>42814</v>
      </c>
      <c r="P24" s="26">
        <f t="shared" si="7"/>
        <v>32</v>
      </c>
      <c r="Q24" s="77">
        <f>INDEX([1]Sheet1!$J:$J,MATCH(A24,[1]Sheet1!$A:$A,0))</f>
        <v>145.671807538</v>
      </c>
      <c r="R24" s="91" t="s">
        <v>39</v>
      </c>
      <c r="S24" s="82">
        <v>2.2999999999999998</v>
      </c>
      <c r="T24" s="82">
        <v>2.1</v>
      </c>
      <c r="U24" s="26"/>
      <c r="V24" s="104">
        <v>10</v>
      </c>
      <c r="AD24" s="104">
        <v>10</v>
      </c>
      <c r="AG24" s="104">
        <v>3</v>
      </c>
      <c r="EA24" s="26">
        <v>20</v>
      </c>
      <c r="EB24" s="151">
        <f t="shared" si="0"/>
        <v>43</v>
      </c>
      <c r="EC24" s="26">
        <v>40</v>
      </c>
      <c r="ED24" s="14">
        <v>240217.11429999999</v>
      </c>
      <c r="EE24" s="3" t="s">
        <v>60</v>
      </c>
      <c r="EF24" s="3" t="s">
        <v>950</v>
      </c>
      <c r="EG24" s="1">
        <v>2.2999999999999998</v>
      </c>
      <c r="EH24" s="4">
        <v>2.6</v>
      </c>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IN24" s="4">
        <v>5</v>
      </c>
      <c r="IO24" s="4">
        <f t="shared" ref="IO24:IO53" si="8">SUM(EI24:IN24)</f>
        <v>5</v>
      </c>
      <c r="IP24" s="4">
        <v>20</v>
      </c>
      <c r="IS24" s="31" t="s">
        <v>950</v>
      </c>
      <c r="IV24" s="4"/>
      <c r="IW24" s="4"/>
      <c r="IX24" s="4"/>
      <c r="IY24" s="37"/>
      <c r="IZ24" s="37"/>
      <c r="JA24" s="37">
        <f t="shared" si="6"/>
        <v>0</v>
      </c>
      <c r="JB24" s="34">
        <v>6.79</v>
      </c>
      <c r="JE24" s="107">
        <v>2.4700000000000002</v>
      </c>
      <c r="JF24" s="34">
        <v>10.71</v>
      </c>
      <c r="JG24" s="136"/>
      <c r="JH24" s="31"/>
      <c r="JJ24" s="110">
        <v>5.28</v>
      </c>
      <c r="JL24">
        <v>5.28</v>
      </c>
      <c r="JT24" s="107" t="str">
        <f t="shared" si="1"/>
        <v/>
      </c>
      <c r="JU24" s="107" t="str">
        <f t="shared" si="2"/>
        <v/>
      </c>
      <c r="JV24" s="107">
        <f t="shared" si="3"/>
        <v>7.75</v>
      </c>
      <c r="JW24" s="107">
        <f>IF(ISBLANK(JE24),"",IF(ISBLANK(JC25),"",IFERROR(((JE24-JC25)/0.36/P24),"")))</f>
        <v>2.1701388888888888E-2</v>
      </c>
      <c r="JX24" s="107">
        <f>IF(ISBLANK(JE24),"",IF(ISBLANK(JE24),"",IFERROR(((JE24-JE25)/0.36/P24),"")))</f>
        <v>5.3819444444444454E-2</v>
      </c>
      <c r="JY24" s="107">
        <f>IF(ISBLANK(JD25),"",IF(ISBLANK(JV24),"",IFERROR(((JV24-JD25)/0.36/P24),"")))</f>
        <v>-0.40017361111111122</v>
      </c>
      <c r="JZ24" s="107">
        <f>IF(ISBLANK(JV25),"",IF(ISBLANK(JV24),"",IFERROR(((JV24-JV25)/0.36/P24),"")))</f>
        <v>3.9930555555555476E-2</v>
      </c>
    </row>
    <row r="25" spans="1:286" x14ac:dyDescent="0.25">
      <c r="A25" s="15" t="s">
        <v>5</v>
      </c>
      <c r="B25" s="4" t="s">
        <v>43</v>
      </c>
      <c r="C25" s="4" t="s">
        <v>733</v>
      </c>
      <c r="D25" s="4" t="s">
        <v>803</v>
      </c>
      <c r="E25" s="4" t="s">
        <v>14</v>
      </c>
      <c r="F25" s="15" t="s">
        <v>627</v>
      </c>
      <c r="G25" s="15" t="s">
        <v>628</v>
      </c>
      <c r="H25" s="27">
        <v>2</v>
      </c>
      <c r="I25" s="15" t="s">
        <v>631</v>
      </c>
      <c r="J25" s="15" t="s">
        <v>630</v>
      </c>
      <c r="K25" s="26">
        <v>953</v>
      </c>
      <c r="L25" s="98">
        <v>-2.2783000210000002</v>
      </c>
      <c r="M25" s="98">
        <v>34.024458965000001</v>
      </c>
      <c r="N25" s="20">
        <v>42782</v>
      </c>
      <c r="O25" s="20">
        <v>42814</v>
      </c>
      <c r="P25" s="26">
        <f t="shared" si="7"/>
        <v>32</v>
      </c>
      <c r="Q25" s="77">
        <f>INDEX([1]Sheet1!$J:$J,MATCH(A25,[1]Sheet1!$A:$A,0))</f>
        <v>145.671807538</v>
      </c>
      <c r="R25" s="91" t="s">
        <v>39</v>
      </c>
      <c r="S25" s="82">
        <v>2.5</v>
      </c>
      <c r="T25" s="82">
        <v>0.6</v>
      </c>
      <c r="U25" s="26"/>
      <c r="AC25" s="104">
        <v>10</v>
      </c>
      <c r="AD25" s="104">
        <v>18</v>
      </c>
      <c r="EA25" s="26">
        <v>12</v>
      </c>
      <c r="EB25" s="151">
        <f t="shared" si="0"/>
        <v>40</v>
      </c>
      <c r="EC25" s="26">
        <v>40</v>
      </c>
      <c r="ED25" s="14">
        <v>240217.11429999999</v>
      </c>
      <c r="EE25" s="3" t="s">
        <v>60</v>
      </c>
      <c r="EF25" s="3" t="s">
        <v>950</v>
      </c>
      <c r="EG25" s="1">
        <v>1.5</v>
      </c>
      <c r="EH25" s="4">
        <v>0.6</v>
      </c>
      <c r="EI25" s="4"/>
      <c r="EJ25" s="4"/>
      <c r="EK25" s="4"/>
      <c r="EL25" s="4"/>
      <c r="EM25" s="4"/>
      <c r="EN25" s="4"/>
      <c r="EO25" s="4"/>
      <c r="EP25" s="4"/>
      <c r="EQ25" s="4"/>
      <c r="ER25" s="4"/>
      <c r="ES25" s="4"/>
      <c r="ET25" s="4">
        <v>10</v>
      </c>
      <c r="EU25" s="4"/>
      <c r="EV25" s="4"/>
      <c r="EW25" s="4"/>
      <c r="EX25" s="4"/>
      <c r="EY25" s="4"/>
      <c r="EZ25" s="4"/>
      <c r="FA25" s="4"/>
      <c r="FB25" s="4"/>
      <c r="FC25" s="4"/>
      <c r="FD25" s="4"/>
      <c r="FE25" s="4"/>
      <c r="FF25" s="4"/>
      <c r="FG25" s="4"/>
      <c r="FH25" s="4"/>
      <c r="IN25" s="4">
        <v>7</v>
      </c>
      <c r="IO25" s="4">
        <f t="shared" si="8"/>
        <v>17</v>
      </c>
      <c r="IP25" s="4">
        <v>24</v>
      </c>
      <c r="IS25" s="31" t="s">
        <v>950</v>
      </c>
      <c r="IV25" s="4"/>
      <c r="IW25" s="4"/>
      <c r="IX25" s="4"/>
      <c r="IY25" s="37"/>
      <c r="IZ25" s="37"/>
      <c r="JA25" s="37">
        <f t="shared" si="6"/>
        <v>0</v>
      </c>
      <c r="JB25" s="34">
        <v>6.18</v>
      </c>
      <c r="JC25">
        <v>2.2200000000000002</v>
      </c>
      <c r="JD25">
        <v>12.360000000000001</v>
      </c>
      <c r="JE25" s="107">
        <v>1.85</v>
      </c>
      <c r="JF25" s="34">
        <v>10.83</v>
      </c>
      <c r="JG25" s="136"/>
      <c r="JH25" s="31">
        <v>1.85</v>
      </c>
      <c r="JJ25" s="110">
        <v>5.44</v>
      </c>
      <c r="JL25">
        <v>5.44</v>
      </c>
      <c r="JT25" s="107" t="str">
        <f t="shared" si="1"/>
        <v/>
      </c>
      <c r="JU25" s="107" t="str">
        <f t="shared" si="2"/>
        <v/>
      </c>
      <c r="JV25" s="107">
        <f t="shared" si="3"/>
        <v>7.2900000000000009</v>
      </c>
      <c r="JW25" s="107">
        <f>IF(ISBLANK(JE25),"",IF(ISBLANK(JC25),"",IFERROR(((JE25-JC25)/0.36/P25),"")))</f>
        <v>-3.2118055555555566E-2</v>
      </c>
      <c r="JY25" s="107">
        <f>IF(ISBLANK(JV25),"",IF(ISBLANK(JD25),"",IFERROR(((JV25-JD25)/0.36/P25),"")))</f>
        <v>-0.44010416666666669</v>
      </c>
    </row>
    <row r="26" spans="1:286" x14ac:dyDescent="0.25">
      <c r="A26" s="15" t="s">
        <v>6</v>
      </c>
      <c r="B26" s="4" t="s">
        <v>44</v>
      </c>
      <c r="C26" s="4" t="s">
        <v>733</v>
      </c>
      <c r="D26" s="4" t="s">
        <v>804</v>
      </c>
      <c r="E26" s="4" t="s">
        <v>14</v>
      </c>
      <c r="F26" s="15" t="s">
        <v>627</v>
      </c>
      <c r="G26" s="15" t="s">
        <v>628</v>
      </c>
      <c r="H26" s="27">
        <v>3</v>
      </c>
      <c r="I26" s="15" t="s">
        <v>629</v>
      </c>
      <c r="J26" s="15" t="s">
        <v>630</v>
      </c>
      <c r="K26" s="26">
        <v>951</v>
      </c>
      <c r="L26" s="98">
        <v>-2.2779990269999999</v>
      </c>
      <c r="M26" s="98">
        <v>34.027678035000001</v>
      </c>
      <c r="N26" s="20">
        <v>42782</v>
      </c>
      <c r="O26" s="20">
        <v>42815</v>
      </c>
      <c r="P26" s="26">
        <f t="shared" si="7"/>
        <v>33</v>
      </c>
      <c r="Q26" s="77">
        <f>INDEX([1]Sheet1!$J:$J,MATCH(A26,[1]Sheet1!$A:$A,0))</f>
        <v>152.52879644500001</v>
      </c>
      <c r="R26" s="91" t="s">
        <v>39</v>
      </c>
      <c r="S26" s="82">
        <v>3.5</v>
      </c>
      <c r="T26" s="82">
        <v>2.4</v>
      </c>
      <c r="U26" s="26"/>
      <c r="V26" s="104">
        <v>15</v>
      </c>
      <c r="AC26" s="104">
        <v>5</v>
      </c>
      <c r="AF26" s="104">
        <v>5</v>
      </c>
      <c r="AI26" s="104">
        <v>5</v>
      </c>
      <c r="EA26" s="26">
        <v>25</v>
      </c>
      <c r="EB26" s="151">
        <f t="shared" si="0"/>
        <v>55</v>
      </c>
      <c r="EC26" s="26">
        <v>55</v>
      </c>
      <c r="ED26" s="14">
        <v>160217.15059999999</v>
      </c>
      <c r="EE26" s="3" t="s">
        <v>161</v>
      </c>
      <c r="EF26" s="3" t="s">
        <v>950</v>
      </c>
      <c r="EG26" s="1">
        <v>2.5</v>
      </c>
      <c r="EH26" s="4">
        <v>4.0999999999999996</v>
      </c>
      <c r="EI26" s="4"/>
      <c r="EJ26" s="4">
        <v>7</v>
      </c>
      <c r="EK26" s="4"/>
      <c r="EL26" s="4"/>
      <c r="EM26" s="4"/>
      <c r="EN26" s="4"/>
      <c r="EO26" s="4"/>
      <c r="EP26" s="4"/>
      <c r="EQ26" s="4"/>
      <c r="ER26" s="4"/>
      <c r="ES26" s="4"/>
      <c r="ET26" s="4"/>
      <c r="EU26" s="4"/>
      <c r="EV26" s="4"/>
      <c r="EW26" s="4"/>
      <c r="EX26" s="4"/>
      <c r="EY26" s="4"/>
      <c r="EZ26" s="4"/>
      <c r="FA26" s="4"/>
      <c r="FB26" s="4"/>
      <c r="FC26" s="4"/>
      <c r="FD26" s="4"/>
      <c r="FE26" s="4"/>
      <c r="FF26" s="4"/>
      <c r="FG26" s="4"/>
      <c r="FH26" s="4"/>
      <c r="IN26" s="4">
        <v>20</v>
      </c>
      <c r="IO26" s="4">
        <f t="shared" si="8"/>
        <v>27</v>
      </c>
      <c r="IP26" s="4">
        <v>50</v>
      </c>
      <c r="IS26" s="31" t="s">
        <v>950</v>
      </c>
      <c r="IV26" s="4"/>
      <c r="IW26" s="4"/>
      <c r="IX26" s="41"/>
      <c r="IY26" s="37"/>
      <c r="IZ26" s="37"/>
      <c r="JA26" s="37">
        <f t="shared" si="6"/>
        <v>0</v>
      </c>
      <c r="JB26" s="34">
        <v>13.6</v>
      </c>
      <c r="JE26" s="107">
        <v>8.18</v>
      </c>
      <c r="JF26" s="34">
        <v>11.69</v>
      </c>
      <c r="JG26" s="136">
        <v>5.42</v>
      </c>
      <c r="JH26" s="31">
        <v>4.07</v>
      </c>
      <c r="JJ26" s="110">
        <v>6.52</v>
      </c>
      <c r="JK26" s="6">
        <v>3.86</v>
      </c>
      <c r="JL26">
        <v>2.57</v>
      </c>
      <c r="JP26" s="107">
        <v>1.47</v>
      </c>
      <c r="JQ26" s="107">
        <v>0.13</v>
      </c>
      <c r="JR26" s="107">
        <v>2.0299999999999998</v>
      </c>
      <c r="JS26" s="107">
        <v>0.11</v>
      </c>
      <c r="JT26" s="107">
        <f t="shared" si="1"/>
        <v>3.5</v>
      </c>
      <c r="JU26" s="107">
        <f t="shared" si="2"/>
        <v>0.24</v>
      </c>
      <c r="JV26" s="107">
        <f t="shared" si="3"/>
        <v>14.7</v>
      </c>
      <c r="JW26" s="107">
        <f>IF(ISBLANK(JE26),"",IF(ISBLANK(JC27),"",IFERROR(((JE26-JC27)/0.36/P26),"")))</f>
        <v>-3.6195286195286176E-2</v>
      </c>
      <c r="JX26" s="107">
        <f>IF(ISBLANK(JE26),"",IF(ISBLANK(JE26),"",IFERROR(((JE26-JE27)/0.36/P26),"")))</f>
        <v>-0.23063973063973064</v>
      </c>
      <c r="JY26" s="107">
        <f>IF(ISBLANK(JD27),"",IF(ISBLANK(JV26),"",IFERROR(((JV26-JD27)/0.36/P26),"")))</f>
        <v>-0.67929292929292928</v>
      </c>
      <c r="JZ26" s="107">
        <f>IF(ISBLANK(JV27),"",IF(ISBLANK(JV26),"",IFERROR(((JV26-JV27)/0.36/P26),"")))</f>
        <v>-0.7617845117845119</v>
      </c>
    </row>
    <row r="27" spans="1:286" x14ac:dyDescent="0.25">
      <c r="A27" s="15" t="s">
        <v>7</v>
      </c>
      <c r="B27" s="4" t="s">
        <v>44</v>
      </c>
      <c r="C27" s="4" t="s">
        <v>733</v>
      </c>
      <c r="D27" s="4" t="s">
        <v>804</v>
      </c>
      <c r="E27" s="4" t="s">
        <v>14</v>
      </c>
      <c r="F27" s="15" t="s">
        <v>627</v>
      </c>
      <c r="G27" s="15" t="s">
        <v>628</v>
      </c>
      <c r="H27" s="27">
        <v>3</v>
      </c>
      <c r="I27" s="15" t="s">
        <v>631</v>
      </c>
      <c r="J27" s="15" t="s">
        <v>630</v>
      </c>
      <c r="K27" s="26">
        <v>951</v>
      </c>
      <c r="L27" s="98">
        <v>-2.2779990269999999</v>
      </c>
      <c r="M27" s="98">
        <v>34.027678035000001</v>
      </c>
      <c r="N27" s="20">
        <v>42782</v>
      </c>
      <c r="O27" s="20">
        <v>42815</v>
      </c>
      <c r="P27" s="26">
        <f t="shared" si="7"/>
        <v>33</v>
      </c>
      <c r="Q27" s="77">
        <f>INDEX([1]Sheet1!$J:$J,MATCH(A27,[1]Sheet1!$A:$A,0))</f>
        <v>152.52879644500001</v>
      </c>
      <c r="R27" s="91" t="s">
        <v>39</v>
      </c>
      <c r="S27" s="82">
        <v>2.5</v>
      </c>
      <c r="T27" s="82">
        <v>2.6</v>
      </c>
      <c r="U27" s="26"/>
      <c r="V27" s="104">
        <v>10</v>
      </c>
      <c r="AA27" s="104">
        <v>7</v>
      </c>
      <c r="AD27" s="104">
        <v>5</v>
      </c>
      <c r="EA27" s="26">
        <v>20</v>
      </c>
      <c r="EB27" s="151">
        <f t="shared" si="0"/>
        <v>42</v>
      </c>
      <c r="EC27" s="26">
        <v>45</v>
      </c>
      <c r="ED27" s="14">
        <v>160217.1507</v>
      </c>
      <c r="EE27" s="3" t="s">
        <v>60</v>
      </c>
      <c r="EF27" s="3" t="s">
        <v>950</v>
      </c>
      <c r="EG27" s="1">
        <v>0.7</v>
      </c>
      <c r="EH27" s="4">
        <v>4.5</v>
      </c>
      <c r="EI27" s="4"/>
      <c r="EJ27" s="4"/>
      <c r="EK27" s="4"/>
      <c r="EL27" s="4"/>
      <c r="EM27" s="4"/>
      <c r="EN27" s="4"/>
      <c r="EO27" s="4"/>
      <c r="EP27" s="4"/>
      <c r="EQ27" s="4"/>
      <c r="ER27" s="4">
        <v>5</v>
      </c>
      <c r="ES27" s="4"/>
      <c r="ET27" s="4"/>
      <c r="EU27" s="4"/>
      <c r="EV27" s="4"/>
      <c r="EW27" s="4"/>
      <c r="EX27" s="4"/>
      <c r="EY27" s="4"/>
      <c r="EZ27" s="4"/>
      <c r="FA27" s="4"/>
      <c r="FB27" s="4"/>
      <c r="FC27" s="4"/>
      <c r="FD27" s="4"/>
      <c r="FE27" s="4"/>
      <c r="FF27" s="4"/>
      <c r="FG27" s="4"/>
      <c r="FH27" s="4"/>
      <c r="IN27" s="4">
        <v>15</v>
      </c>
      <c r="IO27" s="4">
        <f t="shared" si="8"/>
        <v>20</v>
      </c>
      <c r="IP27" s="4">
        <v>40</v>
      </c>
      <c r="IS27" s="31" t="s">
        <v>950</v>
      </c>
      <c r="IV27" s="4"/>
      <c r="IW27" s="4"/>
      <c r="IX27" s="4"/>
      <c r="IY27" s="37"/>
      <c r="IZ27" s="37"/>
      <c r="JA27" s="37">
        <f t="shared" si="6"/>
        <v>0</v>
      </c>
      <c r="JB27" s="34">
        <v>15.08</v>
      </c>
      <c r="JC27">
        <v>8.61</v>
      </c>
      <c r="JD27">
        <v>22.77</v>
      </c>
      <c r="JE27" s="107">
        <v>10.92</v>
      </c>
      <c r="JF27" s="34">
        <v>18.170000000000002</v>
      </c>
      <c r="JG27" s="136">
        <v>5.2</v>
      </c>
      <c r="JH27" s="31">
        <v>5.77</v>
      </c>
      <c r="JJ27" s="110">
        <v>12.83</v>
      </c>
      <c r="JK27" s="6">
        <v>4.9400000000000004</v>
      </c>
      <c r="JL27">
        <v>3.64</v>
      </c>
      <c r="JM27" t="s">
        <v>668</v>
      </c>
      <c r="JP27" s="142"/>
      <c r="JQ27" s="142"/>
      <c r="JR27" s="142"/>
      <c r="JS27" s="142"/>
      <c r="JT27" s="107" t="str">
        <f t="shared" si="1"/>
        <v/>
      </c>
      <c r="JU27" s="107" t="str">
        <f t="shared" si="2"/>
        <v/>
      </c>
      <c r="JV27" s="107">
        <f t="shared" si="3"/>
        <v>23.75</v>
      </c>
      <c r="JW27" s="107">
        <f>IF(ISBLANK(JE27),"",IF(ISBLANK(JC27),"",IFERROR(((JE27-JC27)/0.36/P27),"")))</f>
        <v>0.19444444444444448</v>
      </c>
      <c r="JY27" s="107">
        <f>IF(ISBLANK(JV27),"",IF(ISBLANK(JD27),"",IFERROR(((JV27-JD27)/0.36/P27),"")))</f>
        <v>8.2491582491582532E-2</v>
      </c>
    </row>
    <row r="28" spans="1:286" x14ac:dyDescent="0.25">
      <c r="A28" s="15" t="s">
        <v>8</v>
      </c>
      <c r="B28" s="4" t="s">
        <v>45</v>
      </c>
      <c r="C28" s="4" t="s">
        <v>733</v>
      </c>
      <c r="D28" s="4" t="s">
        <v>805</v>
      </c>
      <c r="E28" s="4" t="s">
        <v>14</v>
      </c>
      <c r="F28" s="15" t="s">
        <v>627</v>
      </c>
      <c r="G28" s="15" t="s">
        <v>628</v>
      </c>
      <c r="H28" s="27">
        <v>4</v>
      </c>
      <c r="I28" s="15" t="s">
        <v>629</v>
      </c>
      <c r="J28" s="15" t="s">
        <v>630</v>
      </c>
      <c r="K28" s="26">
        <v>950</v>
      </c>
      <c r="L28" s="98">
        <v>-2.2788369660000001</v>
      </c>
      <c r="M28" s="98">
        <v>34.031883989999997</v>
      </c>
      <c r="N28" s="20">
        <v>42782</v>
      </c>
      <c r="O28" s="20">
        <v>42815</v>
      </c>
      <c r="P28" s="26">
        <f t="shared" si="7"/>
        <v>33</v>
      </c>
      <c r="Q28" s="77">
        <f>INDEX([1]Sheet1!$J:$J,MATCH(A28,[1]Sheet1!$A:$A,0))</f>
        <v>152.52879644500001</v>
      </c>
      <c r="R28" s="91" t="s">
        <v>39</v>
      </c>
      <c r="S28" s="82">
        <v>1.5</v>
      </c>
      <c r="T28" s="82">
        <v>0.9</v>
      </c>
      <c r="U28" s="26"/>
      <c r="V28" s="104">
        <v>17</v>
      </c>
      <c r="AC28" s="104">
        <v>18</v>
      </c>
      <c r="AF28" s="104">
        <v>10</v>
      </c>
      <c r="EA28" s="26">
        <v>15</v>
      </c>
      <c r="EB28" s="151">
        <f t="shared" si="0"/>
        <v>60</v>
      </c>
      <c r="EC28" s="26">
        <v>70</v>
      </c>
      <c r="ED28" s="14" t="s">
        <v>159</v>
      </c>
      <c r="EE28" s="3" t="s">
        <v>60</v>
      </c>
      <c r="EF28" s="3" t="s">
        <v>950</v>
      </c>
      <c r="EG28" s="1">
        <v>1.8</v>
      </c>
      <c r="EH28" s="4">
        <v>2.7</v>
      </c>
      <c r="EI28" s="4"/>
      <c r="EJ28" s="4"/>
      <c r="EK28" s="4"/>
      <c r="EL28" s="4"/>
      <c r="EM28" s="4"/>
      <c r="EN28" s="4"/>
      <c r="EO28" s="4"/>
      <c r="EP28" s="4"/>
      <c r="EQ28" s="4">
        <v>17</v>
      </c>
      <c r="ER28" s="4"/>
      <c r="ES28" s="4"/>
      <c r="ET28" s="4">
        <v>7</v>
      </c>
      <c r="EU28" s="4"/>
      <c r="EV28" s="4"/>
      <c r="EW28" s="4"/>
      <c r="EX28" s="4"/>
      <c r="EY28" s="4"/>
      <c r="EZ28" s="4"/>
      <c r="FA28" s="4"/>
      <c r="FB28" s="4"/>
      <c r="FC28" s="4"/>
      <c r="FD28" s="4"/>
      <c r="FE28" s="4"/>
      <c r="FF28" s="4"/>
      <c r="FG28" s="4"/>
      <c r="FH28" s="4"/>
      <c r="IN28" s="4">
        <v>5</v>
      </c>
      <c r="IO28" s="4">
        <f t="shared" si="8"/>
        <v>29</v>
      </c>
      <c r="IP28" s="4">
        <v>35</v>
      </c>
      <c r="IS28" s="31" t="s">
        <v>950</v>
      </c>
      <c r="IV28" s="4"/>
      <c r="IW28" s="4"/>
      <c r="IX28" s="4"/>
      <c r="IY28" s="37"/>
      <c r="IZ28" s="37"/>
      <c r="JA28" s="37">
        <f t="shared" ref="JA28:JA33" si="9">IT28+IU28</f>
        <v>0</v>
      </c>
      <c r="JB28" s="34">
        <v>7.21</v>
      </c>
      <c r="JE28" s="107">
        <v>2.91</v>
      </c>
      <c r="JF28" s="34">
        <v>15.94</v>
      </c>
      <c r="JG28" s="136"/>
      <c r="JH28" s="31">
        <v>2.91</v>
      </c>
      <c r="JJ28" s="110">
        <v>10.26</v>
      </c>
      <c r="JK28" s="6">
        <v>6.97</v>
      </c>
      <c r="JL28">
        <v>3.17</v>
      </c>
      <c r="JR28" s="107">
        <v>1.82</v>
      </c>
      <c r="JS28" s="107">
        <v>0.1</v>
      </c>
      <c r="JT28" s="107">
        <f t="shared" si="1"/>
        <v>1.82</v>
      </c>
      <c r="JU28" s="107">
        <f t="shared" si="2"/>
        <v>0.1</v>
      </c>
      <c r="JV28" s="107">
        <f t="shared" si="3"/>
        <v>13.17</v>
      </c>
      <c r="JW28" s="107" t="str">
        <f>IF(ISBLANK(JE28),"",IF(ISBLANK(JC29),"",IFERROR(((JE28-JC29)/0.36/P28),"")))</f>
        <v/>
      </c>
      <c r="JX28" s="107">
        <f>IF(ISBLANK(JE28),"",IF(ISBLANK(JE28),"",IFERROR(((JE28-JE29)/0.36/P28),"")))</f>
        <v>-0.22222222222222221</v>
      </c>
      <c r="JY28" s="107">
        <f>IF(ISBLANK(JD29),"",IF(ISBLANK(JV28),"",IFERROR(((JV28-JD29)/0.36/P28),"")))</f>
        <v>-1.3543771043771047</v>
      </c>
      <c r="JZ28" s="107">
        <f>IF(ISBLANK(JV29),"",IF(ISBLANK(JV28),"",IFERROR(((JV28-JV29)/0.36/P28),"")))</f>
        <v>0.26683501683501681</v>
      </c>
    </row>
    <row r="29" spans="1:286" ht="31.5" x14ac:dyDescent="0.25">
      <c r="A29" s="15" t="s">
        <v>9</v>
      </c>
      <c r="B29" s="4" t="s">
        <v>45</v>
      </c>
      <c r="C29" s="4" t="s">
        <v>733</v>
      </c>
      <c r="D29" s="4" t="s">
        <v>805</v>
      </c>
      <c r="E29" s="4" t="s">
        <v>14</v>
      </c>
      <c r="F29" s="15" t="s">
        <v>627</v>
      </c>
      <c r="G29" s="15" t="s">
        <v>628</v>
      </c>
      <c r="H29" s="27">
        <v>4</v>
      </c>
      <c r="I29" s="15" t="s">
        <v>631</v>
      </c>
      <c r="J29" s="15" t="s">
        <v>630</v>
      </c>
      <c r="K29" s="26">
        <v>950</v>
      </c>
      <c r="L29" s="98">
        <v>-2.2788369660000001</v>
      </c>
      <c r="M29" s="98">
        <v>34.031883989999997</v>
      </c>
      <c r="N29" s="20">
        <v>42782</v>
      </c>
      <c r="O29" s="20">
        <v>42815</v>
      </c>
      <c r="P29" s="26">
        <f t="shared" si="7"/>
        <v>33</v>
      </c>
      <c r="Q29" s="77">
        <f>INDEX([1]Sheet1!$J:$J,MATCH(A29,[1]Sheet1!$A:$A,0))</f>
        <v>152.52879644500001</v>
      </c>
      <c r="R29" s="91" t="s">
        <v>39</v>
      </c>
      <c r="S29" s="82">
        <v>2.5</v>
      </c>
      <c r="T29" s="82">
        <v>1.8</v>
      </c>
      <c r="U29" s="26"/>
      <c r="V29" s="104">
        <v>15</v>
      </c>
      <c r="AC29" s="104">
        <v>15</v>
      </c>
      <c r="EA29" s="26">
        <v>25</v>
      </c>
      <c r="EB29" s="151">
        <f t="shared" si="0"/>
        <v>55</v>
      </c>
      <c r="EC29" s="26">
        <v>65</v>
      </c>
      <c r="ED29" s="14" t="s">
        <v>160</v>
      </c>
      <c r="EE29" s="3" t="s">
        <v>162</v>
      </c>
      <c r="EF29" s="3" t="s">
        <v>950</v>
      </c>
      <c r="EG29" s="1">
        <v>1.8</v>
      </c>
      <c r="EH29" s="4">
        <v>2.2000000000000002</v>
      </c>
      <c r="EI29" s="4"/>
      <c r="EJ29" s="4">
        <v>5</v>
      </c>
      <c r="EK29" s="4"/>
      <c r="EL29" s="4"/>
      <c r="EM29" s="4"/>
      <c r="EN29" s="4"/>
      <c r="EO29" s="4"/>
      <c r="EP29" s="4"/>
      <c r="EQ29" s="4">
        <v>5</v>
      </c>
      <c r="ER29" s="4"/>
      <c r="ES29" s="4"/>
      <c r="ET29" s="4"/>
      <c r="EU29" s="4"/>
      <c r="EV29" s="4"/>
      <c r="EW29" s="4"/>
      <c r="EX29" s="4"/>
      <c r="EY29" s="4"/>
      <c r="EZ29" s="4"/>
      <c r="FA29" s="4"/>
      <c r="FB29" s="4"/>
      <c r="FC29" s="4"/>
      <c r="FD29" s="4"/>
      <c r="FE29" s="4"/>
      <c r="FF29" s="4"/>
      <c r="FG29" s="4"/>
      <c r="FH29" s="4"/>
      <c r="IN29" s="4">
        <v>18</v>
      </c>
      <c r="IO29" s="4">
        <f t="shared" si="8"/>
        <v>28</v>
      </c>
      <c r="IP29" s="4">
        <v>30</v>
      </c>
      <c r="IS29" s="31" t="s">
        <v>950</v>
      </c>
      <c r="IV29" s="4"/>
      <c r="IW29" s="4"/>
      <c r="IX29" s="4"/>
      <c r="IY29" s="37"/>
      <c r="IZ29" s="37"/>
      <c r="JA29" s="37">
        <f t="shared" si="9"/>
        <v>0</v>
      </c>
      <c r="JB29" s="34">
        <v>9.8800000000000008</v>
      </c>
      <c r="JD29">
        <v>29.26</v>
      </c>
      <c r="JE29" s="107">
        <v>5.55</v>
      </c>
      <c r="JF29" s="34">
        <v>9.84</v>
      </c>
      <c r="JG29" s="136"/>
      <c r="JH29" s="31">
        <v>5.55</v>
      </c>
      <c r="JJ29" s="112">
        <v>4.45</v>
      </c>
      <c r="JL29">
        <v>4.45</v>
      </c>
      <c r="JT29" s="107" t="str">
        <f t="shared" si="1"/>
        <v/>
      </c>
      <c r="JU29" s="107" t="str">
        <f t="shared" si="2"/>
        <v/>
      </c>
      <c r="JV29" s="107">
        <f t="shared" si="3"/>
        <v>10</v>
      </c>
      <c r="JW29" s="107" t="str">
        <f>IF(ISBLANK(JE29),"",IF(ISBLANK(JC29),"",IFERROR(((JE29-JC29)/0.36/P29),"")))</f>
        <v/>
      </c>
      <c r="JY29" s="107">
        <f>IF(ISBLANK(JV29),"",IF(ISBLANK(JD29),"",IFERROR(((JV29-JD29)/0.36/P29),"")))</f>
        <v>-1.6212121212121213</v>
      </c>
    </row>
    <row r="30" spans="1:286" x14ac:dyDescent="0.25">
      <c r="A30" s="15" t="s">
        <v>10</v>
      </c>
      <c r="B30" s="4" t="s">
        <v>46</v>
      </c>
      <c r="C30" s="4" t="s">
        <v>734</v>
      </c>
      <c r="D30" s="4" t="s">
        <v>806</v>
      </c>
      <c r="E30" s="4" t="s">
        <v>15</v>
      </c>
      <c r="F30" s="15" t="s">
        <v>627</v>
      </c>
      <c r="G30" s="15" t="s">
        <v>632</v>
      </c>
      <c r="H30" s="27">
        <v>1</v>
      </c>
      <c r="I30" s="15" t="s">
        <v>629</v>
      </c>
      <c r="J30" s="15" t="s">
        <v>630</v>
      </c>
      <c r="K30" s="26">
        <v>957</v>
      </c>
      <c r="L30" s="98">
        <v>-2.3500519620000002</v>
      </c>
      <c r="M30" s="98">
        <v>34.049975992999997</v>
      </c>
      <c r="N30" s="20">
        <v>42783</v>
      </c>
      <c r="O30" s="20">
        <v>42816</v>
      </c>
      <c r="P30" s="26">
        <f t="shared" si="7"/>
        <v>33</v>
      </c>
      <c r="Q30" s="77">
        <f>INDEX([1]Sheet1!$J:$J,MATCH(A30,[1]Sheet1!$A:$A,0))</f>
        <v>161.59826314</v>
      </c>
      <c r="R30" s="91" t="s">
        <v>23</v>
      </c>
      <c r="S30" s="82">
        <v>0.5</v>
      </c>
      <c r="T30" s="82">
        <v>0.4</v>
      </c>
      <c r="U30" s="26"/>
      <c r="X30" s="104">
        <v>0.1</v>
      </c>
      <c r="Z30" s="104">
        <v>5</v>
      </c>
      <c r="AK30" s="104">
        <v>0.1</v>
      </c>
      <c r="EA30" s="26">
        <v>1</v>
      </c>
      <c r="EB30" s="151">
        <f t="shared" si="0"/>
        <v>6.1999999999999993</v>
      </c>
      <c r="EC30" s="26">
        <v>7</v>
      </c>
      <c r="EE30" s="3" t="s">
        <v>166</v>
      </c>
      <c r="EF30" s="3" t="s">
        <v>950</v>
      </c>
      <c r="EG30" s="1">
        <v>1.8</v>
      </c>
      <c r="EH30" s="4">
        <v>0.9</v>
      </c>
      <c r="EI30" s="4"/>
      <c r="EJ30" s="4"/>
      <c r="EK30" s="4"/>
      <c r="EL30" s="4"/>
      <c r="EM30" s="4"/>
      <c r="EN30" s="4">
        <v>16</v>
      </c>
      <c r="EO30" s="4"/>
      <c r="EP30" s="4"/>
      <c r="EQ30" s="4"/>
      <c r="ER30" s="4"/>
      <c r="ES30" s="4"/>
      <c r="ET30" s="4"/>
      <c r="EU30" s="4"/>
      <c r="EV30" s="4"/>
      <c r="EW30" s="4"/>
      <c r="EX30" s="4"/>
      <c r="EY30" s="4"/>
      <c r="EZ30" s="4"/>
      <c r="FA30" s="4"/>
      <c r="FB30" s="4"/>
      <c r="FC30" s="4"/>
      <c r="FD30" s="4"/>
      <c r="FE30" s="4"/>
      <c r="FF30" s="4"/>
      <c r="FG30" s="4"/>
      <c r="FH30" s="4"/>
      <c r="IN30" s="4">
        <v>6</v>
      </c>
      <c r="IO30" s="4">
        <f t="shared" si="8"/>
        <v>22</v>
      </c>
      <c r="IP30" s="4">
        <v>25</v>
      </c>
      <c r="IR30" s="3" t="s">
        <v>322</v>
      </c>
      <c r="IS30" s="31" t="s">
        <v>950</v>
      </c>
      <c r="IV30" s="4"/>
      <c r="IW30" s="4"/>
      <c r="IX30" s="4"/>
      <c r="IY30" s="37"/>
      <c r="IZ30" s="37"/>
      <c r="JA30" s="37">
        <f t="shared" si="9"/>
        <v>0</v>
      </c>
      <c r="JB30" s="34">
        <v>6.38</v>
      </c>
      <c r="JE30" s="107">
        <v>1.91</v>
      </c>
      <c r="JF30" s="34">
        <v>17.350000000000001</v>
      </c>
      <c r="JG30" s="136"/>
      <c r="JH30" s="31">
        <v>1.91</v>
      </c>
      <c r="JJ30" s="110">
        <v>13.25</v>
      </c>
      <c r="JK30" s="6">
        <v>7.28</v>
      </c>
      <c r="JL30">
        <v>4.93</v>
      </c>
      <c r="JR30" s="107">
        <v>2.35</v>
      </c>
      <c r="JS30" s="107">
        <v>0.03</v>
      </c>
      <c r="JT30" s="107">
        <f t="shared" si="1"/>
        <v>2.35</v>
      </c>
      <c r="JU30" s="107">
        <f t="shared" si="2"/>
        <v>0.03</v>
      </c>
      <c r="JV30" s="107">
        <f t="shared" si="3"/>
        <v>15.16</v>
      </c>
      <c r="JW30" s="107">
        <f>IF(ISBLANK(JE30),"",IF(ISBLANK(JC31),"",IFERROR(((JE30-JC31)/0.36/P30),"")))</f>
        <v>-4.2929292929292928E-2</v>
      </c>
      <c r="JX30" s="107">
        <f>IF(ISBLANK(JE30),"",IF(ISBLANK(JE30),"",IFERROR(((JE30-JE31)/0.36/P30),"")))</f>
        <v>-0.57070707070707072</v>
      </c>
      <c r="JY30" s="107">
        <f>IF(ISBLANK(JD31),"",IF(ISBLANK(JV30),"",IFERROR(((JV30-JD31)/0.36/P30),"")))</f>
        <v>1</v>
      </c>
      <c r="JZ30" s="107">
        <f>IF(ISBLANK(JV31),"",IF(ISBLANK(JV30),"",IFERROR(((JV30-JV31)/0.36/P30),"")))</f>
        <v>0.29208754208754217</v>
      </c>
    </row>
    <row r="31" spans="1:286" x14ac:dyDescent="0.25">
      <c r="A31" s="15" t="s">
        <v>11</v>
      </c>
      <c r="B31" s="4" t="s">
        <v>46</v>
      </c>
      <c r="C31" s="4" t="s">
        <v>734</v>
      </c>
      <c r="D31" s="4" t="s">
        <v>806</v>
      </c>
      <c r="E31" s="4" t="s">
        <v>15</v>
      </c>
      <c r="F31" s="15" t="s">
        <v>627</v>
      </c>
      <c r="G31" s="15" t="s">
        <v>632</v>
      </c>
      <c r="H31" s="27">
        <v>1</v>
      </c>
      <c r="I31" s="15" t="s">
        <v>631</v>
      </c>
      <c r="J31" s="15" t="s">
        <v>630</v>
      </c>
      <c r="K31" s="26">
        <v>957</v>
      </c>
      <c r="L31" s="98">
        <v>-2.3500519620000002</v>
      </c>
      <c r="M31" s="98">
        <v>34.049975992999997</v>
      </c>
      <c r="N31" s="20">
        <v>42783</v>
      </c>
      <c r="O31" s="20">
        <v>42816</v>
      </c>
      <c r="P31" s="26">
        <f t="shared" si="7"/>
        <v>33</v>
      </c>
      <c r="Q31" s="77">
        <f>INDEX([1]Sheet1!$J:$J,MATCH(A31,[1]Sheet1!$A:$A,0))</f>
        <v>161.59826314</v>
      </c>
      <c r="R31" s="91" t="s">
        <v>23</v>
      </c>
      <c r="S31" s="82">
        <v>1</v>
      </c>
      <c r="T31" s="82">
        <v>1</v>
      </c>
      <c r="U31" s="26"/>
      <c r="X31" s="104">
        <v>0.2</v>
      </c>
      <c r="Z31" s="104">
        <v>4</v>
      </c>
      <c r="AK31" s="104">
        <v>0.2</v>
      </c>
      <c r="AL31" s="104">
        <v>0.5</v>
      </c>
      <c r="AM31" s="104">
        <v>0.1</v>
      </c>
      <c r="EA31" s="26">
        <v>10</v>
      </c>
      <c r="EB31" s="151">
        <f t="shared" si="0"/>
        <v>15</v>
      </c>
      <c r="EC31" s="26">
        <v>15</v>
      </c>
      <c r="EE31" s="3" t="s">
        <v>166</v>
      </c>
      <c r="EF31" s="3" t="s">
        <v>950</v>
      </c>
      <c r="EG31" s="1">
        <v>1.5</v>
      </c>
      <c r="EH31" s="4">
        <v>0.8</v>
      </c>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IN31" s="4">
        <v>10</v>
      </c>
      <c r="IO31" s="4">
        <f t="shared" si="8"/>
        <v>10</v>
      </c>
      <c r="IP31" s="4">
        <v>18</v>
      </c>
      <c r="IR31" s="3" t="s">
        <v>322</v>
      </c>
      <c r="IS31" s="31" t="s">
        <v>950</v>
      </c>
      <c r="IV31" s="4"/>
      <c r="IW31" s="4"/>
      <c r="IX31" s="4"/>
      <c r="IY31" s="37"/>
      <c r="IZ31" s="37"/>
      <c r="JA31" s="37">
        <f t="shared" si="9"/>
        <v>0</v>
      </c>
      <c r="JB31" s="34">
        <v>13.9</v>
      </c>
      <c r="JC31">
        <v>2.42</v>
      </c>
      <c r="JD31">
        <v>3.28</v>
      </c>
      <c r="JE31" s="107">
        <v>8.69</v>
      </c>
      <c r="JF31" s="34">
        <v>7.6</v>
      </c>
      <c r="JG31" s="136">
        <v>5.39</v>
      </c>
      <c r="JH31" s="31">
        <v>3.2</v>
      </c>
      <c r="JJ31" s="110">
        <v>3</v>
      </c>
      <c r="JL31">
        <v>3</v>
      </c>
      <c r="JP31" s="142"/>
      <c r="JQ31" s="142"/>
      <c r="JR31" s="147">
        <v>1.96</v>
      </c>
      <c r="JS31" s="147">
        <v>0.26</v>
      </c>
      <c r="JT31" s="107">
        <f t="shared" si="1"/>
        <v>1.96</v>
      </c>
      <c r="JU31" s="107">
        <f t="shared" si="2"/>
        <v>0.26</v>
      </c>
      <c r="JV31" s="107">
        <f t="shared" si="3"/>
        <v>11.69</v>
      </c>
      <c r="JW31" s="107">
        <f>IF(ISBLANK(JE31),"",IF(ISBLANK(JC31),"",IFERROR(((JE31-JC31)/0.36/P31),"")))</f>
        <v>0.52777777777777779</v>
      </c>
      <c r="JY31" s="107">
        <f>IF(ISBLANK(JV31),"",IF(ISBLANK(JD31),"",IFERROR(((JV31-JD31)/0.36/P31),"")))</f>
        <v>0.70791245791245794</v>
      </c>
    </row>
    <row r="32" spans="1:286" ht="31.5" x14ac:dyDescent="0.25">
      <c r="A32" s="15" t="s">
        <v>12</v>
      </c>
      <c r="B32" s="4" t="s">
        <v>47</v>
      </c>
      <c r="C32" s="4" t="s">
        <v>734</v>
      </c>
      <c r="D32" s="4" t="s">
        <v>807</v>
      </c>
      <c r="E32" s="4" t="s">
        <v>15</v>
      </c>
      <c r="F32" s="15" t="s">
        <v>627</v>
      </c>
      <c r="G32" s="15" t="s">
        <v>632</v>
      </c>
      <c r="H32" s="27">
        <v>2</v>
      </c>
      <c r="I32" s="15" t="s">
        <v>629</v>
      </c>
      <c r="J32" s="15" t="s">
        <v>630</v>
      </c>
      <c r="K32" s="26">
        <v>959</v>
      </c>
      <c r="L32" s="98">
        <v>-2.3484879830000001</v>
      </c>
      <c r="M32" s="98">
        <v>34.050110019999998</v>
      </c>
      <c r="N32" s="20">
        <v>42783</v>
      </c>
      <c r="O32" s="20">
        <v>42816</v>
      </c>
      <c r="P32" s="26">
        <f t="shared" si="7"/>
        <v>33</v>
      </c>
      <c r="Q32" s="77">
        <f>INDEX([1]Sheet1!$J:$J,MATCH(A32,[1]Sheet1!$A:$A,0))</f>
        <v>161.59826314</v>
      </c>
      <c r="R32" s="91" t="s">
        <v>23</v>
      </c>
      <c r="S32" s="82">
        <v>0.5</v>
      </c>
      <c r="T32" s="82">
        <v>0.6</v>
      </c>
      <c r="U32" s="26"/>
      <c r="X32" s="104">
        <v>4</v>
      </c>
      <c r="Z32" s="104">
        <v>2</v>
      </c>
      <c r="AK32" s="104">
        <v>8</v>
      </c>
      <c r="AM32" s="104">
        <v>0.4</v>
      </c>
      <c r="AN32" s="104">
        <v>0.2</v>
      </c>
      <c r="AO32" s="104">
        <v>0.2</v>
      </c>
      <c r="EA32" s="26">
        <v>0.2</v>
      </c>
      <c r="EB32" s="151">
        <f t="shared" si="0"/>
        <v>14.999999999999998</v>
      </c>
      <c r="EC32" s="26">
        <v>15</v>
      </c>
      <c r="EE32" s="3" t="s">
        <v>167</v>
      </c>
      <c r="EF32" s="3" t="s">
        <v>950</v>
      </c>
      <c r="EG32" s="1">
        <v>1.6</v>
      </c>
      <c r="EH32" s="4">
        <v>3</v>
      </c>
      <c r="EI32" s="4"/>
      <c r="EJ32" s="4"/>
      <c r="EK32" s="4"/>
      <c r="EL32" s="4">
        <v>10</v>
      </c>
      <c r="EM32" s="4"/>
      <c r="EN32" s="4"/>
      <c r="EO32" s="4"/>
      <c r="EP32" s="4"/>
      <c r="EQ32" s="4"/>
      <c r="ER32" s="4"/>
      <c r="ES32" s="4"/>
      <c r="ET32" s="4">
        <v>5</v>
      </c>
      <c r="EU32" s="4"/>
      <c r="EV32" s="4"/>
      <c r="EW32" s="4"/>
      <c r="EX32" s="4"/>
      <c r="EY32" s="4">
        <v>10</v>
      </c>
      <c r="EZ32" s="4"/>
      <c r="FA32" s="4"/>
      <c r="FB32" s="4"/>
      <c r="FC32" s="4"/>
      <c r="FD32" s="4"/>
      <c r="FE32" s="4"/>
      <c r="FF32" s="4"/>
      <c r="FG32" s="4"/>
      <c r="FH32" s="4"/>
      <c r="IN32" s="4">
        <v>0</v>
      </c>
      <c r="IO32" s="4">
        <f t="shared" si="8"/>
        <v>25</v>
      </c>
      <c r="IP32" s="4">
        <v>40</v>
      </c>
      <c r="IR32" s="3" t="s">
        <v>322</v>
      </c>
      <c r="IS32" s="31" t="s">
        <v>950</v>
      </c>
      <c r="IV32" s="4"/>
      <c r="IW32" s="4"/>
      <c r="IX32" s="4"/>
      <c r="IY32" s="37"/>
      <c r="IZ32" s="37"/>
      <c r="JA32" s="37">
        <f t="shared" si="9"/>
        <v>0</v>
      </c>
      <c r="JB32" s="34">
        <v>0</v>
      </c>
      <c r="JE32" s="107">
        <v>0</v>
      </c>
      <c r="JF32" s="34">
        <v>18.78</v>
      </c>
      <c r="JG32" s="136"/>
      <c r="JH32" s="31"/>
      <c r="JJ32" s="110">
        <v>13.46</v>
      </c>
      <c r="JK32" s="6">
        <v>5.19</v>
      </c>
      <c r="JL32">
        <v>4.0199999999999996</v>
      </c>
      <c r="JM32" t="s">
        <v>668</v>
      </c>
      <c r="JR32" s="107">
        <v>2</v>
      </c>
      <c r="JS32" s="107">
        <v>0.13</v>
      </c>
      <c r="JT32" s="107">
        <f t="shared" si="1"/>
        <v>2</v>
      </c>
      <c r="JU32" s="107">
        <f t="shared" si="2"/>
        <v>0.13</v>
      </c>
      <c r="JV32" s="107">
        <f t="shared" si="3"/>
        <v>13.46</v>
      </c>
      <c r="JW32" s="107">
        <f>IF(ISBLANK(JE32),"",IF(ISBLANK(JC33),"",IFERROR(((JE32-JC33)/0.36/P32),"")))</f>
        <v>-5.8080808080808073E-2</v>
      </c>
      <c r="JX32" s="107">
        <f>IF(ISBLANK(JE32),"",IF(ISBLANK(JE32),"",IFERROR(((JE32-JE33)/0.36/P32),"")))</f>
        <v>-1.2626262626262626E-2</v>
      </c>
      <c r="JY32" s="107">
        <f>IF(ISBLANK(JD33),"",IF(ISBLANK(JV32),"",IFERROR(((JV32-JD33)/0.36/P32),"")))</f>
        <v>0.86279461279461289</v>
      </c>
      <c r="JZ32" s="107">
        <f>IF(ISBLANK(JV33),"",IF(ISBLANK(JV32),"",IFERROR(((JV32-JV33)/0.36/P32),"")))</f>
        <v>0.67760942760942766</v>
      </c>
    </row>
    <row r="33" spans="1:286" ht="31.5" x14ac:dyDescent="0.25">
      <c r="A33" s="15" t="s">
        <v>13</v>
      </c>
      <c r="B33" s="4" t="s">
        <v>47</v>
      </c>
      <c r="C33" s="4" t="s">
        <v>734</v>
      </c>
      <c r="D33" s="4" t="s">
        <v>807</v>
      </c>
      <c r="E33" s="4" t="s">
        <v>15</v>
      </c>
      <c r="F33" s="15" t="s">
        <v>627</v>
      </c>
      <c r="G33" s="15" t="s">
        <v>632</v>
      </c>
      <c r="H33" s="27">
        <v>2</v>
      </c>
      <c r="I33" s="15" t="s">
        <v>631</v>
      </c>
      <c r="J33" s="15" t="s">
        <v>630</v>
      </c>
      <c r="K33" s="26">
        <v>959</v>
      </c>
      <c r="L33" s="98">
        <v>-2.3484879830000001</v>
      </c>
      <c r="M33" s="98">
        <v>34.050110019999998</v>
      </c>
      <c r="N33" s="20">
        <v>42783</v>
      </c>
      <c r="O33" s="20">
        <v>42816</v>
      </c>
      <c r="P33" s="26">
        <f t="shared" si="7"/>
        <v>33</v>
      </c>
      <c r="Q33" s="77">
        <f>INDEX([1]Sheet1!$J:$J,MATCH(A33,[1]Sheet1!$A:$A,0))</f>
        <v>161.59826314</v>
      </c>
      <c r="R33" s="91" t="s">
        <v>23</v>
      </c>
      <c r="S33" s="82">
        <v>1</v>
      </c>
      <c r="T33" s="82">
        <v>0.2</v>
      </c>
      <c r="U33" s="26"/>
      <c r="X33" s="104">
        <v>0.2</v>
      </c>
      <c r="Z33" s="104">
        <v>0.1</v>
      </c>
      <c r="AG33" s="104">
        <v>0.5</v>
      </c>
      <c r="AK33" s="104">
        <v>5</v>
      </c>
      <c r="AP33" s="104">
        <v>0.1</v>
      </c>
      <c r="EA33" s="26">
        <v>0.2</v>
      </c>
      <c r="EB33" s="151">
        <f t="shared" si="0"/>
        <v>6.1</v>
      </c>
      <c r="EC33" s="26">
        <v>7</v>
      </c>
      <c r="EE33" s="3" t="s">
        <v>167</v>
      </c>
      <c r="EF33" s="3" t="s">
        <v>950</v>
      </c>
      <c r="EG33" s="1">
        <v>1</v>
      </c>
      <c r="EH33" s="4">
        <v>2.6</v>
      </c>
      <c r="EI33" s="4"/>
      <c r="EJ33" s="4"/>
      <c r="EK33" s="4"/>
      <c r="EL33" s="4"/>
      <c r="EM33" s="4"/>
      <c r="EN33" s="4"/>
      <c r="EO33" s="4"/>
      <c r="EP33" s="4"/>
      <c r="EQ33" s="4"/>
      <c r="ER33" s="4"/>
      <c r="ES33" s="4"/>
      <c r="ET33" s="4"/>
      <c r="EU33" s="4"/>
      <c r="EV33" s="4"/>
      <c r="EW33" s="4"/>
      <c r="EX33" s="4"/>
      <c r="EY33" s="4">
        <v>12</v>
      </c>
      <c r="EZ33" s="4"/>
      <c r="FA33" s="4"/>
      <c r="FB33" s="4"/>
      <c r="FC33" s="4"/>
      <c r="FD33" s="4"/>
      <c r="FE33" s="4"/>
      <c r="FF33" s="4"/>
      <c r="FG33" s="4"/>
      <c r="FH33" s="4"/>
      <c r="IN33" s="4">
        <v>3</v>
      </c>
      <c r="IO33" s="4">
        <f t="shared" si="8"/>
        <v>15</v>
      </c>
      <c r="IP33" s="4">
        <v>20</v>
      </c>
      <c r="IR33" s="3" t="s">
        <v>322</v>
      </c>
      <c r="IS33" s="31" t="s">
        <v>950</v>
      </c>
      <c r="IV33" s="4"/>
      <c r="IW33" s="4"/>
      <c r="IX33" s="4"/>
      <c r="IY33" s="37"/>
      <c r="IZ33" s="37"/>
      <c r="JA33" s="37">
        <f t="shared" si="9"/>
        <v>0</v>
      </c>
      <c r="JB33" s="34">
        <v>5.12</v>
      </c>
      <c r="JC33">
        <v>0.69</v>
      </c>
      <c r="JD33">
        <v>3.21</v>
      </c>
      <c r="JE33" s="107">
        <v>0.15</v>
      </c>
      <c r="JF33" s="34">
        <v>10.73</v>
      </c>
      <c r="JG33" s="136"/>
      <c r="JH33" s="31">
        <v>0.15</v>
      </c>
      <c r="JJ33" s="110">
        <v>5.26</v>
      </c>
      <c r="JL33">
        <v>5.26</v>
      </c>
      <c r="JT33" s="107" t="str">
        <f t="shared" si="1"/>
        <v/>
      </c>
      <c r="JU33" s="107" t="str">
        <f t="shared" si="2"/>
        <v/>
      </c>
      <c r="JV33" s="107">
        <f t="shared" si="3"/>
        <v>5.41</v>
      </c>
      <c r="JW33" s="107">
        <f>IF(ISBLANK(JE33),"",IF(ISBLANK(JC33),"",IFERROR(((JE33-JC33)/0.36/P33),"")))</f>
        <v>-4.5454545454545449E-2</v>
      </c>
      <c r="JY33" s="107">
        <f>IF(ISBLANK(JV33),"",IF(ISBLANK(JD33),"",IFERROR(((JV33-JD33)/0.36/P33),"")))</f>
        <v>0.1851851851851852</v>
      </c>
    </row>
    <row r="34" spans="1:286" x14ac:dyDescent="0.25">
      <c r="A34" s="15" t="s">
        <v>16</v>
      </c>
      <c r="B34" s="4" t="s">
        <v>48</v>
      </c>
      <c r="C34" s="4" t="s">
        <v>734</v>
      </c>
      <c r="D34" s="4" t="s">
        <v>808</v>
      </c>
      <c r="E34" s="4" t="s">
        <v>15</v>
      </c>
      <c r="F34" s="15" t="s">
        <v>627</v>
      </c>
      <c r="G34" s="15" t="s">
        <v>632</v>
      </c>
      <c r="H34" s="27">
        <v>3</v>
      </c>
      <c r="I34" s="15" t="s">
        <v>629</v>
      </c>
      <c r="J34" s="15" t="s">
        <v>630</v>
      </c>
      <c r="K34" s="26">
        <v>1022</v>
      </c>
      <c r="L34" s="98">
        <v>-2.3672930339999998</v>
      </c>
      <c r="M34" s="98">
        <v>34.062509034000001</v>
      </c>
      <c r="N34" s="20">
        <v>42783</v>
      </c>
      <c r="O34" s="20">
        <v>42816</v>
      </c>
      <c r="P34" s="26">
        <f t="shared" si="7"/>
        <v>33</v>
      </c>
      <c r="Q34" s="77">
        <f>INDEX([1]Sheet1!$J:$J,MATCH(A34,[1]Sheet1!$A:$A,0))</f>
        <v>161.59826314</v>
      </c>
      <c r="R34" s="91" t="s">
        <v>23</v>
      </c>
      <c r="S34" s="82">
        <v>1</v>
      </c>
      <c r="T34" s="82">
        <v>1.5</v>
      </c>
      <c r="U34" s="26"/>
      <c r="EA34" s="26"/>
      <c r="EB34" s="151">
        <f t="shared" si="0"/>
        <v>0</v>
      </c>
      <c r="EC34" s="26"/>
      <c r="EE34" s="3" t="s">
        <v>169</v>
      </c>
      <c r="EF34" s="3" t="s">
        <v>950</v>
      </c>
      <c r="EG34" s="1">
        <v>3.2</v>
      </c>
      <c r="EH34" s="4">
        <v>2.6</v>
      </c>
      <c r="EI34" s="4"/>
      <c r="EJ34" s="4"/>
      <c r="EK34" s="4"/>
      <c r="EL34" s="4"/>
      <c r="EM34" s="4"/>
      <c r="EN34" s="4">
        <v>45</v>
      </c>
      <c r="EO34" s="4"/>
      <c r="EP34" s="4"/>
      <c r="EQ34" s="4"/>
      <c r="ER34" s="4"/>
      <c r="ES34" s="4"/>
      <c r="ET34" s="4"/>
      <c r="EU34" s="4"/>
      <c r="EV34" s="4"/>
      <c r="EW34" s="4"/>
      <c r="EX34" s="4"/>
      <c r="EY34" s="4"/>
      <c r="EZ34" s="4"/>
      <c r="FA34" s="4"/>
      <c r="FB34" s="4"/>
      <c r="FC34" s="4"/>
      <c r="FD34" s="4"/>
      <c r="FE34" s="4"/>
      <c r="FF34" s="4"/>
      <c r="FG34" s="4"/>
      <c r="FH34" s="4"/>
      <c r="IN34" s="4">
        <v>5</v>
      </c>
      <c r="IO34" s="4">
        <f t="shared" si="8"/>
        <v>50</v>
      </c>
      <c r="IP34" s="4">
        <v>70</v>
      </c>
      <c r="IR34" s="3" t="s">
        <v>323</v>
      </c>
      <c r="IS34" s="31" t="s">
        <v>950</v>
      </c>
      <c r="IV34" s="4"/>
      <c r="IW34" s="4"/>
      <c r="IX34" s="4"/>
      <c r="IY34" s="37"/>
      <c r="IZ34" s="37"/>
      <c r="JA34" s="37">
        <f t="shared" ref="JA34:JA53" si="10">IT34+IU34</f>
        <v>0</v>
      </c>
      <c r="JB34" s="34">
        <v>5.16</v>
      </c>
      <c r="JE34" s="107">
        <v>5.16</v>
      </c>
      <c r="JF34" s="34">
        <v>38.44</v>
      </c>
      <c r="JG34" s="136"/>
      <c r="JH34" s="31">
        <v>5.16</v>
      </c>
      <c r="JJ34" s="110">
        <v>31.55</v>
      </c>
      <c r="JK34" s="6">
        <v>4.96</v>
      </c>
      <c r="JL34">
        <v>4.78</v>
      </c>
      <c r="JM34" t="s">
        <v>668</v>
      </c>
      <c r="JR34" s="107">
        <v>2.17</v>
      </c>
      <c r="JS34" s="107">
        <v>0.19</v>
      </c>
      <c r="JT34" s="107">
        <f t="shared" si="1"/>
        <v>2.17</v>
      </c>
      <c r="JU34" s="107">
        <f t="shared" si="2"/>
        <v>0.19</v>
      </c>
      <c r="JV34" s="107">
        <f t="shared" si="3"/>
        <v>36.71</v>
      </c>
      <c r="JW34" s="107" t="str">
        <f>IF(ISBLANK(JE34),"",IF(ISBLANK(JC35),"",IFERROR(((JE34-JC35)/0.36/P34),"")))</f>
        <v/>
      </c>
      <c r="JX34" s="107">
        <f>IF(ISBLANK(JE34),"",IF(ISBLANK(JE34),"",IFERROR(((JE34-JE35)/0.36/P34),"")))</f>
        <v>0.35269360269360278</v>
      </c>
      <c r="JY34" s="107">
        <f>IF(ISBLANK(JD35),"",IF(ISBLANK(JV34),"",IFERROR(((JV34-JD35)/0.36/P34),"")))</f>
        <v>2.6725589225589226</v>
      </c>
      <c r="JZ34" s="107">
        <f>IF(ISBLANK(JV35),"",IF(ISBLANK(JV34),"",IFERROR(((JV34-JV35)/0.36/P34),"")))</f>
        <v>1.2567340067340071</v>
      </c>
    </row>
    <row r="35" spans="1:286" x14ac:dyDescent="0.25">
      <c r="A35" s="15" t="s">
        <v>17</v>
      </c>
      <c r="B35" s="4" t="s">
        <v>48</v>
      </c>
      <c r="C35" s="4" t="s">
        <v>734</v>
      </c>
      <c r="D35" s="4" t="s">
        <v>808</v>
      </c>
      <c r="E35" s="4" t="s">
        <v>15</v>
      </c>
      <c r="F35" s="15" t="s">
        <v>627</v>
      </c>
      <c r="G35" s="15" t="s">
        <v>632</v>
      </c>
      <c r="H35" s="27">
        <v>3</v>
      </c>
      <c r="I35" s="15" t="s">
        <v>631</v>
      </c>
      <c r="J35" s="15" t="s">
        <v>630</v>
      </c>
      <c r="K35" s="26">
        <v>1022</v>
      </c>
      <c r="L35" s="98">
        <v>-2.3672930339999998</v>
      </c>
      <c r="M35" s="98">
        <v>34.062509034000001</v>
      </c>
      <c r="N35" s="20">
        <v>42783</v>
      </c>
      <c r="O35" s="20">
        <v>42816</v>
      </c>
      <c r="P35" s="26">
        <f t="shared" si="7"/>
        <v>33</v>
      </c>
      <c r="Q35" s="77">
        <f>INDEX([1]Sheet1!$J:$J,MATCH(A35,[1]Sheet1!$A:$A,0))</f>
        <v>161.59826314</v>
      </c>
      <c r="R35" s="91" t="s">
        <v>23</v>
      </c>
      <c r="S35" s="82">
        <v>1</v>
      </c>
      <c r="T35" s="82">
        <v>0.9</v>
      </c>
      <c r="U35" s="26"/>
      <c r="EA35" s="26"/>
      <c r="EB35" s="151">
        <f t="shared" si="0"/>
        <v>0</v>
      </c>
      <c r="EC35" s="26"/>
      <c r="EE35" s="3" t="s">
        <v>169</v>
      </c>
      <c r="EF35" s="3" t="s">
        <v>950</v>
      </c>
      <c r="EG35" s="1">
        <v>1.6</v>
      </c>
      <c r="EH35" s="4">
        <v>0.8</v>
      </c>
      <c r="EI35" s="4"/>
      <c r="EJ35" s="4"/>
      <c r="EK35" s="4"/>
      <c r="EL35" s="4"/>
      <c r="EM35" s="4"/>
      <c r="EN35" s="4">
        <v>44</v>
      </c>
      <c r="EO35" s="4"/>
      <c r="EP35" s="4"/>
      <c r="EQ35" s="4"/>
      <c r="ER35" s="4"/>
      <c r="ES35" s="4"/>
      <c r="ET35" s="4"/>
      <c r="EU35" s="4"/>
      <c r="EV35" s="4"/>
      <c r="EW35" s="4"/>
      <c r="EX35" s="4"/>
      <c r="EY35" s="4"/>
      <c r="EZ35" s="4"/>
      <c r="FA35" s="4"/>
      <c r="FB35" s="4"/>
      <c r="FC35" s="4"/>
      <c r="FD35" s="4"/>
      <c r="FE35" s="4"/>
      <c r="FF35" s="4"/>
      <c r="FG35" s="4"/>
      <c r="FH35" s="4"/>
      <c r="IN35" s="4">
        <v>2</v>
      </c>
      <c r="IO35" s="4">
        <f t="shared" si="8"/>
        <v>46</v>
      </c>
      <c r="IP35" s="4">
        <v>55</v>
      </c>
      <c r="IS35" s="31" t="s">
        <v>950</v>
      </c>
      <c r="IV35" s="4"/>
      <c r="IW35" s="4"/>
      <c r="IX35" s="4"/>
      <c r="IY35" s="37"/>
      <c r="IZ35" s="37"/>
      <c r="JA35" s="37">
        <f t="shared" si="10"/>
        <v>0</v>
      </c>
      <c r="JB35" s="34">
        <v>5.42</v>
      </c>
      <c r="JD35">
        <v>4.96</v>
      </c>
      <c r="JE35" s="107">
        <v>0.97</v>
      </c>
      <c r="JF35" s="34">
        <v>27.5</v>
      </c>
      <c r="JG35" s="136"/>
      <c r="JH35" s="31">
        <v>0.97</v>
      </c>
      <c r="JJ35" s="110">
        <v>20.81</v>
      </c>
      <c r="JK35" s="6">
        <v>4.9400000000000004</v>
      </c>
      <c r="JL35">
        <v>4.08</v>
      </c>
      <c r="JM35" t="s">
        <v>668</v>
      </c>
      <c r="JR35" s="142">
        <v>1.05</v>
      </c>
      <c r="JS35" s="142">
        <v>0.09</v>
      </c>
      <c r="JT35" s="107">
        <f t="shared" si="1"/>
        <v>1.05</v>
      </c>
      <c r="JU35" s="107">
        <f t="shared" si="2"/>
        <v>0.09</v>
      </c>
      <c r="JV35" s="107">
        <f t="shared" si="3"/>
        <v>21.779999999999998</v>
      </c>
      <c r="JW35" s="107" t="str">
        <f>IF(ISBLANK(JE35),"",IF(ISBLANK(JC35),"",IFERROR(((JE35-JC35)/0.36/P35),"")))</f>
        <v/>
      </c>
      <c r="JY35" s="107">
        <f>IF(ISBLANK(JV35),"",IF(ISBLANK(JD35),"",IFERROR(((JV35-JD35)/0.36/P35),"")))</f>
        <v>1.4158249158249157</v>
      </c>
    </row>
    <row r="36" spans="1:286" ht="31.5" x14ac:dyDescent="0.25">
      <c r="A36" s="15" t="s">
        <v>18</v>
      </c>
      <c r="B36" s="4" t="s">
        <v>49</v>
      </c>
      <c r="C36" s="4" t="s">
        <v>734</v>
      </c>
      <c r="D36" s="4" t="s">
        <v>809</v>
      </c>
      <c r="E36" s="4" t="s">
        <v>15</v>
      </c>
      <c r="F36" s="15" t="s">
        <v>627</v>
      </c>
      <c r="G36" s="15" t="s">
        <v>632</v>
      </c>
      <c r="H36" s="27">
        <v>4</v>
      </c>
      <c r="I36" s="15" t="s">
        <v>629</v>
      </c>
      <c r="J36" s="15" t="s">
        <v>630</v>
      </c>
      <c r="K36" s="26">
        <v>1020</v>
      </c>
      <c r="L36" s="98">
        <v>-2.3685700170000001</v>
      </c>
      <c r="M36" s="98">
        <v>34.062585980000001</v>
      </c>
      <c r="N36" s="20">
        <v>42789</v>
      </c>
      <c r="O36" s="20">
        <v>42816</v>
      </c>
      <c r="P36" s="26">
        <f t="shared" si="7"/>
        <v>27</v>
      </c>
      <c r="Q36" s="77">
        <f>INDEX([1]Sheet1!$J:$J,MATCH(A36,[1]Sheet1!$A:$A,0))</f>
        <v>119.69039660199999</v>
      </c>
      <c r="R36" s="91" t="s">
        <v>23</v>
      </c>
      <c r="S36" s="82"/>
      <c r="T36" s="82">
        <v>0.7</v>
      </c>
      <c r="U36" s="26">
        <v>0.5</v>
      </c>
      <c r="Z36" s="104">
        <v>6</v>
      </c>
      <c r="AA36" s="104">
        <v>1</v>
      </c>
      <c r="AB36" s="104">
        <v>0.1</v>
      </c>
      <c r="AN36" s="104">
        <v>3</v>
      </c>
      <c r="EA36" s="26">
        <v>9</v>
      </c>
      <c r="EB36" s="151">
        <f t="shared" si="0"/>
        <v>19.600000000000001</v>
      </c>
      <c r="EC36" s="26">
        <v>20</v>
      </c>
      <c r="EE36" s="3" t="s">
        <v>170</v>
      </c>
      <c r="EF36" s="3" t="s">
        <v>950</v>
      </c>
      <c r="EG36" s="1">
        <v>1.5</v>
      </c>
      <c r="EH36" s="4">
        <v>0.7</v>
      </c>
      <c r="EI36" s="4"/>
      <c r="EJ36" s="4"/>
      <c r="EK36" s="4"/>
      <c r="EL36" s="4"/>
      <c r="EM36" s="4"/>
      <c r="EN36" s="4">
        <v>28</v>
      </c>
      <c r="EO36" s="4"/>
      <c r="EP36" s="4"/>
      <c r="EQ36" s="4"/>
      <c r="ER36" s="4"/>
      <c r="ES36" s="4"/>
      <c r="ET36" s="4"/>
      <c r="EU36" s="4"/>
      <c r="EV36" s="4">
        <v>10</v>
      </c>
      <c r="EW36" s="4"/>
      <c r="EX36" s="4"/>
      <c r="EY36" s="4"/>
      <c r="EZ36" s="4"/>
      <c r="FA36" s="4"/>
      <c r="FB36" s="4"/>
      <c r="FC36" s="4"/>
      <c r="FD36" s="4"/>
      <c r="FE36" s="4"/>
      <c r="FF36" s="4"/>
      <c r="FG36" s="4"/>
      <c r="FH36" s="4"/>
      <c r="IN36" s="4">
        <v>0</v>
      </c>
      <c r="IO36" s="4">
        <f t="shared" si="8"/>
        <v>38</v>
      </c>
      <c r="IP36" s="4">
        <v>60</v>
      </c>
      <c r="IS36" s="31" t="s">
        <v>950</v>
      </c>
      <c r="IV36" s="4"/>
      <c r="IW36" s="4"/>
      <c r="IX36" s="4"/>
      <c r="IY36" s="37"/>
      <c r="IZ36" s="37"/>
      <c r="JA36" s="37">
        <f t="shared" si="10"/>
        <v>0</v>
      </c>
      <c r="JB36" s="34">
        <v>0</v>
      </c>
      <c r="JE36" s="107">
        <v>0</v>
      </c>
      <c r="JF36" s="34">
        <v>39.46</v>
      </c>
      <c r="JG36" s="136"/>
      <c r="JH36" s="31"/>
      <c r="JJ36" s="110">
        <v>26.71</v>
      </c>
      <c r="JK36" s="6">
        <v>5.35</v>
      </c>
      <c r="JL36">
        <v>4.9400000000000004</v>
      </c>
      <c r="JM36" t="s">
        <v>668</v>
      </c>
      <c r="JR36" s="107">
        <v>2.31</v>
      </c>
      <c r="JS36" s="107">
        <v>0.1</v>
      </c>
      <c r="JT36" s="107">
        <f t="shared" si="1"/>
        <v>2.31</v>
      </c>
      <c r="JU36" s="107">
        <f t="shared" si="2"/>
        <v>0.1</v>
      </c>
      <c r="JV36" s="107">
        <f t="shared" si="3"/>
        <v>26.71</v>
      </c>
      <c r="JW36" s="107">
        <f>IF(ISBLANK(JE36),"",IF(ISBLANK(JC37),"",IFERROR(((JE36-JC37)/0.36/P36),"")))</f>
        <v>-0.16975308641975306</v>
      </c>
      <c r="JX36" s="107">
        <f>IF(ISBLANK(JE36),"",IF(ISBLANK(JE36),"",IFERROR(((JE36-JE37)/0.36/P36),"")))</f>
        <v>0</v>
      </c>
      <c r="JY36" s="107">
        <f>IF(ISBLANK(JD37),"",IF(ISBLANK(JV36),"",IFERROR(((JV36-JD37)/0.36/P36),"")))</f>
        <v>2.2942386831275723</v>
      </c>
      <c r="JZ36" s="107">
        <f>IF(ISBLANK(JV37),"",IF(ISBLANK(JV36),"",IFERROR(((JV36-JV37)/0.36/P36),"")))</f>
        <v>0.9125514403292182</v>
      </c>
    </row>
    <row r="37" spans="1:286" ht="31.5" x14ac:dyDescent="0.25">
      <c r="A37" s="15" t="s">
        <v>19</v>
      </c>
      <c r="B37" s="4" t="s">
        <v>49</v>
      </c>
      <c r="C37" s="4" t="s">
        <v>734</v>
      </c>
      <c r="D37" s="4" t="s">
        <v>809</v>
      </c>
      <c r="E37" s="4" t="s">
        <v>15</v>
      </c>
      <c r="F37" s="15" t="s">
        <v>627</v>
      </c>
      <c r="G37" s="15" t="s">
        <v>632</v>
      </c>
      <c r="H37" s="27">
        <v>4</v>
      </c>
      <c r="I37" s="15" t="s">
        <v>631</v>
      </c>
      <c r="J37" s="15" t="s">
        <v>630</v>
      </c>
      <c r="K37" s="26">
        <v>1020</v>
      </c>
      <c r="L37" s="98">
        <v>-2.3685700170000001</v>
      </c>
      <c r="M37" s="98">
        <v>34.062585980000001</v>
      </c>
      <c r="N37" s="20">
        <v>42789</v>
      </c>
      <c r="O37" s="20">
        <v>42816</v>
      </c>
      <c r="P37" s="26">
        <f t="shared" si="7"/>
        <v>27</v>
      </c>
      <c r="Q37" s="77">
        <f>INDEX([1]Sheet1!$J:$J,MATCH(A37,[1]Sheet1!$A:$A,0))</f>
        <v>119.69039660199999</v>
      </c>
      <c r="R37" s="91" t="s">
        <v>23</v>
      </c>
      <c r="S37" s="82"/>
      <c r="T37" s="82">
        <v>0.4</v>
      </c>
      <c r="U37" s="26">
        <v>1</v>
      </c>
      <c r="Z37" s="104">
        <v>6</v>
      </c>
      <c r="EA37" s="26">
        <v>8</v>
      </c>
      <c r="EB37" s="151">
        <f t="shared" si="0"/>
        <v>15</v>
      </c>
      <c r="EC37" s="26">
        <v>15</v>
      </c>
      <c r="EE37" s="3" t="s">
        <v>170</v>
      </c>
      <c r="EF37" s="3" t="s">
        <v>950</v>
      </c>
      <c r="EG37" s="1">
        <v>0.5</v>
      </c>
      <c r="EH37" s="4">
        <v>1.5</v>
      </c>
      <c r="EI37" s="4"/>
      <c r="EJ37" s="4"/>
      <c r="EK37" s="4"/>
      <c r="EL37" s="4"/>
      <c r="EM37" s="4"/>
      <c r="EN37" s="4">
        <v>36</v>
      </c>
      <c r="EO37" s="4"/>
      <c r="EP37" s="4"/>
      <c r="EQ37" s="4"/>
      <c r="ER37" s="4"/>
      <c r="ES37" s="4"/>
      <c r="ET37" s="4"/>
      <c r="EU37" s="4"/>
      <c r="EV37" s="4"/>
      <c r="EW37" s="4"/>
      <c r="EX37" s="4"/>
      <c r="EY37" s="4"/>
      <c r="EZ37" s="4"/>
      <c r="FA37" s="4"/>
      <c r="FB37" s="4"/>
      <c r="FC37" s="4"/>
      <c r="FD37" s="4"/>
      <c r="FE37" s="4"/>
      <c r="FF37" s="4"/>
      <c r="FG37" s="4"/>
      <c r="FH37" s="4"/>
      <c r="IN37" s="4">
        <v>0</v>
      </c>
      <c r="IO37" s="4">
        <f t="shared" si="8"/>
        <v>36</v>
      </c>
      <c r="IP37" s="4">
        <v>40</v>
      </c>
      <c r="IS37" s="31" t="s">
        <v>950</v>
      </c>
      <c r="IV37" s="4"/>
      <c r="IW37" s="4"/>
      <c r="IX37" s="4"/>
      <c r="IY37" s="37"/>
      <c r="IZ37" s="37"/>
      <c r="JA37" s="37">
        <f t="shared" si="10"/>
        <v>0</v>
      </c>
      <c r="JB37" s="34">
        <v>0</v>
      </c>
      <c r="JC37">
        <v>1.65</v>
      </c>
      <c r="JD37">
        <v>4.41</v>
      </c>
      <c r="JE37" s="107">
        <v>0</v>
      </c>
      <c r="JF37" s="34">
        <v>26.36</v>
      </c>
      <c r="JG37" s="136"/>
      <c r="JH37" s="31"/>
      <c r="JJ37" s="110">
        <v>17.84</v>
      </c>
      <c r="JK37" s="6">
        <v>5.0599999999999996</v>
      </c>
      <c r="JL37">
        <v>2.93</v>
      </c>
      <c r="JM37" t="s">
        <v>668</v>
      </c>
      <c r="JP37" s="147">
        <v>2.4900000000000002</v>
      </c>
      <c r="JQ37" s="147">
        <v>0.12</v>
      </c>
      <c r="JR37" s="107">
        <v>2.0699999999999998</v>
      </c>
      <c r="JS37" s="107">
        <v>0.18</v>
      </c>
      <c r="JT37" s="107">
        <f t="shared" si="1"/>
        <v>4.5600000000000005</v>
      </c>
      <c r="JU37" s="107">
        <f t="shared" si="2"/>
        <v>0.3</v>
      </c>
      <c r="JV37" s="107">
        <f t="shared" si="3"/>
        <v>17.84</v>
      </c>
      <c r="JW37" s="107">
        <f>IF(ISBLANK(JE37),"",IF(ISBLANK(JC37),"",IFERROR(((JE37-JC37)/0.36/P37),"")))</f>
        <v>-0.16975308641975306</v>
      </c>
      <c r="JY37" s="107">
        <f>IF(ISBLANK(JV37),"",IF(ISBLANK(JD37),"",IFERROR(((JV37-JD37)/0.36/P37),"")))</f>
        <v>1.381687242798354</v>
      </c>
    </row>
    <row r="38" spans="1:286" x14ac:dyDescent="0.25">
      <c r="A38" s="15" t="s">
        <v>20</v>
      </c>
      <c r="B38" s="4" t="s">
        <v>51</v>
      </c>
      <c r="C38" s="4" t="s">
        <v>735</v>
      </c>
      <c r="D38" s="4" t="s">
        <v>810</v>
      </c>
      <c r="E38" s="4" t="s">
        <v>31</v>
      </c>
      <c r="F38" s="15" t="s">
        <v>633</v>
      </c>
      <c r="G38" s="15" t="s">
        <v>628</v>
      </c>
      <c r="H38" s="27">
        <v>1</v>
      </c>
      <c r="I38" s="15" t="s">
        <v>629</v>
      </c>
      <c r="J38" s="15" t="s">
        <v>630</v>
      </c>
      <c r="K38" s="26">
        <v>995</v>
      </c>
      <c r="L38" s="98">
        <v>-3.2993320000000002</v>
      </c>
      <c r="M38" s="98">
        <v>34.848457965999998</v>
      </c>
      <c r="N38" s="20">
        <v>42785</v>
      </c>
      <c r="O38" s="20">
        <v>42818</v>
      </c>
      <c r="P38" s="26">
        <f t="shared" si="7"/>
        <v>33</v>
      </c>
      <c r="Q38" s="77">
        <f>INDEX([1]Sheet1!$J:$J,MATCH(A38,[1]Sheet1!$A:$A,0))</f>
        <v>165.312109018</v>
      </c>
      <c r="R38" s="91" t="s">
        <v>115</v>
      </c>
      <c r="S38" s="82"/>
      <c r="T38" s="82">
        <v>1.8</v>
      </c>
      <c r="U38" s="26"/>
      <c r="AN38" s="104">
        <v>2</v>
      </c>
      <c r="AP38" s="104">
        <v>5</v>
      </c>
      <c r="AQ38" s="104">
        <v>2</v>
      </c>
      <c r="AT38" s="104">
        <v>8</v>
      </c>
      <c r="EA38" s="26">
        <v>10</v>
      </c>
      <c r="EB38" s="151">
        <f t="shared" si="0"/>
        <v>27</v>
      </c>
      <c r="EC38" s="26">
        <v>20</v>
      </c>
      <c r="ED38" s="14">
        <v>190217.18150000001</v>
      </c>
      <c r="EF38" s="3" t="s">
        <v>950</v>
      </c>
      <c r="EG38" s="1">
        <v>3.5</v>
      </c>
      <c r="EH38" s="4">
        <v>6.8</v>
      </c>
      <c r="EI38" s="4"/>
      <c r="EJ38" s="4"/>
      <c r="EK38" s="4"/>
      <c r="EL38" s="4"/>
      <c r="EM38" s="4"/>
      <c r="EN38" s="4"/>
      <c r="EO38" s="4"/>
      <c r="EP38" s="4"/>
      <c r="EQ38" s="4"/>
      <c r="ER38" s="4"/>
      <c r="ES38" s="4"/>
      <c r="ET38" s="4"/>
      <c r="EU38" s="4"/>
      <c r="EV38" s="4"/>
      <c r="EW38" s="4"/>
      <c r="EX38" s="4"/>
      <c r="EY38" s="4"/>
      <c r="EZ38" s="4"/>
      <c r="FA38" s="4"/>
      <c r="FB38" s="4"/>
      <c r="FC38" s="4"/>
      <c r="FD38" s="4">
        <v>7</v>
      </c>
      <c r="FE38" s="4"/>
      <c r="FF38" s="4"/>
      <c r="FG38" s="4"/>
      <c r="FH38" s="4">
        <v>27</v>
      </c>
      <c r="FU38" s="4">
        <v>5</v>
      </c>
      <c r="IN38" s="4">
        <v>12</v>
      </c>
      <c r="IO38" s="4">
        <f t="shared" si="8"/>
        <v>51</v>
      </c>
      <c r="IP38" s="4">
        <v>55</v>
      </c>
      <c r="IR38" s="3" t="s">
        <v>324</v>
      </c>
      <c r="IS38" s="31" t="s">
        <v>950</v>
      </c>
      <c r="IV38" s="4"/>
      <c r="IW38" s="4"/>
      <c r="IX38" s="4"/>
      <c r="IY38" s="37"/>
      <c r="IZ38" s="37"/>
      <c r="JA38" s="37">
        <f t="shared" si="10"/>
        <v>0</v>
      </c>
      <c r="JB38" s="34">
        <v>19.940000000000001</v>
      </c>
      <c r="JE38" s="107">
        <v>14.67</v>
      </c>
      <c r="JF38" s="34">
        <v>53.78</v>
      </c>
      <c r="JG38" s="136">
        <v>4.93</v>
      </c>
      <c r="JH38" s="31">
        <v>5.0199999999999996</v>
      </c>
      <c r="JI38" t="s">
        <v>668</v>
      </c>
      <c r="JJ38" s="110">
        <v>41.78</v>
      </c>
      <c r="JK38" s="6">
        <v>5.12</v>
      </c>
      <c r="JL38">
        <v>4.95</v>
      </c>
      <c r="JM38" t="s">
        <v>668</v>
      </c>
      <c r="JP38" s="107">
        <v>1.82</v>
      </c>
      <c r="JQ38" s="107">
        <v>0.15</v>
      </c>
      <c r="JR38" s="107">
        <v>1.86</v>
      </c>
      <c r="JS38" s="107">
        <v>0.15</v>
      </c>
      <c r="JT38" s="107">
        <f t="shared" si="1"/>
        <v>3.68</v>
      </c>
      <c r="JU38" s="107">
        <f t="shared" si="2"/>
        <v>0.3</v>
      </c>
      <c r="JV38" s="107">
        <f t="shared" si="3"/>
        <v>56.45</v>
      </c>
      <c r="JW38" s="107">
        <f>IF(ISBLANK(JE38),"",IF(ISBLANK(JC40),"",IFERROR(((JE38-JC40)/0.36/P38),"")))</f>
        <v>0.20454545454545453</v>
      </c>
      <c r="JX38" s="107">
        <f>IF(ISBLANK(JE38),"",IF(ISBLANK(JE40),"",IFERROR(((JE38-JE40)/0.36/P38),"")))</f>
        <v>0.60690235690235694</v>
      </c>
      <c r="JY38" s="107">
        <f>IF(ISBLANK(JV38),"",IF(ISBLANK(JD40),"",IFERROR(((JV38-JD40)/0.36/P38),"")))</f>
        <v>3.5547138047138054</v>
      </c>
      <c r="JZ38" s="107">
        <f>IF(ISBLANK(JV40),"",IF(ISBLANK(JV38),"",IFERROR(((JV38-JV40)/0.36/P38),"")))</f>
        <v>2.3754208754208759</v>
      </c>
    </row>
    <row r="39" spans="1:286" x14ac:dyDescent="0.25">
      <c r="A39" s="15" t="s">
        <v>61</v>
      </c>
      <c r="B39" s="4" t="s">
        <v>51</v>
      </c>
      <c r="C39" s="4" t="s">
        <v>735</v>
      </c>
      <c r="D39" s="4" t="s">
        <v>810</v>
      </c>
      <c r="E39" s="4" t="s">
        <v>31</v>
      </c>
      <c r="F39" s="15" t="s">
        <v>633</v>
      </c>
      <c r="G39" s="15" t="s">
        <v>628</v>
      </c>
      <c r="H39" s="27">
        <v>1</v>
      </c>
      <c r="I39" s="15" t="s">
        <v>634</v>
      </c>
      <c r="J39" s="15" t="s">
        <v>630</v>
      </c>
      <c r="K39" s="26">
        <v>995</v>
      </c>
      <c r="L39" s="98">
        <v>-3.2993320000000002</v>
      </c>
      <c r="M39" s="98">
        <v>34.848457965999998</v>
      </c>
      <c r="N39" s="20">
        <v>42785</v>
      </c>
      <c r="O39" s="20">
        <v>42819</v>
      </c>
      <c r="P39" s="26">
        <f t="shared" si="7"/>
        <v>34</v>
      </c>
      <c r="Q39" s="77">
        <f>INDEX([1]Sheet1!$J:$J,MATCH(A39,[1]Sheet1!$A:$A,0))</f>
        <v>167.018623257</v>
      </c>
      <c r="R39" s="91" t="s">
        <v>115</v>
      </c>
      <c r="S39" s="82"/>
      <c r="T39" s="82">
        <v>1.2</v>
      </c>
      <c r="U39" s="26"/>
      <c r="Z39" s="104">
        <v>12</v>
      </c>
      <c r="AN39" s="104">
        <v>1</v>
      </c>
      <c r="AQ39" s="104">
        <v>4</v>
      </c>
      <c r="AS39" s="104">
        <v>1</v>
      </c>
      <c r="AT39" s="104">
        <v>8</v>
      </c>
      <c r="AU39" s="104">
        <v>3</v>
      </c>
      <c r="AX39" s="104">
        <v>0.5</v>
      </c>
      <c r="EA39" s="26">
        <v>10</v>
      </c>
      <c r="EB39" s="151">
        <f t="shared" si="0"/>
        <v>39.5</v>
      </c>
      <c r="EC39" s="26">
        <v>30</v>
      </c>
      <c r="ED39" s="14">
        <v>190217.18150000001</v>
      </c>
      <c r="EF39" s="3" t="s">
        <v>950</v>
      </c>
      <c r="EG39" s="1">
        <v>2.8</v>
      </c>
      <c r="EH39" s="4">
        <v>13.4</v>
      </c>
      <c r="EI39" s="4"/>
      <c r="EJ39" s="4"/>
      <c r="EK39" s="4"/>
      <c r="EL39" s="4"/>
      <c r="EM39" s="4"/>
      <c r="EN39" s="4"/>
      <c r="EO39" s="4"/>
      <c r="EP39" s="4"/>
      <c r="EQ39" s="4"/>
      <c r="ER39" s="4"/>
      <c r="ES39" s="4"/>
      <c r="ET39" s="4"/>
      <c r="EU39" s="4"/>
      <c r="EV39" s="4"/>
      <c r="EW39" s="4"/>
      <c r="EX39" s="4"/>
      <c r="EY39" s="4"/>
      <c r="EZ39" s="4"/>
      <c r="FA39" s="4"/>
      <c r="FB39" s="4"/>
      <c r="FC39" s="4"/>
      <c r="FD39" s="4"/>
      <c r="FE39" s="4">
        <v>12</v>
      </c>
      <c r="FF39" s="4"/>
      <c r="FG39" s="4">
        <v>6</v>
      </c>
      <c r="FH39" s="4"/>
      <c r="FU39" s="4">
        <v>25</v>
      </c>
      <c r="IN39" s="4">
        <v>28</v>
      </c>
      <c r="IO39" s="4">
        <f t="shared" si="8"/>
        <v>71</v>
      </c>
      <c r="IP39" s="4">
        <v>78</v>
      </c>
      <c r="IS39" s="31" t="s">
        <v>950</v>
      </c>
      <c r="IV39" s="4"/>
      <c r="IW39" s="4"/>
      <c r="IX39" s="4"/>
      <c r="IY39" s="37"/>
      <c r="IZ39" s="37"/>
      <c r="JA39" s="37">
        <f t="shared" si="10"/>
        <v>0</v>
      </c>
      <c r="JB39" s="34">
        <v>45.91</v>
      </c>
      <c r="JE39" s="107">
        <v>24.35</v>
      </c>
      <c r="JF39" s="34">
        <v>93.32</v>
      </c>
      <c r="JG39" s="136">
        <v>5.23</v>
      </c>
      <c r="JH39" s="31">
        <v>4.95</v>
      </c>
      <c r="JI39" t="s">
        <v>668</v>
      </c>
      <c r="JJ39" s="110">
        <v>56.73</v>
      </c>
      <c r="JK39" s="6">
        <v>5.92</v>
      </c>
      <c r="JL39">
        <v>4.87</v>
      </c>
      <c r="JM39" t="s">
        <v>668</v>
      </c>
      <c r="JP39" s="107">
        <v>1.58</v>
      </c>
      <c r="JQ39" s="107">
        <v>0.04</v>
      </c>
      <c r="JR39" s="107">
        <v>2.35</v>
      </c>
      <c r="JS39" s="107">
        <v>0.16</v>
      </c>
      <c r="JT39" s="107">
        <f t="shared" si="1"/>
        <v>3.93</v>
      </c>
      <c r="JU39" s="107">
        <f t="shared" si="2"/>
        <v>0.2</v>
      </c>
      <c r="JV39" s="107">
        <f t="shared" si="3"/>
        <v>81.08</v>
      </c>
      <c r="JW39" s="107">
        <f>IF(ISBLANK(JE39),"",IF(ISBLANK(JC40),"",IFERROR(((JE39-JC40)/0.36/P39),"")))</f>
        <v>0.98937908496732041</v>
      </c>
      <c r="JX39" s="107">
        <f>IF(ISBLANK(JE39),"",IF(ISBLANK(JE40),"",IFERROR(((JE39-JE40)/0.36/P39),"")))</f>
        <v>1.3799019607843139</v>
      </c>
      <c r="JY39" s="107">
        <f>IF(ISBLANK(JV39),"",IF(ISBLANK(JD40),"",IFERROR(((JV39-JD40)/0.36/P39),"")))</f>
        <v>5.4624183006535949</v>
      </c>
      <c r="JZ39" s="107">
        <f>IF(ISBLANK(JV40),"",IF(ISBLANK(JV39),"",IFERROR(((JV39-JV40)/0.36/P39),"")))</f>
        <v>4.3178104575163392</v>
      </c>
    </row>
    <row r="40" spans="1:286" x14ac:dyDescent="0.25">
      <c r="A40" s="15" t="s">
        <v>24</v>
      </c>
      <c r="B40" s="4" t="s">
        <v>51</v>
      </c>
      <c r="C40" s="4" t="s">
        <v>735</v>
      </c>
      <c r="D40" s="4" t="s">
        <v>810</v>
      </c>
      <c r="E40" s="4" t="s">
        <v>31</v>
      </c>
      <c r="F40" s="15" t="s">
        <v>633</v>
      </c>
      <c r="G40" s="15" t="s">
        <v>628</v>
      </c>
      <c r="H40" s="27">
        <v>1</v>
      </c>
      <c r="I40" s="15" t="s">
        <v>631</v>
      </c>
      <c r="J40" s="15" t="s">
        <v>630</v>
      </c>
      <c r="K40" s="26">
        <v>995</v>
      </c>
      <c r="L40" s="98">
        <v>-3.2993320000000002</v>
      </c>
      <c r="M40" s="98">
        <v>34.848457965999998</v>
      </c>
      <c r="N40" s="20">
        <v>42785</v>
      </c>
      <c r="O40" s="20">
        <v>42818</v>
      </c>
      <c r="P40" s="26">
        <f t="shared" si="7"/>
        <v>33</v>
      </c>
      <c r="Q40" s="77">
        <f>INDEX([1]Sheet1!$J:$J,MATCH(A40,[1]Sheet1!$A:$A,0))</f>
        <v>165.312109018</v>
      </c>
      <c r="R40" s="91" t="s">
        <v>115</v>
      </c>
      <c r="S40" s="82"/>
      <c r="T40" s="82">
        <v>0.4</v>
      </c>
      <c r="U40" s="26"/>
      <c r="AN40" s="104">
        <v>4</v>
      </c>
      <c r="AQ40" s="104">
        <v>2</v>
      </c>
      <c r="AT40" s="104">
        <v>8</v>
      </c>
      <c r="AU40" s="104">
        <v>2</v>
      </c>
      <c r="AY40" s="104">
        <v>3</v>
      </c>
      <c r="EA40" s="26">
        <v>18</v>
      </c>
      <c r="EB40" s="151">
        <f t="shared" si="0"/>
        <v>37</v>
      </c>
      <c r="EC40" s="26">
        <v>35</v>
      </c>
      <c r="ED40" s="14">
        <v>190217.18150000001</v>
      </c>
      <c r="EF40" s="3" t="s">
        <v>950</v>
      </c>
      <c r="EG40" s="1">
        <v>2</v>
      </c>
      <c r="EH40" s="4">
        <v>1.7</v>
      </c>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v>10</v>
      </c>
      <c r="IN40" s="4">
        <v>8</v>
      </c>
      <c r="IO40" s="4">
        <f t="shared" si="8"/>
        <v>18</v>
      </c>
      <c r="IP40" s="4">
        <v>28</v>
      </c>
      <c r="IR40" s="3" t="s">
        <v>325</v>
      </c>
      <c r="IS40" s="31" t="s">
        <v>950</v>
      </c>
      <c r="IV40" s="4"/>
      <c r="IW40" s="4"/>
      <c r="IX40" s="4"/>
      <c r="IY40" s="37"/>
      <c r="IZ40" s="37"/>
      <c r="JA40" s="37">
        <f t="shared" si="10"/>
        <v>0</v>
      </c>
      <c r="JB40" s="34">
        <v>12.72</v>
      </c>
      <c r="JC40">
        <v>12.24</v>
      </c>
      <c r="JD40">
        <v>14.22</v>
      </c>
      <c r="JE40" s="107">
        <v>7.46</v>
      </c>
      <c r="JF40" s="34">
        <v>29.51</v>
      </c>
      <c r="JG40" s="136">
        <v>5.0199999999999996</v>
      </c>
      <c r="JH40" s="31">
        <v>2.39</v>
      </c>
      <c r="JJ40" s="110">
        <v>20.77</v>
      </c>
      <c r="JK40" s="6">
        <v>5.1100000000000003</v>
      </c>
      <c r="JL40">
        <v>4.91</v>
      </c>
      <c r="JM40" t="s">
        <v>668</v>
      </c>
      <c r="JP40" s="107">
        <v>2.0299999999999998</v>
      </c>
      <c r="JQ40" s="107">
        <v>0.12</v>
      </c>
      <c r="JR40" s="107">
        <v>2.0699999999999998</v>
      </c>
      <c r="JS40" s="107">
        <v>0.39</v>
      </c>
      <c r="JT40" s="107">
        <f t="shared" si="1"/>
        <v>4.0999999999999996</v>
      </c>
      <c r="JU40" s="107">
        <f t="shared" si="2"/>
        <v>0.51</v>
      </c>
      <c r="JV40" s="107">
        <f t="shared" si="3"/>
        <v>28.23</v>
      </c>
      <c r="JW40" s="107">
        <f>IF(ISBLANK(JE40),"",IF(ISBLANK(JC40),"",IFERROR(((JE40-JC40)/0.36/P40),"")))</f>
        <v>-0.40235690235690236</v>
      </c>
      <c r="JY40" s="107">
        <f>IF(ISBLANK(JV40),"",IF(ISBLANK(JD40),"",IFERROR(((JV40-JD40)/0.36/P40),"")))</f>
        <v>1.1792929292929293</v>
      </c>
    </row>
    <row r="41" spans="1:286" x14ac:dyDescent="0.25">
      <c r="A41" s="15" t="s">
        <v>25</v>
      </c>
      <c r="B41" s="4" t="s">
        <v>52</v>
      </c>
      <c r="C41" s="4" t="s">
        <v>735</v>
      </c>
      <c r="D41" s="4" t="s">
        <v>811</v>
      </c>
      <c r="E41" s="4" t="s">
        <v>31</v>
      </c>
      <c r="F41" s="15" t="s">
        <v>633</v>
      </c>
      <c r="G41" s="15" t="s">
        <v>628</v>
      </c>
      <c r="H41" s="27">
        <v>2</v>
      </c>
      <c r="I41" s="15" t="s">
        <v>629</v>
      </c>
      <c r="J41" s="15" t="s">
        <v>630</v>
      </c>
      <c r="K41" s="26">
        <v>980</v>
      </c>
      <c r="L41" s="98">
        <v>-3.3032679740000002</v>
      </c>
      <c r="M41" s="98">
        <v>34.847795963000003</v>
      </c>
      <c r="N41" s="20">
        <v>42785</v>
      </c>
      <c r="O41" s="20">
        <v>42818</v>
      </c>
      <c r="P41" s="26">
        <f t="shared" si="7"/>
        <v>33</v>
      </c>
      <c r="Q41" s="77">
        <f>INDEX([1]Sheet1!$J:$J,MATCH(A41,[1]Sheet1!$A:$A,0))</f>
        <v>165.312109018</v>
      </c>
      <c r="R41" s="91" t="s">
        <v>115</v>
      </c>
      <c r="S41" s="82"/>
      <c r="T41" s="82">
        <v>0.4</v>
      </c>
      <c r="U41" s="26"/>
      <c r="Z41" s="104">
        <v>4</v>
      </c>
      <c r="AN41" s="104">
        <v>5</v>
      </c>
      <c r="AQ41" s="104">
        <v>12</v>
      </c>
      <c r="AR41" s="104">
        <v>3</v>
      </c>
      <c r="AT41" s="104">
        <v>3</v>
      </c>
      <c r="AV41" s="104">
        <v>0.1</v>
      </c>
      <c r="EA41" s="26">
        <v>15</v>
      </c>
      <c r="EB41" s="151">
        <f t="shared" si="0"/>
        <v>42.1</v>
      </c>
      <c r="EC41" s="26">
        <v>45</v>
      </c>
      <c r="ED41" s="159">
        <v>190217.16</v>
      </c>
      <c r="EE41" s="3" t="s">
        <v>195</v>
      </c>
      <c r="EF41" s="3" t="s">
        <v>950</v>
      </c>
      <c r="EG41" s="1">
        <v>0.5</v>
      </c>
      <c r="EH41" s="4">
        <v>1.7</v>
      </c>
      <c r="EI41" s="4"/>
      <c r="EJ41" s="4"/>
      <c r="EK41" s="4"/>
      <c r="EL41" s="4"/>
      <c r="EM41" s="4"/>
      <c r="EN41" s="4"/>
      <c r="EO41" s="4"/>
      <c r="EP41" s="4"/>
      <c r="EQ41" s="4"/>
      <c r="ER41" s="4"/>
      <c r="ES41" s="4"/>
      <c r="ET41" s="4"/>
      <c r="EU41" s="4"/>
      <c r="EV41" s="4"/>
      <c r="EW41" s="4"/>
      <c r="EX41" s="4"/>
      <c r="EY41" s="4"/>
      <c r="EZ41" s="4"/>
      <c r="FA41" s="4"/>
      <c r="FB41" s="4"/>
      <c r="FC41" s="4"/>
      <c r="FD41" s="4"/>
      <c r="FE41" s="4">
        <v>5</v>
      </c>
      <c r="FF41" s="4">
        <v>8</v>
      </c>
      <c r="FG41" s="4">
        <v>5</v>
      </c>
      <c r="FH41" s="4"/>
      <c r="FI41" s="4">
        <v>5</v>
      </c>
      <c r="FU41" s="4">
        <v>8</v>
      </c>
      <c r="IN41" s="4">
        <v>4</v>
      </c>
      <c r="IO41" s="4">
        <f t="shared" si="8"/>
        <v>35</v>
      </c>
      <c r="IP41" s="4">
        <v>40</v>
      </c>
      <c r="IQ41" s="4" t="s">
        <v>329</v>
      </c>
      <c r="IR41" s="3" t="s">
        <v>330</v>
      </c>
      <c r="IS41" s="31" t="s">
        <v>950</v>
      </c>
      <c r="IV41" s="4"/>
      <c r="IW41" s="4"/>
      <c r="IX41" s="4"/>
      <c r="IY41" s="37"/>
      <c r="IZ41" s="37"/>
      <c r="JA41" s="37">
        <f t="shared" si="10"/>
        <v>0</v>
      </c>
      <c r="JB41" s="34">
        <v>8.2899999999999991</v>
      </c>
      <c r="JE41" s="107">
        <v>3.03</v>
      </c>
      <c r="JF41" s="34">
        <v>51.58</v>
      </c>
      <c r="JG41" s="136"/>
      <c r="JH41" s="31">
        <v>3.03</v>
      </c>
      <c r="JJ41" s="110">
        <v>34.020000000000003</v>
      </c>
      <c r="JK41" s="6">
        <v>5.18</v>
      </c>
      <c r="JL41">
        <v>4.92</v>
      </c>
      <c r="JM41" t="s">
        <v>668</v>
      </c>
      <c r="JR41" s="107">
        <v>2.21</v>
      </c>
      <c r="JS41" s="107">
        <v>0.28000000000000003</v>
      </c>
      <c r="JT41" s="107">
        <f t="shared" si="1"/>
        <v>2.21</v>
      </c>
      <c r="JU41" s="107">
        <f t="shared" si="2"/>
        <v>0.28000000000000003</v>
      </c>
      <c r="JV41" s="107">
        <f t="shared" si="3"/>
        <v>37.050000000000004</v>
      </c>
      <c r="JW41" s="107">
        <f>IF(ISBLANK(JE41),"",IF(ISBLANK(JC43),"",IFERROR(((JE41-JC43)/0.36/P41),"")))</f>
        <v>-8.0808080808080801E-2</v>
      </c>
      <c r="JX41" s="107">
        <f>IF(ISBLANK(JE41),"",IF(ISBLANK(JE43),"",IFERROR(((JE41-JE43)/0.36/P41),"")))</f>
        <v>7.9124579124579125E-2</v>
      </c>
      <c r="JY41" s="107">
        <f>IF(ISBLANK(JV41),"",IF(ISBLANK(JD43),"",IFERROR(((JV41-JD43)/0.36/P41),"")))</f>
        <v>2.1717171717171722</v>
      </c>
      <c r="JZ41" s="107">
        <f>IF(ISBLANK(JV43),"",IF(ISBLANK(JV41),"",IFERROR(((JV41-JV43)/0.36/P41),"")))</f>
        <v>-0.28282828282828221</v>
      </c>
    </row>
    <row r="42" spans="1:286" x14ac:dyDescent="0.25">
      <c r="A42" s="15" t="s">
        <v>62</v>
      </c>
      <c r="B42" s="4" t="s">
        <v>52</v>
      </c>
      <c r="C42" s="4" t="s">
        <v>735</v>
      </c>
      <c r="D42" s="4" t="s">
        <v>811</v>
      </c>
      <c r="E42" s="4" t="s">
        <v>31</v>
      </c>
      <c r="F42" s="15" t="s">
        <v>633</v>
      </c>
      <c r="G42" s="15" t="s">
        <v>628</v>
      </c>
      <c r="H42" s="27">
        <v>2</v>
      </c>
      <c r="I42" s="15" t="s">
        <v>634</v>
      </c>
      <c r="J42" s="15" t="s">
        <v>630</v>
      </c>
      <c r="K42" s="26">
        <v>980</v>
      </c>
      <c r="L42" s="98">
        <v>-3.3032679740000002</v>
      </c>
      <c r="M42" s="98">
        <v>34.847795963000003</v>
      </c>
      <c r="N42" s="20">
        <v>42785</v>
      </c>
      <c r="O42" s="20">
        <v>42819</v>
      </c>
      <c r="P42" s="26">
        <f t="shared" si="7"/>
        <v>34</v>
      </c>
      <c r="Q42" s="77">
        <f>INDEX([1]Sheet1!$J:$J,MATCH(A42,[1]Sheet1!$A:$A,0))</f>
        <v>167.018623257</v>
      </c>
      <c r="R42" s="91" t="s">
        <v>115</v>
      </c>
      <c r="S42" s="82"/>
      <c r="T42" s="82">
        <v>0.7</v>
      </c>
      <c r="U42" s="26"/>
      <c r="AN42" s="104">
        <v>7</v>
      </c>
      <c r="AQ42" s="104">
        <v>20</v>
      </c>
      <c r="AR42" s="104">
        <v>2</v>
      </c>
      <c r="AS42" s="104">
        <v>2</v>
      </c>
      <c r="AT42" s="104">
        <v>2</v>
      </c>
      <c r="AX42" s="104">
        <v>2</v>
      </c>
      <c r="EA42" s="26">
        <v>15</v>
      </c>
      <c r="EB42" s="151">
        <f t="shared" si="0"/>
        <v>50</v>
      </c>
      <c r="EC42" s="26">
        <v>50</v>
      </c>
      <c r="ED42" s="159">
        <v>190217.16</v>
      </c>
      <c r="EE42" s="3" t="s">
        <v>195</v>
      </c>
      <c r="EF42" s="3" t="s">
        <v>950</v>
      </c>
      <c r="EG42" s="1">
        <v>3</v>
      </c>
      <c r="EH42" s="4">
        <v>24.6</v>
      </c>
      <c r="EI42" s="4"/>
      <c r="EJ42" s="4"/>
      <c r="EK42" s="4"/>
      <c r="EL42" s="4"/>
      <c r="EM42" s="4"/>
      <c r="EN42" s="4">
        <v>40</v>
      </c>
      <c r="EO42" s="4"/>
      <c r="EP42" s="4"/>
      <c r="EQ42" s="4"/>
      <c r="ER42" s="4"/>
      <c r="ES42" s="4"/>
      <c r="ET42" s="4"/>
      <c r="EU42" s="4"/>
      <c r="EV42" s="4"/>
      <c r="EW42" s="4"/>
      <c r="EX42" s="4"/>
      <c r="EY42" s="4"/>
      <c r="EZ42" s="4"/>
      <c r="FA42" s="4"/>
      <c r="FB42" s="4"/>
      <c r="FC42" s="4"/>
      <c r="FD42" s="4"/>
      <c r="FE42" s="4"/>
      <c r="FF42" s="4"/>
      <c r="FG42" s="4">
        <v>5</v>
      </c>
      <c r="FH42" s="4">
        <v>20</v>
      </c>
      <c r="IN42" s="4">
        <v>10</v>
      </c>
      <c r="IO42" s="4">
        <f t="shared" si="8"/>
        <v>75</v>
      </c>
      <c r="IP42" s="4">
        <v>80</v>
      </c>
      <c r="IR42" s="3" t="s">
        <v>326</v>
      </c>
      <c r="IS42" s="31" t="s">
        <v>950</v>
      </c>
      <c r="IV42" s="4"/>
      <c r="IW42" s="4"/>
      <c r="IX42" s="4"/>
      <c r="IY42" s="37"/>
      <c r="IZ42" s="37"/>
      <c r="JA42" s="37">
        <f t="shared" si="10"/>
        <v>0</v>
      </c>
      <c r="JB42" s="34">
        <v>30.49</v>
      </c>
      <c r="JE42" s="107">
        <v>9.42</v>
      </c>
      <c r="JF42" s="34">
        <v>87.72</v>
      </c>
      <c r="JG42" s="136">
        <v>5.05</v>
      </c>
      <c r="JH42" s="31">
        <v>2.5</v>
      </c>
      <c r="JJ42" s="110">
        <v>80.87</v>
      </c>
      <c r="JK42" s="6">
        <v>5.1100000000000003</v>
      </c>
      <c r="JL42">
        <v>4.97</v>
      </c>
      <c r="JM42" t="s">
        <v>668</v>
      </c>
      <c r="JP42" s="142"/>
      <c r="JQ42" s="142"/>
      <c r="JR42" s="107">
        <v>1.82</v>
      </c>
      <c r="JS42" s="107">
        <v>0.47</v>
      </c>
      <c r="JT42" s="107">
        <f t="shared" si="1"/>
        <v>1.82</v>
      </c>
      <c r="JU42" s="107">
        <f t="shared" si="2"/>
        <v>0.47</v>
      </c>
      <c r="JV42" s="107">
        <f t="shared" si="3"/>
        <v>90.29</v>
      </c>
      <c r="JW42" s="107">
        <f>IF(ISBLANK(JE42),"",IF(ISBLANK(JC43),"",IFERROR(((JE42-JC43)/0.36/P42),"")))</f>
        <v>0.44362745098039219</v>
      </c>
      <c r="JX42" s="107">
        <f>IF(ISBLANK(JE42),"",IF(ISBLANK(JE43),"",IFERROR(((JE42-JE43)/0.36/P42),"")))</f>
        <v>0.59885620915032678</v>
      </c>
      <c r="JY42" s="107">
        <f>IF(ISBLANK(JV42),"",IF(ISBLANK(JD43),"",IFERROR(((JV42-JD43)/0.36/P42),"")))</f>
        <v>6.4575163398692812</v>
      </c>
      <c r="JZ42" s="107">
        <f>IF(ISBLANK(JV43),"",IF(ISBLANK(JV42),"",IFERROR(((JV42-JV43)/0.36/P42),"")))</f>
        <v>4.075163398692812</v>
      </c>
    </row>
    <row r="43" spans="1:286" s="9" customFormat="1" x14ac:dyDescent="0.25">
      <c r="A43" s="15" t="s">
        <v>26</v>
      </c>
      <c r="B43" s="15" t="s">
        <v>52</v>
      </c>
      <c r="C43" s="15" t="s">
        <v>735</v>
      </c>
      <c r="D43" s="15" t="s">
        <v>811</v>
      </c>
      <c r="E43" s="15" t="s">
        <v>31</v>
      </c>
      <c r="F43" s="15" t="s">
        <v>633</v>
      </c>
      <c r="G43" s="15" t="s">
        <v>628</v>
      </c>
      <c r="H43" s="27">
        <v>2</v>
      </c>
      <c r="I43" s="15" t="s">
        <v>631</v>
      </c>
      <c r="J43" s="15" t="s">
        <v>630</v>
      </c>
      <c r="K43" s="27">
        <v>980</v>
      </c>
      <c r="L43" s="98">
        <v>-3.3032679740000002</v>
      </c>
      <c r="M43" s="98">
        <v>34.847795963000003</v>
      </c>
      <c r="N43" s="22">
        <v>42785</v>
      </c>
      <c r="O43" s="22">
        <v>42818</v>
      </c>
      <c r="P43" s="26">
        <f t="shared" si="7"/>
        <v>33</v>
      </c>
      <c r="Q43" s="77">
        <f>INDEX([1]Sheet1!$J:$J,MATCH(A43,[1]Sheet1!$A:$A,0))</f>
        <v>165.312109018</v>
      </c>
      <c r="R43" s="91" t="s">
        <v>115</v>
      </c>
      <c r="S43" s="80"/>
      <c r="T43" s="80">
        <v>1.1000000000000001</v>
      </c>
      <c r="U43" s="27"/>
      <c r="V43" s="151"/>
      <c r="W43" s="151"/>
      <c r="X43" s="151"/>
      <c r="Y43" s="151"/>
      <c r="Z43" s="151">
        <v>3</v>
      </c>
      <c r="AA43" s="151"/>
      <c r="AB43" s="151"/>
      <c r="AC43" s="151"/>
      <c r="AD43" s="151"/>
      <c r="AE43" s="151"/>
      <c r="AF43" s="151"/>
      <c r="AG43" s="151"/>
      <c r="AH43" s="151"/>
      <c r="AI43" s="151"/>
      <c r="AJ43" s="151"/>
      <c r="AK43" s="151"/>
      <c r="AL43" s="151"/>
      <c r="AM43" s="151"/>
      <c r="AN43" s="151">
        <v>5</v>
      </c>
      <c r="AO43" s="151"/>
      <c r="AP43" s="151"/>
      <c r="AQ43" s="151">
        <v>10</v>
      </c>
      <c r="AR43" s="151">
        <v>1</v>
      </c>
      <c r="AS43" s="151">
        <v>2</v>
      </c>
      <c r="AT43" s="151">
        <v>5</v>
      </c>
      <c r="AU43" s="151">
        <v>1</v>
      </c>
      <c r="AV43" s="151">
        <v>0.1</v>
      </c>
      <c r="AW43" s="151"/>
      <c r="AX43" s="151"/>
      <c r="AY43" s="151"/>
      <c r="AZ43" s="151"/>
      <c r="BA43" s="151"/>
      <c r="BB43" s="151"/>
      <c r="BC43" s="151"/>
      <c r="BD43" s="151">
        <v>0.1</v>
      </c>
      <c r="BE43" s="151"/>
      <c r="BF43" s="151"/>
      <c r="BG43" s="151"/>
      <c r="BH43" s="151"/>
      <c r="BI43" s="151"/>
      <c r="BJ43" s="151"/>
      <c r="BK43" s="151"/>
      <c r="BL43" s="151"/>
      <c r="BM43" s="151"/>
      <c r="BN43" s="151"/>
      <c r="BO43" s="151"/>
      <c r="BP43" s="151"/>
      <c r="BQ43" s="151"/>
      <c r="BR43" s="151"/>
      <c r="BS43" s="151"/>
      <c r="BT43" s="151"/>
      <c r="BU43" s="151"/>
      <c r="BV43" s="151"/>
      <c r="BW43" s="151"/>
      <c r="BX43" s="151"/>
      <c r="BY43" s="151"/>
      <c r="BZ43" s="151"/>
      <c r="CA43" s="151"/>
      <c r="CB43" s="151"/>
      <c r="CC43" s="151"/>
      <c r="CD43" s="151"/>
      <c r="CE43" s="151"/>
      <c r="CF43" s="151"/>
      <c r="CG43" s="151"/>
      <c r="CH43" s="151"/>
      <c r="CI43" s="151"/>
      <c r="CJ43" s="151"/>
      <c r="CK43" s="151"/>
      <c r="CL43" s="151"/>
      <c r="CM43" s="151"/>
      <c r="CN43" s="151"/>
      <c r="CO43" s="151"/>
      <c r="CP43" s="151"/>
      <c r="CQ43" s="151"/>
      <c r="CR43" s="151"/>
      <c r="CS43" s="151"/>
      <c r="CT43" s="151"/>
      <c r="CU43" s="151"/>
      <c r="CV43" s="151"/>
      <c r="CW43" s="151"/>
      <c r="CX43" s="151"/>
      <c r="CY43" s="151"/>
      <c r="CZ43" s="151"/>
      <c r="DA43" s="151"/>
      <c r="DB43" s="151"/>
      <c r="DC43" s="151"/>
      <c r="DD43" s="151"/>
      <c r="DE43" s="151"/>
      <c r="DF43" s="151"/>
      <c r="DG43" s="151"/>
      <c r="DH43" s="151"/>
      <c r="DI43" s="151"/>
      <c r="DJ43" s="151"/>
      <c r="DK43" s="151"/>
      <c r="DL43" s="151"/>
      <c r="DM43" s="151"/>
      <c r="DN43" s="151"/>
      <c r="DO43" s="151"/>
      <c r="DP43" s="151"/>
      <c r="DQ43" s="151"/>
      <c r="DR43" s="151"/>
      <c r="DS43" s="151"/>
      <c r="DT43" s="151"/>
      <c r="DU43" s="151"/>
      <c r="DV43" s="151"/>
      <c r="DW43" s="151"/>
      <c r="DX43" s="151"/>
      <c r="DY43" s="151"/>
      <c r="DZ43" s="151"/>
      <c r="EA43" s="27">
        <v>7</v>
      </c>
      <c r="EB43" s="151">
        <f t="shared" si="0"/>
        <v>34.200000000000003</v>
      </c>
      <c r="EC43" s="27">
        <v>60</v>
      </c>
      <c r="ED43" s="157">
        <v>190217.16</v>
      </c>
      <c r="EE43" s="67"/>
      <c r="EF43" s="3" t="s">
        <v>950</v>
      </c>
      <c r="EG43" s="10">
        <v>1.5</v>
      </c>
      <c r="EH43" s="15">
        <v>2.8</v>
      </c>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v>15</v>
      </c>
      <c r="FH43" s="15">
        <v>5</v>
      </c>
      <c r="FI43" s="15"/>
      <c r="FJ43" s="15"/>
      <c r="FK43" s="15"/>
      <c r="FL43" s="15"/>
      <c r="FM43" s="15"/>
      <c r="FN43" s="15"/>
      <c r="FO43" s="15"/>
      <c r="FP43" s="15"/>
      <c r="FQ43" s="15"/>
      <c r="FR43" s="15"/>
      <c r="FS43" s="15"/>
      <c r="FT43" s="15"/>
      <c r="FU43" s="15">
        <v>11</v>
      </c>
      <c r="FV43" s="15"/>
      <c r="FW43" s="15"/>
      <c r="FX43" s="15"/>
      <c r="FY43" s="15"/>
      <c r="FZ43" s="15"/>
      <c r="GA43" s="15"/>
      <c r="GB43" s="15"/>
      <c r="GC43" s="15"/>
      <c r="GD43" s="15"/>
      <c r="GE43" s="15"/>
      <c r="GF43" s="15"/>
      <c r="GG43" s="15"/>
      <c r="GH43" s="15"/>
      <c r="GI43" s="15"/>
      <c r="GJ43" s="15"/>
      <c r="GK43" s="15"/>
      <c r="GL43" s="15"/>
      <c r="GM43" s="15"/>
      <c r="GN43" s="15"/>
      <c r="GO43" s="15"/>
      <c r="GP43" s="15"/>
      <c r="GQ43" s="15"/>
      <c r="GR43" s="15"/>
      <c r="GS43" s="15"/>
      <c r="GT43" s="15"/>
      <c r="GU43" s="15"/>
      <c r="GV43" s="15"/>
      <c r="GW43" s="15"/>
      <c r="GX43" s="15"/>
      <c r="GY43" s="15"/>
      <c r="GZ43" s="15"/>
      <c r="HA43" s="15"/>
      <c r="HB43" s="15"/>
      <c r="HC43" s="15"/>
      <c r="HD43" s="15"/>
      <c r="HE43" s="15"/>
      <c r="HF43" s="15"/>
      <c r="HG43" s="15"/>
      <c r="HH43" s="15"/>
      <c r="HI43" s="15"/>
      <c r="HJ43" s="15"/>
      <c r="HK43" s="15"/>
      <c r="HL43" s="15"/>
      <c r="HM43" s="15"/>
      <c r="HN43" s="15"/>
      <c r="HO43" s="15"/>
      <c r="HP43" s="15"/>
      <c r="HQ43" s="15"/>
      <c r="HR43" s="15"/>
      <c r="HS43" s="15"/>
      <c r="HT43" s="15"/>
      <c r="HU43" s="15"/>
      <c r="HV43" s="15"/>
      <c r="HW43" s="15"/>
      <c r="HX43" s="15"/>
      <c r="HY43" s="15"/>
      <c r="HZ43" s="15"/>
      <c r="IA43" s="15"/>
      <c r="IB43" s="15"/>
      <c r="IC43" s="15"/>
      <c r="ID43" s="15"/>
      <c r="IE43" s="15"/>
      <c r="IF43" s="15"/>
      <c r="IG43" s="15"/>
      <c r="IH43" s="15"/>
      <c r="II43" s="15"/>
      <c r="IJ43" s="15"/>
      <c r="IK43" s="15"/>
      <c r="IL43" s="15"/>
      <c r="IM43" s="15"/>
      <c r="IN43" s="15">
        <v>6</v>
      </c>
      <c r="IO43" s="15">
        <f t="shared" si="8"/>
        <v>37</v>
      </c>
      <c r="IP43" s="15">
        <v>45</v>
      </c>
      <c r="IQ43" s="15"/>
      <c r="IR43" s="67"/>
      <c r="IS43" s="31" t="s">
        <v>950</v>
      </c>
      <c r="IT43" s="15"/>
      <c r="IU43" s="15"/>
      <c r="IV43" s="15"/>
      <c r="IW43" s="15"/>
      <c r="IX43" s="15"/>
      <c r="IY43" s="34"/>
      <c r="IZ43" s="34"/>
      <c r="JA43" s="34">
        <f t="shared" si="10"/>
        <v>0</v>
      </c>
      <c r="JB43" s="34">
        <v>7.46</v>
      </c>
      <c r="JC43">
        <v>3.9899999999999998</v>
      </c>
      <c r="JD43">
        <v>11.25</v>
      </c>
      <c r="JE43" s="107">
        <v>2.09</v>
      </c>
      <c r="JF43" s="34">
        <v>49.2</v>
      </c>
      <c r="JG43" s="136"/>
      <c r="JH43" s="31">
        <v>2.09</v>
      </c>
      <c r="JJ43" s="110">
        <v>38.32</v>
      </c>
      <c r="JK43" s="128">
        <v>5.65</v>
      </c>
      <c r="JL43" s="9">
        <v>4.6100000000000003</v>
      </c>
      <c r="JM43" s="9" t="s">
        <v>668</v>
      </c>
      <c r="JN43" s="32"/>
      <c r="JO43" s="32"/>
      <c r="JP43" s="107"/>
      <c r="JQ43" s="107"/>
      <c r="JR43" s="107">
        <v>3.26</v>
      </c>
      <c r="JS43" s="107">
        <v>0.05</v>
      </c>
      <c r="JT43" s="107">
        <f t="shared" si="1"/>
        <v>3.26</v>
      </c>
      <c r="JU43" s="107">
        <f t="shared" si="2"/>
        <v>0.05</v>
      </c>
      <c r="JV43" s="107">
        <f t="shared" si="3"/>
        <v>40.409999999999997</v>
      </c>
      <c r="JW43" s="107">
        <f>IF(ISBLANK(JE43),"",IF(ISBLANK(JC43),"",IFERROR(((JE43-JC43)/0.36/P43),"")))</f>
        <v>-0.15993265993265993</v>
      </c>
      <c r="JX43" s="107"/>
      <c r="JY43" s="107">
        <f>IF(ISBLANK(JV43),"",IF(ISBLANK(JD43),"",IFERROR(((JV43-JD43)/0.36/P43),"")))</f>
        <v>2.4545454545454546</v>
      </c>
      <c r="JZ43" s="107"/>
    </row>
    <row r="44" spans="1:286" x14ac:dyDescent="0.25">
      <c r="A44" s="15" t="s">
        <v>27</v>
      </c>
      <c r="B44" s="4" t="s">
        <v>53</v>
      </c>
      <c r="C44" s="4" t="s">
        <v>735</v>
      </c>
      <c r="D44" s="4" t="s">
        <v>812</v>
      </c>
      <c r="E44" s="4" t="s">
        <v>31</v>
      </c>
      <c r="F44" s="15" t="s">
        <v>633</v>
      </c>
      <c r="G44" s="15" t="s">
        <v>628</v>
      </c>
      <c r="H44" s="27">
        <v>3</v>
      </c>
      <c r="I44" s="15" t="s">
        <v>629</v>
      </c>
      <c r="J44" s="15" t="s">
        <v>630</v>
      </c>
      <c r="K44" s="26">
        <v>998</v>
      </c>
      <c r="L44" s="98">
        <v>-3.295644969</v>
      </c>
      <c r="M44" s="98">
        <v>34.852435010999997</v>
      </c>
      <c r="N44" s="20">
        <v>42786</v>
      </c>
      <c r="O44" s="20">
        <v>42818</v>
      </c>
      <c r="P44" s="26">
        <f t="shared" si="7"/>
        <v>32</v>
      </c>
      <c r="Q44" s="77">
        <f>INDEX([1]Sheet1!$J:$J,MATCH(A44,[1]Sheet1!$A:$A,0))</f>
        <v>164.632957245</v>
      </c>
      <c r="R44" s="91" t="s">
        <v>115</v>
      </c>
      <c r="S44" s="82"/>
      <c r="T44" s="82">
        <v>0.6</v>
      </c>
      <c r="U44" s="26"/>
      <c r="AQ44" s="104">
        <v>10</v>
      </c>
      <c r="AR44" s="104">
        <v>3</v>
      </c>
      <c r="AS44" s="104">
        <v>0.1</v>
      </c>
      <c r="AT44" s="104">
        <v>1</v>
      </c>
      <c r="AU44" s="104">
        <v>0.5</v>
      </c>
      <c r="EA44" s="26">
        <v>10</v>
      </c>
      <c r="EB44" s="151">
        <f t="shared" ref="EB44:EB66" si="11">SUM(U44:EA44)</f>
        <v>24.6</v>
      </c>
      <c r="EC44" s="26">
        <v>25</v>
      </c>
      <c r="ED44" s="159">
        <v>200217.09349999999</v>
      </c>
      <c r="EF44" s="3" t="s">
        <v>950</v>
      </c>
      <c r="EG44" s="1">
        <v>1.5</v>
      </c>
      <c r="EH44" s="4">
        <v>4.8</v>
      </c>
      <c r="EI44" s="4"/>
      <c r="EJ44" s="4"/>
      <c r="EK44" s="4"/>
      <c r="EL44" s="4"/>
      <c r="EM44" s="4"/>
      <c r="EN44" s="4"/>
      <c r="EO44" s="4"/>
      <c r="EP44" s="4"/>
      <c r="EQ44" s="4"/>
      <c r="ER44" s="4"/>
      <c r="ES44" s="4"/>
      <c r="ET44" s="4"/>
      <c r="EU44" s="4"/>
      <c r="EV44" s="4"/>
      <c r="EW44" s="4"/>
      <c r="EX44" s="4"/>
      <c r="EY44" s="4"/>
      <c r="EZ44" s="4"/>
      <c r="FA44" s="4"/>
      <c r="FB44" s="4"/>
      <c r="FC44" s="4"/>
      <c r="FD44" s="4"/>
      <c r="FE44" s="4">
        <v>15</v>
      </c>
      <c r="FF44" s="4">
        <v>5</v>
      </c>
      <c r="FG44" s="4">
        <v>7</v>
      </c>
      <c r="FH44" s="4"/>
      <c r="IN44" s="4">
        <v>20</v>
      </c>
      <c r="IO44" s="4">
        <f t="shared" si="8"/>
        <v>47</v>
      </c>
      <c r="IP44" s="4">
        <v>53</v>
      </c>
      <c r="IR44" s="3" t="s">
        <v>328</v>
      </c>
      <c r="IS44" s="31" t="s">
        <v>950</v>
      </c>
      <c r="IV44" s="4"/>
      <c r="IW44" s="4"/>
      <c r="IX44" s="4"/>
      <c r="IY44" s="37"/>
      <c r="IZ44" s="37"/>
      <c r="JA44" s="37">
        <f t="shared" si="10"/>
        <v>0</v>
      </c>
      <c r="JB44" s="34">
        <v>12.63</v>
      </c>
      <c r="JE44" s="107">
        <v>8.26</v>
      </c>
      <c r="JF44" s="34">
        <v>42.65</v>
      </c>
      <c r="JG44" s="136">
        <v>4.07</v>
      </c>
      <c r="JH44" s="31">
        <v>4.13</v>
      </c>
      <c r="JJ44" s="110">
        <v>30.12</v>
      </c>
      <c r="JK44" s="128">
        <v>5.05</v>
      </c>
      <c r="JL44" s="9">
        <v>5.05</v>
      </c>
      <c r="JM44" t="s">
        <v>668</v>
      </c>
      <c r="JP44" s="107">
        <v>0.39</v>
      </c>
      <c r="JQ44" s="107">
        <v>0.13</v>
      </c>
      <c r="JR44" s="110">
        <v>2.35</v>
      </c>
      <c r="JS44" s="110">
        <v>0.14000000000000001</v>
      </c>
      <c r="JT44" s="107">
        <f t="shared" si="1"/>
        <v>2.74</v>
      </c>
      <c r="JU44" s="107">
        <f t="shared" si="2"/>
        <v>0.27</v>
      </c>
      <c r="JV44" s="107">
        <f t="shared" si="3"/>
        <v>38.380000000000003</v>
      </c>
      <c r="JW44" s="107">
        <f>IF(ISBLANK(JE44),"",IF(ISBLANK(JC46),"",IFERROR(((JE44-JC46)/0.36/P44),"")))</f>
        <v>0.50694444444444442</v>
      </c>
      <c r="JX44" s="107">
        <f>IF(ISBLANK(JE44),"",IF(ISBLANK(JE46),"",IFERROR(((JE44-JE46)/0.36/P44),"")))</f>
        <v>8.6805555555555552E-2</v>
      </c>
      <c r="JY44" s="107">
        <f>IF(ISBLANK(JV44),"",IF(ISBLANK(JD46),"",IFERROR(((JV44-JD46)/0.36/P44),"")))</f>
        <v>2.1623263888888893</v>
      </c>
      <c r="JZ44" s="107">
        <f>IF(ISBLANK(JV46),"",IF(ISBLANK(JV44),"",IFERROR(((JV44-JV46)/0.36/P44),"")))</f>
        <v>1.1467013888888891</v>
      </c>
    </row>
    <row r="45" spans="1:286" x14ac:dyDescent="0.25">
      <c r="A45" s="15" t="s">
        <v>63</v>
      </c>
      <c r="B45" s="4" t="s">
        <v>53</v>
      </c>
      <c r="C45" s="4" t="s">
        <v>735</v>
      </c>
      <c r="D45" s="4" t="s">
        <v>812</v>
      </c>
      <c r="E45" s="4" t="s">
        <v>31</v>
      </c>
      <c r="F45" s="15" t="s">
        <v>633</v>
      </c>
      <c r="G45" s="15" t="s">
        <v>628</v>
      </c>
      <c r="H45" s="27">
        <v>3</v>
      </c>
      <c r="I45" s="15" t="s">
        <v>634</v>
      </c>
      <c r="J45" s="15" t="s">
        <v>630</v>
      </c>
      <c r="K45" s="26">
        <v>998</v>
      </c>
      <c r="L45" s="98">
        <v>-3.295644969</v>
      </c>
      <c r="M45" s="98">
        <v>34.852435010999997</v>
      </c>
      <c r="N45" s="20">
        <v>42786</v>
      </c>
      <c r="O45" s="20">
        <v>42819</v>
      </c>
      <c r="P45" s="26">
        <f t="shared" si="7"/>
        <v>33</v>
      </c>
      <c r="Q45" s="77">
        <f>INDEX([1]Sheet1!$J:$J,MATCH(A45,[1]Sheet1!$A:$A,0))</f>
        <v>166.339471484</v>
      </c>
      <c r="R45" s="91" t="s">
        <v>115</v>
      </c>
      <c r="S45" s="82"/>
      <c r="T45" s="82">
        <v>0.2</v>
      </c>
      <c r="U45" s="26"/>
      <c r="Z45" s="104">
        <v>0.2</v>
      </c>
      <c r="AN45" s="104">
        <v>0.1</v>
      </c>
      <c r="AQ45" s="104">
        <v>25</v>
      </c>
      <c r="AS45" s="104">
        <v>0.1</v>
      </c>
      <c r="AT45" s="104">
        <v>1</v>
      </c>
      <c r="AU45" s="104">
        <v>0.2</v>
      </c>
      <c r="EA45" s="26">
        <v>10</v>
      </c>
      <c r="EB45" s="151">
        <f t="shared" si="11"/>
        <v>36.6</v>
      </c>
      <c r="EC45" s="26">
        <v>40</v>
      </c>
      <c r="ED45" s="159">
        <v>200217.09349999999</v>
      </c>
      <c r="EF45" s="3" t="s">
        <v>950</v>
      </c>
      <c r="EG45" s="1">
        <v>2</v>
      </c>
      <c r="EH45" s="4">
        <v>12</v>
      </c>
      <c r="EI45" s="4"/>
      <c r="EJ45" s="4"/>
      <c r="EK45" s="4"/>
      <c r="EL45" s="4"/>
      <c r="EM45" s="4"/>
      <c r="EN45" s="4"/>
      <c r="EO45" s="4"/>
      <c r="EP45" s="4"/>
      <c r="EQ45" s="4"/>
      <c r="ER45" s="4"/>
      <c r="ES45" s="4"/>
      <c r="ET45" s="4"/>
      <c r="EU45" s="4"/>
      <c r="EV45" s="4"/>
      <c r="EW45" s="4"/>
      <c r="EX45" s="4"/>
      <c r="EY45" s="4"/>
      <c r="EZ45" s="4"/>
      <c r="FA45" s="4"/>
      <c r="FB45" s="4"/>
      <c r="FC45" s="4"/>
      <c r="FD45" s="4"/>
      <c r="FE45" s="4">
        <v>35</v>
      </c>
      <c r="FF45" s="4"/>
      <c r="FG45" s="4"/>
      <c r="FH45" s="4"/>
      <c r="IN45" s="4">
        <v>25</v>
      </c>
      <c r="IO45" s="4">
        <f t="shared" si="8"/>
        <v>60</v>
      </c>
      <c r="IP45" s="4">
        <v>70</v>
      </c>
      <c r="IR45" s="3" t="s">
        <v>327</v>
      </c>
      <c r="IS45" s="31" t="s">
        <v>950</v>
      </c>
      <c r="IV45" s="4"/>
      <c r="IW45" s="4"/>
      <c r="IX45" s="4"/>
      <c r="IY45" s="37"/>
      <c r="IZ45" s="37"/>
      <c r="JA45" s="37">
        <f t="shared" si="10"/>
        <v>0</v>
      </c>
      <c r="JB45" s="34">
        <v>38.119999999999997</v>
      </c>
      <c r="JE45" s="107">
        <v>17.64</v>
      </c>
      <c r="JF45" s="34">
        <v>67.94</v>
      </c>
      <c r="JG45" s="136">
        <v>5.0199999999999996</v>
      </c>
      <c r="JH45" s="31">
        <v>4.76</v>
      </c>
      <c r="JI45" t="s">
        <v>668</v>
      </c>
      <c r="JJ45" s="110">
        <v>56.39</v>
      </c>
      <c r="JK45" s="6">
        <v>5.77</v>
      </c>
      <c r="JL45">
        <v>4.6900000000000004</v>
      </c>
      <c r="JM45" t="s">
        <v>668</v>
      </c>
      <c r="JP45" s="107">
        <v>3.5</v>
      </c>
      <c r="JQ45" s="107">
        <v>0.12</v>
      </c>
      <c r="JR45" s="107">
        <v>3.33</v>
      </c>
      <c r="JS45" s="107">
        <v>0.38</v>
      </c>
      <c r="JT45" s="107">
        <f t="shared" si="1"/>
        <v>6.83</v>
      </c>
      <c r="JU45" s="107">
        <f t="shared" si="2"/>
        <v>0.5</v>
      </c>
      <c r="JV45" s="107">
        <f t="shared" si="3"/>
        <v>74.03</v>
      </c>
      <c r="JW45" s="107">
        <f>IF(ISBLANK(JE45),"",IF(ISBLANK(JC46),"",IFERROR(((JE45-JC46)/0.36/P45),"")))</f>
        <v>1.2811447811447811</v>
      </c>
      <c r="JX45" s="107">
        <f>IF(ISBLANK(JE45),"",IF(ISBLANK(JE46),"",IFERROR(((JE45-JE46)/0.36/P45),"")))</f>
        <v>0.87373737373737381</v>
      </c>
      <c r="JY45" s="107">
        <f>IF(ISBLANK(JV45),"",IF(ISBLANK(JD46),"",IFERROR(((JV45-JD46)/0.36/P45),"")))</f>
        <v>5.0976430976430978</v>
      </c>
      <c r="JZ45" s="107">
        <f>IF(ISBLANK(JV46),"",IF(ISBLANK(JV45),"",IFERROR(((JV45-JV46)/0.36/P45),"")))</f>
        <v>4.1127946127946133</v>
      </c>
    </row>
    <row r="46" spans="1:286" x14ac:dyDescent="0.25">
      <c r="A46" s="15" t="s">
        <v>28</v>
      </c>
      <c r="B46" s="4" t="s">
        <v>53</v>
      </c>
      <c r="C46" s="4" t="s">
        <v>735</v>
      </c>
      <c r="D46" s="4" t="s">
        <v>812</v>
      </c>
      <c r="E46" s="4" t="s">
        <v>31</v>
      </c>
      <c r="F46" s="15" t="s">
        <v>633</v>
      </c>
      <c r="G46" s="15" t="s">
        <v>628</v>
      </c>
      <c r="H46" s="27">
        <v>3</v>
      </c>
      <c r="I46" s="15" t="s">
        <v>631</v>
      </c>
      <c r="J46" s="15" t="s">
        <v>630</v>
      </c>
      <c r="K46" s="26">
        <v>998</v>
      </c>
      <c r="L46" s="98">
        <v>-3.295644969</v>
      </c>
      <c r="M46" s="98">
        <v>34.852435010999997</v>
      </c>
      <c r="N46" s="20">
        <v>42786</v>
      </c>
      <c r="O46" s="20">
        <v>42818</v>
      </c>
      <c r="P46" s="26">
        <f t="shared" si="7"/>
        <v>32</v>
      </c>
      <c r="Q46" s="77">
        <f>INDEX([1]Sheet1!$J:$J,MATCH(A46,[1]Sheet1!$A:$A,0))</f>
        <v>164.632957245</v>
      </c>
      <c r="R46" s="91" t="s">
        <v>115</v>
      </c>
      <c r="S46" s="82"/>
      <c r="T46" s="82">
        <v>0.3</v>
      </c>
      <c r="U46" s="26">
        <v>1</v>
      </c>
      <c r="AK46" s="104">
        <v>3</v>
      </c>
      <c r="AQ46" s="104">
        <v>15</v>
      </c>
      <c r="AT46" s="104">
        <v>3</v>
      </c>
      <c r="BF46" s="104">
        <v>0.5</v>
      </c>
      <c r="EA46" s="26">
        <v>20</v>
      </c>
      <c r="EB46" s="151">
        <f t="shared" si="11"/>
        <v>42.5</v>
      </c>
      <c r="EC46" s="26">
        <v>45</v>
      </c>
      <c r="ED46" s="159">
        <v>200217.09349999999</v>
      </c>
      <c r="EF46" s="3" t="s">
        <v>950</v>
      </c>
      <c r="EG46" s="1">
        <v>1.3</v>
      </c>
      <c r="EH46" s="4">
        <v>3.3</v>
      </c>
      <c r="EI46" s="4"/>
      <c r="EJ46" s="4"/>
      <c r="EK46" s="4"/>
      <c r="EL46" s="4"/>
      <c r="EM46" s="4"/>
      <c r="EN46" s="4"/>
      <c r="EO46" s="4"/>
      <c r="EP46" s="4"/>
      <c r="EQ46" s="4"/>
      <c r="ER46" s="4"/>
      <c r="ES46" s="4"/>
      <c r="ET46" s="4"/>
      <c r="EU46" s="4"/>
      <c r="EV46" s="4"/>
      <c r="EW46" s="4"/>
      <c r="EX46" s="4"/>
      <c r="EY46" s="4"/>
      <c r="EZ46" s="4"/>
      <c r="FA46" s="4"/>
      <c r="FB46" s="4"/>
      <c r="FC46" s="4"/>
      <c r="FD46" s="4"/>
      <c r="FE46" s="4">
        <v>30</v>
      </c>
      <c r="FF46" s="4"/>
      <c r="FG46" s="4"/>
      <c r="FH46" s="4"/>
      <c r="IN46" s="4">
        <v>20</v>
      </c>
      <c r="IO46" s="4">
        <f t="shared" si="8"/>
        <v>50</v>
      </c>
      <c r="IP46" s="4">
        <v>60</v>
      </c>
      <c r="IR46" s="3" t="s">
        <v>331</v>
      </c>
      <c r="IS46" s="31" t="s">
        <v>950</v>
      </c>
      <c r="IV46" s="4"/>
      <c r="IW46" s="4"/>
      <c r="IX46" s="4"/>
      <c r="IY46" s="37"/>
      <c r="IZ46" s="37"/>
      <c r="JA46" s="37">
        <f t="shared" si="10"/>
        <v>0</v>
      </c>
      <c r="JB46" s="34">
        <v>14.17</v>
      </c>
      <c r="JC46">
        <v>2.42</v>
      </c>
      <c r="JD46">
        <v>13.47</v>
      </c>
      <c r="JE46" s="107">
        <v>7.26</v>
      </c>
      <c r="JF46" s="34">
        <v>38.450000000000003</v>
      </c>
      <c r="JG46" s="136">
        <v>5.0599999999999996</v>
      </c>
      <c r="JH46" s="31">
        <v>3.63</v>
      </c>
      <c r="JJ46" s="110">
        <v>17.91</v>
      </c>
      <c r="JK46" s="6">
        <v>5.18</v>
      </c>
      <c r="JL46">
        <v>4.82</v>
      </c>
      <c r="JM46" t="s">
        <v>668</v>
      </c>
      <c r="JP46" s="107">
        <v>2.1</v>
      </c>
      <c r="JQ46" s="107">
        <v>0.13</v>
      </c>
      <c r="JR46" s="107">
        <v>2.0299999999999998</v>
      </c>
      <c r="JS46" s="107">
        <v>0.23</v>
      </c>
      <c r="JT46" s="107">
        <f t="shared" si="1"/>
        <v>4.13</v>
      </c>
      <c r="JU46" s="107">
        <f t="shared" si="2"/>
        <v>0.36</v>
      </c>
      <c r="JV46" s="107">
        <f t="shared" si="3"/>
        <v>25.17</v>
      </c>
      <c r="JW46" s="107">
        <f>IF(ISBLANK(JE46),"",IF(ISBLANK(JC46),"",IFERROR(((JE46-JC46)/0.36/P46),"")))</f>
        <v>0.4201388888888889</v>
      </c>
      <c r="JY46" s="107">
        <f>IF(ISBLANK(JV46),"",IF(ISBLANK(JD46),"",IFERROR(((JV46-JD46)/0.36/P46),"")))</f>
        <v>1.0156250000000002</v>
      </c>
    </row>
    <row r="47" spans="1:286" x14ac:dyDescent="0.25">
      <c r="A47" s="15" t="s">
        <v>29</v>
      </c>
      <c r="B47" s="4" t="s">
        <v>54</v>
      </c>
      <c r="C47" s="4" t="s">
        <v>735</v>
      </c>
      <c r="D47" s="4" t="s">
        <v>813</v>
      </c>
      <c r="E47" s="4" t="s">
        <v>31</v>
      </c>
      <c r="F47" s="15" t="s">
        <v>633</v>
      </c>
      <c r="G47" s="15" t="s">
        <v>628</v>
      </c>
      <c r="H47" s="27">
        <v>4</v>
      </c>
      <c r="I47" s="15" t="s">
        <v>629</v>
      </c>
      <c r="J47" s="15" t="s">
        <v>630</v>
      </c>
      <c r="K47" s="26">
        <v>1000</v>
      </c>
      <c r="L47" s="98">
        <v>-3.296013018</v>
      </c>
      <c r="M47" s="98">
        <v>34.854326974999999</v>
      </c>
      <c r="N47" s="20">
        <v>42786</v>
      </c>
      <c r="O47" s="20">
        <v>42819</v>
      </c>
      <c r="P47" s="26">
        <f t="shared" si="7"/>
        <v>33</v>
      </c>
      <c r="Q47" s="77">
        <f>INDEX([1]Sheet1!$J:$J,MATCH(A47,[1]Sheet1!$A:$A,0))</f>
        <v>170.33385144799999</v>
      </c>
      <c r="R47" s="91" t="s">
        <v>115</v>
      </c>
      <c r="S47" s="82"/>
      <c r="T47" s="82">
        <v>0.2</v>
      </c>
      <c r="U47" s="26"/>
      <c r="Z47" s="104">
        <v>1</v>
      </c>
      <c r="AN47" s="104">
        <v>1</v>
      </c>
      <c r="AQ47" s="104">
        <v>20</v>
      </c>
      <c r="AR47" s="104">
        <v>0.5</v>
      </c>
      <c r="EA47" s="26">
        <v>7.5</v>
      </c>
      <c r="EB47" s="151">
        <f t="shared" si="11"/>
        <v>30</v>
      </c>
      <c r="EC47" s="26">
        <v>30</v>
      </c>
      <c r="ED47" s="159">
        <v>200217.10569999999</v>
      </c>
      <c r="EF47" s="3" t="s">
        <v>950</v>
      </c>
      <c r="EG47" s="1">
        <v>1.6</v>
      </c>
      <c r="EH47" s="4">
        <v>3.9</v>
      </c>
      <c r="EI47" s="4"/>
      <c r="EJ47" s="4"/>
      <c r="EK47" s="4"/>
      <c r="EL47" s="4"/>
      <c r="EM47" s="4"/>
      <c r="EN47" s="4"/>
      <c r="EO47" s="4"/>
      <c r="EP47" s="4"/>
      <c r="EQ47" s="4"/>
      <c r="ER47" s="4"/>
      <c r="ES47" s="4"/>
      <c r="ET47" s="4"/>
      <c r="EU47" s="4"/>
      <c r="EV47" s="4"/>
      <c r="EW47" s="4"/>
      <c r="EX47" s="4"/>
      <c r="EY47" s="4"/>
      <c r="EZ47" s="4"/>
      <c r="FA47" s="4"/>
      <c r="FB47" s="4"/>
      <c r="FC47" s="4"/>
      <c r="FD47" s="4"/>
      <c r="FE47" s="4">
        <v>36</v>
      </c>
      <c r="FF47" s="4"/>
      <c r="FG47" s="4"/>
      <c r="FH47" s="4"/>
      <c r="IN47" s="4">
        <v>10</v>
      </c>
      <c r="IO47" s="4">
        <f t="shared" si="8"/>
        <v>46</v>
      </c>
      <c r="IP47" s="4">
        <v>50</v>
      </c>
      <c r="IR47" s="3" t="s">
        <v>328</v>
      </c>
      <c r="IS47" s="31" t="s">
        <v>950</v>
      </c>
      <c r="IV47" s="4"/>
      <c r="IW47" s="4"/>
      <c r="IX47" s="4"/>
      <c r="IY47" s="37"/>
      <c r="IZ47" s="37"/>
      <c r="JA47" s="37">
        <f t="shared" si="10"/>
        <v>0</v>
      </c>
      <c r="JB47" s="34">
        <v>9.44</v>
      </c>
      <c r="JE47" s="107">
        <v>3.59</v>
      </c>
      <c r="JF47" s="34">
        <v>58.92</v>
      </c>
      <c r="JG47" s="136"/>
      <c r="JH47" s="31">
        <v>3.59</v>
      </c>
      <c r="JJ47" s="110">
        <v>49.69</v>
      </c>
      <c r="JK47" s="6">
        <v>5.0599999999999996</v>
      </c>
      <c r="JL47">
        <v>4.87</v>
      </c>
      <c r="JM47" t="s">
        <v>668</v>
      </c>
      <c r="JR47" s="107">
        <v>2.0699999999999998</v>
      </c>
      <c r="JS47" s="107">
        <v>0.21</v>
      </c>
      <c r="JT47" s="107">
        <f t="shared" si="1"/>
        <v>2.0699999999999998</v>
      </c>
      <c r="JU47" s="107">
        <f t="shared" si="2"/>
        <v>0.21</v>
      </c>
      <c r="JV47" s="107">
        <f t="shared" si="3"/>
        <v>53.28</v>
      </c>
      <c r="JW47" s="107">
        <f>IF(ISBLANK(JE47),"",IF(ISBLANK(JC49),"",IFERROR(((JE47-JC49)/0.36/P47),"")))</f>
        <v>0.17845117845117847</v>
      </c>
      <c r="JX47" s="107">
        <f>IF(ISBLANK(JE47),"",IF(ISBLANK(JE49),"",IFERROR(((JE47-JE49)/0.36/P47),"")))</f>
        <v>-0.40404040404040409</v>
      </c>
      <c r="JY47" s="107">
        <f>IF(ISBLANK(JV47),"",IF(ISBLANK(JD49),"",IFERROR(((JV47-JD49)/0.36/P47),"")))</f>
        <v>3.236531986531987</v>
      </c>
      <c r="JZ47" s="107">
        <f>IF(ISBLANK(JV49),"",IF(ISBLANK(JV47),"",IFERROR(((JV47-JV49)/0.36/P47),"")))</f>
        <v>2.2786195286195285</v>
      </c>
    </row>
    <row r="48" spans="1:286" x14ac:dyDescent="0.25">
      <c r="A48" s="15" t="s">
        <v>64</v>
      </c>
      <c r="B48" s="4" t="s">
        <v>54</v>
      </c>
      <c r="C48" s="4" t="s">
        <v>735</v>
      </c>
      <c r="D48" s="4" t="s">
        <v>813</v>
      </c>
      <c r="E48" s="4" t="s">
        <v>31</v>
      </c>
      <c r="F48" s="15" t="s">
        <v>633</v>
      </c>
      <c r="G48" s="15" t="s">
        <v>628</v>
      </c>
      <c r="H48" s="27">
        <v>4</v>
      </c>
      <c r="I48" s="15" t="s">
        <v>634</v>
      </c>
      <c r="J48" s="15" t="s">
        <v>630</v>
      </c>
      <c r="K48" s="26">
        <v>1000</v>
      </c>
      <c r="L48" s="98">
        <v>-3.296013018</v>
      </c>
      <c r="M48" s="98">
        <v>34.854326974999999</v>
      </c>
      <c r="N48" s="20">
        <v>42786</v>
      </c>
      <c r="O48" s="20">
        <v>42819</v>
      </c>
      <c r="P48" s="26">
        <f t="shared" si="7"/>
        <v>33</v>
      </c>
      <c r="Q48" s="77">
        <f>INDEX([1]Sheet1!$J:$J,MATCH(A48,[1]Sheet1!$A:$A,0))</f>
        <v>170.33385144799999</v>
      </c>
      <c r="R48" s="91" t="s">
        <v>115</v>
      </c>
      <c r="S48" s="82"/>
      <c r="T48" s="82">
        <v>0.3</v>
      </c>
      <c r="U48" s="26"/>
      <c r="AQ48" s="104">
        <v>12</v>
      </c>
      <c r="AU48" s="104">
        <v>1</v>
      </c>
      <c r="BF48" s="104">
        <v>0.5</v>
      </c>
      <c r="EA48" s="26">
        <v>12</v>
      </c>
      <c r="EB48" s="151">
        <f t="shared" si="11"/>
        <v>25.5</v>
      </c>
      <c r="EC48" s="26">
        <v>25</v>
      </c>
      <c r="ED48" s="159">
        <v>200217.10569999999</v>
      </c>
      <c r="EF48" s="3" t="s">
        <v>950</v>
      </c>
      <c r="EG48" s="1">
        <v>3.5</v>
      </c>
      <c r="EH48" s="4">
        <v>3.3</v>
      </c>
      <c r="EI48" s="4"/>
      <c r="EJ48" s="4"/>
      <c r="EK48" s="4"/>
      <c r="EL48" s="4"/>
      <c r="EM48" s="4"/>
      <c r="EN48" s="4"/>
      <c r="EO48" s="4"/>
      <c r="EP48" s="4"/>
      <c r="EQ48" s="4"/>
      <c r="ER48" s="4"/>
      <c r="ES48" s="4"/>
      <c r="ET48" s="4"/>
      <c r="EU48" s="4"/>
      <c r="EV48" s="4"/>
      <c r="EW48" s="4"/>
      <c r="EX48" s="4"/>
      <c r="EY48" s="4"/>
      <c r="EZ48" s="4"/>
      <c r="FA48" s="4"/>
      <c r="FB48" s="4"/>
      <c r="FC48" s="4"/>
      <c r="FD48" s="4"/>
      <c r="FE48" s="4">
        <v>31</v>
      </c>
      <c r="FF48" s="4"/>
      <c r="FG48" s="4"/>
      <c r="FH48" s="4"/>
      <c r="IN48" s="4">
        <v>15</v>
      </c>
      <c r="IO48" s="4">
        <f t="shared" si="8"/>
        <v>46</v>
      </c>
      <c r="IP48" s="4">
        <v>50</v>
      </c>
      <c r="IR48" s="3" t="s">
        <v>328</v>
      </c>
      <c r="IS48" s="31" t="s">
        <v>950</v>
      </c>
      <c r="IV48" s="4"/>
      <c r="IW48" s="4"/>
      <c r="IX48" s="4"/>
      <c r="IY48" s="37"/>
      <c r="IZ48" s="37"/>
      <c r="JA48" s="37">
        <f t="shared" si="10"/>
        <v>0</v>
      </c>
      <c r="JB48" s="34">
        <v>77.45</v>
      </c>
      <c r="JE48" s="107">
        <v>49.76</v>
      </c>
      <c r="JF48" s="34">
        <v>74.11</v>
      </c>
      <c r="JG48" s="6">
        <v>6.03</v>
      </c>
      <c r="JH48">
        <v>4.8499999999999996</v>
      </c>
      <c r="JI48" t="s">
        <v>668</v>
      </c>
      <c r="JJ48" s="110">
        <v>46.73</v>
      </c>
      <c r="JK48" s="6">
        <v>5.22</v>
      </c>
      <c r="JL48">
        <v>4.1900000000000004</v>
      </c>
      <c r="JM48" t="s">
        <v>668</v>
      </c>
      <c r="JP48" s="107">
        <v>2.2799999999999998</v>
      </c>
      <c r="JQ48" s="107">
        <v>0.27</v>
      </c>
      <c r="JR48" s="107">
        <v>1.79</v>
      </c>
      <c r="JS48" s="107">
        <v>0.04</v>
      </c>
      <c r="JT48" s="107" t="e">
        <f>IF((AND(#REF!="", JP48="")),"",#REF!+JP48)</f>
        <v>#REF!</v>
      </c>
      <c r="JU48" s="107" t="e">
        <f>IF((AND(#REF!="", JQ48="")),"",#REF!+JQ48)</f>
        <v>#REF!</v>
      </c>
      <c r="JV48" s="107">
        <f t="shared" si="3"/>
        <v>96.49</v>
      </c>
      <c r="JW48" s="107">
        <f>IF(ISBLANK(JE48),"",IF(ISBLANK(JC49),"",IFERROR(((JE48-JC49)/0.36/P48),"")))</f>
        <v>4.0648148148148149</v>
      </c>
      <c r="JX48" s="107">
        <f>IF(ISBLANK(JE48),"",IF(ISBLANK(JE49),"",IFERROR(((JE48-JE49)/0.36/P48),"")))</f>
        <v>3.4823232323232318</v>
      </c>
      <c r="JY48" s="107">
        <f>IF(ISBLANK(JV48),"",IF(ISBLANK(JD49),"",IFERROR(((JV48-JD49)/0.36/P48),"")))</f>
        <v>6.8737373737373737</v>
      </c>
      <c r="JZ48" s="107">
        <f>IF(ISBLANK(JV49),"",IF(ISBLANK(JV48),"",IFERROR(((JV48-JV49)/0.36/P48),"")))</f>
        <v>5.9158249158249161</v>
      </c>
    </row>
    <row r="49" spans="1:286" x14ac:dyDescent="0.25">
      <c r="A49" s="15" t="s">
        <v>30</v>
      </c>
      <c r="B49" s="4" t="s">
        <v>54</v>
      </c>
      <c r="C49" s="4" t="s">
        <v>735</v>
      </c>
      <c r="D49" s="4" t="s">
        <v>813</v>
      </c>
      <c r="E49" s="4" t="s">
        <v>31</v>
      </c>
      <c r="F49" s="15" t="s">
        <v>633</v>
      </c>
      <c r="G49" s="15" t="s">
        <v>628</v>
      </c>
      <c r="H49" s="27">
        <v>4</v>
      </c>
      <c r="I49" s="15" t="s">
        <v>631</v>
      </c>
      <c r="J49" s="15" t="s">
        <v>630</v>
      </c>
      <c r="K49" s="26">
        <v>1000</v>
      </c>
      <c r="L49" s="98">
        <v>-3.296013018</v>
      </c>
      <c r="M49" s="98">
        <v>34.854326974999999</v>
      </c>
      <c r="N49" s="20">
        <v>42786</v>
      </c>
      <c r="O49" s="20">
        <v>42819</v>
      </c>
      <c r="P49" s="26">
        <f t="shared" si="7"/>
        <v>33</v>
      </c>
      <c r="Q49" s="77">
        <f>INDEX([1]Sheet1!$J:$J,MATCH(A49,[1]Sheet1!$A:$A,0))</f>
        <v>170.33385144799999</v>
      </c>
      <c r="R49" s="91" t="s">
        <v>115</v>
      </c>
      <c r="S49" s="82"/>
      <c r="T49" s="82">
        <v>0.5</v>
      </c>
      <c r="U49" s="26"/>
      <c r="Z49" s="104">
        <v>3</v>
      </c>
      <c r="AN49" s="104">
        <v>4</v>
      </c>
      <c r="AQ49" s="104">
        <v>14</v>
      </c>
      <c r="AR49" s="104">
        <v>1</v>
      </c>
      <c r="AS49" s="104">
        <v>7</v>
      </c>
      <c r="AT49" s="104">
        <v>1</v>
      </c>
      <c r="AU49" s="104">
        <v>6</v>
      </c>
      <c r="AZ49" s="104">
        <v>1</v>
      </c>
      <c r="EA49" s="26">
        <v>8</v>
      </c>
      <c r="EB49" s="151">
        <f t="shared" si="11"/>
        <v>45</v>
      </c>
      <c r="EC49" s="26">
        <v>45</v>
      </c>
      <c r="ED49" s="159">
        <v>200217.10569999999</v>
      </c>
      <c r="EF49" s="3" t="s">
        <v>950</v>
      </c>
      <c r="EG49" s="1">
        <v>4</v>
      </c>
      <c r="EH49" s="4">
        <v>14</v>
      </c>
      <c r="EI49" s="4"/>
      <c r="EJ49" s="4"/>
      <c r="EK49" s="4"/>
      <c r="EL49" s="4"/>
      <c r="EM49" s="4"/>
      <c r="EN49" s="4"/>
      <c r="EO49" s="4"/>
      <c r="EP49" s="4"/>
      <c r="EQ49" s="4"/>
      <c r="ER49" s="4"/>
      <c r="ES49" s="4"/>
      <c r="ET49" s="4"/>
      <c r="EU49" s="4"/>
      <c r="EV49" s="4">
        <v>8</v>
      </c>
      <c r="EW49" s="4"/>
      <c r="EX49" s="4"/>
      <c r="EY49" s="4"/>
      <c r="EZ49" s="4"/>
      <c r="FA49" s="4"/>
      <c r="FB49" s="4"/>
      <c r="FC49" s="4"/>
      <c r="FD49" s="4"/>
      <c r="FE49" s="4">
        <v>5</v>
      </c>
      <c r="FF49" s="4"/>
      <c r="FG49" s="4">
        <v>25</v>
      </c>
      <c r="FH49" s="4"/>
      <c r="FI49" s="4">
        <v>10</v>
      </c>
      <c r="IN49" s="4">
        <v>9</v>
      </c>
      <c r="IO49" s="4">
        <f t="shared" si="8"/>
        <v>57</v>
      </c>
      <c r="IP49" s="4">
        <v>60</v>
      </c>
      <c r="IR49" s="3" t="s">
        <v>328</v>
      </c>
      <c r="IS49" s="31" t="s">
        <v>950</v>
      </c>
      <c r="IV49" s="4"/>
      <c r="IW49" s="4"/>
      <c r="IX49" s="4"/>
      <c r="IY49" s="37"/>
      <c r="IZ49" s="37"/>
      <c r="JA49" s="37">
        <f t="shared" si="10"/>
        <v>0</v>
      </c>
      <c r="JB49" s="34">
        <v>13.78</v>
      </c>
      <c r="JC49">
        <v>1.47</v>
      </c>
      <c r="JD49">
        <v>14.83</v>
      </c>
      <c r="JE49" s="107">
        <v>8.39</v>
      </c>
      <c r="JF49" s="34">
        <v>23.09</v>
      </c>
      <c r="JG49" s="136">
        <v>4.96</v>
      </c>
      <c r="JH49" s="31">
        <v>3.3</v>
      </c>
      <c r="JJ49" s="110">
        <v>17.82</v>
      </c>
      <c r="JP49" s="107">
        <v>1.61</v>
      </c>
      <c r="JQ49" s="107">
        <v>0.06</v>
      </c>
      <c r="JT49" s="107">
        <f t="shared" si="1"/>
        <v>1.61</v>
      </c>
      <c r="JU49" s="107">
        <f t="shared" si="2"/>
        <v>0.06</v>
      </c>
      <c r="JV49" s="107">
        <f t="shared" si="3"/>
        <v>26.21</v>
      </c>
      <c r="JW49" s="107">
        <f>IF(ISBLANK(JE49),"",IF(ISBLANK(JC49),"",IFERROR(((JE49-JC49)/0.36/P49),"")))</f>
        <v>0.58249158249158262</v>
      </c>
      <c r="JY49" s="107">
        <f>IF(ISBLANK(JV49),"",IF(ISBLANK(JD49),"",IFERROR(((JV49-JD49)/0.36/P49),"")))</f>
        <v>0.95791245791245805</v>
      </c>
    </row>
    <row r="50" spans="1:286" s="4" customFormat="1" ht="32.25" customHeight="1" x14ac:dyDescent="0.25">
      <c r="A50" s="15" t="s">
        <v>32</v>
      </c>
      <c r="B50" s="4" t="s">
        <v>55</v>
      </c>
      <c r="C50" s="4" t="s">
        <v>736</v>
      </c>
      <c r="D50" s="4" t="s">
        <v>814</v>
      </c>
      <c r="E50" s="4" t="s">
        <v>59</v>
      </c>
      <c r="F50" s="15" t="s">
        <v>633</v>
      </c>
      <c r="G50" s="15" t="s">
        <v>632</v>
      </c>
      <c r="H50" s="27">
        <v>1</v>
      </c>
      <c r="I50" s="15" t="s">
        <v>629</v>
      </c>
      <c r="J50" s="15" t="s">
        <v>630</v>
      </c>
      <c r="K50" s="26">
        <v>1009</v>
      </c>
      <c r="L50" s="161">
        <v>-3.3032119830000002</v>
      </c>
      <c r="M50" s="161">
        <v>34.847736032999997</v>
      </c>
      <c r="N50" s="20">
        <v>42787</v>
      </c>
      <c r="O50" s="20">
        <v>42820</v>
      </c>
      <c r="P50" s="26">
        <f t="shared" si="7"/>
        <v>33</v>
      </c>
      <c r="Q50" s="162">
        <f>INDEX([1]Sheet1!$J:$J,MATCH(A50,[1]Sheet1!$A:$A,0))</f>
        <v>156.80644156700001</v>
      </c>
      <c r="R50" s="91" t="s">
        <v>352</v>
      </c>
      <c r="S50" s="82">
        <v>1.3</v>
      </c>
      <c r="T50" s="82">
        <v>1.4</v>
      </c>
      <c r="U50" s="26"/>
      <c r="V50" s="104"/>
      <c r="W50" s="104"/>
      <c r="X50" s="104"/>
      <c r="Y50" s="104"/>
      <c r="Z50" s="104"/>
      <c r="AA50" s="104"/>
      <c r="AB50" s="104"/>
      <c r="AC50" s="104">
        <v>1</v>
      </c>
      <c r="AD50" s="104"/>
      <c r="AE50" s="104"/>
      <c r="AF50" s="104"/>
      <c r="AG50" s="104"/>
      <c r="AH50" s="104"/>
      <c r="AI50" s="104"/>
      <c r="AJ50" s="104"/>
      <c r="AK50" s="104">
        <v>2</v>
      </c>
      <c r="AL50" s="104"/>
      <c r="AM50" s="104"/>
      <c r="AN50" s="104">
        <v>4</v>
      </c>
      <c r="AO50" s="104"/>
      <c r="AP50" s="104"/>
      <c r="AQ50" s="104"/>
      <c r="AR50" s="104">
        <v>1</v>
      </c>
      <c r="AS50" s="104"/>
      <c r="AT50" s="104">
        <v>2</v>
      </c>
      <c r="AU50" s="104"/>
      <c r="AV50" s="104"/>
      <c r="AW50" s="104">
        <v>3</v>
      </c>
      <c r="AX50" s="104"/>
      <c r="AY50" s="104"/>
      <c r="AZ50" s="104"/>
      <c r="BA50" s="104"/>
      <c r="BB50" s="104"/>
      <c r="BC50" s="104"/>
      <c r="BD50" s="104"/>
      <c r="BE50" s="104"/>
      <c r="BF50" s="104"/>
      <c r="BG50" s="104"/>
      <c r="BH50" s="104">
        <v>29</v>
      </c>
      <c r="BI50" s="104">
        <v>8</v>
      </c>
      <c r="BJ50" s="104"/>
      <c r="BK50" s="104"/>
      <c r="BL50" s="104"/>
      <c r="BM50" s="104"/>
      <c r="BN50" s="104"/>
      <c r="BO50" s="104"/>
      <c r="BP50" s="104"/>
      <c r="BQ50" s="104"/>
      <c r="BR50" s="104"/>
      <c r="BS50" s="104"/>
      <c r="BT50" s="104"/>
      <c r="BU50" s="104"/>
      <c r="BV50" s="104"/>
      <c r="BW50" s="104"/>
      <c r="BX50" s="104"/>
      <c r="BY50" s="104"/>
      <c r="BZ50" s="104"/>
      <c r="CA50" s="104"/>
      <c r="CB50" s="104"/>
      <c r="CC50" s="104"/>
      <c r="CD50" s="104"/>
      <c r="CE50" s="104"/>
      <c r="CF50" s="104"/>
      <c r="CG50" s="104"/>
      <c r="CH50" s="104"/>
      <c r="CI50" s="104"/>
      <c r="CJ50" s="104"/>
      <c r="CK50" s="104"/>
      <c r="CL50" s="104"/>
      <c r="CM50" s="104"/>
      <c r="CN50" s="104"/>
      <c r="CO50" s="104"/>
      <c r="CP50" s="104"/>
      <c r="CQ50" s="104"/>
      <c r="CR50" s="104"/>
      <c r="CS50" s="104"/>
      <c r="CT50" s="104"/>
      <c r="CU50" s="104"/>
      <c r="CV50" s="104"/>
      <c r="CW50" s="104"/>
      <c r="CX50" s="104"/>
      <c r="CY50" s="104"/>
      <c r="CZ50" s="104"/>
      <c r="DA50" s="104"/>
      <c r="DB50" s="104"/>
      <c r="DC50" s="104"/>
      <c r="DD50" s="104"/>
      <c r="DE50" s="104"/>
      <c r="DF50" s="104"/>
      <c r="DG50" s="104"/>
      <c r="DH50" s="104"/>
      <c r="DI50" s="104"/>
      <c r="DJ50" s="104"/>
      <c r="DK50" s="104"/>
      <c r="DL50" s="104"/>
      <c r="DM50" s="104"/>
      <c r="DN50" s="104"/>
      <c r="DO50" s="104"/>
      <c r="DP50" s="104"/>
      <c r="DQ50" s="104"/>
      <c r="DR50" s="104"/>
      <c r="DS50" s="104"/>
      <c r="DT50" s="104"/>
      <c r="DU50" s="104"/>
      <c r="DV50" s="104"/>
      <c r="DW50" s="104"/>
      <c r="DX50" s="104"/>
      <c r="DY50" s="104"/>
      <c r="DZ50" s="104"/>
      <c r="EA50" s="26">
        <v>5</v>
      </c>
      <c r="EB50" s="151">
        <f t="shared" si="11"/>
        <v>55</v>
      </c>
      <c r="EC50" s="26">
        <v>55</v>
      </c>
      <c r="ED50" s="21">
        <v>210217.10329999999</v>
      </c>
      <c r="EE50" s="1" t="s">
        <v>197</v>
      </c>
      <c r="EF50" s="3" t="s">
        <v>950</v>
      </c>
      <c r="EG50" s="1">
        <v>7.5</v>
      </c>
      <c r="EH50" s="4">
        <v>18.600000000000001</v>
      </c>
      <c r="EV50" s="4">
        <v>7</v>
      </c>
      <c r="FV50" s="4">
        <v>70</v>
      </c>
      <c r="GO50" s="4">
        <v>5</v>
      </c>
      <c r="GP50" s="4">
        <v>5</v>
      </c>
      <c r="IN50" s="4">
        <v>3</v>
      </c>
      <c r="IO50" s="4">
        <f t="shared" si="8"/>
        <v>90</v>
      </c>
      <c r="IP50" s="4">
        <v>95</v>
      </c>
      <c r="IQ50" s="1" t="s">
        <v>724</v>
      </c>
      <c r="IR50" s="1" t="s">
        <v>336</v>
      </c>
      <c r="IS50" s="31" t="s">
        <v>950</v>
      </c>
      <c r="IY50" s="37"/>
      <c r="IZ50" s="37"/>
      <c r="JA50" s="37">
        <f t="shared" si="10"/>
        <v>0</v>
      </c>
      <c r="JB50" s="34">
        <v>18.79</v>
      </c>
      <c r="JE50" s="75">
        <v>3.06</v>
      </c>
      <c r="JF50" s="34">
        <v>149.78</v>
      </c>
      <c r="JG50" s="136"/>
      <c r="JH50" s="31">
        <v>3.06</v>
      </c>
      <c r="JJ50" s="112">
        <v>106.62</v>
      </c>
      <c r="JK50" s="131">
        <v>5.92</v>
      </c>
      <c r="JL50" s="4">
        <v>4.8899999999999997</v>
      </c>
      <c r="JM50" s="4" t="s">
        <v>668</v>
      </c>
      <c r="JN50" s="41"/>
      <c r="JO50" s="41"/>
      <c r="JP50" s="75"/>
      <c r="JQ50" s="75"/>
      <c r="JR50" s="148"/>
      <c r="JS50" s="148"/>
      <c r="JT50" s="75" t="str">
        <f t="shared" si="1"/>
        <v/>
      </c>
      <c r="JU50" s="75" t="str">
        <f t="shared" si="2"/>
        <v/>
      </c>
      <c r="JV50" s="75">
        <f t="shared" si="3"/>
        <v>109.68</v>
      </c>
      <c r="JW50" s="75">
        <f>IF(ISBLANK(JE50),"",IF(ISBLANK(JC51),"",IFERROR(((JE50-JC51)/0.36/P50),"")))</f>
        <v>8.6700336700336722E-2</v>
      </c>
      <c r="JX50" s="75">
        <f>IF(ISBLANK(JE50),"",IF(ISBLANK(JE51),"",IFERROR(((JE50-JE51)/0.36/P50),"")))</f>
        <v>-0.41919191919191912</v>
      </c>
      <c r="JY50" s="75">
        <f>IF(ISBLANK(JV50),"",IF(ISBLANK(JD51),"",IFERROR(((JV50-JD51)/0.36/P50),"")))</f>
        <v>8.0740740740740744</v>
      </c>
      <c r="JZ50" s="75">
        <f>IF(ISBLANK(JV51),"",IF(ISBLANK(JV50),"",IFERROR(((JV50-JV51)/0.36/P50),"")))</f>
        <v>4.5925925925925943</v>
      </c>
    </row>
    <row r="51" spans="1:286" ht="31.5" x14ac:dyDescent="0.25">
      <c r="A51" s="15" t="s">
        <v>33</v>
      </c>
      <c r="B51" s="4" t="s">
        <v>55</v>
      </c>
      <c r="C51" s="4" t="s">
        <v>736</v>
      </c>
      <c r="D51" s="4" t="s">
        <v>814</v>
      </c>
      <c r="E51" s="4" t="s">
        <v>59</v>
      </c>
      <c r="F51" s="15" t="s">
        <v>633</v>
      </c>
      <c r="G51" s="15" t="s">
        <v>632</v>
      </c>
      <c r="H51" s="27">
        <v>1</v>
      </c>
      <c r="I51" s="15" t="s">
        <v>631</v>
      </c>
      <c r="J51" s="15" t="s">
        <v>630</v>
      </c>
      <c r="K51" s="26">
        <v>1009</v>
      </c>
      <c r="L51" s="98">
        <v>-3.3032119830000002</v>
      </c>
      <c r="M51" s="98">
        <v>34.847736032999997</v>
      </c>
      <c r="N51" s="20">
        <v>42787</v>
      </c>
      <c r="O51" s="20">
        <v>42820</v>
      </c>
      <c r="P51" s="26">
        <f t="shared" si="7"/>
        <v>33</v>
      </c>
      <c r="Q51" s="77">
        <f>INDEX([1]Sheet1!$J:$J,MATCH(A51,[1]Sheet1!$A:$A,0))</f>
        <v>156.80644156700001</v>
      </c>
      <c r="R51" s="91" t="s">
        <v>352</v>
      </c>
      <c r="S51" s="82">
        <v>1.4</v>
      </c>
      <c r="T51" s="82">
        <v>1.3</v>
      </c>
      <c r="U51" s="26">
        <v>5</v>
      </c>
      <c r="V51" s="104">
        <v>1</v>
      </c>
      <c r="AK51" s="104">
        <v>2</v>
      </c>
      <c r="AL51" s="104">
        <v>7</v>
      </c>
      <c r="AT51" s="104">
        <v>10</v>
      </c>
      <c r="BH51" s="104">
        <v>15</v>
      </c>
      <c r="BJ51" s="104">
        <v>0.5</v>
      </c>
      <c r="BK51" s="104">
        <v>1</v>
      </c>
      <c r="BM51" s="104">
        <v>0.5</v>
      </c>
      <c r="EA51" s="26">
        <v>8</v>
      </c>
      <c r="EB51" s="151">
        <f t="shared" si="11"/>
        <v>50</v>
      </c>
      <c r="EC51" s="26">
        <v>50</v>
      </c>
      <c r="ED51" s="159">
        <v>210217.10329999999</v>
      </c>
      <c r="EE51" s="3" t="s">
        <v>197</v>
      </c>
      <c r="EF51" s="3" t="s">
        <v>950</v>
      </c>
      <c r="EG51" s="1">
        <v>2</v>
      </c>
      <c r="EH51" s="4">
        <v>4</v>
      </c>
      <c r="EI51" s="4"/>
      <c r="EJ51" s="4"/>
      <c r="EK51" s="4"/>
      <c r="EL51" s="4"/>
      <c r="EM51" s="4"/>
      <c r="EN51" s="4"/>
      <c r="EO51" s="4"/>
      <c r="EP51" s="4"/>
      <c r="EQ51" s="4"/>
      <c r="ER51" s="4"/>
      <c r="ES51" s="4"/>
      <c r="ET51" s="4"/>
      <c r="EU51" s="4"/>
      <c r="EV51" s="4"/>
      <c r="EW51" s="4"/>
      <c r="EX51" s="4"/>
      <c r="EY51" s="4"/>
      <c r="EZ51" s="4"/>
      <c r="FA51" s="4">
        <v>5</v>
      </c>
      <c r="FB51" s="4"/>
      <c r="FC51" s="4"/>
      <c r="FD51" s="4"/>
      <c r="FE51" s="4"/>
      <c r="FF51" s="4"/>
      <c r="FG51" s="4"/>
      <c r="FH51" s="4"/>
      <c r="FV51" s="4">
        <v>18</v>
      </c>
      <c r="IN51" s="4">
        <v>8</v>
      </c>
      <c r="IO51" s="4">
        <f t="shared" si="8"/>
        <v>31</v>
      </c>
      <c r="IP51" s="4">
        <v>70</v>
      </c>
      <c r="IS51" s="31" t="s">
        <v>950</v>
      </c>
      <c r="IV51" s="4"/>
      <c r="IW51" s="4"/>
      <c r="IX51" s="4"/>
      <c r="IY51" s="37"/>
      <c r="IZ51" s="37"/>
      <c r="JA51" s="37">
        <f t="shared" si="10"/>
        <v>0</v>
      </c>
      <c r="JB51" s="34">
        <v>12.32</v>
      </c>
      <c r="JC51">
        <v>2.0299999999999998</v>
      </c>
      <c r="JD51">
        <v>13.76</v>
      </c>
      <c r="JE51" s="107">
        <v>8.0399999999999991</v>
      </c>
      <c r="JF51" s="34">
        <v>69.08</v>
      </c>
      <c r="JG51" s="136">
        <v>4.88</v>
      </c>
      <c r="JH51" s="31">
        <v>3.21</v>
      </c>
      <c r="JJ51" s="110">
        <v>47.08</v>
      </c>
      <c r="JK51" s="6">
        <v>5.78</v>
      </c>
      <c r="JL51">
        <v>4.71</v>
      </c>
      <c r="JM51" t="s">
        <v>668</v>
      </c>
      <c r="JP51" s="107">
        <v>3.92</v>
      </c>
      <c r="JQ51" s="107">
        <v>0.22</v>
      </c>
      <c r="JR51" s="107">
        <v>1.3</v>
      </c>
      <c r="JS51" s="107">
        <v>0.15</v>
      </c>
      <c r="JT51" s="107">
        <f t="shared" si="1"/>
        <v>5.22</v>
      </c>
      <c r="JU51" s="107">
        <f t="shared" si="2"/>
        <v>0.37</v>
      </c>
      <c r="JV51" s="107">
        <f t="shared" si="3"/>
        <v>55.12</v>
      </c>
      <c r="JW51" s="107">
        <f>IF(ISBLANK(JE51),"",IF(ISBLANK(JC51),"",IFERROR(((JE51-JC51)/0.36/P51),"")))</f>
        <v>0.50589225589225584</v>
      </c>
      <c r="JY51" s="107">
        <f>IF(ISBLANK(JV51),"",IF(ISBLANK(JD51),"",IFERROR(((JV51-JD51)/0.36/P51),"")))</f>
        <v>3.4814814814814814</v>
      </c>
    </row>
    <row r="52" spans="1:286" x14ac:dyDescent="0.25">
      <c r="A52" s="15" t="s">
        <v>34</v>
      </c>
      <c r="B52" s="4" t="s">
        <v>56</v>
      </c>
      <c r="C52" s="4" t="s">
        <v>736</v>
      </c>
      <c r="D52" s="4" t="s">
        <v>815</v>
      </c>
      <c r="E52" s="4" t="s">
        <v>59</v>
      </c>
      <c r="F52" s="15" t="s">
        <v>633</v>
      </c>
      <c r="G52" s="15" t="s">
        <v>632</v>
      </c>
      <c r="H52" s="27">
        <v>2</v>
      </c>
      <c r="I52" s="15" t="s">
        <v>629</v>
      </c>
      <c r="J52" s="15" t="s">
        <v>630</v>
      </c>
      <c r="K52" s="26">
        <v>1006</v>
      </c>
      <c r="L52" s="98">
        <v>-3.40842599</v>
      </c>
      <c r="M52" s="98">
        <v>34.850243982000002</v>
      </c>
      <c r="N52" s="20">
        <v>42787</v>
      </c>
      <c r="O52" s="20">
        <v>42820</v>
      </c>
      <c r="P52" s="26">
        <f t="shared" si="7"/>
        <v>33</v>
      </c>
      <c r="Q52" s="77">
        <f>INDEX([1]Sheet1!$J:$J,MATCH(A52,[1]Sheet1!$A:$A,0))</f>
        <v>156.80644156700001</v>
      </c>
      <c r="R52" s="91" t="s">
        <v>352</v>
      </c>
      <c r="S52" s="82">
        <v>1</v>
      </c>
      <c r="T52" s="82">
        <v>0.2</v>
      </c>
      <c r="U52" s="26">
        <v>2</v>
      </c>
      <c r="AN52" s="104">
        <v>0.5</v>
      </c>
      <c r="AR52" s="104">
        <v>2</v>
      </c>
      <c r="AT52" s="104">
        <v>4</v>
      </c>
      <c r="AW52" s="104">
        <v>5</v>
      </c>
      <c r="BA52" s="104">
        <v>1</v>
      </c>
      <c r="BE52" s="104">
        <v>3</v>
      </c>
      <c r="BH52" s="104">
        <v>0.5</v>
      </c>
      <c r="BK52" s="104">
        <v>1</v>
      </c>
      <c r="BR52" s="104">
        <v>3</v>
      </c>
      <c r="EA52" s="26">
        <v>24</v>
      </c>
      <c r="EB52" s="151">
        <f t="shared" si="11"/>
        <v>46</v>
      </c>
      <c r="EC52" s="26">
        <v>45</v>
      </c>
      <c r="ED52" s="159">
        <v>210217.09400000001</v>
      </c>
      <c r="EF52" s="3" t="s">
        <v>950</v>
      </c>
      <c r="EG52" s="1">
        <v>3</v>
      </c>
      <c r="EH52" s="4">
        <v>10</v>
      </c>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V52" s="4">
        <v>6</v>
      </c>
      <c r="GE52" s="4">
        <v>5</v>
      </c>
      <c r="GQ52" s="4">
        <v>10</v>
      </c>
      <c r="IN52" s="4">
        <v>20</v>
      </c>
      <c r="IO52" s="4">
        <f t="shared" si="8"/>
        <v>41</v>
      </c>
      <c r="IP52" s="4">
        <v>47</v>
      </c>
      <c r="IR52" s="3" t="s">
        <v>339</v>
      </c>
      <c r="IS52" s="31" t="s">
        <v>950</v>
      </c>
      <c r="IV52" s="4"/>
      <c r="IW52" s="4"/>
      <c r="IX52" s="4"/>
      <c r="IY52" s="37"/>
      <c r="IZ52" s="37"/>
      <c r="JA52" s="37">
        <f t="shared" si="10"/>
        <v>0</v>
      </c>
      <c r="JB52" s="34">
        <v>25.04</v>
      </c>
      <c r="JE52" s="107">
        <v>20.78</v>
      </c>
      <c r="JF52" s="34">
        <v>61.76</v>
      </c>
      <c r="JG52" s="136">
        <v>5.43</v>
      </c>
      <c r="JH52" s="31">
        <v>5.07</v>
      </c>
      <c r="JI52" t="s">
        <v>668</v>
      </c>
      <c r="JJ52" s="110">
        <v>33.33</v>
      </c>
      <c r="JK52" s="6">
        <v>5.71</v>
      </c>
      <c r="JL52">
        <v>4.82</v>
      </c>
      <c r="JM52" t="s">
        <v>668</v>
      </c>
      <c r="JP52" s="107">
        <v>2.91</v>
      </c>
      <c r="JQ52" s="107">
        <v>0.14000000000000001</v>
      </c>
      <c r="JR52" s="142"/>
      <c r="JS52" s="142"/>
      <c r="JT52" s="107">
        <f t="shared" si="1"/>
        <v>2.91</v>
      </c>
      <c r="JU52" s="107">
        <f t="shared" si="2"/>
        <v>0.14000000000000001</v>
      </c>
      <c r="JV52" s="107">
        <f t="shared" si="3"/>
        <v>54.11</v>
      </c>
      <c r="JW52" s="107">
        <f>IF(ISBLANK(JE52),"",IF(ISBLANK(JC53),"",IFERROR(((JE52-JC53)/0.36/P52),"")))</f>
        <v>1.2525252525252526</v>
      </c>
      <c r="JX52" s="107">
        <f>IF(ISBLANK(JE52),"",IF(ISBLANK(JE53),"",IFERROR(((JE52-JE53)/0.36/P52),"")))</f>
        <v>1.4856902356902359</v>
      </c>
      <c r="JY52" s="107">
        <f>IF(ISBLANK(JV52),"",IF(ISBLANK(JD53),"",IFERROR(((JV52-JD53)/0.36/P52),"")))</f>
        <v>3.7028619528619524</v>
      </c>
      <c r="JZ52" s="107">
        <f>IF(ISBLANK(JV53),"",IF(ISBLANK(JV52),"",IFERROR(((JV52-JV53)/0.36/P52),"")))</f>
        <v>0.99074074074074048</v>
      </c>
    </row>
    <row r="53" spans="1:286" s="9" customFormat="1" x14ac:dyDescent="0.25">
      <c r="A53" s="15" t="s">
        <v>35</v>
      </c>
      <c r="B53" s="15" t="s">
        <v>56</v>
      </c>
      <c r="C53" s="15" t="s">
        <v>736</v>
      </c>
      <c r="D53" s="15" t="s">
        <v>815</v>
      </c>
      <c r="E53" s="15" t="s">
        <v>59</v>
      </c>
      <c r="F53" s="15" t="s">
        <v>633</v>
      </c>
      <c r="G53" s="15" t="s">
        <v>632</v>
      </c>
      <c r="H53" s="27">
        <v>2</v>
      </c>
      <c r="I53" s="15" t="s">
        <v>631</v>
      </c>
      <c r="J53" s="15" t="s">
        <v>630</v>
      </c>
      <c r="K53" s="27">
        <v>1006</v>
      </c>
      <c r="L53" s="98">
        <v>-3.40842599</v>
      </c>
      <c r="M53" s="98">
        <v>34.850243982000002</v>
      </c>
      <c r="N53" s="22">
        <v>42787</v>
      </c>
      <c r="O53" s="22">
        <v>42820</v>
      </c>
      <c r="P53" s="26">
        <f t="shared" si="7"/>
        <v>33</v>
      </c>
      <c r="Q53" s="77">
        <f>INDEX([1]Sheet1!$J:$J,MATCH(A53,[1]Sheet1!$A:$A,0))</f>
        <v>156.80644156700001</v>
      </c>
      <c r="R53" s="89" t="s">
        <v>352</v>
      </c>
      <c r="S53" s="80">
        <v>0.8</v>
      </c>
      <c r="T53" s="80">
        <v>1.1000000000000001</v>
      </c>
      <c r="U53" s="27"/>
      <c r="V53" s="151"/>
      <c r="W53" s="151">
        <v>2</v>
      </c>
      <c r="X53" s="151"/>
      <c r="Y53" s="151"/>
      <c r="Z53" s="151"/>
      <c r="AA53" s="151"/>
      <c r="AB53" s="151"/>
      <c r="AC53" s="151"/>
      <c r="AD53" s="151"/>
      <c r="AE53" s="151"/>
      <c r="AF53" s="151"/>
      <c r="AG53" s="151"/>
      <c r="AH53" s="151"/>
      <c r="AI53" s="151"/>
      <c r="AJ53" s="151"/>
      <c r="AK53" s="151">
        <v>2</v>
      </c>
      <c r="AL53" s="151">
        <v>5</v>
      </c>
      <c r="AM53" s="151"/>
      <c r="AN53" s="151">
        <v>4</v>
      </c>
      <c r="AO53" s="151"/>
      <c r="AP53" s="151"/>
      <c r="AQ53" s="151"/>
      <c r="AR53" s="151">
        <v>10</v>
      </c>
      <c r="AS53" s="151"/>
      <c r="AT53" s="151">
        <v>2</v>
      </c>
      <c r="AU53" s="151"/>
      <c r="AV53" s="151"/>
      <c r="AW53" s="151">
        <v>5</v>
      </c>
      <c r="AX53" s="151"/>
      <c r="AY53" s="151"/>
      <c r="AZ53" s="151"/>
      <c r="BA53" s="151"/>
      <c r="BB53" s="151"/>
      <c r="BC53" s="151"/>
      <c r="BD53" s="151"/>
      <c r="BE53" s="151">
        <v>1</v>
      </c>
      <c r="BF53" s="151"/>
      <c r="BG53" s="151"/>
      <c r="BH53" s="151"/>
      <c r="BI53" s="151"/>
      <c r="BJ53" s="151"/>
      <c r="BK53" s="151">
        <v>1</v>
      </c>
      <c r="BL53" s="151"/>
      <c r="BM53" s="151"/>
      <c r="BN53" s="151"/>
      <c r="BO53" s="151"/>
      <c r="BP53" s="151"/>
      <c r="BQ53" s="151"/>
      <c r="BR53" s="151"/>
      <c r="BS53" s="151">
        <v>5</v>
      </c>
      <c r="BT53" s="151"/>
      <c r="BU53" s="151"/>
      <c r="BV53" s="151"/>
      <c r="BW53" s="151"/>
      <c r="BX53" s="151"/>
      <c r="BY53" s="151"/>
      <c r="BZ53" s="151"/>
      <c r="CA53" s="151"/>
      <c r="CB53" s="151"/>
      <c r="CC53" s="151"/>
      <c r="CD53" s="151"/>
      <c r="CE53" s="151"/>
      <c r="CF53" s="151"/>
      <c r="CG53" s="151"/>
      <c r="CH53" s="151"/>
      <c r="CI53" s="151"/>
      <c r="CJ53" s="151"/>
      <c r="CK53" s="151"/>
      <c r="CL53" s="151"/>
      <c r="CM53" s="151"/>
      <c r="CN53" s="151"/>
      <c r="CO53" s="151"/>
      <c r="CP53" s="151"/>
      <c r="CQ53" s="151"/>
      <c r="CR53" s="151"/>
      <c r="CS53" s="151"/>
      <c r="CT53" s="151"/>
      <c r="CU53" s="151"/>
      <c r="CV53" s="151"/>
      <c r="CW53" s="151"/>
      <c r="CX53" s="151"/>
      <c r="CY53" s="151"/>
      <c r="CZ53" s="151"/>
      <c r="DA53" s="151"/>
      <c r="DB53" s="151"/>
      <c r="DC53" s="151"/>
      <c r="DD53" s="151"/>
      <c r="DE53" s="151"/>
      <c r="DF53" s="151"/>
      <c r="DG53" s="151"/>
      <c r="DH53" s="151"/>
      <c r="DI53" s="151"/>
      <c r="DJ53" s="151"/>
      <c r="DK53" s="151"/>
      <c r="DL53" s="151"/>
      <c r="DM53" s="151"/>
      <c r="DN53" s="151"/>
      <c r="DO53" s="151"/>
      <c r="DP53" s="151"/>
      <c r="DQ53" s="151"/>
      <c r="DR53" s="151"/>
      <c r="DS53" s="151"/>
      <c r="DT53" s="151"/>
      <c r="DU53" s="151"/>
      <c r="DV53" s="151"/>
      <c r="DW53" s="151"/>
      <c r="DX53" s="151"/>
      <c r="DY53" s="151"/>
      <c r="DZ53" s="151"/>
      <c r="EA53" s="27">
        <v>3</v>
      </c>
      <c r="EB53" s="151">
        <f t="shared" si="11"/>
        <v>40</v>
      </c>
      <c r="EC53" s="27">
        <v>30</v>
      </c>
      <c r="ED53" s="157">
        <v>210217.09400000001</v>
      </c>
      <c r="EE53" s="67"/>
      <c r="EF53" s="3" t="s">
        <v>950</v>
      </c>
      <c r="EG53" s="10">
        <v>1</v>
      </c>
      <c r="EH53" s="15">
        <v>0.9</v>
      </c>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v>15</v>
      </c>
      <c r="FG53" s="15"/>
      <c r="FH53" s="15"/>
      <c r="FI53" s="15"/>
      <c r="FJ53" s="15"/>
      <c r="FK53" s="15"/>
      <c r="FL53" s="15"/>
      <c r="FM53" s="15"/>
      <c r="FN53" s="15"/>
      <c r="FO53" s="15"/>
      <c r="FP53" s="15"/>
      <c r="FQ53" s="15"/>
      <c r="FR53" s="15"/>
      <c r="FS53" s="15"/>
      <c r="FT53" s="15"/>
      <c r="FU53" s="15">
        <v>5</v>
      </c>
      <c r="FV53" s="15">
        <v>6</v>
      </c>
      <c r="FW53" s="15"/>
      <c r="FX53" s="15"/>
      <c r="FY53" s="15"/>
      <c r="FZ53" s="15"/>
      <c r="GA53" s="15"/>
      <c r="GB53" s="15"/>
      <c r="GC53" s="15"/>
      <c r="GD53" s="15"/>
      <c r="GE53" s="15"/>
      <c r="GF53" s="15"/>
      <c r="GG53" s="15"/>
      <c r="GH53" s="15"/>
      <c r="GI53" s="15"/>
      <c r="GJ53" s="15"/>
      <c r="GK53" s="15"/>
      <c r="GL53" s="15"/>
      <c r="GM53" s="15"/>
      <c r="GN53" s="15"/>
      <c r="GO53" s="15"/>
      <c r="GP53" s="15"/>
      <c r="GQ53" s="15"/>
      <c r="GR53" s="15"/>
      <c r="GS53" s="15"/>
      <c r="GT53" s="15"/>
      <c r="GU53" s="15"/>
      <c r="GV53" s="15"/>
      <c r="GW53" s="15"/>
      <c r="GX53" s="15"/>
      <c r="GY53" s="15"/>
      <c r="GZ53" s="15"/>
      <c r="HA53" s="15"/>
      <c r="HB53" s="15"/>
      <c r="HC53" s="15"/>
      <c r="HD53" s="15"/>
      <c r="HE53" s="15"/>
      <c r="HF53" s="15"/>
      <c r="HG53" s="15"/>
      <c r="HH53" s="15"/>
      <c r="HI53" s="15"/>
      <c r="HJ53" s="15"/>
      <c r="HK53" s="15"/>
      <c r="HL53" s="15"/>
      <c r="HM53" s="15"/>
      <c r="HN53" s="15"/>
      <c r="HO53" s="15"/>
      <c r="HP53" s="15"/>
      <c r="HQ53" s="15"/>
      <c r="HR53" s="15"/>
      <c r="HS53" s="15"/>
      <c r="HT53" s="15"/>
      <c r="HU53" s="15"/>
      <c r="HV53" s="15"/>
      <c r="HW53" s="15"/>
      <c r="HX53" s="15"/>
      <c r="HY53" s="15"/>
      <c r="HZ53" s="15"/>
      <c r="IA53" s="15"/>
      <c r="IB53" s="15"/>
      <c r="IC53" s="15"/>
      <c r="ID53" s="15"/>
      <c r="IE53" s="15"/>
      <c r="IF53" s="15"/>
      <c r="IG53" s="15"/>
      <c r="IH53" s="15"/>
      <c r="II53" s="15"/>
      <c r="IJ53" s="15"/>
      <c r="IK53" s="15"/>
      <c r="IL53" s="15"/>
      <c r="IM53" s="15"/>
      <c r="IN53" s="15">
        <v>9</v>
      </c>
      <c r="IO53" s="15">
        <f t="shared" si="8"/>
        <v>35</v>
      </c>
      <c r="IP53" s="15">
        <v>55</v>
      </c>
      <c r="IQ53" s="15"/>
      <c r="IR53" s="67" t="s">
        <v>325</v>
      </c>
      <c r="IS53" s="31" t="s">
        <v>950</v>
      </c>
      <c r="IT53" s="15"/>
      <c r="IU53" s="15"/>
      <c r="IV53" s="15"/>
      <c r="IW53" s="15"/>
      <c r="IX53" s="15"/>
      <c r="IY53" s="34"/>
      <c r="IZ53" s="34"/>
      <c r="JA53" s="34">
        <f t="shared" si="10"/>
        <v>0</v>
      </c>
      <c r="JB53" s="34">
        <v>7.51</v>
      </c>
      <c r="JC53">
        <v>5.9</v>
      </c>
      <c r="JD53">
        <v>10.120000000000001</v>
      </c>
      <c r="JE53" s="107">
        <v>3.13</v>
      </c>
      <c r="JF53" s="34">
        <v>60.51</v>
      </c>
      <c r="JG53" s="136"/>
      <c r="JH53" s="31">
        <v>3.13</v>
      </c>
      <c r="JJ53" s="110">
        <v>39.21</v>
      </c>
      <c r="JK53" s="128">
        <v>5.05</v>
      </c>
      <c r="JL53" s="9">
        <v>4.84</v>
      </c>
      <c r="JM53" s="9" t="s">
        <v>668</v>
      </c>
      <c r="JN53" s="32"/>
      <c r="JO53" s="32"/>
      <c r="JP53" s="107"/>
      <c r="JQ53" s="107"/>
      <c r="JR53" s="107">
        <v>1.93</v>
      </c>
      <c r="JS53" s="107">
        <v>0.02</v>
      </c>
      <c r="JT53" s="107">
        <f t="shared" si="1"/>
        <v>1.93</v>
      </c>
      <c r="JU53" s="107">
        <f t="shared" si="2"/>
        <v>0.02</v>
      </c>
      <c r="JV53" s="107">
        <f t="shared" si="3"/>
        <v>42.34</v>
      </c>
      <c r="JW53" s="107">
        <f>IF(ISBLANK(JE53),"",IF(ISBLANK(JC53),"",IFERROR(((JE53-JC53)/0.36/P53),"")))</f>
        <v>-0.23316498316498321</v>
      </c>
      <c r="JX53" s="107"/>
      <c r="JY53" s="107">
        <f>IF(ISBLANK(JV53),"",IF(ISBLANK(JD53),"",IFERROR(((JV53-JD53)/0.36/P53),"")))</f>
        <v>2.7121212121212119</v>
      </c>
      <c r="JZ53" s="107"/>
    </row>
    <row r="54" spans="1:286" s="9" customFormat="1" x14ac:dyDescent="0.25">
      <c r="A54" s="15" t="s">
        <v>36</v>
      </c>
      <c r="B54" s="15" t="s">
        <v>57</v>
      </c>
      <c r="C54" s="15" t="s">
        <v>736</v>
      </c>
      <c r="D54" s="15" t="s">
        <v>816</v>
      </c>
      <c r="E54" s="15" t="s">
        <v>59</v>
      </c>
      <c r="F54" s="15" t="s">
        <v>633</v>
      </c>
      <c r="G54" s="15" t="s">
        <v>632</v>
      </c>
      <c r="H54" s="27">
        <v>3</v>
      </c>
      <c r="I54" s="15" t="s">
        <v>629</v>
      </c>
      <c r="J54" s="15" t="s">
        <v>630</v>
      </c>
      <c r="K54" s="27">
        <v>1001</v>
      </c>
      <c r="L54" s="98">
        <v>-3.4063160140000002</v>
      </c>
      <c r="M54" s="98">
        <v>34.850407009999998</v>
      </c>
      <c r="N54" s="22">
        <v>42786</v>
      </c>
      <c r="O54" s="20">
        <v>42820</v>
      </c>
      <c r="P54" s="26">
        <f t="shared" si="7"/>
        <v>34</v>
      </c>
      <c r="Q54" s="77">
        <f>INDEX([1]Sheet1!$J:$J,MATCH(A54,[1]Sheet1!$A:$A,0))</f>
        <v>176.81583716700001</v>
      </c>
      <c r="R54" s="89" t="s">
        <v>352</v>
      </c>
      <c r="S54" s="80">
        <v>1.7</v>
      </c>
      <c r="T54" s="80">
        <v>1.5</v>
      </c>
      <c r="U54" s="27">
        <v>15</v>
      </c>
      <c r="V54" s="151"/>
      <c r="W54" s="151"/>
      <c r="X54" s="151"/>
      <c r="Y54" s="151"/>
      <c r="Z54" s="151"/>
      <c r="AA54" s="151"/>
      <c r="AB54" s="151"/>
      <c r="AC54" s="151"/>
      <c r="AD54" s="151"/>
      <c r="AE54" s="151"/>
      <c r="AF54" s="151"/>
      <c r="AG54" s="151"/>
      <c r="AH54" s="151"/>
      <c r="AI54" s="151"/>
      <c r="AJ54" s="151"/>
      <c r="AK54" s="151"/>
      <c r="AL54" s="151">
        <v>2</v>
      </c>
      <c r="AM54" s="151"/>
      <c r="AN54" s="151">
        <v>7</v>
      </c>
      <c r="AO54" s="151"/>
      <c r="AP54" s="151"/>
      <c r="AQ54" s="151"/>
      <c r="AR54" s="151">
        <v>18</v>
      </c>
      <c r="AS54" s="151"/>
      <c r="AT54" s="151"/>
      <c r="AU54" s="151"/>
      <c r="AV54" s="151"/>
      <c r="AW54" s="151"/>
      <c r="AX54" s="151">
        <v>1</v>
      </c>
      <c r="AY54" s="151"/>
      <c r="AZ54" s="151"/>
      <c r="BA54" s="151"/>
      <c r="BB54" s="151"/>
      <c r="BC54" s="151"/>
      <c r="BD54" s="151"/>
      <c r="BE54" s="151"/>
      <c r="BF54" s="151"/>
      <c r="BG54" s="151"/>
      <c r="BH54" s="151"/>
      <c r="BI54" s="151">
        <v>1</v>
      </c>
      <c r="BJ54" s="151"/>
      <c r="BK54" s="151"/>
      <c r="BL54" s="151"/>
      <c r="BM54" s="151"/>
      <c r="BN54" s="151"/>
      <c r="BO54" s="151"/>
      <c r="BP54" s="151"/>
      <c r="BQ54" s="151">
        <v>1</v>
      </c>
      <c r="BR54" s="151"/>
      <c r="BS54" s="151">
        <v>2</v>
      </c>
      <c r="BT54" s="151">
        <v>4</v>
      </c>
      <c r="BU54" s="104"/>
      <c r="BV54" s="151"/>
      <c r="BW54" s="151"/>
      <c r="BX54" s="104"/>
      <c r="BY54" s="104"/>
      <c r="BZ54" s="104"/>
      <c r="CA54" s="104"/>
      <c r="CB54" s="104"/>
      <c r="CC54" s="104"/>
      <c r="CD54" s="104"/>
      <c r="CE54" s="104"/>
      <c r="CF54" s="104"/>
      <c r="CG54" s="104"/>
      <c r="CH54" s="104"/>
      <c r="CI54" s="104"/>
      <c r="CJ54" s="104"/>
      <c r="CK54" s="104"/>
      <c r="CL54" s="104"/>
      <c r="CM54" s="104"/>
      <c r="CN54" s="104"/>
      <c r="CO54" s="104"/>
      <c r="CP54" s="104"/>
      <c r="CQ54" s="104"/>
      <c r="CR54" s="104"/>
      <c r="CS54" s="104"/>
      <c r="CT54" s="104"/>
      <c r="CU54" s="104"/>
      <c r="CV54" s="104"/>
      <c r="CW54" s="104"/>
      <c r="CX54" s="104"/>
      <c r="CY54" s="104"/>
      <c r="CZ54" s="104"/>
      <c r="DA54" s="104"/>
      <c r="DB54" s="104"/>
      <c r="DC54" s="104"/>
      <c r="DD54" s="104"/>
      <c r="DE54" s="104"/>
      <c r="DF54" s="104"/>
      <c r="DG54" s="104"/>
      <c r="DH54" s="104"/>
      <c r="DI54" s="104"/>
      <c r="DJ54" s="104"/>
      <c r="DK54" s="104"/>
      <c r="DL54" s="104"/>
      <c r="DM54" s="104"/>
      <c r="DN54" s="104"/>
      <c r="DO54" s="104"/>
      <c r="DP54" s="104"/>
      <c r="DQ54" s="104"/>
      <c r="DR54" s="104"/>
      <c r="DS54" s="104"/>
      <c r="DT54" s="104"/>
      <c r="DU54" s="104"/>
      <c r="DV54" s="104"/>
      <c r="DW54" s="104"/>
      <c r="DX54" s="104"/>
      <c r="DY54" s="104"/>
      <c r="DZ54" s="104"/>
      <c r="EA54" s="27">
        <v>4</v>
      </c>
      <c r="EB54" s="151">
        <f t="shared" si="11"/>
        <v>55</v>
      </c>
      <c r="EC54" s="27">
        <v>55</v>
      </c>
      <c r="ED54" s="156">
        <v>200217.1513</v>
      </c>
      <c r="EE54" s="67" t="s">
        <v>199</v>
      </c>
      <c r="EF54" s="3" t="s">
        <v>950</v>
      </c>
      <c r="EG54" s="10"/>
      <c r="EH54" s="15"/>
      <c r="EI54" s="15"/>
      <c r="EJ54" s="15"/>
      <c r="EK54" s="15"/>
      <c r="EL54" s="15"/>
      <c r="EM54" s="15"/>
      <c r="EN54" s="15"/>
      <c r="EO54" s="15"/>
      <c r="EP54" s="15"/>
      <c r="EQ54" s="15"/>
      <c r="ER54" s="15"/>
      <c r="ES54" s="15"/>
      <c r="ET54" s="15"/>
      <c r="EU54" s="15"/>
      <c r="EV54" s="15"/>
      <c r="EW54" s="15"/>
      <c r="EX54" s="15"/>
      <c r="EY54" s="15"/>
      <c r="EZ54" s="15"/>
      <c r="FA54" s="15"/>
      <c r="FB54" s="15"/>
      <c r="FC54" s="15"/>
      <c r="FD54" s="15"/>
      <c r="FE54" s="15"/>
      <c r="FF54" s="15"/>
      <c r="FG54" s="15"/>
      <c r="FH54" s="15"/>
      <c r="FI54" s="15"/>
      <c r="FJ54" s="15"/>
      <c r="FK54" s="15"/>
      <c r="FL54" s="15"/>
      <c r="FM54" s="15"/>
      <c r="FN54" s="15"/>
      <c r="FO54" s="15"/>
      <c r="FP54" s="15"/>
      <c r="FQ54" s="15"/>
      <c r="FR54" s="15"/>
      <c r="FS54" s="15"/>
      <c r="FT54" s="15"/>
      <c r="FU54" s="15"/>
      <c r="FV54" s="15"/>
      <c r="FW54" s="15"/>
      <c r="FX54" s="15"/>
      <c r="FY54" s="15"/>
      <c r="FZ54" s="15"/>
      <c r="GA54" s="15"/>
      <c r="GB54" s="15"/>
      <c r="GC54" s="15"/>
      <c r="GD54" s="15"/>
      <c r="GE54" s="15"/>
      <c r="GF54" s="15"/>
      <c r="GG54" s="15"/>
      <c r="GH54" s="15"/>
      <c r="GI54" s="15"/>
      <c r="GJ54" s="15"/>
      <c r="GK54" s="15"/>
      <c r="GL54" s="15"/>
      <c r="GM54" s="15"/>
      <c r="GN54" s="15"/>
      <c r="GO54" s="15"/>
      <c r="GP54" s="15"/>
      <c r="GQ54" s="15"/>
      <c r="GR54" s="15"/>
      <c r="GS54" s="15"/>
      <c r="GT54" s="15"/>
      <c r="GU54" s="15"/>
      <c r="GV54" s="15"/>
      <c r="GW54" s="15"/>
      <c r="GX54" s="15"/>
      <c r="GY54" s="15"/>
      <c r="GZ54" s="15"/>
      <c r="HA54" s="15"/>
      <c r="HB54" s="15"/>
      <c r="HC54" s="15"/>
      <c r="HD54" s="15"/>
      <c r="HE54" s="15"/>
      <c r="HF54" s="15"/>
      <c r="HG54" s="15"/>
      <c r="HH54" s="15"/>
      <c r="HI54" s="15"/>
      <c r="HJ54" s="15"/>
      <c r="HK54" s="15"/>
      <c r="HL54" s="15"/>
      <c r="HM54" s="15"/>
      <c r="HN54" s="15"/>
      <c r="HO54" s="15"/>
      <c r="HP54" s="15"/>
      <c r="HQ54" s="15"/>
      <c r="HR54" s="15"/>
      <c r="HS54" s="15"/>
      <c r="HT54" s="15"/>
      <c r="HU54" s="15"/>
      <c r="HV54" s="15"/>
      <c r="HW54" s="15"/>
      <c r="HX54" s="15"/>
      <c r="HY54" s="15"/>
      <c r="HZ54" s="15"/>
      <c r="IA54" s="15"/>
      <c r="IB54" s="15"/>
      <c r="IC54" s="15"/>
      <c r="ID54" s="15"/>
      <c r="IE54" s="15"/>
      <c r="IF54" s="15"/>
      <c r="IG54" s="15"/>
      <c r="IH54" s="15"/>
      <c r="II54" s="15"/>
      <c r="IJ54" s="15"/>
      <c r="IK54" s="15"/>
      <c r="IL54" s="15"/>
      <c r="IM54" s="15"/>
      <c r="IN54" s="15"/>
      <c r="IO54" s="4"/>
      <c r="IP54" s="15"/>
      <c r="IQ54" s="15"/>
      <c r="IR54" s="67" t="s">
        <v>340</v>
      </c>
      <c r="IS54" s="31" t="s">
        <v>950</v>
      </c>
      <c r="IT54" s="15"/>
      <c r="IU54" s="15"/>
      <c r="IV54" s="15"/>
      <c r="IW54" s="15"/>
      <c r="IX54" s="15"/>
      <c r="IY54" s="15"/>
      <c r="IZ54" s="15"/>
      <c r="JA54" s="15"/>
      <c r="JB54" s="15"/>
      <c r="JC54"/>
      <c r="JE54" s="75"/>
      <c r="JF54" s="34"/>
      <c r="JG54" s="136"/>
      <c r="JH54" s="31"/>
      <c r="JJ54" s="75"/>
      <c r="JK54" s="128"/>
      <c r="JN54" s="32"/>
      <c r="JO54" s="32"/>
      <c r="JP54" s="107"/>
      <c r="JQ54" s="107"/>
      <c r="JR54" s="107"/>
      <c r="JS54" s="107"/>
      <c r="JT54" s="107" t="str">
        <f t="shared" si="1"/>
        <v/>
      </c>
      <c r="JU54" s="107" t="str">
        <f t="shared" si="2"/>
        <v/>
      </c>
      <c r="JV54" s="107" t="str">
        <f t="shared" si="3"/>
        <v/>
      </c>
      <c r="JW54" s="107" t="str">
        <f>IF(ISBLANK(JE54),"",IF(ISBLANK(JC55),"",IFERROR(((JE54-JC55)/0.36/P54),"")))</f>
        <v/>
      </c>
      <c r="JX54" s="107" t="str">
        <f>IF(ISBLANK(JE54),"",IF(ISBLANK(JE55),"",IFERROR(((JE54-JE55)/0.36/P54),"")))</f>
        <v/>
      </c>
      <c r="JY54" s="107" t="str">
        <f>IF(ISBLANK(JV54),"",IF(ISBLANK(JD55),"",IFERROR(((JV54-JD55)/0.36/P54),"")))</f>
        <v/>
      </c>
      <c r="JZ54" s="107" t="str">
        <f>IF(ISBLANK(JV55),"",IF(ISBLANK(JV54),"",IFERROR(((JV54-JV55)/0.36/P54),"")))</f>
        <v/>
      </c>
    </row>
    <row r="55" spans="1:286" s="9" customFormat="1" x14ac:dyDescent="0.25">
      <c r="A55" s="15" t="s">
        <v>37</v>
      </c>
      <c r="B55" s="15" t="s">
        <v>57</v>
      </c>
      <c r="C55" s="15" t="s">
        <v>736</v>
      </c>
      <c r="D55" s="15" t="s">
        <v>816</v>
      </c>
      <c r="E55" s="15" t="s">
        <v>59</v>
      </c>
      <c r="F55" s="15" t="s">
        <v>633</v>
      </c>
      <c r="G55" s="15" t="s">
        <v>632</v>
      </c>
      <c r="H55" s="27">
        <v>3</v>
      </c>
      <c r="I55" s="15" t="s">
        <v>631</v>
      </c>
      <c r="J55" s="15" t="s">
        <v>630</v>
      </c>
      <c r="K55" s="27">
        <v>1001</v>
      </c>
      <c r="L55" s="98">
        <v>-3.4063160140000002</v>
      </c>
      <c r="M55" s="98">
        <v>34.850407009999998</v>
      </c>
      <c r="N55" s="22">
        <v>42786</v>
      </c>
      <c r="O55" s="20">
        <v>42820</v>
      </c>
      <c r="P55" s="26">
        <f t="shared" si="7"/>
        <v>34</v>
      </c>
      <c r="Q55" s="77">
        <f>INDEX([1]Sheet1!$J:$J,MATCH(A55,[1]Sheet1!$A:$A,0))</f>
        <v>176.81583716700001</v>
      </c>
      <c r="R55" s="89" t="s">
        <v>352</v>
      </c>
      <c r="S55" s="80">
        <v>1.2</v>
      </c>
      <c r="T55" s="80">
        <v>1.2</v>
      </c>
      <c r="U55" s="27">
        <v>4</v>
      </c>
      <c r="V55" s="151">
        <v>2</v>
      </c>
      <c r="W55" s="151"/>
      <c r="X55" s="151"/>
      <c r="Y55" s="151"/>
      <c r="Z55" s="151"/>
      <c r="AA55" s="151"/>
      <c r="AB55" s="151"/>
      <c r="AC55" s="151"/>
      <c r="AD55" s="151"/>
      <c r="AE55" s="151"/>
      <c r="AF55" s="151"/>
      <c r="AG55" s="151"/>
      <c r="AH55" s="151"/>
      <c r="AI55" s="151"/>
      <c r="AJ55" s="151"/>
      <c r="AK55" s="151">
        <v>3</v>
      </c>
      <c r="AL55" s="151">
        <v>10</v>
      </c>
      <c r="AM55" s="151"/>
      <c r="AN55" s="151"/>
      <c r="AO55" s="151"/>
      <c r="AP55" s="151"/>
      <c r="AQ55" s="151"/>
      <c r="AR55" s="151">
        <v>4</v>
      </c>
      <c r="AS55" s="151"/>
      <c r="AT55" s="151">
        <v>5</v>
      </c>
      <c r="AU55" s="151">
        <v>2</v>
      </c>
      <c r="AV55" s="151"/>
      <c r="AW55" s="151"/>
      <c r="AX55" s="151"/>
      <c r="AY55" s="151"/>
      <c r="AZ55" s="151"/>
      <c r="BA55" s="151"/>
      <c r="BB55" s="151"/>
      <c r="BC55" s="151"/>
      <c r="BD55" s="151"/>
      <c r="BE55" s="151"/>
      <c r="BF55" s="151"/>
      <c r="BG55" s="151"/>
      <c r="BH55" s="151"/>
      <c r="BI55" s="151"/>
      <c r="BJ55" s="151"/>
      <c r="BK55" s="151"/>
      <c r="BL55" s="151"/>
      <c r="BM55" s="151"/>
      <c r="BN55" s="151"/>
      <c r="BO55" s="151">
        <v>20</v>
      </c>
      <c r="BP55" s="151"/>
      <c r="BQ55" s="151"/>
      <c r="BR55" s="151"/>
      <c r="BS55" s="151">
        <v>0.5</v>
      </c>
      <c r="BT55" s="151">
        <v>2</v>
      </c>
      <c r="BU55" s="104"/>
      <c r="BV55" s="151"/>
      <c r="BW55" s="151"/>
      <c r="BX55" s="104"/>
      <c r="BY55" s="104"/>
      <c r="BZ55" s="104"/>
      <c r="CA55" s="104"/>
      <c r="CB55" s="104"/>
      <c r="CC55" s="104"/>
      <c r="CD55" s="104"/>
      <c r="CE55" s="104"/>
      <c r="CF55" s="104"/>
      <c r="CG55" s="104"/>
      <c r="CH55" s="104"/>
      <c r="CI55" s="104"/>
      <c r="CJ55" s="104"/>
      <c r="CK55" s="104"/>
      <c r="CL55" s="104"/>
      <c r="CM55" s="104"/>
      <c r="CN55" s="104"/>
      <c r="CO55" s="104"/>
      <c r="CP55" s="104"/>
      <c r="CQ55" s="104"/>
      <c r="CR55" s="104"/>
      <c r="CS55" s="104"/>
      <c r="CT55" s="104"/>
      <c r="CU55" s="104"/>
      <c r="CV55" s="104"/>
      <c r="CW55" s="104"/>
      <c r="CX55" s="104"/>
      <c r="CY55" s="104"/>
      <c r="CZ55" s="104"/>
      <c r="DA55" s="104"/>
      <c r="DB55" s="104"/>
      <c r="DC55" s="104"/>
      <c r="DD55" s="104"/>
      <c r="DE55" s="104"/>
      <c r="DF55" s="104"/>
      <c r="DG55" s="104"/>
      <c r="DH55" s="104"/>
      <c r="DI55" s="104"/>
      <c r="DJ55" s="104"/>
      <c r="DK55" s="104"/>
      <c r="DL55" s="104"/>
      <c r="DM55" s="104"/>
      <c r="DN55" s="104"/>
      <c r="DO55" s="104"/>
      <c r="DP55" s="104"/>
      <c r="DQ55" s="104"/>
      <c r="DR55" s="104"/>
      <c r="DS55" s="104"/>
      <c r="DT55" s="104"/>
      <c r="DU55" s="104"/>
      <c r="DV55" s="104"/>
      <c r="DW55" s="104"/>
      <c r="DX55" s="104"/>
      <c r="DY55" s="104"/>
      <c r="DZ55" s="104"/>
      <c r="EA55" s="27">
        <v>2</v>
      </c>
      <c r="EB55" s="151">
        <f t="shared" si="11"/>
        <v>54.5</v>
      </c>
      <c r="EC55" s="27">
        <v>50</v>
      </c>
      <c r="ED55" s="156">
        <v>200217.1513</v>
      </c>
      <c r="EE55" s="67" t="s">
        <v>199</v>
      </c>
      <c r="EF55" s="3" t="s">
        <v>950</v>
      </c>
      <c r="EG55" s="10">
        <v>2</v>
      </c>
      <c r="EH55" s="15">
        <v>2.4</v>
      </c>
      <c r="EI55" s="15"/>
      <c r="EJ55" s="15"/>
      <c r="EK55" s="15"/>
      <c r="EL55" s="15"/>
      <c r="EM55" s="15"/>
      <c r="EN55" s="15"/>
      <c r="EO55" s="15"/>
      <c r="EP55" s="15"/>
      <c r="EQ55" s="15"/>
      <c r="ER55" s="15"/>
      <c r="ES55" s="15"/>
      <c r="ET55" s="15"/>
      <c r="EU55" s="15"/>
      <c r="EV55" s="15"/>
      <c r="EW55" s="15"/>
      <c r="EX55" s="15"/>
      <c r="EY55" s="15"/>
      <c r="EZ55" s="15">
        <v>10</v>
      </c>
      <c r="FA55" s="15"/>
      <c r="FB55" s="15"/>
      <c r="FC55" s="15"/>
      <c r="FD55" s="15"/>
      <c r="FE55" s="15"/>
      <c r="FF55" s="15">
        <v>5</v>
      </c>
      <c r="FG55" s="15"/>
      <c r="FH55" s="15"/>
      <c r="FI55" s="15"/>
      <c r="FJ55" s="15"/>
      <c r="FK55" s="15"/>
      <c r="FL55" s="15"/>
      <c r="FM55" s="15"/>
      <c r="FN55" s="15"/>
      <c r="FO55" s="15"/>
      <c r="FP55" s="15"/>
      <c r="FQ55" s="15"/>
      <c r="FR55" s="15"/>
      <c r="FS55" s="15"/>
      <c r="FT55" s="15"/>
      <c r="FU55" s="15"/>
      <c r="FV55" s="15">
        <v>6</v>
      </c>
      <c r="FW55" s="15"/>
      <c r="FX55" s="15"/>
      <c r="FY55" s="15"/>
      <c r="FZ55" s="15"/>
      <c r="GA55" s="15"/>
      <c r="GB55" s="15"/>
      <c r="GC55" s="15"/>
      <c r="GD55" s="15"/>
      <c r="GE55" s="15"/>
      <c r="GF55" s="15"/>
      <c r="GG55" s="15"/>
      <c r="GH55" s="15">
        <v>5</v>
      </c>
      <c r="GI55" s="15"/>
      <c r="GJ55" s="15"/>
      <c r="GK55" s="15"/>
      <c r="GL55" s="15"/>
      <c r="GM55" s="15"/>
      <c r="GN55" s="15"/>
      <c r="GO55" s="15">
        <v>10</v>
      </c>
      <c r="GP55" s="15"/>
      <c r="GQ55" s="15"/>
      <c r="GR55" s="15"/>
      <c r="GS55" s="15"/>
      <c r="GT55" s="15"/>
      <c r="GU55" s="15"/>
      <c r="GV55" s="15"/>
      <c r="GW55" s="15"/>
      <c r="GX55" s="15"/>
      <c r="GY55" s="15"/>
      <c r="GZ55" s="15"/>
      <c r="HA55" s="15"/>
      <c r="HB55" s="15"/>
      <c r="HC55" s="15"/>
      <c r="HD55" s="15"/>
      <c r="HE55" s="15"/>
      <c r="HF55" s="15"/>
      <c r="HG55" s="15"/>
      <c r="HH55" s="15"/>
      <c r="HI55" s="15"/>
      <c r="HJ55" s="15"/>
      <c r="HK55" s="15"/>
      <c r="HL55" s="15"/>
      <c r="HM55" s="15"/>
      <c r="HN55" s="15"/>
      <c r="HO55" s="15"/>
      <c r="HP55" s="15"/>
      <c r="HQ55" s="15"/>
      <c r="HR55" s="15"/>
      <c r="HS55" s="15"/>
      <c r="HT55" s="15"/>
      <c r="HU55" s="15"/>
      <c r="HV55" s="15"/>
      <c r="HW55" s="15"/>
      <c r="HX55" s="15"/>
      <c r="HY55" s="15"/>
      <c r="HZ55" s="15"/>
      <c r="IA55" s="15"/>
      <c r="IB55" s="15"/>
      <c r="IC55" s="15"/>
      <c r="ID55" s="15"/>
      <c r="IE55" s="15"/>
      <c r="IF55" s="15"/>
      <c r="IG55" s="15"/>
      <c r="IH55" s="15"/>
      <c r="II55" s="15"/>
      <c r="IJ55" s="15"/>
      <c r="IK55" s="15"/>
      <c r="IL55" s="15"/>
      <c r="IM55" s="15"/>
      <c r="IN55" s="15">
        <v>7</v>
      </c>
      <c r="IO55" s="4">
        <f t="shared" ref="IO55:IO69" si="12">SUM(EI55:IN55)</f>
        <v>43</v>
      </c>
      <c r="IP55" s="15">
        <v>60</v>
      </c>
      <c r="IQ55" s="15"/>
      <c r="IR55" s="67" t="s">
        <v>325</v>
      </c>
      <c r="IS55" s="31" t="s">
        <v>950</v>
      </c>
      <c r="IT55" s="15"/>
      <c r="IU55" s="15"/>
      <c r="IV55" s="15"/>
      <c r="IW55" s="15"/>
      <c r="IX55" s="15"/>
      <c r="IY55" s="34"/>
      <c r="IZ55" s="34"/>
      <c r="JA55" s="34">
        <f t="shared" ref="JA55:JA66" si="13">IT55+IU55</f>
        <v>0</v>
      </c>
      <c r="JB55" s="34">
        <v>6.03</v>
      </c>
      <c r="JC55">
        <v>0.79</v>
      </c>
      <c r="JD55">
        <v>11.79</v>
      </c>
      <c r="JE55" s="107">
        <v>1.61</v>
      </c>
      <c r="JF55" s="34">
        <v>73.400000000000006</v>
      </c>
      <c r="JG55" s="136"/>
      <c r="JH55" s="31">
        <v>1.61</v>
      </c>
      <c r="JJ55" s="110">
        <v>51.76</v>
      </c>
      <c r="JK55" s="128">
        <v>6.3</v>
      </c>
      <c r="JL55" s="9">
        <v>4.99</v>
      </c>
      <c r="JM55" s="9" t="s">
        <v>668</v>
      </c>
      <c r="JN55" s="32"/>
      <c r="JO55" s="32"/>
      <c r="JP55" s="107"/>
      <c r="JQ55" s="107"/>
      <c r="JR55" s="142"/>
      <c r="JS55" s="142"/>
      <c r="JT55" s="107" t="str">
        <f t="shared" si="1"/>
        <v/>
      </c>
      <c r="JU55" s="107" t="str">
        <f t="shared" si="2"/>
        <v/>
      </c>
      <c r="JV55" s="107">
        <f t="shared" si="3"/>
        <v>53.37</v>
      </c>
      <c r="JW55" s="107">
        <f>IF(ISBLANK(JE55),"",IF(ISBLANK(JC55),"",IFERROR(((JE55-JC55)/0.36/P55),"")))</f>
        <v>6.6993464052287593E-2</v>
      </c>
      <c r="JX55" s="107"/>
      <c r="JY55" s="107">
        <f>IF(ISBLANK(JV55),"",IF(ISBLANK(JD55),"",IFERROR(((JV55-JD55)/0.36/P55),"")))</f>
        <v>3.3970588235294117</v>
      </c>
      <c r="JZ55" s="107"/>
    </row>
    <row r="56" spans="1:286" x14ac:dyDescent="0.25">
      <c r="A56" s="15" t="s">
        <v>38</v>
      </c>
      <c r="B56" s="4" t="s">
        <v>58</v>
      </c>
      <c r="C56" s="4" t="s">
        <v>736</v>
      </c>
      <c r="D56" s="4" t="s">
        <v>817</v>
      </c>
      <c r="E56" s="4" t="s">
        <v>59</v>
      </c>
      <c r="F56" s="15" t="s">
        <v>633</v>
      </c>
      <c r="G56" s="15" t="s">
        <v>632</v>
      </c>
      <c r="H56" s="27">
        <v>4</v>
      </c>
      <c r="I56" s="15" t="s">
        <v>629</v>
      </c>
      <c r="J56" s="15" t="s">
        <v>630</v>
      </c>
      <c r="K56" s="26">
        <v>1003</v>
      </c>
      <c r="L56" s="98">
        <v>-3.4068529590000001</v>
      </c>
      <c r="M56" s="98">
        <v>34.851600005999998</v>
      </c>
      <c r="N56" s="20">
        <v>42786</v>
      </c>
      <c r="O56" s="20">
        <v>42820</v>
      </c>
      <c r="P56" s="26">
        <f t="shared" si="7"/>
        <v>34</v>
      </c>
      <c r="Q56" s="77">
        <f>INDEX([1]Sheet1!$J:$J,MATCH(A56,[1]Sheet1!$A:$A,0))</f>
        <v>176.81583716700001</v>
      </c>
      <c r="R56" s="91" t="s">
        <v>352</v>
      </c>
      <c r="S56" s="82">
        <v>1.5</v>
      </c>
      <c r="T56" s="82">
        <v>1.9</v>
      </c>
      <c r="U56" s="26">
        <v>2</v>
      </c>
      <c r="W56" s="151"/>
      <c r="X56" s="151"/>
      <c r="Y56" s="151"/>
      <c r="AA56" s="151"/>
      <c r="AB56" s="151"/>
      <c r="AD56" s="151"/>
      <c r="AE56" s="151"/>
      <c r="AF56" s="151"/>
      <c r="AG56" s="151"/>
      <c r="AH56" s="104">
        <v>3</v>
      </c>
      <c r="AI56" s="151"/>
      <c r="AJ56" s="151"/>
      <c r="AK56" s="104">
        <v>5</v>
      </c>
      <c r="AL56" s="104">
        <v>10</v>
      </c>
      <c r="AM56" s="151"/>
      <c r="AO56" s="151"/>
      <c r="AP56" s="151"/>
      <c r="AQ56" s="151"/>
      <c r="AS56" s="151"/>
      <c r="AT56" s="104">
        <v>4</v>
      </c>
      <c r="AV56" s="151"/>
      <c r="AW56" s="151"/>
      <c r="AX56" s="151"/>
      <c r="AY56" s="151"/>
      <c r="AZ56" s="151"/>
      <c r="BA56" s="151"/>
      <c r="BB56" s="151"/>
      <c r="BC56" s="151"/>
      <c r="BD56" s="151"/>
      <c r="BE56" s="151"/>
      <c r="BG56" s="104">
        <v>0.5</v>
      </c>
      <c r="BH56" s="151"/>
      <c r="BJ56" s="104">
        <v>0.5</v>
      </c>
      <c r="BK56" s="151"/>
      <c r="BL56" s="151"/>
      <c r="BM56" s="104">
        <v>1</v>
      </c>
      <c r="BN56" s="151"/>
      <c r="BO56" s="104">
        <v>10</v>
      </c>
      <c r="BP56" s="151"/>
      <c r="BQ56" s="151"/>
      <c r="BR56" s="151"/>
      <c r="BS56" s="151"/>
      <c r="BT56" s="151"/>
      <c r="BV56" s="151"/>
      <c r="BW56" s="151"/>
      <c r="EA56" s="26">
        <v>10</v>
      </c>
      <c r="EB56" s="151">
        <f t="shared" si="11"/>
        <v>46</v>
      </c>
      <c r="EC56" s="26">
        <v>45</v>
      </c>
      <c r="ED56" s="159">
        <v>200217.17199999999</v>
      </c>
      <c r="EE56" s="3" t="s">
        <v>200</v>
      </c>
      <c r="EF56" s="3" t="s">
        <v>950</v>
      </c>
      <c r="EG56" s="1">
        <v>4</v>
      </c>
      <c r="EH56" s="4">
        <v>8.1999999999999993</v>
      </c>
      <c r="EI56" s="4"/>
      <c r="EJ56" s="4"/>
      <c r="EK56" s="4"/>
      <c r="EL56" s="4"/>
      <c r="EM56" s="4"/>
      <c r="EN56" s="4"/>
      <c r="EO56" s="4"/>
      <c r="EP56" s="4"/>
      <c r="EQ56" s="4"/>
      <c r="ER56" s="4"/>
      <c r="ES56" s="4"/>
      <c r="ET56" s="4"/>
      <c r="EU56" s="4"/>
      <c r="EV56" s="4">
        <v>5</v>
      </c>
      <c r="EW56" s="4"/>
      <c r="EX56" s="4"/>
      <c r="EY56" s="4"/>
      <c r="EZ56" s="4"/>
      <c r="FA56" s="4">
        <v>5</v>
      </c>
      <c r="FB56" s="4"/>
      <c r="FC56" s="4"/>
      <c r="FD56" s="4"/>
      <c r="FE56" s="4"/>
      <c r="FF56" s="4"/>
      <c r="FG56" s="4"/>
      <c r="FH56" s="4"/>
      <c r="FV56" s="4">
        <v>17</v>
      </c>
      <c r="GO56" s="4">
        <v>6</v>
      </c>
      <c r="IN56" s="4">
        <v>10</v>
      </c>
      <c r="IO56" s="4">
        <f t="shared" si="12"/>
        <v>43</v>
      </c>
      <c r="IP56" s="4">
        <v>55</v>
      </c>
      <c r="IS56" s="31" t="s">
        <v>950</v>
      </c>
      <c r="IV56" s="4"/>
      <c r="IW56" s="4"/>
      <c r="IX56" s="4"/>
      <c r="IY56" s="37"/>
      <c r="IZ56" s="37"/>
      <c r="JA56" s="34">
        <f t="shared" si="13"/>
        <v>0</v>
      </c>
      <c r="JB56" s="34">
        <v>13.52</v>
      </c>
      <c r="JE56" s="107">
        <v>9.01</v>
      </c>
      <c r="JF56" s="34">
        <v>78.900000000000006</v>
      </c>
      <c r="JG56" s="136">
        <v>5.17</v>
      </c>
      <c r="JH56" s="31">
        <v>4.01</v>
      </c>
      <c r="JJ56" s="110">
        <v>47.2</v>
      </c>
      <c r="JK56" s="128">
        <v>4.97</v>
      </c>
      <c r="JL56" s="9">
        <v>4.99</v>
      </c>
      <c r="JM56" t="s">
        <v>668</v>
      </c>
      <c r="JP56" s="142"/>
      <c r="JQ56" s="142"/>
      <c r="JR56" s="107">
        <v>1.51</v>
      </c>
      <c r="JS56" s="107">
        <v>0.14000000000000001</v>
      </c>
      <c r="JT56" s="107">
        <f t="shared" si="1"/>
        <v>1.51</v>
      </c>
      <c r="JU56" s="107">
        <f t="shared" si="2"/>
        <v>0.14000000000000001</v>
      </c>
      <c r="JV56" s="107">
        <f t="shared" si="3"/>
        <v>56.21</v>
      </c>
      <c r="JW56" s="107">
        <f>IF(ISBLANK(JE56),"",IF(ISBLANK(JC57),"",IFERROR(((JE56-JC57)/0.36/P56),"")))</f>
        <v>0.6413398692810458</v>
      </c>
      <c r="JX56" s="107">
        <f>IF(ISBLANK(JE56),"",IF(ISBLANK(JE57),"",IFERROR(((JE56-JE57)/0.36/P56),"")))</f>
        <v>0.56944444444444442</v>
      </c>
      <c r="JY56" s="107">
        <f>IF(ISBLANK(JV56),"",IF(ISBLANK(JD57),"",IFERROR(((JV56-JD57)/0.36/P56),"")))</f>
        <v>3.5449346405228761</v>
      </c>
      <c r="JZ56" s="107">
        <f>IF(ISBLANK(JV57),"",IF(ISBLANK(JV56),"",IFERROR(((JV56-JV57)/0.36/P56),"")))</f>
        <v>1.5727124183006536</v>
      </c>
    </row>
    <row r="57" spans="1:286" x14ac:dyDescent="0.25">
      <c r="A57" s="15" t="s">
        <v>50</v>
      </c>
      <c r="B57" s="4" t="s">
        <v>58</v>
      </c>
      <c r="C57" s="4" t="s">
        <v>736</v>
      </c>
      <c r="D57" s="4" t="s">
        <v>817</v>
      </c>
      <c r="E57" s="4" t="s">
        <v>59</v>
      </c>
      <c r="F57" s="15" t="s">
        <v>633</v>
      </c>
      <c r="G57" s="15" t="s">
        <v>632</v>
      </c>
      <c r="H57" s="27">
        <v>4</v>
      </c>
      <c r="I57" s="15" t="s">
        <v>631</v>
      </c>
      <c r="J57" s="15" t="s">
        <v>630</v>
      </c>
      <c r="K57" s="26">
        <v>1003</v>
      </c>
      <c r="L57" s="98">
        <v>-3.4068529590000001</v>
      </c>
      <c r="M57" s="98">
        <v>34.851600005999998</v>
      </c>
      <c r="N57" s="20">
        <v>42786</v>
      </c>
      <c r="O57" s="20">
        <v>42820</v>
      </c>
      <c r="P57" s="26">
        <f t="shared" si="7"/>
        <v>34</v>
      </c>
      <c r="Q57" s="77">
        <f>INDEX([1]Sheet1!$J:$J,MATCH(A57,[1]Sheet1!$A:$A,0))</f>
        <v>176.81583716700001</v>
      </c>
      <c r="R57" s="91" t="s">
        <v>352</v>
      </c>
      <c r="S57" s="82">
        <v>1.5</v>
      </c>
      <c r="T57" s="82">
        <v>3.5</v>
      </c>
      <c r="U57" s="26"/>
      <c r="V57" s="104">
        <v>2</v>
      </c>
      <c r="W57" s="151"/>
      <c r="X57" s="151"/>
      <c r="Y57" s="151"/>
      <c r="AA57" s="151"/>
      <c r="AB57" s="151"/>
      <c r="AC57" s="104">
        <v>2</v>
      </c>
      <c r="AD57" s="151"/>
      <c r="AE57" s="151"/>
      <c r="AF57" s="151"/>
      <c r="AG57" s="151"/>
      <c r="AI57" s="151"/>
      <c r="AJ57" s="151"/>
      <c r="AK57" s="104">
        <v>3</v>
      </c>
      <c r="AL57" s="104">
        <v>18</v>
      </c>
      <c r="AM57" s="151"/>
      <c r="AO57" s="151"/>
      <c r="AP57" s="151"/>
      <c r="AQ57" s="151"/>
      <c r="AS57" s="151"/>
      <c r="AT57" s="104">
        <v>1</v>
      </c>
      <c r="AU57" s="104">
        <v>0.5</v>
      </c>
      <c r="AV57" s="151"/>
      <c r="AW57" s="151"/>
      <c r="AX57" s="151"/>
      <c r="AY57" s="151"/>
      <c r="AZ57" s="151"/>
      <c r="BA57" s="151"/>
      <c r="BB57" s="151"/>
      <c r="BC57" s="151"/>
      <c r="BD57" s="151"/>
      <c r="BE57" s="151"/>
      <c r="BJ57" s="104">
        <v>2</v>
      </c>
      <c r="BK57" s="151"/>
      <c r="BL57" s="151"/>
      <c r="BN57" s="151"/>
      <c r="BO57" s="104">
        <v>8</v>
      </c>
      <c r="BP57" s="151"/>
      <c r="BQ57" s="151"/>
      <c r="BR57" s="151"/>
      <c r="BS57" s="151"/>
      <c r="BT57" s="151"/>
      <c r="BV57" s="151"/>
      <c r="BW57" s="151"/>
      <c r="EA57" s="26">
        <v>5</v>
      </c>
      <c r="EB57" s="151">
        <f t="shared" si="11"/>
        <v>41.5</v>
      </c>
      <c r="EC57" s="26">
        <v>45</v>
      </c>
      <c r="ED57" s="159">
        <v>200217.17199999999</v>
      </c>
      <c r="EE57" s="3" t="s">
        <v>200</v>
      </c>
      <c r="EF57" s="3" t="s">
        <v>950</v>
      </c>
      <c r="EG57" s="1">
        <v>2.2999999999999998</v>
      </c>
      <c r="EH57" s="4">
        <v>5.6</v>
      </c>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V57" s="4">
        <v>36</v>
      </c>
      <c r="IN57" s="4">
        <v>4</v>
      </c>
      <c r="IO57" s="4">
        <f t="shared" si="12"/>
        <v>40</v>
      </c>
      <c r="IP57" s="4">
        <v>50</v>
      </c>
      <c r="IS57" s="31" t="s">
        <v>950</v>
      </c>
      <c r="IV57" s="4"/>
      <c r="IW57" s="4"/>
      <c r="IX57" s="4"/>
      <c r="IY57" s="37"/>
      <c r="IZ57" s="37"/>
      <c r="JA57" s="34">
        <f t="shared" si="13"/>
        <v>0</v>
      </c>
      <c r="JB57" s="34">
        <v>6.48</v>
      </c>
      <c r="JC57">
        <v>1.1599999999999999</v>
      </c>
      <c r="JD57">
        <v>12.82</v>
      </c>
      <c r="JE57" s="107">
        <v>2.04</v>
      </c>
      <c r="JF57" s="34">
        <v>58.06</v>
      </c>
      <c r="JG57" s="136"/>
      <c r="JH57" s="31">
        <v>2.04</v>
      </c>
      <c r="JJ57" s="110">
        <v>34.92</v>
      </c>
      <c r="JK57" s="128">
        <v>4.95</v>
      </c>
      <c r="JL57" s="9">
        <v>4.9800000000000004</v>
      </c>
      <c r="JM57" s="9" t="s">
        <v>668</v>
      </c>
      <c r="JR57" s="142"/>
      <c r="JS57" s="142"/>
      <c r="JT57" s="107" t="str">
        <f t="shared" si="1"/>
        <v/>
      </c>
      <c r="JU57" s="107" t="str">
        <f t="shared" si="2"/>
        <v/>
      </c>
      <c r="JV57" s="107">
        <f t="shared" si="3"/>
        <v>36.96</v>
      </c>
      <c r="JW57" s="107">
        <f>IF(ISBLANK(JE57),"",IF(ISBLANK(JC57),"",IFERROR(((JE57-JC57)/0.36/P57),"")))</f>
        <v>7.1895424836601315E-2</v>
      </c>
      <c r="JY57" s="107">
        <f>IF(ISBLANK(JV57),"",IF(ISBLANK(JD57),"",IFERROR(((JV57-JD57)/0.36/P57),"")))</f>
        <v>1.9722222222222223</v>
      </c>
    </row>
    <row r="58" spans="1:286" x14ac:dyDescent="0.25">
      <c r="A58" s="15" t="s">
        <v>65</v>
      </c>
      <c r="B58" s="4" t="s">
        <v>276</v>
      </c>
      <c r="C58" s="4" t="s">
        <v>635</v>
      </c>
      <c r="D58" s="4" t="s">
        <v>819</v>
      </c>
      <c r="E58" s="4" t="s">
        <v>183</v>
      </c>
      <c r="F58" s="15" t="s">
        <v>635</v>
      </c>
      <c r="G58" s="9" t="s">
        <v>628</v>
      </c>
      <c r="H58" s="27">
        <v>1</v>
      </c>
      <c r="I58" s="15" t="s">
        <v>629</v>
      </c>
      <c r="J58" s="15" t="s">
        <v>630</v>
      </c>
      <c r="K58" s="27">
        <v>1023</v>
      </c>
      <c r="L58" s="98">
        <v>-2.4377470369999998</v>
      </c>
      <c r="M58" s="98">
        <v>34.855161979999998</v>
      </c>
      <c r="N58" s="20">
        <v>42792</v>
      </c>
      <c r="O58" s="20">
        <v>42812</v>
      </c>
      <c r="P58" s="26">
        <f t="shared" si="7"/>
        <v>20</v>
      </c>
      <c r="Q58" s="77">
        <f>INDEX([1]Sheet1!$J:$J,MATCH(A58,[1]Sheet1!$A:$A,0))</f>
        <v>84.864578339000005</v>
      </c>
      <c r="R58" s="91" t="s">
        <v>82</v>
      </c>
      <c r="S58" s="82"/>
      <c r="T58" s="82">
        <v>0.9</v>
      </c>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V58" s="26"/>
      <c r="BW58" s="26"/>
      <c r="EA58" s="26">
        <v>4</v>
      </c>
      <c r="EB58" s="151">
        <f t="shared" si="11"/>
        <v>4</v>
      </c>
      <c r="EC58" s="26">
        <v>45</v>
      </c>
      <c r="EF58" s="3" t="s">
        <v>950</v>
      </c>
      <c r="EG58" s="1">
        <v>4</v>
      </c>
      <c r="EH58" s="4">
        <v>7.3</v>
      </c>
      <c r="EI58" s="4"/>
      <c r="EJ58" s="4"/>
      <c r="EK58" s="4"/>
      <c r="EL58" s="4">
        <v>5</v>
      </c>
      <c r="EM58" s="4"/>
      <c r="EN58" s="4"/>
      <c r="EO58" s="4"/>
      <c r="EP58" s="4"/>
      <c r="EQ58" s="4"/>
      <c r="ER58" s="4"/>
      <c r="ES58" s="4"/>
      <c r="ET58" s="4"/>
      <c r="EU58" s="4"/>
      <c r="EV58" s="4"/>
      <c r="EW58" s="4"/>
      <c r="EX58" s="4"/>
      <c r="EY58" s="4"/>
      <c r="EZ58" s="4"/>
      <c r="FA58" s="4">
        <v>15</v>
      </c>
      <c r="FB58" s="4"/>
      <c r="FC58" s="4"/>
      <c r="FD58" s="4"/>
      <c r="FE58" s="4"/>
      <c r="FF58" s="4"/>
      <c r="FG58" s="4"/>
      <c r="FH58" s="4"/>
      <c r="IN58" s="4">
        <v>6</v>
      </c>
      <c r="IO58" s="4">
        <f t="shared" si="12"/>
        <v>26</v>
      </c>
      <c r="IP58" s="4">
        <v>65</v>
      </c>
      <c r="IS58" s="31" t="s">
        <v>950</v>
      </c>
      <c r="IT58" s="4">
        <v>5.0199999999999996</v>
      </c>
      <c r="IU58" s="4">
        <v>39.22</v>
      </c>
      <c r="IV58" s="29">
        <v>1.52</v>
      </c>
      <c r="IW58" s="4"/>
      <c r="IX58" s="15"/>
      <c r="IY58" s="34"/>
      <c r="IZ58" s="34"/>
      <c r="JA58" s="37">
        <f t="shared" si="13"/>
        <v>44.239999999999995</v>
      </c>
      <c r="JB58" s="34"/>
      <c r="JE58" s="75">
        <v>5.0199999999999996</v>
      </c>
      <c r="JF58" s="34">
        <v>53.89</v>
      </c>
      <c r="JG58" s="136"/>
      <c r="JH58" s="31">
        <v>5.0199999999999996</v>
      </c>
      <c r="JJ58" s="110">
        <v>36.340000000000003</v>
      </c>
      <c r="JK58" s="6">
        <v>5.19</v>
      </c>
      <c r="JL58">
        <v>5.17</v>
      </c>
      <c r="JM58" t="s">
        <v>668</v>
      </c>
      <c r="JR58" s="107">
        <v>1.99</v>
      </c>
      <c r="JS58" s="107">
        <v>0.92</v>
      </c>
      <c r="JT58" s="107">
        <f t="shared" si="1"/>
        <v>1.99</v>
      </c>
      <c r="JU58" s="107">
        <f t="shared" si="2"/>
        <v>0.92</v>
      </c>
      <c r="JV58" s="107">
        <f t="shared" si="3"/>
        <v>41.36</v>
      </c>
      <c r="JW58" s="107" t="str">
        <f>IF(ISBLANK(JE58),"",IF(ISBLANK(JC60),"",IFERROR(((JE58-JC60)/0.36/P58),"")))</f>
        <v/>
      </c>
      <c r="JX58" s="107">
        <f>IF(ISBLANK(JE58),"",IF(ISBLANK(JE60),"",IFERROR(((JE58-JE60)/0.36/P58),"")))</f>
        <v>-0.6527777777777779</v>
      </c>
      <c r="JY58" s="107">
        <f>IF(ISBLANK(JV58),"",IF(ISBLANK(JD60),"",IFERROR(((JV58-JD60)/0.36/P58),"")))</f>
        <v>4.0291666666666668</v>
      </c>
      <c r="JZ58" s="107">
        <f>IF(ISBLANK(JV60),"",IF(ISBLANK(JV58),"",IFERROR(((JV58-JV60)/0.36/P58),"")))</f>
        <v>-0.35694444444444451</v>
      </c>
    </row>
    <row r="59" spans="1:286" x14ac:dyDescent="0.25">
      <c r="A59" s="15" t="s">
        <v>66</v>
      </c>
      <c r="B59" s="4" t="s">
        <v>276</v>
      </c>
      <c r="C59" s="4" t="s">
        <v>635</v>
      </c>
      <c r="D59" s="4" t="s">
        <v>819</v>
      </c>
      <c r="E59" s="4" t="s">
        <v>183</v>
      </c>
      <c r="F59" s="15" t="s">
        <v>635</v>
      </c>
      <c r="G59" s="9" t="s">
        <v>628</v>
      </c>
      <c r="H59" s="27">
        <v>1</v>
      </c>
      <c r="I59" s="15" t="s">
        <v>634</v>
      </c>
      <c r="J59" s="15" t="s">
        <v>630</v>
      </c>
      <c r="K59" s="27">
        <v>1023</v>
      </c>
      <c r="L59" s="98">
        <v>-2.4377470369999998</v>
      </c>
      <c r="M59" s="98">
        <v>34.855161979999998</v>
      </c>
      <c r="N59" s="20">
        <v>42791</v>
      </c>
      <c r="O59" s="20">
        <v>42812</v>
      </c>
      <c r="P59" s="26">
        <f t="shared" si="7"/>
        <v>21</v>
      </c>
      <c r="Q59" s="77">
        <f>INDEX([1]Sheet1!$J:$J,MATCH(A59,[1]Sheet1!$A:$A,0))</f>
        <v>86.139725776999995</v>
      </c>
      <c r="R59" s="91" t="s">
        <v>82</v>
      </c>
      <c r="S59" s="82"/>
      <c r="T59" s="82">
        <v>1</v>
      </c>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V59" s="26"/>
      <c r="BW59" s="26"/>
      <c r="EA59" s="26">
        <v>2</v>
      </c>
      <c r="EB59" s="151">
        <f t="shared" si="11"/>
        <v>2</v>
      </c>
      <c r="EC59" s="26">
        <v>45</v>
      </c>
      <c r="EF59" s="3" t="s">
        <v>950</v>
      </c>
      <c r="EG59" s="1">
        <v>3.9</v>
      </c>
      <c r="EH59" s="4">
        <v>8.3000000000000007</v>
      </c>
      <c r="EI59" s="4"/>
      <c r="EJ59" s="4"/>
      <c r="EK59" s="4"/>
      <c r="EL59" s="4">
        <v>15</v>
      </c>
      <c r="EM59" s="4"/>
      <c r="EN59" s="4"/>
      <c r="EO59" s="4"/>
      <c r="EP59" s="4"/>
      <c r="EQ59" s="4"/>
      <c r="ER59" s="4"/>
      <c r="ES59" s="4"/>
      <c r="ET59" s="4"/>
      <c r="EU59" s="4"/>
      <c r="EV59" s="4"/>
      <c r="EW59" s="4"/>
      <c r="EX59" s="4"/>
      <c r="EY59" s="4"/>
      <c r="EZ59" s="4"/>
      <c r="FA59" s="4">
        <v>30</v>
      </c>
      <c r="FB59" s="4"/>
      <c r="FC59" s="4"/>
      <c r="FD59" s="4"/>
      <c r="FE59" s="4"/>
      <c r="FF59" s="4"/>
      <c r="FG59" s="4"/>
      <c r="FH59" s="4"/>
      <c r="IN59" s="4">
        <v>3</v>
      </c>
      <c r="IO59" s="4">
        <f t="shared" si="12"/>
        <v>48</v>
      </c>
      <c r="IP59" s="4">
        <v>60</v>
      </c>
      <c r="IS59" s="31" t="s">
        <v>950</v>
      </c>
      <c r="IT59" s="4">
        <v>3.18</v>
      </c>
      <c r="IU59" s="4">
        <v>50.55</v>
      </c>
      <c r="IV59" s="29">
        <v>1.63</v>
      </c>
      <c r="IW59" s="4"/>
      <c r="IX59" s="15"/>
      <c r="IY59" s="34"/>
      <c r="IZ59" s="34"/>
      <c r="JA59" s="37">
        <f t="shared" si="13"/>
        <v>53.73</v>
      </c>
      <c r="JB59" s="34"/>
      <c r="JE59" s="75">
        <v>3.18</v>
      </c>
      <c r="JF59" s="34">
        <v>63.61</v>
      </c>
      <c r="JG59" s="136"/>
      <c r="JH59" s="31">
        <v>3.18</v>
      </c>
      <c r="JJ59" s="110">
        <v>47.03</v>
      </c>
      <c r="JK59" s="6">
        <v>5.33</v>
      </c>
      <c r="JL59">
        <v>4.92</v>
      </c>
      <c r="JM59" t="s">
        <v>668</v>
      </c>
      <c r="JR59" s="107">
        <v>1.69</v>
      </c>
      <c r="JS59" s="107">
        <v>0.08</v>
      </c>
      <c r="JT59" s="107">
        <f t="shared" si="1"/>
        <v>1.69</v>
      </c>
      <c r="JU59" s="107">
        <f t="shared" si="2"/>
        <v>0.08</v>
      </c>
      <c r="JV59" s="107">
        <f t="shared" si="3"/>
        <v>50.21</v>
      </c>
      <c r="JW59" s="107" t="str">
        <f>IF(ISBLANK(JE59),"",IF(ISBLANK(JC60),"",IFERROR(((JE59-JC60)/0.36/P59),"")))</f>
        <v/>
      </c>
      <c r="JX59" s="107">
        <f>IF(ISBLANK(JE59),"",IF(ISBLANK(JE60),"",IFERROR(((JE59-JE60)/0.36/P59),"")))</f>
        <v>-0.86507936507936534</v>
      </c>
      <c r="JY59" s="107">
        <f>IF(ISBLANK(JV59),"",IF(ISBLANK(JD60),"",IFERROR(((JV59-JD60)/0.36/P59),"")))</f>
        <v>5.0079365079365079</v>
      </c>
      <c r="JZ59" s="107">
        <f>IF(ISBLANK(JV60),"",IF(ISBLANK(JV59),"",IFERROR(((JV59-JV60)/0.36/P59),"")))</f>
        <v>0.83068783068783092</v>
      </c>
    </row>
    <row r="60" spans="1:286" x14ac:dyDescent="0.25">
      <c r="A60" s="15" t="s">
        <v>203</v>
      </c>
      <c r="B60" s="4" t="s">
        <v>276</v>
      </c>
      <c r="C60" s="4" t="s">
        <v>635</v>
      </c>
      <c r="D60" s="4" t="s">
        <v>819</v>
      </c>
      <c r="E60" s="4" t="s">
        <v>183</v>
      </c>
      <c r="F60" s="15" t="s">
        <v>635</v>
      </c>
      <c r="G60" s="9" t="s">
        <v>628</v>
      </c>
      <c r="H60" s="27">
        <v>1</v>
      </c>
      <c r="I60" s="15" t="s">
        <v>631</v>
      </c>
      <c r="J60" s="15" t="s">
        <v>630</v>
      </c>
      <c r="K60" s="27">
        <v>1023</v>
      </c>
      <c r="L60" s="98">
        <v>-2.4377470369999998</v>
      </c>
      <c r="M60" s="98">
        <v>34.855161979999998</v>
      </c>
      <c r="N60" s="20">
        <v>42791</v>
      </c>
      <c r="O60" s="20">
        <v>42812</v>
      </c>
      <c r="P60" s="26">
        <f t="shared" si="7"/>
        <v>21</v>
      </c>
      <c r="Q60" s="77">
        <f>INDEX([1]Sheet1!$J:$J,MATCH(A60,[1]Sheet1!$A:$A,0))</f>
        <v>86.139725776999995</v>
      </c>
      <c r="R60" s="91" t="s">
        <v>82</v>
      </c>
      <c r="S60" s="82"/>
      <c r="T60" s="82">
        <v>2.6</v>
      </c>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V60" s="26"/>
      <c r="BW60" s="26"/>
      <c r="EA60" s="26">
        <v>2</v>
      </c>
      <c r="EB60" s="151">
        <f t="shared" si="11"/>
        <v>2</v>
      </c>
      <c r="EC60" s="26">
        <v>45</v>
      </c>
      <c r="EF60" s="3" t="s">
        <v>950</v>
      </c>
      <c r="EG60" s="1">
        <v>4.3</v>
      </c>
      <c r="EH60" s="4">
        <v>10.3</v>
      </c>
      <c r="EI60" s="4"/>
      <c r="EJ60" s="4"/>
      <c r="EK60" s="4"/>
      <c r="EL60" s="4">
        <v>6</v>
      </c>
      <c r="EM60" s="4"/>
      <c r="EN60" s="4"/>
      <c r="EO60" s="4"/>
      <c r="EP60" s="4"/>
      <c r="EQ60" s="4"/>
      <c r="ER60" s="4"/>
      <c r="ES60" s="4"/>
      <c r="ET60" s="4"/>
      <c r="EU60" s="4"/>
      <c r="EV60" s="4"/>
      <c r="EW60" s="4"/>
      <c r="EX60" s="4"/>
      <c r="EY60" s="4"/>
      <c r="EZ60" s="4"/>
      <c r="FA60" s="4">
        <v>20</v>
      </c>
      <c r="FB60" s="4"/>
      <c r="FC60" s="4"/>
      <c r="FD60" s="4"/>
      <c r="FE60" s="4"/>
      <c r="FF60" s="4"/>
      <c r="FG60" s="4"/>
      <c r="FH60" s="4"/>
      <c r="GI60" s="4">
        <v>5</v>
      </c>
      <c r="IN60" s="4">
        <v>10</v>
      </c>
      <c r="IO60" s="4">
        <f t="shared" si="12"/>
        <v>41</v>
      </c>
      <c r="IP60" s="4">
        <v>55</v>
      </c>
      <c r="IS60" s="31" t="s">
        <v>950</v>
      </c>
      <c r="IT60" s="4">
        <v>9.7200000000000006</v>
      </c>
      <c r="IV60" s="30" t="s">
        <v>558</v>
      </c>
      <c r="IW60" s="4"/>
      <c r="IX60" s="15"/>
      <c r="IY60" s="34"/>
      <c r="IZ60" s="34"/>
      <c r="JA60" s="37">
        <f t="shared" si="13"/>
        <v>9.7200000000000006</v>
      </c>
      <c r="JB60" s="34"/>
      <c r="JD60">
        <v>12.35</v>
      </c>
      <c r="JE60" s="75">
        <v>9.7200000000000006</v>
      </c>
      <c r="JF60" s="34">
        <v>7.65</v>
      </c>
      <c r="JG60" s="136"/>
      <c r="JH60" s="31">
        <v>9.7200000000000006</v>
      </c>
      <c r="JJ60" s="110">
        <v>34.21</v>
      </c>
      <c r="JK60" s="6">
        <v>5.55</v>
      </c>
      <c r="JL60">
        <v>5.08</v>
      </c>
      <c r="JM60" t="s">
        <v>668</v>
      </c>
      <c r="JR60" s="107">
        <v>1.96</v>
      </c>
      <c r="JS60" s="107">
        <v>0.12</v>
      </c>
      <c r="JT60" s="107">
        <f t="shared" si="1"/>
        <v>1.96</v>
      </c>
      <c r="JU60" s="107">
        <f t="shared" si="2"/>
        <v>0.12</v>
      </c>
      <c r="JV60" s="107">
        <f t="shared" si="3"/>
        <v>43.93</v>
      </c>
      <c r="JW60" s="107" t="str">
        <f>IF(ISBLANK(JE60),"",IF(ISBLANK(JC60),"",IFERROR(((JE60-JC60)/0.36/P60),"")))</f>
        <v/>
      </c>
      <c r="JY60" s="107">
        <f>IF(ISBLANK(JV60),"",IF(ISBLANK(JD60),"",IFERROR(((JV60-JD60)/0.36/P60),"")))</f>
        <v>4.1772486772486772</v>
      </c>
    </row>
    <row r="61" spans="1:286" x14ac:dyDescent="0.25">
      <c r="A61" s="15" t="s">
        <v>204</v>
      </c>
      <c r="B61" s="4" t="s">
        <v>277</v>
      </c>
      <c r="C61" s="4" t="s">
        <v>635</v>
      </c>
      <c r="D61" s="4" t="s">
        <v>820</v>
      </c>
      <c r="E61" s="4" t="s">
        <v>183</v>
      </c>
      <c r="F61" s="15" t="s">
        <v>635</v>
      </c>
      <c r="G61" s="9" t="s">
        <v>628</v>
      </c>
      <c r="H61" s="27">
        <v>2</v>
      </c>
      <c r="I61" s="15" t="s">
        <v>629</v>
      </c>
      <c r="J61" s="15" t="s">
        <v>630</v>
      </c>
      <c r="K61" s="27">
        <v>1025</v>
      </c>
      <c r="L61" s="98">
        <v>-2.43776598</v>
      </c>
      <c r="M61" s="98">
        <v>34.855393991</v>
      </c>
      <c r="N61" s="20">
        <v>42792</v>
      </c>
      <c r="O61" s="20">
        <v>42812</v>
      </c>
      <c r="P61" s="26">
        <f t="shared" si="7"/>
        <v>20</v>
      </c>
      <c r="Q61" s="77">
        <f>INDEX([1]Sheet1!$J:$J,MATCH(A61,[1]Sheet1!$A:$A,0))</f>
        <v>84.864578339000005</v>
      </c>
      <c r="R61" s="91" t="s">
        <v>82</v>
      </c>
      <c r="S61" s="82"/>
      <c r="T61" s="82">
        <v>1.8</v>
      </c>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V61" s="26"/>
      <c r="BW61" s="26"/>
      <c r="EA61" s="26">
        <v>3</v>
      </c>
      <c r="EB61" s="151">
        <f t="shared" si="11"/>
        <v>3</v>
      </c>
      <c r="EC61" s="26">
        <v>35</v>
      </c>
      <c r="EF61" s="3" t="s">
        <v>950</v>
      </c>
      <c r="EG61" s="1">
        <v>3.9</v>
      </c>
      <c r="EH61" s="4">
        <v>7.4</v>
      </c>
      <c r="EI61" s="4"/>
      <c r="EJ61" s="4"/>
      <c r="EK61" s="4"/>
      <c r="EL61" s="4">
        <v>5</v>
      </c>
      <c r="EM61" s="4"/>
      <c r="EN61" s="4"/>
      <c r="EO61" s="4"/>
      <c r="EP61" s="4"/>
      <c r="EQ61" s="4"/>
      <c r="ER61" s="4"/>
      <c r="ES61" s="4"/>
      <c r="ET61" s="4"/>
      <c r="EU61" s="4"/>
      <c r="EV61" s="4"/>
      <c r="EW61" s="4"/>
      <c r="EX61" s="4"/>
      <c r="EY61" s="4"/>
      <c r="EZ61" s="4"/>
      <c r="FA61" s="4">
        <v>35</v>
      </c>
      <c r="FB61" s="4"/>
      <c r="FC61" s="4"/>
      <c r="FD61" s="4"/>
      <c r="FE61" s="4"/>
      <c r="FF61" s="4"/>
      <c r="FG61" s="4"/>
      <c r="FH61" s="4"/>
      <c r="GI61" s="4">
        <v>7</v>
      </c>
      <c r="IN61" s="4">
        <v>5</v>
      </c>
      <c r="IO61" s="4">
        <f t="shared" si="12"/>
        <v>52</v>
      </c>
      <c r="IP61" s="4">
        <v>70</v>
      </c>
      <c r="IS61" s="31" t="s">
        <v>950</v>
      </c>
      <c r="IT61" s="4">
        <v>4.68</v>
      </c>
      <c r="IV61" s="30" t="s">
        <v>558</v>
      </c>
      <c r="IW61" s="4"/>
      <c r="IX61" s="15"/>
      <c r="IY61" s="34"/>
      <c r="IZ61" s="34"/>
      <c r="JA61" s="37">
        <f t="shared" si="13"/>
        <v>4.68</v>
      </c>
      <c r="JB61" s="34"/>
      <c r="JE61" s="75">
        <v>4.68</v>
      </c>
      <c r="JF61" s="34">
        <v>52.03</v>
      </c>
      <c r="JG61" s="136"/>
      <c r="JH61" s="31">
        <v>4.68</v>
      </c>
      <c r="JJ61" s="110">
        <v>36.83</v>
      </c>
      <c r="JK61" s="6">
        <v>5.43</v>
      </c>
      <c r="JL61">
        <v>5.0999999999999996</v>
      </c>
      <c r="JM61" t="s">
        <v>668</v>
      </c>
      <c r="JR61" s="107">
        <v>1.93</v>
      </c>
      <c r="JS61" s="107">
        <v>0.13</v>
      </c>
      <c r="JT61" s="107">
        <f t="shared" si="1"/>
        <v>1.93</v>
      </c>
      <c r="JU61" s="107">
        <f t="shared" si="2"/>
        <v>0.13</v>
      </c>
      <c r="JV61" s="107">
        <f t="shared" si="3"/>
        <v>41.51</v>
      </c>
      <c r="JW61" s="107" t="str">
        <f>IF(ISBLANK(JE61),"",IF(ISBLANK(JC63),"",IFERROR(((JE61-JC63)/0.36/P61),"")))</f>
        <v/>
      </c>
      <c r="JX61" s="107">
        <f>IF(ISBLANK(JE61),"",IF(ISBLANK(JE63),"",IFERROR(((JE61-JE63)/0.36/P61),"")))</f>
        <v>-0.39166666666666672</v>
      </c>
      <c r="JY61" s="107">
        <f>IF(ISBLANK(JV61),"",IF(ISBLANK(JD63),"",IFERROR(((JV61-JD63)/0.36/P61),"")))</f>
        <v>4.5875000000000004</v>
      </c>
      <c r="JZ61" s="107">
        <f>IF(ISBLANK(JV63),"",IF(ISBLANK(JV61),"",IFERROR(((JV61-JV63)/0.36/P61),"")))</f>
        <v>1.1097222222222225</v>
      </c>
    </row>
    <row r="62" spans="1:286" x14ac:dyDescent="0.25">
      <c r="A62" s="15" t="s">
        <v>205</v>
      </c>
      <c r="B62" s="4" t="s">
        <v>277</v>
      </c>
      <c r="C62" s="4" t="s">
        <v>635</v>
      </c>
      <c r="D62" s="4" t="s">
        <v>820</v>
      </c>
      <c r="E62" s="4" t="s">
        <v>183</v>
      </c>
      <c r="F62" s="15" t="s">
        <v>635</v>
      </c>
      <c r="G62" s="9" t="s">
        <v>628</v>
      </c>
      <c r="H62" s="27">
        <v>2</v>
      </c>
      <c r="I62" s="15" t="s">
        <v>634</v>
      </c>
      <c r="J62" s="15" t="s">
        <v>630</v>
      </c>
      <c r="K62" s="27">
        <v>1025</v>
      </c>
      <c r="L62" s="98">
        <v>-2.43776598</v>
      </c>
      <c r="M62" s="98">
        <v>34.855393991</v>
      </c>
      <c r="N62" s="20">
        <v>42791</v>
      </c>
      <c r="O62" s="20">
        <v>42812</v>
      </c>
      <c r="P62" s="26">
        <f t="shared" si="7"/>
        <v>21</v>
      </c>
      <c r="Q62" s="77">
        <f>INDEX([1]Sheet1!$J:$J,MATCH(A62,[1]Sheet1!$A:$A,0))</f>
        <v>86.139725776999995</v>
      </c>
      <c r="R62" s="91" t="s">
        <v>82</v>
      </c>
      <c r="S62" s="82"/>
      <c r="T62" s="82">
        <v>2.1</v>
      </c>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V62" s="26"/>
      <c r="BW62" s="26"/>
      <c r="EA62" s="26">
        <v>12</v>
      </c>
      <c r="EB62" s="151">
        <f t="shared" si="11"/>
        <v>12</v>
      </c>
      <c r="EC62" s="26">
        <v>30</v>
      </c>
      <c r="EF62" s="3" t="s">
        <v>950</v>
      </c>
      <c r="EG62" s="1">
        <v>3.4</v>
      </c>
      <c r="EH62" s="4">
        <v>5.4</v>
      </c>
      <c r="EI62" s="4"/>
      <c r="EJ62" s="4"/>
      <c r="EK62" s="4"/>
      <c r="EL62" s="4"/>
      <c r="EM62" s="4"/>
      <c r="EN62" s="4"/>
      <c r="EO62" s="4"/>
      <c r="EP62" s="4"/>
      <c r="EQ62" s="4"/>
      <c r="ER62" s="4"/>
      <c r="ES62" s="4"/>
      <c r="ET62" s="4"/>
      <c r="EU62" s="4"/>
      <c r="EV62" s="4"/>
      <c r="EW62" s="4"/>
      <c r="EX62" s="4"/>
      <c r="EY62" s="4">
        <v>12</v>
      </c>
      <c r="EZ62" s="4">
        <v>5</v>
      </c>
      <c r="FA62" s="4"/>
      <c r="FB62" s="4"/>
      <c r="FC62" s="4"/>
      <c r="FD62" s="4"/>
      <c r="FE62" s="4"/>
      <c r="FF62" s="4"/>
      <c r="FG62" s="4"/>
      <c r="FH62" s="4"/>
      <c r="IN62" s="4">
        <v>18</v>
      </c>
      <c r="IO62" s="4">
        <f t="shared" si="12"/>
        <v>35</v>
      </c>
      <c r="IP62" s="4">
        <v>45</v>
      </c>
      <c r="IS62" s="31" t="s">
        <v>950</v>
      </c>
      <c r="IT62" s="4">
        <v>7.25</v>
      </c>
      <c r="IV62" s="29">
        <v>1.99</v>
      </c>
      <c r="IW62" s="4"/>
      <c r="IX62" s="15"/>
      <c r="IY62" s="34"/>
      <c r="IZ62" s="34"/>
      <c r="JA62" s="37">
        <f t="shared" si="13"/>
        <v>7.25</v>
      </c>
      <c r="JB62" s="34"/>
      <c r="JE62" s="75">
        <v>7.25</v>
      </c>
      <c r="JF62" s="34">
        <v>36.93</v>
      </c>
      <c r="JG62" s="136"/>
      <c r="JH62" s="31">
        <v>4.8099999999999996</v>
      </c>
      <c r="JJ62" s="110">
        <v>16.190000000000001</v>
      </c>
      <c r="JK62" s="6">
        <v>5.47</v>
      </c>
      <c r="JL62">
        <v>4.5599999999999996</v>
      </c>
      <c r="JM62" t="s">
        <v>668</v>
      </c>
      <c r="JR62" s="107">
        <v>1.82</v>
      </c>
      <c r="JS62" s="107">
        <v>0.21</v>
      </c>
      <c r="JT62" s="107">
        <f t="shared" si="1"/>
        <v>1.82</v>
      </c>
      <c r="JU62" s="107">
        <f t="shared" si="2"/>
        <v>0.21</v>
      </c>
      <c r="JV62" s="107">
        <f t="shared" si="3"/>
        <v>23.44</v>
      </c>
      <c r="JW62" s="107" t="str">
        <f>IF(ISBLANK(JE62),"",IF(ISBLANK(JC63),"",IFERROR(((JE62-JC63)/0.36/P62),"")))</f>
        <v/>
      </c>
      <c r="JX62" s="107">
        <f>IF(ISBLANK(JE62),"",IF(ISBLANK(JE63),"",IFERROR(((JE62-JE63)/0.36/P62),"")))</f>
        <v>-3.3068783068783067E-2</v>
      </c>
      <c r="JY62" s="107">
        <f>IF(ISBLANK(JV62),"",IF(ISBLANK(JD63),"",IFERROR(((JV62-JD63)/0.36/P62),"")))</f>
        <v>1.9788359788359788</v>
      </c>
      <c r="JZ62" s="107">
        <f>IF(ISBLANK(JV63),"",IF(ISBLANK(JV62),"",IFERROR(((JV62-JV63)/0.36/P62),"")))</f>
        <v>-1.3333333333333326</v>
      </c>
    </row>
    <row r="63" spans="1:286" x14ac:dyDescent="0.25">
      <c r="A63" s="15" t="s">
        <v>206</v>
      </c>
      <c r="B63" s="4" t="s">
        <v>277</v>
      </c>
      <c r="C63" s="4" t="s">
        <v>635</v>
      </c>
      <c r="D63" s="4" t="s">
        <v>820</v>
      </c>
      <c r="E63" s="4" t="s">
        <v>183</v>
      </c>
      <c r="F63" s="15" t="s">
        <v>635</v>
      </c>
      <c r="G63" s="9" t="s">
        <v>628</v>
      </c>
      <c r="H63" s="27">
        <v>2</v>
      </c>
      <c r="I63" s="15" t="s">
        <v>631</v>
      </c>
      <c r="J63" s="15" t="s">
        <v>630</v>
      </c>
      <c r="K63" s="27">
        <v>1025</v>
      </c>
      <c r="L63" s="98">
        <v>-2.43776598</v>
      </c>
      <c r="M63" s="98">
        <v>34.855393991</v>
      </c>
      <c r="N63" s="20">
        <v>42791</v>
      </c>
      <c r="O63" s="20">
        <v>42812</v>
      </c>
      <c r="P63" s="26">
        <f t="shared" si="7"/>
        <v>21</v>
      </c>
      <c r="Q63" s="77">
        <f>INDEX([1]Sheet1!$J:$J,MATCH(A63,[1]Sheet1!$A:$A,0))</f>
        <v>86.139725776999995</v>
      </c>
      <c r="R63" s="91" t="s">
        <v>82</v>
      </c>
      <c r="S63" s="82"/>
      <c r="T63" s="82">
        <v>3.3</v>
      </c>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V63" s="26"/>
      <c r="BW63" s="26"/>
      <c r="EA63" s="26">
        <v>8</v>
      </c>
      <c r="EB63" s="151">
        <f t="shared" si="11"/>
        <v>8</v>
      </c>
      <c r="EC63" s="26">
        <v>35</v>
      </c>
      <c r="EF63" s="3" t="s">
        <v>950</v>
      </c>
      <c r="EG63" s="1">
        <v>3.4</v>
      </c>
      <c r="EH63" s="4">
        <v>4.4000000000000004</v>
      </c>
      <c r="EI63" s="4"/>
      <c r="EJ63" s="4"/>
      <c r="EK63" s="4"/>
      <c r="EL63" s="4"/>
      <c r="EM63" s="4"/>
      <c r="EN63" s="4"/>
      <c r="EO63" s="4"/>
      <c r="EP63" s="4"/>
      <c r="EQ63" s="4"/>
      <c r="ER63" s="4"/>
      <c r="ES63" s="4"/>
      <c r="ET63" s="4"/>
      <c r="EU63" s="4"/>
      <c r="EV63" s="4"/>
      <c r="EW63" s="4"/>
      <c r="EX63" s="4"/>
      <c r="EY63" s="4">
        <v>6</v>
      </c>
      <c r="EZ63" s="4"/>
      <c r="FA63" s="4">
        <v>8</v>
      </c>
      <c r="FB63" s="4"/>
      <c r="FC63" s="4"/>
      <c r="FD63" s="4"/>
      <c r="FE63" s="4"/>
      <c r="FF63" s="4"/>
      <c r="FG63" s="4"/>
      <c r="FH63" s="4"/>
      <c r="GI63" s="4">
        <v>6</v>
      </c>
      <c r="GK63" s="4">
        <v>8</v>
      </c>
      <c r="IN63" s="4">
        <v>10</v>
      </c>
      <c r="IO63" s="4">
        <f t="shared" si="12"/>
        <v>38</v>
      </c>
      <c r="IP63" s="4">
        <v>40</v>
      </c>
      <c r="IR63" s="3" t="s">
        <v>220</v>
      </c>
      <c r="IS63" s="31" t="s">
        <v>950</v>
      </c>
      <c r="IT63" s="4">
        <v>7.5</v>
      </c>
      <c r="IV63" s="29">
        <v>2.06</v>
      </c>
      <c r="IW63" s="4"/>
      <c r="IX63" s="15"/>
      <c r="IY63" s="34"/>
      <c r="IZ63" s="34"/>
      <c r="JA63" s="37">
        <f t="shared" si="13"/>
        <v>7.5</v>
      </c>
      <c r="JB63" s="34"/>
      <c r="JD63">
        <v>8.48</v>
      </c>
      <c r="JE63" s="75">
        <v>7.5</v>
      </c>
      <c r="JF63" s="34">
        <v>44.14</v>
      </c>
      <c r="JG63" s="136">
        <v>2.79</v>
      </c>
      <c r="JH63" s="31">
        <v>2.17</v>
      </c>
      <c r="JJ63" s="110">
        <v>26.02</v>
      </c>
      <c r="JK63" s="6">
        <v>5.22</v>
      </c>
      <c r="JL63">
        <v>5.08</v>
      </c>
      <c r="JM63" t="s">
        <v>668</v>
      </c>
      <c r="JP63" s="107">
        <v>1.72</v>
      </c>
      <c r="JQ63" s="107">
        <v>0.13</v>
      </c>
      <c r="JR63" s="107">
        <v>1.96</v>
      </c>
      <c r="JS63" s="107">
        <v>0.27</v>
      </c>
      <c r="JT63" s="107">
        <f t="shared" si="1"/>
        <v>3.6799999999999997</v>
      </c>
      <c r="JU63" s="107">
        <f t="shared" si="2"/>
        <v>0.4</v>
      </c>
      <c r="JV63" s="107">
        <f t="shared" si="3"/>
        <v>33.519999999999996</v>
      </c>
      <c r="JW63" s="107" t="str">
        <f>IF(ISBLANK(JE63),"",IF(ISBLANK(JC63),"",IFERROR(((JE63-JC63)/0.36/P63),"")))</f>
        <v/>
      </c>
      <c r="JY63" s="107">
        <f>IF(ISBLANK(JV63),"",IF(ISBLANK(JD63),"",IFERROR(((JV63-JD63)/0.36/P63),"")))</f>
        <v>3.3121693121693117</v>
      </c>
    </row>
    <row r="64" spans="1:286" x14ac:dyDescent="0.25">
      <c r="A64" s="15" t="s">
        <v>207</v>
      </c>
      <c r="B64" s="4" t="s">
        <v>279</v>
      </c>
      <c r="C64" s="4" t="s">
        <v>635</v>
      </c>
      <c r="D64" s="4" t="s">
        <v>821</v>
      </c>
      <c r="E64" s="4" t="s">
        <v>183</v>
      </c>
      <c r="F64" s="15" t="s">
        <v>635</v>
      </c>
      <c r="G64" s="9" t="s">
        <v>628</v>
      </c>
      <c r="H64" s="27">
        <v>3</v>
      </c>
      <c r="I64" s="15" t="s">
        <v>629</v>
      </c>
      <c r="J64" s="15" t="s">
        <v>630</v>
      </c>
      <c r="K64" s="27">
        <v>1027</v>
      </c>
      <c r="L64" s="98">
        <v>-2.4379910339999999</v>
      </c>
      <c r="M64" s="98">
        <v>34.855417963000001</v>
      </c>
      <c r="N64" s="20">
        <v>42792</v>
      </c>
      <c r="O64" s="20">
        <v>42812</v>
      </c>
      <c r="P64" s="26">
        <f t="shared" si="7"/>
        <v>20</v>
      </c>
      <c r="Q64" s="77">
        <f>INDEX([1]Sheet1!$J:$J,MATCH(A64,[1]Sheet1!$A:$A,0))</f>
        <v>84.864578339000005</v>
      </c>
      <c r="R64" s="91" t="s">
        <v>82</v>
      </c>
      <c r="S64" s="82"/>
      <c r="T64" s="82">
        <v>2.4</v>
      </c>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V64" s="26"/>
      <c r="BW64" s="26"/>
      <c r="EA64" s="26">
        <v>5</v>
      </c>
      <c r="EB64" s="151">
        <f t="shared" si="11"/>
        <v>5</v>
      </c>
      <c r="EC64" s="26">
        <v>50</v>
      </c>
      <c r="EF64" s="3" t="s">
        <v>950</v>
      </c>
      <c r="EG64" s="1">
        <v>5</v>
      </c>
      <c r="EH64" s="4">
        <v>8.3000000000000007</v>
      </c>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U64" s="4">
        <v>5</v>
      </c>
      <c r="GI64" s="4">
        <v>25</v>
      </c>
      <c r="GL64" s="4">
        <v>5</v>
      </c>
      <c r="IN64" s="4">
        <v>7</v>
      </c>
      <c r="IO64" s="4">
        <f t="shared" si="12"/>
        <v>42</v>
      </c>
      <c r="IP64" s="4">
        <v>70</v>
      </c>
      <c r="IS64" s="31" t="s">
        <v>950</v>
      </c>
      <c r="IT64" s="4">
        <v>16.940000000000001</v>
      </c>
      <c r="IV64" s="29">
        <v>2.08</v>
      </c>
      <c r="IW64" s="4"/>
      <c r="IX64" s="15"/>
      <c r="IY64" s="34"/>
      <c r="IZ64" s="34"/>
      <c r="JA64" s="37">
        <f t="shared" si="13"/>
        <v>16.940000000000001</v>
      </c>
      <c r="JB64" s="34"/>
      <c r="JE64" s="75">
        <v>16.940000000000001</v>
      </c>
      <c r="JF64" s="34">
        <v>64.92</v>
      </c>
      <c r="JG64" s="136">
        <v>5.08</v>
      </c>
      <c r="JH64" s="31">
        <v>5.07</v>
      </c>
      <c r="JI64" t="s">
        <v>668</v>
      </c>
      <c r="JJ64" s="110">
        <v>46.21</v>
      </c>
      <c r="JK64" s="6">
        <v>5.16</v>
      </c>
      <c r="JL64">
        <v>5.08</v>
      </c>
      <c r="JM64" t="s">
        <v>668</v>
      </c>
      <c r="JP64" s="107">
        <v>1.65</v>
      </c>
      <c r="JQ64" s="107">
        <v>0.22</v>
      </c>
      <c r="JR64" s="107">
        <v>0.4</v>
      </c>
      <c r="JS64" s="107">
        <v>0.19</v>
      </c>
      <c r="JT64" s="107">
        <f t="shared" si="1"/>
        <v>2.0499999999999998</v>
      </c>
      <c r="JU64" s="107">
        <f t="shared" si="2"/>
        <v>0.41000000000000003</v>
      </c>
      <c r="JV64" s="107">
        <f t="shared" si="3"/>
        <v>63.150000000000006</v>
      </c>
      <c r="JW64" s="107" t="str">
        <f>IF(ISBLANK(JE64),"",IF(ISBLANK(JC66),"",IFERROR(((JE64-JC66)/0.36/P64),"")))</f>
        <v/>
      </c>
      <c r="JX64" s="107">
        <f>IF(ISBLANK(JE64),"",IF(ISBLANK(JE66),"",IFERROR(((JE64-JE66)/0.36/P64),"")))</f>
        <v>1.4763888888888892</v>
      </c>
      <c r="JY64" s="107">
        <f>IF(ISBLANK(JV64),"",IF(ISBLANK(JD66),"",IFERROR(((JV64-JD66)/0.36/P64),"")))</f>
        <v>7.4083333333333341</v>
      </c>
      <c r="JZ64" s="107">
        <f>IF(ISBLANK(JV66),"",IF(ISBLANK(JV64),"",IFERROR(((JV64-JV66)/0.36/P64),"")))</f>
        <v>3.3152777777777787</v>
      </c>
    </row>
    <row r="65" spans="1:290" x14ac:dyDescent="0.25">
      <c r="A65" s="15" t="s">
        <v>208</v>
      </c>
      <c r="B65" s="4" t="s">
        <v>279</v>
      </c>
      <c r="C65" s="4" t="s">
        <v>635</v>
      </c>
      <c r="D65" s="4" t="s">
        <v>821</v>
      </c>
      <c r="E65" s="4" t="s">
        <v>183</v>
      </c>
      <c r="F65" s="15" t="s">
        <v>635</v>
      </c>
      <c r="G65" s="9" t="s">
        <v>628</v>
      </c>
      <c r="H65" s="27">
        <v>3</v>
      </c>
      <c r="I65" s="15" t="s">
        <v>634</v>
      </c>
      <c r="J65" s="15" t="s">
        <v>630</v>
      </c>
      <c r="K65" s="27">
        <v>1027</v>
      </c>
      <c r="L65" s="98">
        <v>-2.4379910339999999</v>
      </c>
      <c r="M65" s="98">
        <v>34.855417963000001</v>
      </c>
      <c r="N65" s="20">
        <v>42791</v>
      </c>
      <c r="O65" s="20">
        <v>42812</v>
      </c>
      <c r="P65" s="26">
        <f t="shared" si="7"/>
        <v>21</v>
      </c>
      <c r="Q65" s="77">
        <f>INDEX([1]Sheet1!$J:$J,MATCH(A65,[1]Sheet1!$A:$A,0))</f>
        <v>86.139725776999995</v>
      </c>
      <c r="R65" s="91" t="s">
        <v>82</v>
      </c>
      <c r="S65" s="82"/>
      <c r="T65" s="82">
        <v>1.4</v>
      </c>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V65" s="26"/>
      <c r="BW65" s="26"/>
      <c r="EA65" s="26">
        <v>5</v>
      </c>
      <c r="EB65" s="151">
        <f t="shared" si="11"/>
        <v>5</v>
      </c>
      <c r="EC65" s="26">
        <v>45</v>
      </c>
      <c r="EF65" s="3" t="s">
        <v>950</v>
      </c>
      <c r="EG65" s="1">
        <v>5</v>
      </c>
      <c r="EH65" s="4">
        <v>3.3</v>
      </c>
      <c r="EI65" s="4"/>
      <c r="EJ65" s="4"/>
      <c r="EK65" s="4"/>
      <c r="EL65" s="4"/>
      <c r="EM65" s="4"/>
      <c r="EN65" s="4"/>
      <c r="EO65" s="4"/>
      <c r="EP65" s="4"/>
      <c r="EQ65" s="4"/>
      <c r="ER65" s="4"/>
      <c r="ES65" s="4"/>
      <c r="ET65" s="4"/>
      <c r="EU65" s="4"/>
      <c r="EV65" s="4"/>
      <c r="EW65" s="4"/>
      <c r="EX65" s="4"/>
      <c r="EY65" s="4">
        <v>5</v>
      </c>
      <c r="EZ65" s="4"/>
      <c r="FA65" s="4">
        <v>15</v>
      </c>
      <c r="FB65" s="4"/>
      <c r="FC65" s="4"/>
      <c r="FD65" s="4"/>
      <c r="FE65" s="4"/>
      <c r="FF65" s="4"/>
      <c r="FG65" s="4"/>
      <c r="FH65" s="4"/>
      <c r="GI65" s="4">
        <v>7</v>
      </c>
      <c r="GL65" s="4">
        <v>5</v>
      </c>
      <c r="IN65" s="4">
        <v>15</v>
      </c>
      <c r="IO65" s="4">
        <f t="shared" si="12"/>
        <v>47</v>
      </c>
      <c r="IP65" s="4">
        <v>65</v>
      </c>
      <c r="IS65" s="31" t="s">
        <v>950</v>
      </c>
      <c r="IT65" s="4">
        <v>9.1199999999999992</v>
      </c>
      <c r="IV65" s="29">
        <v>2.06</v>
      </c>
      <c r="IW65" s="4"/>
      <c r="IX65" s="15"/>
      <c r="IY65" s="34"/>
      <c r="IZ65" s="34"/>
      <c r="JA65" s="37">
        <f t="shared" si="13"/>
        <v>9.1199999999999992</v>
      </c>
      <c r="JB65" s="34"/>
      <c r="JE65" s="75">
        <v>9.1199999999999992</v>
      </c>
      <c r="JF65" s="34">
        <v>58.03</v>
      </c>
      <c r="JG65" s="136">
        <v>4.3499999999999996</v>
      </c>
      <c r="JH65" s="31">
        <v>2.21</v>
      </c>
      <c r="JJ65" s="110">
        <v>30.96</v>
      </c>
      <c r="JK65" s="6">
        <v>5.24</v>
      </c>
      <c r="JL65">
        <v>4.93</v>
      </c>
      <c r="JM65" t="s">
        <v>668</v>
      </c>
      <c r="JP65" s="107">
        <v>1.36</v>
      </c>
      <c r="JQ65" s="107">
        <v>0.16</v>
      </c>
      <c r="JR65" s="107">
        <v>1.69</v>
      </c>
      <c r="JS65" s="107">
        <v>0.38</v>
      </c>
      <c r="JT65" s="107">
        <f t="shared" si="1"/>
        <v>3.05</v>
      </c>
      <c r="JU65" s="107">
        <f t="shared" si="2"/>
        <v>0.54</v>
      </c>
      <c r="JV65" s="107">
        <f t="shared" si="3"/>
        <v>40.08</v>
      </c>
      <c r="JW65" s="107" t="str">
        <f>IF(ISBLANK(JE65),"",IF(ISBLANK(JC66),"",IFERROR(((JE65-JC66)/0.36/P65),"")))</f>
        <v/>
      </c>
      <c r="JX65" s="107">
        <f>IF(ISBLANK(JE65),"",IF(ISBLANK(JE66),"",IFERROR(((JE65-JE66)/0.36/P65),"")))</f>
        <v>0.37169312169312163</v>
      </c>
      <c r="JY65" s="107">
        <f>IF(ISBLANK(JV65),"",IF(ISBLANK(JD66),"",IFERROR(((JV65-JD66)/0.36/P65),"")))</f>
        <v>4.003968253968254</v>
      </c>
      <c r="JZ65" s="107">
        <f>IF(ISBLANK(JV66),"",IF(ISBLANK(JV65),"",IFERROR(((JV65-JV66)/0.36/P65),"")))</f>
        <v>0.10582010582010544</v>
      </c>
    </row>
    <row r="66" spans="1:290" x14ac:dyDescent="0.25">
      <c r="A66" s="15" t="s">
        <v>209</v>
      </c>
      <c r="B66" s="4" t="s">
        <v>279</v>
      </c>
      <c r="C66" s="4" t="s">
        <v>635</v>
      </c>
      <c r="D66" s="4" t="s">
        <v>821</v>
      </c>
      <c r="E66" s="4" t="s">
        <v>183</v>
      </c>
      <c r="F66" s="15" t="s">
        <v>635</v>
      </c>
      <c r="G66" s="9" t="s">
        <v>628</v>
      </c>
      <c r="H66" s="27">
        <v>3</v>
      </c>
      <c r="I66" s="15" t="s">
        <v>631</v>
      </c>
      <c r="J66" s="15" t="s">
        <v>630</v>
      </c>
      <c r="K66" s="27">
        <v>1027</v>
      </c>
      <c r="L66" s="98">
        <v>-2.4379910339999999</v>
      </c>
      <c r="M66" s="98">
        <v>34.855417963000001</v>
      </c>
      <c r="N66" s="20">
        <v>42791</v>
      </c>
      <c r="O66" s="20">
        <v>42812</v>
      </c>
      <c r="P66" s="26">
        <f t="shared" si="7"/>
        <v>21</v>
      </c>
      <c r="Q66" s="77">
        <f>INDEX([1]Sheet1!$J:$J,MATCH(A66,[1]Sheet1!$A:$A,0))</f>
        <v>86.139725776999995</v>
      </c>
      <c r="R66" s="91" t="s">
        <v>82</v>
      </c>
      <c r="S66" s="82"/>
      <c r="T66" s="82">
        <v>1.3</v>
      </c>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V66" s="26"/>
      <c r="BW66" s="26"/>
      <c r="EA66" s="26">
        <v>10</v>
      </c>
      <c r="EB66" s="151">
        <f t="shared" si="11"/>
        <v>10</v>
      </c>
      <c r="EC66" s="26">
        <v>40</v>
      </c>
      <c r="EF66" s="3" t="s">
        <v>950</v>
      </c>
      <c r="EG66" s="1">
        <v>4.0999999999999996</v>
      </c>
      <c r="EH66" s="4">
        <v>6</v>
      </c>
      <c r="EI66" s="4"/>
      <c r="EJ66" s="4"/>
      <c r="EK66" s="4"/>
      <c r="EL66" s="4">
        <v>5</v>
      </c>
      <c r="EM66" s="4"/>
      <c r="EN66" s="4"/>
      <c r="EO66" s="4"/>
      <c r="EP66" s="4"/>
      <c r="EQ66" s="4"/>
      <c r="ER66" s="4"/>
      <c r="ES66" s="4"/>
      <c r="ET66" s="4"/>
      <c r="EU66" s="4"/>
      <c r="EV66" s="4"/>
      <c r="EW66" s="4"/>
      <c r="EX66" s="4"/>
      <c r="EY66" s="4"/>
      <c r="EZ66" s="4"/>
      <c r="FA66" s="4">
        <v>25</v>
      </c>
      <c r="FB66" s="4"/>
      <c r="FC66" s="4"/>
      <c r="FD66" s="4"/>
      <c r="FE66" s="4"/>
      <c r="FF66" s="4"/>
      <c r="FG66" s="4"/>
      <c r="FH66" s="4"/>
      <c r="IN66" s="4">
        <v>6</v>
      </c>
      <c r="IO66" s="4">
        <f t="shared" si="12"/>
        <v>36</v>
      </c>
      <c r="IP66" s="4">
        <v>50</v>
      </c>
      <c r="IS66" s="31" t="s">
        <v>950</v>
      </c>
      <c r="IT66" s="4">
        <v>6.31</v>
      </c>
      <c r="IV66" s="29">
        <v>2.0099999999999998</v>
      </c>
      <c r="IW66" s="4"/>
      <c r="IX66" s="15"/>
      <c r="IY66" s="34"/>
      <c r="IZ66" s="34"/>
      <c r="JA66" s="37">
        <f t="shared" si="13"/>
        <v>6.31</v>
      </c>
      <c r="JB66" s="34"/>
      <c r="JD66">
        <v>9.81</v>
      </c>
      <c r="JE66" s="75">
        <v>6.31</v>
      </c>
      <c r="JF66" s="34">
        <v>53.88</v>
      </c>
      <c r="JG66" s="136"/>
      <c r="JH66" s="31">
        <v>6.31</v>
      </c>
      <c r="JJ66" s="110">
        <v>32.97</v>
      </c>
      <c r="JK66" s="6">
        <v>5.64</v>
      </c>
      <c r="JL66">
        <v>5.15</v>
      </c>
      <c r="JR66" s="107">
        <v>1.72</v>
      </c>
      <c r="JS66" s="107">
        <v>0.05</v>
      </c>
      <c r="JT66" s="107">
        <f t="shared" ref="JT66:JT129" si="14">IF((AND(JP66="", JR66="")),"",JP66+JR66)</f>
        <v>1.72</v>
      </c>
      <c r="JU66" s="107">
        <f t="shared" ref="JU66:JU129" si="15">IF((AND(JQ66="", JS66="")),"",JQ66+JS66)</f>
        <v>0.05</v>
      </c>
      <c r="JV66" s="107">
        <f t="shared" ref="JV66:JV129" si="16">IF((AND(JE66="", JJ66="")),"",JE66+JJ66)</f>
        <v>39.28</v>
      </c>
      <c r="JW66" s="107" t="str">
        <f>IF(ISBLANK(JE66),"",IF(ISBLANK(JC66),"",IFERROR(((JE66-JC66)/0.36/P66),"")))</f>
        <v/>
      </c>
      <c r="JY66" s="107">
        <f>IF(ISBLANK(JV66),"",IF(ISBLANK(JD66),"",IFERROR(((JV66-JD66)/0.36/P66),"")))</f>
        <v>3.8981481481481484</v>
      </c>
    </row>
    <row r="67" spans="1:290" x14ac:dyDescent="0.25">
      <c r="A67" s="15" t="s">
        <v>210</v>
      </c>
      <c r="B67" s="4" t="s">
        <v>280</v>
      </c>
      <c r="C67" s="4" t="s">
        <v>635</v>
      </c>
      <c r="D67" s="4" t="s">
        <v>822</v>
      </c>
      <c r="E67" s="4" t="s">
        <v>183</v>
      </c>
      <c r="F67" s="15" t="s">
        <v>635</v>
      </c>
      <c r="G67" s="9" t="s">
        <v>628</v>
      </c>
      <c r="H67" s="27">
        <v>4</v>
      </c>
      <c r="I67" s="15" t="s">
        <v>629</v>
      </c>
      <c r="J67" s="15" t="s">
        <v>630</v>
      </c>
      <c r="K67" s="102">
        <v>1026</v>
      </c>
      <c r="L67" s="100">
        <v>-2.4380789599999999</v>
      </c>
      <c r="M67" s="100">
        <v>34.854988976999998</v>
      </c>
      <c r="N67" s="20">
        <v>42792</v>
      </c>
      <c r="O67" s="20">
        <v>42812</v>
      </c>
      <c r="P67" s="26">
        <f t="shared" si="7"/>
        <v>20</v>
      </c>
      <c r="Q67" s="77">
        <f>INDEX([1]Sheet1!$J:$J,MATCH(A67,[1]Sheet1!$A:$A,0))</f>
        <v>84.864578339000005</v>
      </c>
      <c r="R67" s="91" t="s">
        <v>82</v>
      </c>
      <c r="S67" s="82"/>
      <c r="T67" s="82">
        <v>3.9</v>
      </c>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V67" s="26"/>
      <c r="BW67" s="26"/>
      <c r="EA67" s="26">
        <v>6</v>
      </c>
      <c r="EB67" s="151">
        <f>SUM(U67:EA67)</f>
        <v>6</v>
      </c>
      <c r="EC67" s="26">
        <v>35</v>
      </c>
      <c r="EF67" s="3" t="s">
        <v>950</v>
      </c>
      <c r="EG67" s="1">
        <v>5.6</v>
      </c>
      <c r="EH67" s="4">
        <v>8.8000000000000007</v>
      </c>
      <c r="EI67" s="4"/>
      <c r="EJ67" s="4"/>
      <c r="EK67" s="4"/>
      <c r="EL67" s="4"/>
      <c r="EM67" s="4"/>
      <c r="EN67" s="4"/>
      <c r="EO67" s="4"/>
      <c r="EP67" s="4"/>
      <c r="EQ67" s="4"/>
      <c r="ER67" s="4"/>
      <c r="ES67" s="4"/>
      <c r="ET67" s="4"/>
      <c r="EU67" s="4"/>
      <c r="EV67" s="4"/>
      <c r="EW67" s="4"/>
      <c r="EX67" s="4"/>
      <c r="EY67" s="4">
        <v>5</v>
      </c>
      <c r="EZ67" s="4"/>
      <c r="FA67" s="4">
        <v>22</v>
      </c>
      <c r="FB67" s="4"/>
      <c r="FC67" s="4"/>
      <c r="FD67" s="4"/>
      <c r="FE67" s="4"/>
      <c r="FF67" s="4"/>
      <c r="FG67" s="4"/>
      <c r="FH67" s="4"/>
      <c r="GL67" s="4">
        <v>5</v>
      </c>
      <c r="IN67" s="4">
        <v>8</v>
      </c>
      <c r="IO67" s="4">
        <f t="shared" si="12"/>
        <v>40</v>
      </c>
      <c r="IP67" s="4">
        <v>65</v>
      </c>
      <c r="IS67" s="31" t="s">
        <v>950</v>
      </c>
      <c r="IT67" s="4">
        <v>9.73</v>
      </c>
      <c r="IV67" s="29">
        <v>2</v>
      </c>
      <c r="IW67" s="4"/>
      <c r="IX67" s="4"/>
      <c r="IY67" s="37"/>
      <c r="IZ67" s="37"/>
      <c r="JA67" s="37">
        <f t="shared" ref="JA67:JA97" si="17">IT67+IU67</f>
        <v>9.73</v>
      </c>
      <c r="JB67" s="34"/>
      <c r="JE67" s="75">
        <v>9.73</v>
      </c>
      <c r="JF67" s="34">
        <v>67.709999999999994</v>
      </c>
      <c r="JG67" s="136">
        <v>4.83</v>
      </c>
      <c r="JH67" s="31">
        <v>2.2599999999999998</v>
      </c>
      <c r="JJ67" s="110">
        <v>42.17</v>
      </c>
      <c r="JK67" s="6">
        <v>5.28</v>
      </c>
      <c r="JL67">
        <v>5.19</v>
      </c>
      <c r="JM67" t="s">
        <v>668</v>
      </c>
      <c r="JP67" s="107">
        <v>1.89</v>
      </c>
      <c r="JQ67" s="107">
        <v>0.16</v>
      </c>
      <c r="JR67" s="107">
        <v>2.0299999999999998</v>
      </c>
      <c r="JS67" s="107">
        <v>0.33</v>
      </c>
      <c r="JT67" s="107">
        <f t="shared" si="14"/>
        <v>3.92</v>
      </c>
      <c r="JU67" s="107">
        <f t="shared" si="15"/>
        <v>0.49</v>
      </c>
      <c r="JV67" s="107">
        <f t="shared" si="16"/>
        <v>51.900000000000006</v>
      </c>
      <c r="JW67" s="107" t="str">
        <f>IF(ISBLANK(JE67),"",IF(ISBLANK(JC69),"",IFERROR(((JE67-JC69)/0.36/P67),"")))</f>
        <v/>
      </c>
      <c r="JX67" s="107">
        <f>IF(ISBLANK(JE67),"",IF(ISBLANK(JE69),"",IFERROR(((JE67-JE69)/0.36/P67),"")))</f>
        <v>9.0277777777777832E-2</v>
      </c>
      <c r="JY67" s="107">
        <f>IF(ISBLANK(JV67),"",IF(ISBLANK(JD69),"",IFERROR(((JV67-JD69)/0.36/P67),"")))</f>
        <v>5.8055555555555562</v>
      </c>
      <c r="JZ67" s="107">
        <f>IF(ISBLANK(JV69),"",IF(ISBLANK(JV67),"",IFERROR(((JV67-JV69)/0.36/P67),"")))</f>
        <v>2.1402777777777784</v>
      </c>
    </row>
    <row r="68" spans="1:290" x14ac:dyDescent="0.25">
      <c r="A68" s="15" t="s">
        <v>211</v>
      </c>
      <c r="B68" s="4" t="s">
        <v>280</v>
      </c>
      <c r="C68" s="4" t="s">
        <v>635</v>
      </c>
      <c r="D68" s="4" t="s">
        <v>822</v>
      </c>
      <c r="E68" s="4" t="s">
        <v>183</v>
      </c>
      <c r="F68" s="15" t="s">
        <v>635</v>
      </c>
      <c r="G68" s="9" t="s">
        <v>628</v>
      </c>
      <c r="H68" s="27">
        <v>4</v>
      </c>
      <c r="I68" s="15" t="s">
        <v>634</v>
      </c>
      <c r="J68" s="15" t="s">
        <v>630</v>
      </c>
      <c r="K68" s="102">
        <v>1026</v>
      </c>
      <c r="L68" s="100">
        <v>-2.4380789599999999</v>
      </c>
      <c r="M68" s="100">
        <v>34.854988976999998</v>
      </c>
      <c r="N68" s="20">
        <v>42791</v>
      </c>
      <c r="O68" s="20">
        <v>42812</v>
      </c>
      <c r="P68" s="26">
        <f t="shared" si="7"/>
        <v>21</v>
      </c>
      <c r="Q68" s="77">
        <f>INDEX([1]Sheet1!$J:$J,MATCH(A68,[1]Sheet1!$A:$A,0))</f>
        <v>86.139725776999995</v>
      </c>
      <c r="R68" s="91" t="s">
        <v>82</v>
      </c>
      <c r="S68" s="82"/>
      <c r="T68" s="82">
        <v>2.74</v>
      </c>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V68" s="26"/>
      <c r="BW68" s="26"/>
      <c r="EA68" s="26">
        <v>15</v>
      </c>
      <c r="EB68" s="151">
        <f>SUM(U68:EA68)</f>
        <v>15</v>
      </c>
      <c r="EC68" s="26">
        <v>35</v>
      </c>
      <c r="EF68" s="3" t="s">
        <v>950</v>
      </c>
      <c r="EG68" s="1">
        <v>5.4</v>
      </c>
      <c r="EH68" s="4">
        <v>12.5</v>
      </c>
      <c r="EI68" s="4"/>
      <c r="EJ68" s="4"/>
      <c r="EK68" s="4"/>
      <c r="EL68" s="4"/>
      <c r="EM68" s="4"/>
      <c r="EN68" s="4"/>
      <c r="EO68" s="4"/>
      <c r="EP68" s="4"/>
      <c r="EQ68" s="4"/>
      <c r="ER68" s="4"/>
      <c r="ES68" s="4"/>
      <c r="ET68" s="4"/>
      <c r="EU68" s="4"/>
      <c r="EV68" s="4"/>
      <c r="EW68" s="4"/>
      <c r="EX68" s="4"/>
      <c r="EY68" s="4"/>
      <c r="EZ68" s="4"/>
      <c r="FA68" s="4">
        <v>18</v>
      </c>
      <c r="FB68" s="4"/>
      <c r="FC68" s="4"/>
      <c r="FD68" s="4"/>
      <c r="FE68" s="4"/>
      <c r="FF68" s="4"/>
      <c r="FG68" s="4"/>
      <c r="FH68" s="4"/>
      <c r="GI68" s="4">
        <v>10</v>
      </c>
      <c r="IN68" s="4">
        <v>25</v>
      </c>
      <c r="IO68" s="4">
        <f t="shared" si="12"/>
        <v>53</v>
      </c>
      <c r="IP68" s="4">
        <v>55</v>
      </c>
      <c r="IS68" s="31" t="s">
        <v>950</v>
      </c>
      <c r="IT68" s="4">
        <f>14.41+11.87</f>
        <v>26.28</v>
      </c>
      <c r="IV68" s="29">
        <v>2.08</v>
      </c>
      <c r="IW68" s="4"/>
      <c r="IX68" s="4"/>
      <c r="IY68" s="37"/>
      <c r="IZ68" s="37"/>
      <c r="JA68" s="37">
        <f t="shared" si="17"/>
        <v>26.28</v>
      </c>
      <c r="JB68" s="34"/>
      <c r="JE68" s="75">
        <f>14.41+11.87</f>
        <v>26.28</v>
      </c>
      <c r="JF68" s="34">
        <v>52.62</v>
      </c>
      <c r="JG68" s="136">
        <v>5.0999999999999996</v>
      </c>
      <c r="JH68" s="31">
        <v>5.0199999999999996</v>
      </c>
      <c r="JI68" t="s">
        <v>668</v>
      </c>
      <c r="JJ68" s="110">
        <v>34.409999999999997</v>
      </c>
      <c r="JK68" s="6">
        <v>5.54</v>
      </c>
      <c r="JL68">
        <v>4.91</v>
      </c>
      <c r="JM68" t="s">
        <v>668</v>
      </c>
      <c r="JP68" s="107">
        <v>1.58</v>
      </c>
      <c r="JQ68" s="107">
        <v>0.22</v>
      </c>
      <c r="JR68" s="107">
        <v>2.14</v>
      </c>
      <c r="JS68" s="107">
        <v>0.23</v>
      </c>
      <c r="JT68" s="107">
        <f t="shared" si="14"/>
        <v>3.72</v>
      </c>
      <c r="JU68" s="107">
        <f t="shared" si="15"/>
        <v>0.45</v>
      </c>
      <c r="JV68" s="107">
        <f t="shared" si="16"/>
        <v>60.69</v>
      </c>
      <c r="JW68" s="107" t="str">
        <f>IF(ISBLANK(JE68),"",IF(ISBLANK(JC69),"",IFERROR(((JE68-JC69)/0.36/P68),"")))</f>
        <v/>
      </c>
      <c r="JX68" s="107">
        <f>IF(ISBLANK(JE68),"",IF(ISBLANK(JE69),"",IFERROR(((JE68-JE69)/0.36/P68),"")))</f>
        <v>2.2751322751322753</v>
      </c>
      <c r="JY68" s="107">
        <f>IF(ISBLANK(JV68),"",IF(ISBLANK(JD69),"",IFERROR(((JV68-JD69)/0.36/P68),"")))</f>
        <v>6.6917989417989414</v>
      </c>
      <c r="JZ68" s="107">
        <f>IF(ISBLANK(JV69),"",IF(ISBLANK(JV68),"",IFERROR(((JV68-JV69)/0.36/P68),"")))</f>
        <v>3.2010582010582005</v>
      </c>
    </row>
    <row r="69" spans="1:290" s="50" customFormat="1" x14ac:dyDescent="0.25">
      <c r="A69" s="49" t="s">
        <v>212</v>
      </c>
      <c r="B69" s="51" t="s">
        <v>280</v>
      </c>
      <c r="C69" s="51" t="s">
        <v>635</v>
      </c>
      <c r="D69" s="51" t="s">
        <v>822</v>
      </c>
      <c r="E69" s="51" t="s">
        <v>183</v>
      </c>
      <c r="F69" s="49" t="s">
        <v>635</v>
      </c>
      <c r="G69" s="65" t="s">
        <v>628</v>
      </c>
      <c r="H69" s="69">
        <v>4</v>
      </c>
      <c r="I69" s="49" t="s">
        <v>631</v>
      </c>
      <c r="J69" s="49" t="s">
        <v>630</v>
      </c>
      <c r="K69" s="69">
        <v>1026</v>
      </c>
      <c r="L69" s="99">
        <v>-2.4380789599999999</v>
      </c>
      <c r="M69" s="99">
        <v>34.854988976999998</v>
      </c>
      <c r="N69" s="59">
        <v>42791</v>
      </c>
      <c r="O69" s="59">
        <v>42812</v>
      </c>
      <c r="P69" s="60">
        <f t="shared" si="7"/>
        <v>21</v>
      </c>
      <c r="Q69" s="78">
        <f>INDEX([1]Sheet1!$J:$J,MATCH(A69,[1]Sheet1!$A:$A,0))</f>
        <v>86.139725776999995</v>
      </c>
      <c r="R69" s="92" t="s">
        <v>82</v>
      </c>
      <c r="S69" s="84"/>
      <c r="T69" s="84">
        <v>4.0999999999999996</v>
      </c>
      <c r="U69" s="60"/>
      <c r="V69" s="60"/>
      <c r="W69" s="60"/>
      <c r="X69" s="60"/>
      <c r="Y69" s="60"/>
      <c r="Z69" s="60"/>
      <c r="AA69" s="60"/>
      <c r="AB69" s="60"/>
      <c r="AC69" s="60"/>
      <c r="AD69" s="60"/>
      <c r="AE69" s="60"/>
      <c r="AF69" s="60"/>
      <c r="AG69" s="60"/>
      <c r="AH69" s="60"/>
      <c r="AI69" s="60"/>
      <c r="AJ69" s="60"/>
      <c r="AK69" s="60"/>
      <c r="AL69" s="60"/>
      <c r="AM69" s="60"/>
      <c r="AN69" s="60"/>
      <c r="AO69" s="60"/>
      <c r="AP69" s="60"/>
      <c r="AQ69" s="60"/>
      <c r="AR69" s="60"/>
      <c r="AS69" s="60"/>
      <c r="AT69" s="60"/>
      <c r="AU69" s="60"/>
      <c r="AV69" s="60"/>
      <c r="AW69" s="60"/>
      <c r="AX69" s="60"/>
      <c r="AY69" s="60"/>
      <c r="AZ69" s="60"/>
      <c r="BA69" s="60"/>
      <c r="BB69" s="60"/>
      <c r="BC69" s="60"/>
      <c r="BD69" s="60"/>
      <c r="BE69" s="60"/>
      <c r="BF69" s="60"/>
      <c r="BG69" s="60"/>
      <c r="BH69" s="60"/>
      <c r="BI69" s="60"/>
      <c r="BJ69" s="60"/>
      <c r="BK69" s="60"/>
      <c r="BL69" s="60"/>
      <c r="BM69" s="60"/>
      <c r="BN69" s="60"/>
      <c r="BO69" s="60"/>
      <c r="BP69" s="60"/>
      <c r="BQ69" s="60"/>
      <c r="BR69" s="60"/>
      <c r="BS69" s="60"/>
      <c r="BT69" s="60"/>
      <c r="BU69" s="153"/>
      <c r="BV69" s="60"/>
      <c r="BW69" s="60"/>
      <c r="BX69" s="153"/>
      <c r="BY69" s="153"/>
      <c r="BZ69" s="153"/>
      <c r="CA69" s="153"/>
      <c r="CB69" s="153"/>
      <c r="CC69" s="153"/>
      <c r="CD69" s="153"/>
      <c r="CE69" s="153"/>
      <c r="CF69" s="153"/>
      <c r="CG69" s="153"/>
      <c r="CH69" s="153"/>
      <c r="CI69" s="153"/>
      <c r="CJ69" s="153"/>
      <c r="CK69" s="153"/>
      <c r="CL69" s="153"/>
      <c r="CM69" s="153"/>
      <c r="CN69" s="153"/>
      <c r="CO69" s="153"/>
      <c r="CP69" s="153"/>
      <c r="CQ69" s="153"/>
      <c r="CR69" s="153"/>
      <c r="CS69" s="153"/>
      <c r="CT69" s="153"/>
      <c r="CU69" s="153"/>
      <c r="CV69" s="153"/>
      <c r="CW69" s="153"/>
      <c r="CX69" s="153"/>
      <c r="CY69" s="153"/>
      <c r="CZ69" s="153"/>
      <c r="DA69" s="153"/>
      <c r="DB69" s="153"/>
      <c r="DC69" s="153"/>
      <c r="DD69" s="153"/>
      <c r="DE69" s="153"/>
      <c r="DF69" s="153"/>
      <c r="DG69" s="153"/>
      <c r="DH69" s="153"/>
      <c r="DI69" s="153"/>
      <c r="DJ69" s="153"/>
      <c r="DK69" s="153"/>
      <c r="DL69" s="153"/>
      <c r="DM69" s="153"/>
      <c r="DN69" s="153"/>
      <c r="DO69" s="153"/>
      <c r="DP69" s="153"/>
      <c r="DQ69" s="153"/>
      <c r="DR69" s="153"/>
      <c r="DS69" s="153"/>
      <c r="DT69" s="153"/>
      <c r="DU69" s="153"/>
      <c r="DV69" s="153"/>
      <c r="DW69" s="153"/>
      <c r="DX69" s="153"/>
      <c r="DY69" s="153"/>
      <c r="DZ69" s="153"/>
      <c r="EA69" s="60">
        <v>6</v>
      </c>
      <c r="EB69" s="152">
        <f>SUM(U69:EA69)</f>
        <v>6</v>
      </c>
      <c r="EC69" s="60">
        <v>40</v>
      </c>
      <c r="ED69" s="160"/>
      <c r="EE69" s="155"/>
      <c r="EF69" s="155" t="s">
        <v>950</v>
      </c>
      <c r="EG69" s="53">
        <v>4.7</v>
      </c>
      <c r="EH69" s="51">
        <v>7.1</v>
      </c>
      <c r="EI69" s="51"/>
      <c r="EJ69" s="51"/>
      <c r="EK69" s="51"/>
      <c r="EL69" s="51"/>
      <c r="EM69" s="51"/>
      <c r="EN69" s="51"/>
      <c r="EO69" s="51"/>
      <c r="EP69" s="51"/>
      <c r="EQ69" s="51"/>
      <c r="ER69" s="51"/>
      <c r="ES69" s="51"/>
      <c r="ET69" s="51"/>
      <c r="EU69" s="51"/>
      <c r="EV69" s="51"/>
      <c r="EW69" s="51"/>
      <c r="EX69" s="51"/>
      <c r="EY69" s="51"/>
      <c r="EZ69" s="51"/>
      <c r="FA69" s="51">
        <v>8</v>
      </c>
      <c r="FB69" s="51"/>
      <c r="FC69" s="51"/>
      <c r="FD69" s="51"/>
      <c r="FE69" s="51"/>
      <c r="FF69" s="51"/>
      <c r="FG69" s="51"/>
      <c r="FH69" s="51"/>
      <c r="FI69" s="51"/>
      <c r="FJ69" s="51"/>
      <c r="FK69" s="51"/>
      <c r="FL69" s="51"/>
      <c r="FM69" s="51"/>
      <c r="FN69" s="51"/>
      <c r="FO69" s="51"/>
      <c r="FP69" s="51"/>
      <c r="FQ69" s="51"/>
      <c r="FR69" s="51"/>
      <c r="FS69" s="51"/>
      <c r="FT69" s="51"/>
      <c r="FU69" s="51"/>
      <c r="FV69" s="51"/>
      <c r="FW69" s="51"/>
      <c r="FX69" s="51"/>
      <c r="FY69" s="51"/>
      <c r="FZ69" s="51"/>
      <c r="GA69" s="51"/>
      <c r="GB69" s="51"/>
      <c r="GC69" s="51"/>
      <c r="GD69" s="51"/>
      <c r="GE69" s="51"/>
      <c r="GF69" s="51"/>
      <c r="GG69" s="51"/>
      <c r="GH69" s="51"/>
      <c r="GI69" s="51">
        <v>6</v>
      </c>
      <c r="GJ69" s="51"/>
      <c r="GK69" s="51"/>
      <c r="GL69" s="51"/>
      <c r="GM69" s="51"/>
      <c r="GN69" s="51"/>
      <c r="GO69" s="51"/>
      <c r="GP69" s="51"/>
      <c r="GQ69" s="51"/>
      <c r="GR69" s="51"/>
      <c r="GS69" s="51"/>
      <c r="GT69" s="51"/>
      <c r="GU69" s="51"/>
      <c r="GV69" s="51"/>
      <c r="GW69" s="51"/>
      <c r="GX69" s="51"/>
      <c r="GY69" s="51"/>
      <c r="GZ69" s="51"/>
      <c r="HA69" s="51"/>
      <c r="HB69" s="51"/>
      <c r="HC69" s="51"/>
      <c r="HD69" s="51"/>
      <c r="HE69" s="51"/>
      <c r="HF69" s="51"/>
      <c r="HG69" s="51"/>
      <c r="HH69" s="51"/>
      <c r="HI69" s="51"/>
      <c r="HJ69" s="51"/>
      <c r="HK69" s="51"/>
      <c r="HL69" s="51"/>
      <c r="HM69" s="51"/>
      <c r="HN69" s="51"/>
      <c r="HO69" s="51"/>
      <c r="HP69" s="51"/>
      <c r="HQ69" s="51"/>
      <c r="HR69" s="51"/>
      <c r="HS69" s="51"/>
      <c r="HT69" s="51"/>
      <c r="HU69" s="51"/>
      <c r="HV69" s="51"/>
      <c r="HW69" s="51"/>
      <c r="HX69" s="51"/>
      <c r="HY69" s="51"/>
      <c r="HZ69" s="51"/>
      <c r="IA69" s="51"/>
      <c r="IB69" s="51"/>
      <c r="IC69" s="51"/>
      <c r="ID69" s="51"/>
      <c r="IE69" s="51"/>
      <c r="IF69" s="51"/>
      <c r="IG69" s="51"/>
      <c r="IH69" s="51"/>
      <c r="II69" s="51"/>
      <c r="IJ69" s="51"/>
      <c r="IK69" s="51"/>
      <c r="IL69" s="51"/>
      <c r="IM69" s="51"/>
      <c r="IN69" s="51">
        <v>10</v>
      </c>
      <c r="IO69" s="51">
        <f t="shared" si="12"/>
        <v>24</v>
      </c>
      <c r="IP69" s="51">
        <v>45</v>
      </c>
      <c r="IQ69" s="51"/>
      <c r="IR69" s="155"/>
      <c r="IS69" s="64" t="s">
        <v>950</v>
      </c>
      <c r="IT69" s="51">
        <v>9.08</v>
      </c>
      <c r="IU69" s="51"/>
      <c r="IV69" s="66">
        <v>2.06</v>
      </c>
      <c r="IW69" s="51"/>
      <c r="IX69" s="51"/>
      <c r="IY69" s="62"/>
      <c r="IZ69" s="62"/>
      <c r="JA69" s="62">
        <f t="shared" si="17"/>
        <v>9.08</v>
      </c>
      <c r="JB69" s="63"/>
      <c r="JD69" s="50">
        <v>10.1</v>
      </c>
      <c r="JE69" s="76">
        <v>9.08</v>
      </c>
      <c r="JF69" s="63">
        <v>46.78</v>
      </c>
      <c r="JG69" s="138"/>
      <c r="JH69" s="64" t="s">
        <v>669</v>
      </c>
      <c r="JJ69" s="111">
        <v>27.41</v>
      </c>
      <c r="JK69" s="130">
        <v>5.38</v>
      </c>
      <c r="JL69" s="50">
        <v>4.66</v>
      </c>
      <c r="JM69" s="50" t="s">
        <v>668</v>
      </c>
      <c r="JN69" s="57"/>
      <c r="JO69" s="57"/>
      <c r="JP69" s="109"/>
      <c r="JQ69" s="109"/>
      <c r="JR69" s="109">
        <v>2.1</v>
      </c>
      <c r="JS69" s="109">
        <v>0.12</v>
      </c>
      <c r="JT69" s="109">
        <f t="shared" si="14"/>
        <v>2.1</v>
      </c>
      <c r="JU69" s="109">
        <f t="shared" si="15"/>
        <v>0.12</v>
      </c>
      <c r="JV69" s="109">
        <f t="shared" si="16"/>
        <v>36.49</v>
      </c>
      <c r="JW69" s="109" t="str">
        <f>IF(ISBLANK(JE69),"",IF(ISBLANK(JC69),"",IFERROR(((JE69-JC69)/0.36/P69),"")))</f>
        <v/>
      </c>
      <c r="JX69" s="109"/>
      <c r="JY69" s="109">
        <f>IF(ISBLANK(JV69),"",IF(ISBLANK(JD69),"",IFERROR(((JV69-JD69)/0.36/P69),"")))</f>
        <v>3.4907407407407409</v>
      </c>
      <c r="JZ69" s="109"/>
    </row>
    <row r="70" spans="1:290" s="4" customFormat="1" ht="31.5" x14ac:dyDescent="0.25">
      <c r="A70" s="15" t="s">
        <v>228</v>
      </c>
      <c r="B70" s="4" t="s">
        <v>281</v>
      </c>
      <c r="C70" s="4" t="s">
        <v>733</v>
      </c>
      <c r="D70" s="4" t="s">
        <v>802</v>
      </c>
      <c r="E70" s="4" t="s">
        <v>14</v>
      </c>
      <c r="F70" s="15" t="s">
        <v>627</v>
      </c>
      <c r="G70" s="15" t="s">
        <v>628</v>
      </c>
      <c r="H70" s="27">
        <v>1</v>
      </c>
      <c r="I70" s="15" t="s">
        <v>629</v>
      </c>
      <c r="J70" s="15" t="s">
        <v>636</v>
      </c>
      <c r="K70" s="26">
        <v>954</v>
      </c>
      <c r="L70" s="98">
        <v>-2.2724839860000001</v>
      </c>
      <c r="M70" s="98">
        <v>34.023325982999999</v>
      </c>
      <c r="N70" s="20">
        <v>42814</v>
      </c>
      <c r="O70" s="20">
        <v>42868</v>
      </c>
      <c r="P70" s="26">
        <f t="shared" si="7"/>
        <v>54</v>
      </c>
      <c r="Q70" s="77">
        <f>INDEX([1]Sheet1!$J:$J,MATCH(A70,[1]Sheet1!$A:$A,0))</f>
        <v>217.804459587</v>
      </c>
      <c r="R70" s="91" t="s">
        <v>39</v>
      </c>
      <c r="S70" s="83">
        <v>1.5</v>
      </c>
      <c r="T70" s="82">
        <v>2.7</v>
      </c>
      <c r="U70" s="26"/>
      <c r="V70" s="26">
        <v>10</v>
      </c>
      <c r="W70" s="26"/>
      <c r="X70" s="26"/>
      <c r="Y70" s="26"/>
      <c r="Z70" s="26"/>
      <c r="AA70" s="26"/>
      <c r="AB70" s="26"/>
      <c r="AC70" s="26"/>
      <c r="AD70" s="26"/>
      <c r="AE70" s="26"/>
      <c r="AF70" s="26"/>
      <c r="AG70" s="26">
        <v>5</v>
      </c>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104"/>
      <c r="BV70" s="26"/>
      <c r="BW70" s="26"/>
      <c r="BX70" s="104"/>
      <c r="BY70" s="104"/>
      <c r="BZ70" s="104"/>
      <c r="CA70" s="104"/>
      <c r="CB70" s="104"/>
      <c r="CC70" s="104"/>
      <c r="CD70" s="104"/>
      <c r="CE70" s="104"/>
      <c r="CF70" s="104"/>
      <c r="CG70" s="104"/>
      <c r="CH70" s="104"/>
      <c r="CI70" s="104"/>
      <c r="CJ70" s="104"/>
      <c r="CK70" s="104"/>
      <c r="CL70" s="104"/>
      <c r="CM70" s="104"/>
      <c r="CN70" s="104"/>
      <c r="CO70" s="104"/>
      <c r="CP70" s="104"/>
      <c r="CQ70" s="104"/>
      <c r="CR70" s="104"/>
      <c r="CS70" s="104"/>
      <c r="CT70" s="104"/>
      <c r="CU70" s="104"/>
      <c r="CV70" s="104"/>
      <c r="CW70" s="104"/>
      <c r="CX70" s="104"/>
      <c r="CY70" s="104"/>
      <c r="CZ70" s="104"/>
      <c r="DA70" s="104"/>
      <c r="DB70" s="104"/>
      <c r="DC70" s="104"/>
      <c r="DD70" s="104"/>
      <c r="DE70" s="104"/>
      <c r="DF70" s="104"/>
      <c r="DG70" s="104"/>
      <c r="DH70" s="104"/>
      <c r="DI70" s="104"/>
      <c r="DJ70" s="104"/>
      <c r="DK70" s="104"/>
      <c r="DL70" s="104"/>
      <c r="DM70" s="104"/>
      <c r="DN70" s="104"/>
      <c r="DO70" s="104"/>
      <c r="DP70" s="104"/>
      <c r="DQ70" s="104"/>
      <c r="DR70" s="104"/>
      <c r="DS70" s="104"/>
      <c r="DT70" s="104"/>
      <c r="DU70" s="104"/>
      <c r="DV70" s="104"/>
      <c r="DW70" s="104"/>
      <c r="DX70" s="104"/>
      <c r="DY70" s="104"/>
      <c r="DZ70" s="104"/>
      <c r="EA70" s="104">
        <v>7</v>
      </c>
      <c r="EB70" s="26">
        <f t="shared" ref="EB70:EB117" si="18">SUM(U70:EA70)</f>
        <v>22</v>
      </c>
      <c r="EC70" s="104">
        <v>45</v>
      </c>
      <c r="ED70" s="14"/>
      <c r="EE70" s="3"/>
      <c r="EF70" s="3" t="s">
        <v>951</v>
      </c>
      <c r="EG70" s="10">
        <v>3.5</v>
      </c>
      <c r="EH70" s="15">
        <v>17</v>
      </c>
      <c r="EI70" s="15"/>
      <c r="EJ70" s="15">
        <v>10</v>
      </c>
      <c r="EK70" s="15"/>
      <c r="EL70" s="15"/>
      <c r="EM70" s="15"/>
      <c r="EN70" s="15"/>
      <c r="EO70" s="15">
        <v>12</v>
      </c>
      <c r="EP70" s="15"/>
      <c r="EQ70" s="15">
        <v>5</v>
      </c>
      <c r="ER70" s="15"/>
      <c r="ES70" s="15"/>
      <c r="ET70" s="15"/>
      <c r="EU70" s="15">
        <v>10</v>
      </c>
      <c r="EV70" s="15"/>
      <c r="EW70" s="15"/>
      <c r="EX70" s="15"/>
      <c r="EY70" s="15"/>
      <c r="EZ70" s="15"/>
      <c r="FA70" s="15"/>
      <c r="FB70" s="15"/>
      <c r="FC70" s="15"/>
      <c r="FD70" s="15"/>
      <c r="FE70" s="15"/>
      <c r="FF70" s="15"/>
      <c r="FG70" s="15"/>
      <c r="FH70" s="15"/>
      <c r="FI70" s="15"/>
      <c r="FJ70" s="15"/>
      <c r="FK70" s="15"/>
      <c r="FL70" s="15"/>
      <c r="FM70" s="15"/>
      <c r="FN70" s="15"/>
      <c r="FO70" s="15"/>
      <c r="FP70" s="15"/>
      <c r="FQ70" s="15"/>
      <c r="FR70" s="15"/>
      <c r="FS70" s="15"/>
      <c r="FT70" s="15"/>
      <c r="FU70" s="15"/>
      <c r="FV70" s="15"/>
      <c r="FW70" s="15"/>
      <c r="FX70" s="15"/>
      <c r="FY70" s="15"/>
      <c r="FZ70" s="15"/>
      <c r="GA70" s="15"/>
      <c r="GB70" s="15"/>
      <c r="GC70" s="15"/>
      <c r="GD70" s="15"/>
      <c r="GE70" s="15"/>
      <c r="GF70" s="15"/>
      <c r="GG70" s="15"/>
      <c r="GH70" s="15"/>
      <c r="GI70" s="15"/>
      <c r="GJ70" s="15"/>
      <c r="GK70" s="15"/>
      <c r="GL70" s="15"/>
      <c r="GM70" s="15"/>
      <c r="GN70" s="15"/>
      <c r="GO70" s="15"/>
      <c r="GP70" s="15"/>
      <c r="GQ70" s="15"/>
      <c r="GR70" s="15"/>
      <c r="GS70" s="15"/>
      <c r="GT70" s="15"/>
      <c r="GU70" s="15"/>
      <c r="GV70" s="15"/>
      <c r="GW70" s="15"/>
      <c r="GX70" s="15"/>
      <c r="GY70" s="15"/>
      <c r="GZ70" s="15"/>
      <c r="HA70" s="15"/>
      <c r="HB70" s="15"/>
      <c r="HC70" s="15"/>
      <c r="HD70" s="15"/>
      <c r="HE70" s="15"/>
      <c r="HF70" s="15"/>
      <c r="HG70" s="15"/>
      <c r="HH70" s="15"/>
      <c r="HI70" s="15"/>
      <c r="HJ70" s="15"/>
      <c r="HK70" s="15"/>
      <c r="HL70" s="15"/>
      <c r="HM70" s="15"/>
      <c r="HN70" s="15"/>
      <c r="HO70" s="15"/>
      <c r="HP70" s="15"/>
      <c r="HQ70" s="15"/>
      <c r="HR70" s="15"/>
      <c r="HS70" s="15"/>
      <c r="HT70" s="15"/>
      <c r="HU70" s="15"/>
      <c r="HV70" s="15"/>
      <c r="HW70" s="15"/>
      <c r="HX70" s="15"/>
      <c r="HY70" s="15"/>
      <c r="HZ70" s="15"/>
      <c r="IA70" s="15"/>
      <c r="IB70" s="15"/>
      <c r="IC70" s="15"/>
      <c r="ID70" s="15"/>
      <c r="IE70" s="15"/>
      <c r="IF70" s="15"/>
      <c r="IG70" s="15"/>
      <c r="IH70" s="15"/>
      <c r="II70" s="15"/>
      <c r="IJ70" s="15"/>
      <c r="IK70" s="15"/>
      <c r="IL70" s="15"/>
      <c r="IM70" s="15"/>
      <c r="IN70" s="15">
        <v>5</v>
      </c>
      <c r="IO70" s="15">
        <f t="shared" ref="IO70:IO85" si="19">SUM(EI70:IN70)</f>
        <v>42</v>
      </c>
      <c r="IP70" s="15">
        <v>40</v>
      </c>
      <c r="IQ70" s="15"/>
      <c r="IR70" s="67" t="s">
        <v>350</v>
      </c>
      <c r="IS70" s="31" t="s">
        <v>950</v>
      </c>
      <c r="IY70" s="37"/>
      <c r="IZ70" s="37"/>
      <c r="JA70" s="37">
        <f t="shared" si="17"/>
        <v>0</v>
      </c>
      <c r="JB70" s="34"/>
      <c r="JC70" s="107">
        <v>1.28</v>
      </c>
      <c r="JD70">
        <v>17.380000000000003</v>
      </c>
      <c r="JE70" s="75">
        <v>2.2200000000000002</v>
      </c>
      <c r="JF70" s="34"/>
      <c r="JG70" s="136"/>
      <c r="JH70" s="31">
        <v>2.2200000000000002</v>
      </c>
      <c r="JJ70" s="112">
        <v>23.49</v>
      </c>
      <c r="JK70" s="131">
        <v>5.18</v>
      </c>
      <c r="JL70" s="4">
        <v>4.87</v>
      </c>
      <c r="JM70" s="4" t="s">
        <v>668</v>
      </c>
      <c r="JN70" s="41"/>
      <c r="JO70" s="41"/>
      <c r="JP70" s="75"/>
      <c r="JQ70" s="75"/>
      <c r="JR70" s="148"/>
      <c r="JS70" s="148"/>
      <c r="JT70" s="107" t="str">
        <f t="shared" si="14"/>
        <v/>
      </c>
      <c r="JU70" s="107" t="str">
        <f t="shared" si="15"/>
        <v/>
      </c>
      <c r="JV70" s="107">
        <f t="shared" si="16"/>
        <v>25.709999999999997</v>
      </c>
      <c r="JW70" s="107">
        <f>IF(ISBLANK(JE70),"",IF(ISBLANK(JC71),"",IFERROR(((JE70-JC71)/0.36/P70),"")))</f>
        <v>2.4691358024691371E-2</v>
      </c>
      <c r="JX70" s="107">
        <f>IF(ISBLANK(JE70),"",IF(ISBLANK(JE70),"",IFERROR(((JE70-JE71)/0.36/P70),"")))</f>
        <v>4.0637860082304536E-2</v>
      </c>
      <c r="JY70" s="107">
        <f>IF(ISBLANK(JD71),"",IF(ISBLANK(JV70),"",IFERROR(((JV70-JD71)/0.36/P70),"")))</f>
        <v>0.6162551440329217</v>
      </c>
      <c r="JZ70" s="107">
        <f>IF(ISBLANK(JV71),"",IF(ISBLANK(JV70),"",IFERROR(((JV70-JV71)/0.36/P70),"")))</f>
        <v>-0.56532921810699621</v>
      </c>
      <c r="KA70" s="75"/>
      <c r="KB70" s="75"/>
      <c r="KC70" s="75"/>
      <c r="KD70" s="75"/>
    </row>
    <row r="71" spans="1:290" x14ac:dyDescent="0.25">
      <c r="A71" s="15" t="s">
        <v>229</v>
      </c>
      <c r="B71" s="4" t="s">
        <v>281</v>
      </c>
      <c r="C71" s="4" t="s">
        <v>733</v>
      </c>
      <c r="D71" s="4" t="s">
        <v>802</v>
      </c>
      <c r="E71" s="4" t="s">
        <v>14</v>
      </c>
      <c r="F71" s="15" t="s">
        <v>627</v>
      </c>
      <c r="G71" s="15" t="s">
        <v>628</v>
      </c>
      <c r="H71" s="27">
        <v>1</v>
      </c>
      <c r="I71" s="15" t="s">
        <v>631</v>
      </c>
      <c r="J71" s="15" t="s">
        <v>636</v>
      </c>
      <c r="K71" s="26">
        <v>954</v>
      </c>
      <c r="L71" s="98">
        <v>-2.2724839860000001</v>
      </c>
      <c r="M71" s="98">
        <v>34.023325982999999</v>
      </c>
      <c r="N71" s="20">
        <v>42814</v>
      </c>
      <c r="O71" s="20">
        <v>42868</v>
      </c>
      <c r="P71" s="26">
        <f t="shared" si="7"/>
        <v>54</v>
      </c>
      <c r="Q71" s="77">
        <f>INDEX([1]Sheet1!$J:$J,MATCH(A71,[1]Sheet1!$A:$A,0))</f>
        <v>217.804459587</v>
      </c>
      <c r="R71" s="91" t="s">
        <v>39</v>
      </c>
      <c r="S71" s="83">
        <v>1.5</v>
      </c>
      <c r="T71" s="82">
        <v>5.5</v>
      </c>
      <c r="U71" s="26"/>
      <c r="V71" s="26">
        <v>10</v>
      </c>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v>9</v>
      </c>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V71" s="26"/>
      <c r="BW71" s="26"/>
      <c r="EA71" s="104">
        <v>5</v>
      </c>
      <c r="EB71" s="26">
        <f t="shared" si="18"/>
        <v>24</v>
      </c>
      <c r="EC71" s="104">
        <v>45</v>
      </c>
      <c r="EF71" s="3" t="s">
        <v>951</v>
      </c>
      <c r="EG71" s="10">
        <v>5.2</v>
      </c>
      <c r="EH71" s="15">
        <v>10.199999999999999</v>
      </c>
      <c r="EI71" s="15"/>
      <c r="EJ71" s="15"/>
      <c r="EK71" s="15"/>
      <c r="EL71" s="15"/>
      <c r="EM71" s="15"/>
      <c r="EN71" s="15"/>
      <c r="EO71" s="15">
        <v>5</v>
      </c>
      <c r="EP71" s="15"/>
      <c r="EQ71" s="15"/>
      <c r="ER71" s="15"/>
      <c r="ES71" s="15"/>
      <c r="ET71" s="15">
        <v>15</v>
      </c>
      <c r="EU71" s="15"/>
      <c r="EV71" s="15"/>
      <c r="EW71" s="15"/>
      <c r="EX71" s="15"/>
      <c r="EY71" s="15"/>
      <c r="EZ71" s="15"/>
      <c r="FA71" s="15"/>
      <c r="FB71" s="15"/>
      <c r="FC71" s="15"/>
      <c r="FD71" s="15"/>
      <c r="FE71" s="15"/>
      <c r="FF71" s="15"/>
      <c r="FG71" s="15"/>
      <c r="FH71" s="15"/>
      <c r="FI71" s="15"/>
      <c r="FJ71" s="15"/>
      <c r="FK71" s="15"/>
      <c r="FL71" s="15"/>
      <c r="FM71" s="15"/>
      <c r="FN71" s="15"/>
      <c r="FO71" s="15"/>
      <c r="FP71" s="15"/>
      <c r="FQ71" s="15"/>
      <c r="FR71" s="15"/>
      <c r="FS71" s="15"/>
      <c r="FT71" s="15"/>
      <c r="FU71" s="15"/>
      <c r="FV71" s="15"/>
      <c r="FW71" s="15"/>
      <c r="FX71" s="15"/>
      <c r="FY71" s="15"/>
      <c r="FZ71" s="15"/>
      <c r="GA71" s="15"/>
      <c r="GB71" s="15"/>
      <c r="GC71" s="15"/>
      <c r="GD71" s="15"/>
      <c r="GE71" s="15"/>
      <c r="GF71" s="15"/>
      <c r="GG71" s="15"/>
      <c r="GH71" s="15"/>
      <c r="GI71" s="15"/>
      <c r="GJ71" s="15"/>
      <c r="GK71" s="15"/>
      <c r="GL71" s="15"/>
      <c r="GM71" s="15"/>
      <c r="GN71" s="15"/>
      <c r="GO71" s="15"/>
      <c r="GP71" s="15"/>
      <c r="GQ71" s="15"/>
      <c r="GR71" s="15"/>
      <c r="GS71" s="15"/>
      <c r="GT71" s="15"/>
      <c r="GU71" s="15"/>
      <c r="GV71" s="15"/>
      <c r="GW71" s="15"/>
      <c r="GX71" s="15"/>
      <c r="GY71" s="15"/>
      <c r="GZ71" s="15"/>
      <c r="HA71" s="15"/>
      <c r="HB71" s="15"/>
      <c r="HC71" s="15"/>
      <c r="HD71" s="15"/>
      <c r="HE71" s="15"/>
      <c r="HF71" s="15"/>
      <c r="HG71" s="15"/>
      <c r="HH71" s="15"/>
      <c r="HI71" s="15"/>
      <c r="HJ71" s="15"/>
      <c r="HK71" s="15"/>
      <c r="HL71" s="15"/>
      <c r="HM71" s="15"/>
      <c r="HN71" s="15"/>
      <c r="HO71" s="15"/>
      <c r="HP71" s="15"/>
      <c r="HQ71" s="15"/>
      <c r="HR71" s="15"/>
      <c r="HS71" s="15"/>
      <c r="HT71" s="15"/>
      <c r="HU71" s="15"/>
      <c r="HV71" s="15"/>
      <c r="HW71" s="15"/>
      <c r="HX71" s="15"/>
      <c r="HY71" s="15"/>
      <c r="HZ71" s="15"/>
      <c r="IA71" s="15"/>
      <c r="IB71" s="15"/>
      <c r="IC71" s="15"/>
      <c r="ID71" s="15"/>
      <c r="IE71" s="15"/>
      <c r="IF71" s="15"/>
      <c r="IG71" s="15"/>
      <c r="IH71" s="15"/>
      <c r="II71" s="15"/>
      <c r="IJ71" s="15"/>
      <c r="IK71" s="15"/>
      <c r="IL71" s="15"/>
      <c r="IM71" s="15"/>
      <c r="IN71" s="15">
        <v>5</v>
      </c>
      <c r="IO71" s="15">
        <f t="shared" si="19"/>
        <v>25</v>
      </c>
      <c r="IP71" s="15">
        <v>30</v>
      </c>
      <c r="IQ71" s="15"/>
      <c r="IR71" s="67" t="s">
        <v>351</v>
      </c>
      <c r="IS71" s="31" t="s">
        <v>950</v>
      </c>
      <c r="IV71" s="4"/>
      <c r="IW71" s="4"/>
      <c r="IX71" s="4"/>
      <c r="IY71" s="37"/>
      <c r="IZ71" s="37"/>
      <c r="JA71" s="37">
        <f t="shared" si="17"/>
        <v>0</v>
      </c>
      <c r="JB71" s="34"/>
      <c r="JC71" s="107">
        <v>1.74</v>
      </c>
      <c r="JD71">
        <v>13.73</v>
      </c>
      <c r="JE71" s="107">
        <v>1.43</v>
      </c>
      <c r="JF71" s="34"/>
      <c r="JG71" s="136"/>
      <c r="JH71" s="31">
        <v>1.43</v>
      </c>
      <c r="JJ71" s="110">
        <v>35.270000000000003</v>
      </c>
      <c r="JK71" s="131">
        <v>5.0599999999999996</v>
      </c>
      <c r="JL71" s="4">
        <v>4.8899999999999997</v>
      </c>
      <c r="JM71" s="4" t="s">
        <v>668</v>
      </c>
      <c r="JR71" s="142"/>
      <c r="JS71" s="142"/>
      <c r="JT71" s="107" t="str">
        <f t="shared" si="14"/>
        <v/>
      </c>
      <c r="JU71" s="107" t="str">
        <f t="shared" si="15"/>
        <v/>
      </c>
      <c r="JV71" s="107">
        <f t="shared" si="16"/>
        <v>36.700000000000003</v>
      </c>
      <c r="JW71" s="107">
        <f>IF(ISBLANK(JE71),"",IF(ISBLANK(JC71),"",IFERROR(((JE71-JC71)/0.36/P71),"")))</f>
        <v>-1.5946502057613172E-2</v>
      </c>
      <c r="JY71" s="107">
        <f>IF(ISBLANK(JV71),"",IF(ISBLANK(JD71),"",IFERROR(((JV71-JD71)/0.36/P71),"")))</f>
        <v>1.1815843621399178</v>
      </c>
      <c r="KA71" s="107"/>
      <c r="KB71" s="107"/>
      <c r="KC71" s="107"/>
      <c r="KD71" s="107"/>
    </row>
    <row r="72" spans="1:290" x14ac:dyDescent="0.25">
      <c r="A72" s="15" t="s">
        <v>230</v>
      </c>
      <c r="B72" s="4" t="s">
        <v>282</v>
      </c>
      <c r="C72" s="4" t="s">
        <v>733</v>
      </c>
      <c r="D72" s="4" t="s">
        <v>803</v>
      </c>
      <c r="E72" s="4" t="s">
        <v>14</v>
      </c>
      <c r="F72" s="15" t="s">
        <v>627</v>
      </c>
      <c r="G72" s="15" t="s">
        <v>628</v>
      </c>
      <c r="H72" s="27">
        <v>2</v>
      </c>
      <c r="I72" s="15" t="s">
        <v>629</v>
      </c>
      <c r="J72" s="15" t="s">
        <v>636</v>
      </c>
      <c r="K72" s="26">
        <v>953</v>
      </c>
      <c r="L72" s="98">
        <v>-2.2783000210000002</v>
      </c>
      <c r="M72" s="98">
        <v>34.024458965000001</v>
      </c>
      <c r="N72" s="20">
        <v>42814</v>
      </c>
      <c r="O72" s="20">
        <v>42868</v>
      </c>
      <c r="P72" s="26">
        <f t="shared" si="7"/>
        <v>54</v>
      </c>
      <c r="Q72" s="77">
        <f>INDEX([1]Sheet1!$J:$J,MATCH(A72,[1]Sheet1!$A:$A,0))</f>
        <v>217.804459587</v>
      </c>
      <c r="R72" s="91" t="s">
        <v>39</v>
      </c>
      <c r="S72" s="83">
        <v>1.5</v>
      </c>
      <c r="T72" s="82">
        <v>1.4</v>
      </c>
      <c r="U72" s="26"/>
      <c r="V72" s="26">
        <v>5</v>
      </c>
      <c r="W72" s="26"/>
      <c r="X72" s="26"/>
      <c r="Y72" s="26"/>
      <c r="Z72" s="26"/>
      <c r="AA72" s="26"/>
      <c r="AB72" s="26"/>
      <c r="AC72" s="26"/>
      <c r="AD72" s="26"/>
      <c r="AE72" s="26"/>
      <c r="AF72" s="26">
        <v>5</v>
      </c>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V72" s="26"/>
      <c r="BW72" s="26"/>
      <c r="EA72" s="104">
        <v>8</v>
      </c>
      <c r="EB72" s="26">
        <f t="shared" si="18"/>
        <v>18</v>
      </c>
      <c r="EC72" s="104">
        <v>35</v>
      </c>
      <c r="EE72" s="3" t="s">
        <v>314</v>
      </c>
      <c r="EF72" s="3" t="s">
        <v>951</v>
      </c>
      <c r="EG72" s="10">
        <v>5</v>
      </c>
      <c r="EH72" s="15">
        <v>24.6</v>
      </c>
      <c r="EI72" s="15"/>
      <c r="EJ72" s="15"/>
      <c r="EK72" s="15"/>
      <c r="EL72" s="15"/>
      <c r="EM72" s="15"/>
      <c r="EN72" s="15"/>
      <c r="EO72" s="15">
        <v>20</v>
      </c>
      <c r="EP72" s="15"/>
      <c r="EQ72" s="15"/>
      <c r="ER72" s="15"/>
      <c r="ES72" s="15"/>
      <c r="ET72" s="15"/>
      <c r="EU72" s="15"/>
      <c r="EV72" s="15"/>
      <c r="EW72" s="15"/>
      <c r="EX72" s="15"/>
      <c r="EY72" s="15"/>
      <c r="EZ72" s="15"/>
      <c r="FA72" s="15"/>
      <c r="FB72" s="15"/>
      <c r="FC72" s="15"/>
      <c r="FD72" s="15"/>
      <c r="FE72" s="15"/>
      <c r="FF72" s="15"/>
      <c r="FG72" s="15"/>
      <c r="FH72" s="15"/>
      <c r="FI72" s="15"/>
      <c r="FJ72" s="15"/>
      <c r="FK72" s="15"/>
      <c r="FL72" s="15"/>
      <c r="FM72" s="15"/>
      <c r="FN72" s="15"/>
      <c r="FO72" s="15"/>
      <c r="FP72" s="15"/>
      <c r="FQ72" s="15"/>
      <c r="FR72" s="15"/>
      <c r="FS72" s="15"/>
      <c r="FT72" s="15"/>
      <c r="FU72" s="15"/>
      <c r="FV72" s="15"/>
      <c r="FW72" s="15"/>
      <c r="FX72" s="15"/>
      <c r="FY72" s="15"/>
      <c r="FZ72" s="15"/>
      <c r="GA72" s="15"/>
      <c r="GB72" s="15"/>
      <c r="GC72" s="15"/>
      <c r="GD72" s="15"/>
      <c r="GE72" s="15"/>
      <c r="GF72" s="15"/>
      <c r="GG72" s="15"/>
      <c r="GH72" s="15"/>
      <c r="GI72" s="15"/>
      <c r="GJ72" s="15"/>
      <c r="GK72" s="15"/>
      <c r="GL72" s="15"/>
      <c r="GM72" s="15">
        <v>5</v>
      </c>
      <c r="GN72" s="15"/>
      <c r="GO72" s="15"/>
      <c r="GP72" s="15"/>
      <c r="GQ72" s="15"/>
      <c r="GR72" s="15"/>
      <c r="GS72" s="15"/>
      <c r="GT72" s="15"/>
      <c r="GU72" s="15"/>
      <c r="GV72" s="15"/>
      <c r="GW72" s="15"/>
      <c r="GX72" s="15"/>
      <c r="GY72" s="15"/>
      <c r="GZ72" s="15"/>
      <c r="HA72" s="15"/>
      <c r="HB72" s="15"/>
      <c r="HC72" s="15"/>
      <c r="HD72" s="15"/>
      <c r="HE72" s="15"/>
      <c r="HF72" s="15"/>
      <c r="HG72" s="15"/>
      <c r="HH72" s="15"/>
      <c r="HI72" s="15"/>
      <c r="HJ72" s="15"/>
      <c r="HK72" s="15"/>
      <c r="HL72" s="15"/>
      <c r="HM72" s="15"/>
      <c r="HN72" s="15"/>
      <c r="HO72" s="15"/>
      <c r="HP72" s="15"/>
      <c r="HQ72" s="15"/>
      <c r="HR72" s="15"/>
      <c r="HS72" s="15"/>
      <c r="HT72" s="15"/>
      <c r="HU72" s="15"/>
      <c r="HV72" s="15"/>
      <c r="HW72" s="15"/>
      <c r="HX72" s="15"/>
      <c r="HY72" s="15"/>
      <c r="HZ72" s="15"/>
      <c r="IA72" s="15"/>
      <c r="IB72" s="15"/>
      <c r="IC72" s="15"/>
      <c r="ID72" s="15"/>
      <c r="IE72" s="15"/>
      <c r="IF72" s="15"/>
      <c r="IG72" s="15"/>
      <c r="IH72" s="15"/>
      <c r="II72" s="15"/>
      <c r="IJ72" s="15"/>
      <c r="IK72" s="15"/>
      <c r="IL72" s="15"/>
      <c r="IM72" s="15"/>
      <c r="IN72" s="15">
        <v>20</v>
      </c>
      <c r="IO72" s="15">
        <f t="shared" si="19"/>
        <v>45</v>
      </c>
      <c r="IP72" s="15">
        <v>55</v>
      </c>
      <c r="IQ72" s="15"/>
      <c r="IR72" s="67"/>
      <c r="IS72" s="31" t="s">
        <v>950</v>
      </c>
      <c r="IV72" s="4"/>
      <c r="IW72" s="4"/>
      <c r="IX72" s="4"/>
      <c r="IY72" s="37"/>
      <c r="IZ72" s="37"/>
      <c r="JA72" s="37">
        <f t="shared" si="17"/>
        <v>0</v>
      </c>
      <c r="JB72" s="34"/>
      <c r="JC72" s="107">
        <v>2.4700000000000002</v>
      </c>
      <c r="JD72">
        <v>7.75</v>
      </c>
      <c r="JE72" s="110">
        <v>14.86</v>
      </c>
      <c r="JF72" s="48"/>
      <c r="JG72" s="136">
        <v>5.0199999999999996</v>
      </c>
      <c r="JH72" s="31">
        <v>4.99</v>
      </c>
      <c r="JI72" t="s">
        <v>668</v>
      </c>
      <c r="JJ72" s="110">
        <v>37.83</v>
      </c>
      <c r="JK72" s="6">
        <v>5.31</v>
      </c>
      <c r="JL72">
        <v>4.8099999999999996</v>
      </c>
      <c r="JM72" t="s">
        <v>668</v>
      </c>
      <c r="JP72" s="142"/>
      <c r="JQ72" s="142"/>
      <c r="JR72" s="107">
        <v>1.4</v>
      </c>
      <c r="JS72" s="107">
        <v>0.16</v>
      </c>
      <c r="JT72" s="107">
        <f t="shared" si="14"/>
        <v>1.4</v>
      </c>
      <c r="JU72" s="107">
        <f t="shared" si="15"/>
        <v>0.16</v>
      </c>
      <c r="JV72" s="107">
        <f t="shared" si="16"/>
        <v>52.69</v>
      </c>
      <c r="JW72" s="107">
        <f>IF(ISBLANK(JE72),"",IF(ISBLANK(JC73),"",IFERROR(((JE72-JC73)/0.36/P72),"")))</f>
        <v>0.66923868312757206</v>
      </c>
      <c r="JX72" s="107">
        <f>IF(ISBLANK(JE72),"",IF(ISBLANK(JE72),"",IFERROR(((JE72-JE73)/0.36/P72),"")))</f>
        <v>0.76440329218106995</v>
      </c>
      <c r="JY72" s="107">
        <f>IF(ISBLANK(JD73),"",IF(ISBLANK(JV72),"",IFERROR(((JV72-JD73)/0.36/P72),"")))</f>
        <v>2.3353909465020575</v>
      </c>
      <c r="JZ72" s="107">
        <f>IF(ISBLANK(JV73),"",IF(ISBLANK(JV72),"",IFERROR(((JV72-JV73)/0.36/P72),"")))</f>
        <v>2.0432098765432096</v>
      </c>
      <c r="KA72" s="107"/>
      <c r="KB72" s="107"/>
      <c r="KC72" s="107"/>
      <c r="KD72" s="107"/>
    </row>
    <row r="73" spans="1:290" x14ac:dyDescent="0.25">
      <c r="A73" s="15" t="s">
        <v>231</v>
      </c>
      <c r="B73" s="4" t="s">
        <v>282</v>
      </c>
      <c r="C73" s="4" t="s">
        <v>733</v>
      </c>
      <c r="D73" s="4" t="s">
        <v>803</v>
      </c>
      <c r="E73" s="4" t="s">
        <v>14</v>
      </c>
      <c r="F73" s="15" t="s">
        <v>627</v>
      </c>
      <c r="G73" s="15" t="s">
        <v>628</v>
      </c>
      <c r="H73" s="27">
        <v>2</v>
      </c>
      <c r="I73" s="15" t="s">
        <v>631</v>
      </c>
      <c r="J73" s="15" t="s">
        <v>636</v>
      </c>
      <c r="K73" s="26">
        <v>953</v>
      </c>
      <c r="L73" s="98">
        <v>-2.2783000210000002</v>
      </c>
      <c r="M73" s="98">
        <v>34.024458965000001</v>
      </c>
      <c r="N73" s="20">
        <v>42814</v>
      </c>
      <c r="O73" s="20">
        <v>42868</v>
      </c>
      <c r="P73" s="26">
        <f t="shared" si="7"/>
        <v>54</v>
      </c>
      <c r="Q73" s="77">
        <f>INDEX([1]Sheet1!$J:$J,MATCH(A73,[1]Sheet1!$A:$A,0))</f>
        <v>217.804459587</v>
      </c>
      <c r="R73" s="91" t="s">
        <v>39</v>
      </c>
      <c r="S73" s="83">
        <v>0.8</v>
      </c>
      <c r="T73" s="82">
        <v>3.7</v>
      </c>
      <c r="U73" s="26"/>
      <c r="V73" s="26">
        <v>15</v>
      </c>
      <c r="W73" s="26"/>
      <c r="X73" s="26"/>
      <c r="Y73" s="26"/>
      <c r="Z73" s="26"/>
      <c r="AA73" s="26"/>
      <c r="AB73" s="26"/>
      <c r="AC73" s="26"/>
      <c r="AD73" s="26"/>
      <c r="AE73" s="26"/>
      <c r="AF73" s="26">
        <v>5</v>
      </c>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V73" s="26"/>
      <c r="BW73" s="26"/>
      <c r="EA73" s="104">
        <v>15</v>
      </c>
      <c r="EB73" s="26">
        <f t="shared" si="18"/>
        <v>35</v>
      </c>
      <c r="EC73" s="104">
        <v>35</v>
      </c>
      <c r="EF73" s="3" t="s">
        <v>951</v>
      </c>
      <c r="EG73" s="10">
        <v>3</v>
      </c>
      <c r="EH73" s="15">
        <v>9.6</v>
      </c>
      <c r="EI73" s="15"/>
      <c r="EJ73" s="15"/>
      <c r="EK73" s="15"/>
      <c r="EL73" s="15"/>
      <c r="EM73" s="15"/>
      <c r="EN73" s="15"/>
      <c r="EO73" s="15">
        <v>30</v>
      </c>
      <c r="EP73" s="15"/>
      <c r="EQ73" s="15">
        <v>7</v>
      </c>
      <c r="ER73" s="15"/>
      <c r="ES73" s="15"/>
      <c r="ET73" s="15"/>
      <c r="EU73" s="15"/>
      <c r="EV73" s="15"/>
      <c r="EW73" s="15"/>
      <c r="EX73" s="15"/>
      <c r="EY73" s="15"/>
      <c r="EZ73" s="15"/>
      <c r="FA73" s="15"/>
      <c r="FB73" s="15"/>
      <c r="FC73" s="15"/>
      <c r="FD73" s="15"/>
      <c r="FE73" s="15"/>
      <c r="FF73" s="15"/>
      <c r="FG73" s="15"/>
      <c r="FH73" s="15"/>
      <c r="FI73" s="15"/>
      <c r="FJ73" s="15"/>
      <c r="FK73" s="15"/>
      <c r="FL73" s="15"/>
      <c r="FM73" s="15"/>
      <c r="FN73" s="15"/>
      <c r="FO73" s="15"/>
      <c r="FP73" s="15"/>
      <c r="FQ73" s="15"/>
      <c r="FR73" s="15"/>
      <c r="FS73" s="15"/>
      <c r="FT73" s="15"/>
      <c r="FU73" s="15"/>
      <c r="FV73" s="15"/>
      <c r="FW73" s="15"/>
      <c r="FX73" s="15"/>
      <c r="FY73" s="15"/>
      <c r="FZ73" s="15"/>
      <c r="GA73" s="15"/>
      <c r="GB73" s="15"/>
      <c r="GC73" s="15"/>
      <c r="GD73" s="15"/>
      <c r="GE73" s="15"/>
      <c r="GF73" s="15"/>
      <c r="GG73" s="15"/>
      <c r="GH73" s="15"/>
      <c r="GI73" s="15"/>
      <c r="GJ73" s="15"/>
      <c r="GK73" s="15"/>
      <c r="GL73" s="15"/>
      <c r="GM73" s="15"/>
      <c r="GN73" s="15"/>
      <c r="GO73" s="15"/>
      <c r="GP73" s="15"/>
      <c r="GQ73" s="15"/>
      <c r="GR73" s="15"/>
      <c r="GS73" s="15"/>
      <c r="GT73" s="15"/>
      <c r="GU73" s="15"/>
      <c r="GV73" s="15"/>
      <c r="GW73" s="15"/>
      <c r="GX73" s="15"/>
      <c r="GY73" s="15"/>
      <c r="GZ73" s="15"/>
      <c r="HA73" s="15"/>
      <c r="HB73" s="15"/>
      <c r="HC73" s="15"/>
      <c r="HD73" s="15"/>
      <c r="HE73" s="15"/>
      <c r="HF73" s="15"/>
      <c r="HG73" s="15"/>
      <c r="HH73" s="15"/>
      <c r="HI73" s="15"/>
      <c r="HJ73" s="15"/>
      <c r="HK73" s="15"/>
      <c r="HL73" s="15"/>
      <c r="HM73" s="15"/>
      <c r="HN73" s="15"/>
      <c r="HO73" s="15"/>
      <c r="HP73" s="15"/>
      <c r="HQ73" s="15"/>
      <c r="HR73" s="15"/>
      <c r="HS73" s="15"/>
      <c r="HT73" s="15"/>
      <c r="HU73" s="15"/>
      <c r="HV73" s="15"/>
      <c r="HW73" s="15"/>
      <c r="HX73" s="15"/>
      <c r="HY73" s="15"/>
      <c r="HZ73" s="15"/>
      <c r="IA73" s="15"/>
      <c r="IB73" s="15"/>
      <c r="IC73" s="15"/>
      <c r="ID73" s="15"/>
      <c r="IE73" s="15"/>
      <c r="IF73" s="15"/>
      <c r="IG73" s="15"/>
      <c r="IH73" s="15"/>
      <c r="II73" s="15"/>
      <c r="IJ73" s="15"/>
      <c r="IK73" s="15"/>
      <c r="IL73" s="15"/>
      <c r="IM73" s="15"/>
      <c r="IN73" s="15">
        <v>15</v>
      </c>
      <c r="IO73" s="15">
        <f t="shared" si="19"/>
        <v>52</v>
      </c>
      <c r="IP73" s="15">
        <v>50</v>
      </c>
      <c r="IQ73" s="15"/>
      <c r="IR73" s="67"/>
      <c r="IS73" s="31" t="s">
        <v>950</v>
      </c>
      <c r="IV73" s="4"/>
      <c r="IW73" s="4"/>
      <c r="IX73" s="4"/>
      <c r="IY73" s="37"/>
      <c r="IZ73" s="37"/>
      <c r="JA73" s="37">
        <f t="shared" si="17"/>
        <v>0</v>
      </c>
      <c r="JB73" s="34"/>
      <c r="JC73" s="107">
        <v>1.85</v>
      </c>
      <c r="JD73">
        <v>7.2900000000000009</v>
      </c>
      <c r="JF73" s="48"/>
      <c r="JG73" s="136"/>
      <c r="JH73" s="31"/>
      <c r="JJ73" s="110">
        <v>12.97</v>
      </c>
      <c r="JK73" s="6">
        <v>5</v>
      </c>
      <c r="JL73">
        <v>4.57</v>
      </c>
      <c r="JM73" t="s">
        <v>668</v>
      </c>
      <c r="JR73" s="142"/>
      <c r="JS73" s="142"/>
      <c r="JT73" s="107" t="str">
        <f t="shared" si="14"/>
        <v/>
      </c>
      <c r="JU73" s="107" t="str">
        <f t="shared" si="15"/>
        <v/>
      </c>
      <c r="JV73" s="107">
        <f t="shared" si="16"/>
        <v>12.97</v>
      </c>
      <c r="JW73" s="107" t="str">
        <f>IF(ISBLANK(JE73),"",IF(ISBLANK(JC73),"",IFERROR(((JE73-JC73)/0.36/P73),"")))</f>
        <v/>
      </c>
      <c r="JY73" s="107">
        <f>IF(ISBLANK(JV73),"",IF(ISBLANK(JD73),"",IFERROR(((JV73-JD73)/0.36/P73),"")))</f>
        <v>0.29218106995884774</v>
      </c>
      <c r="KA73" s="107"/>
      <c r="KB73" s="107"/>
      <c r="KC73" s="107"/>
      <c r="KD73" s="107"/>
    </row>
    <row r="74" spans="1:290" x14ac:dyDescent="0.25">
      <c r="A74" s="15" t="s">
        <v>232</v>
      </c>
      <c r="B74" s="4" t="s">
        <v>283</v>
      </c>
      <c r="C74" s="4" t="s">
        <v>733</v>
      </c>
      <c r="D74" s="4" t="s">
        <v>804</v>
      </c>
      <c r="E74" s="4" t="s">
        <v>14</v>
      </c>
      <c r="F74" s="15" t="s">
        <v>627</v>
      </c>
      <c r="G74" s="15" t="s">
        <v>628</v>
      </c>
      <c r="H74" s="27">
        <v>3</v>
      </c>
      <c r="I74" s="15" t="s">
        <v>629</v>
      </c>
      <c r="J74" s="15" t="s">
        <v>636</v>
      </c>
      <c r="K74" s="26">
        <v>951</v>
      </c>
      <c r="L74" s="98">
        <v>-2.2779990269999999</v>
      </c>
      <c r="M74" s="98">
        <v>34.027678035000001</v>
      </c>
      <c r="N74" s="20">
        <v>42815</v>
      </c>
      <c r="O74" s="20">
        <v>42868</v>
      </c>
      <c r="P74" s="26">
        <f t="shared" si="7"/>
        <v>53</v>
      </c>
      <c r="Q74" s="77">
        <f>INDEX([1]Sheet1!$J:$J,MATCH(A74,[1]Sheet1!$A:$A,0))</f>
        <v>213.79325629799999</v>
      </c>
      <c r="R74" s="91" t="s">
        <v>39</v>
      </c>
      <c r="S74" s="83">
        <v>2.8</v>
      </c>
      <c r="T74" s="82">
        <v>1.4</v>
      </c>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V74" s="26"/>
      <c r="BW74" s="26"/>
      <c r="BY74" s="26">
        <v>7</v>
      </c>
      <c r="BZ74" s="26"/>
      <c r="CA74" s="26"/>
      <c r="CB74" s="26"/>
      <c r="CC74" s="26"/>
      <c r="CD74" s="26"/>
      <c r="CE74" s="26"/>
      <c r="CF74" s="26"/>
      <c r="CG74" s="26"/>
      <c r="CH74" s="26"/>
      <c r="CI74" s="26"/>
      <c r="CJ74" s="26"/>
      <c r="CK74" s="26"/>
      <c r="CL74" s="26"/>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c r="DK74" s="26"/>
      <c r="DL74" s="26"/>
      <c r="DM74" s="26"/>
      <c r="DN74" s="26"/>
      <c r="DO74" s="26"/>
      <c r="DP74" s="26"/>
      <c r="DQ74" s="26"/>
      <c r="DR74" s="26"/>
      <c r="DS74" s="26"/>
      <c r="DT74" s="26"/>
      <c r="DU74" s="26"/>
      <c r="DV74" s="26"/>
      <c r="DW74" s="26"/>
      <c r="DX74" s="26"/>
      <c r="DY74" s="26"/>
      <c r="DZ74" s="26"/>
      <c r="EA74" s="104">
        <v>15</v>
      </c>
      <c r="EB74" s="26">
        <f t="shared" si="18"/>
        <v>22</v>
      </c>
      <c r="EC74" s="104">
        <v>35</v>
      </c>
      <c r="EF74" s="3" t="s">
        <v>951</v>
      </c>
      <c r="EG74" s="10">
        <v>3.5</v>
      </c>
      <c r="EH74" s="15">
        <v>31.6</v>
      </c>
      <c r="EI74" s="15"/>
      <c r="EJ74" s="15"/>
      <c r="EK74" s="15"/>
      <c r="EL74" s="15"/>
      <c r="EM74" s="15"/>
      <c r="EN74" s="15"/>
      <c r="EO74" s="15"/>
      <c r="EP74" s="15"/>
      <c r="EQ74" s="15">
        <v>10</v>
      </c>
      <c r="ER74" s="15"/>
      <c r="ES74" s="15"/>
      <c r="ET74" s="15">
        <v>10</v>
      </c>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15"/>
      <c r="GD74" s="15"/>
      <c r="GE74" s="15"/>
      <c r="GF74" s="15"/>
      <c r="GG74" s="15"/>
      <c r="GH74" s="15"/>
      <c r="GI74" s="15"/>
      <c r="GJ74" s="15"/>
      <c r="GK74" s="15"/>
      <c r="GL74" s="15"/>
      <c r="GM74" s="15"/>
      <c r="GN74" s="15"/>
      <c r="GO74" s="15"/>
      <c r="GP74" s="15"/>
      <c r="GQ74" s="15"/>
      <c r="GR74" s="15"/>
      <c r="GS74" s="15"/>
      <c r="GT74" s="15"/>
      <c r="GU74" s="15"/>
      <c r="GV74" s="15"/>
      <c r="GW74" s="15"/>
      <c r="GX74" s="15"/>
      <c r="GY74" s="15"/>
      <c r="GZ74" s="15"/>
      <c r="HA74" s="15"/>
      <c r="HB74" s="15"/>
      <c r="HC74" s="15"/>
      <c r="HD74" s="15"/>
      <c r="HE74" s="15"/>
      <c r="HF74" s="15"/>
      <c r="HG74" s="15"/>
      <c r="HH74" s="15"/>
      <c r="HI74" s="15"/>
      <c r="HJ74" s="15"/>
      <c r="HK74" s="15"/>
      <c r="HL74" s="15"/>
      <c r="HM74" s="15"/>
      <c r="HN74" s="15"/>
      <c r="HO74" s="15"/>
      <c r="HP74" s="15"/>
      <c r="HQ74" s="15"/>
      <c r="HR74" s="15"/>
      <c r="HS74" s="15"/>
      <c r="HT74" s="15"/>
      <c r="HU74" s="15"/>
      <c r="HV74" s="15"/>
      <c r="HW74" s="15"/>
      <c r="HX74" s="15"/>
      <c r="HY74" s="15"/>
      <c r="HZ74" s="15"/>
      <c r="IA74" s="15"/>
      <c r="IB74" s="15"/>
      <c r="IC74" s="15"/>
      <c r="ID74" s="15"/>
      <c r="IE74" s="15"/>
      <c r="IF74" s="15"/>
      <c r="IG74" s="15"/>
      <c r="IH74" s="15"/>
      <c r="II74" s="15"/>
      <c r="IJ74" s="15"/>
      <c r="IK74" s="15"/>
      <c r="IL74" s="15"/>
      <c r="IM74" s="15"/>
      <c r="IN74" s="15">
        <v>40</v>
      </c>
      <c r="IO74" s="15">
        <f t="shared" si="19"/>
        <v>60</v>
      </c>
      <c r="IP74" s="15">
        <v>65</v>
      </c>
      <c r="IQ74" s="15"/>
      <c r="IR74" s="67"/>
      <c r="IS74" s="31" t="s">
        <v>950</v>
      </c>
      <c r="IV74" s="4"/>
      <c r="IW74" s="4"/>
      <c r="IX74" s="4"/>
      <c r="IY74" s="37"/>
      <c r="IZ74" s="37"/>
      <c r="JA74" s="37">
        <f t="shared" si="17"/>
        <v>0</v>
      </c>
      <c r="JB74" s="34"/>
      <c r="JC74" s="107">
        <v>8.18</v>
      </c>
      <c r="JD74">
        <v>14.7</v>
      </c>
      <c r="JE74" s="107">
        <v>63.96</v>
      </c>
      <c r="JF74" s="34"/>
      <c r="JG74" s="136">
        <v>5.24</v>
      </c>
      <c r="JH74" s="31">
        <v>5.03</v>
      </c>
      <c r="JI74" t="s">
        <v>668</v>
      </c>
      <c r="JJ74" s="110">
        <v>17.079999999999998</v>
      </c>
      <c r="JK74" s="6">
        <v>5.37</v>
      </c>
      <c r="JL74">
        <v>5.03</v>
      </c>
      <c r="JN74" s="40">
        <v>10.77</v>
      </c>
      <c r="JO74" s="40">
        <v>6.27</v>
      </c>
      <c r="JP74" s="107">
        <v>1.44</v>
      </c>
      <c r="JQ74" s="107">
        <v>0.12</v>
      </c>
      <c r="JR74" s="142"/>
      <c r="JS74" s="142"/>
      <c r="JT74" s="107">
        <f t="shared" si="14"/>
        <v>1.44</v>
      </c>
      <c r="JU74" s="107">
        <f t="shared" si="15"/>
        <v>0.12</v>
      </c>
      <c r="JV74" s="107">
        <f t="shared" si="16"/>
        <v>81.039999999999992</v>
      </c>
      <c r="JW74" s="107">
        <f>IF(ISBLANK(JE74),"",IF(ISBLANK(JC75),"",IFERROR(((JE74-JC75)/0.36/P74),"")))</f>
        <v>2.7798742138364783</v>
      </c>
      <c r="JX74" s="107">
        <f>IF(ISBLANK(JE74),"",IF(ISBLANK(JE74),"",IFERROR(((JE74-JE75)/0.36/P74),"")))</f>
        <v>3.3522012578616356</v>
      </c>
      <c r="JY74" s="107">
        <f>IF(ISBLANK(JD75),"",IF(ISBLANK(JV74),"",IFERROR(((JV74-JD75)/0.36/P74),"")))</f>
        <v>3.0026205450733752</v>
      </c>
      <c r="JZ74" s="107">
        <f>IF(ISBLANK(JV75),"",IF(ISBLANK(JV74),"",IFERROR(((JV74-JV75)/0.36/P74),"")))</f>
        <v>3.3427672955974836</v>
      </c>
      <c r="KA74" s="107">
        <v>0.84</v>
      </c>
      <c r="KB74" s="107">
        <v>0.19</v>
      </c>
      <c r="KC74" s="107">
        <v>1.23</v>
      </c>
      <c r="KD74" s="107">
        <v>0.23</v>
      </c>
    </row>
    <row r="75" spans="1:290" x14ac:dyDescent="0.25">
      <c r="A75" s="15" t="s">
        <v>233</v>
      </c>
      <c r="B75" s="4" t="s">
        <v>283</v>
      </c>
      <c r="C75" s="4" t="s">
        <v>733</v>
      </c>
      <c r="D75" s="4" t="s">
        <v>804</v>
      </c>
      <c r="E75" s="4" t="s">
        <v>14</v>
      </c>
      <c r="F75" s="15" t="s">
        <v>627</v>
      </c>
      <c r="G75" s="15" t="s">
        <v>628</v>
      </c>
      <c r="H75" s="27">
        <v>3</v>
      </c>
      <c r="I75" s="15" t="s">
        <v>631</v>
      </c>
      <c r="J75" s="15" t="s">
        <v>636</v>
      </c>
      <c r="K75" s="26">
        <v>951</v>
      </c>
      <c r="L75" s="98">
        <v>-2.2779990269999999</v>
      </c>
      <c r="M75" s="98">
        <v>34.027678035000001</v>
      </c>
      <c r="N75" s="20">
        <v>42815</v>
      </c>
      <c r="O75" s="20">
        <v>42868</v>
      </c>
      <c r="P75" s="26">
        <f t="shared" si="7"/>
        <v>53</v>
      </c>
      <c r="Q75" s="77">
        <f>INDEX([1]Sheet1!$J:$J,MATCH(A75,[1]Sheet1!$A:$A,0))</f>
        <v>213.79325629799999</v>
      </c>
      <c r="R75" s="91" t="s">
        <v>39</v>
      </c>
      <c r="S75" s="83">
        <v>2.7</v>
      </c>
      <c r="T75" s="82">
        <v>1.5</v>
      </c>
      <c r="U75" s="26"/>
      <c r="V75" s="26"/>
      <c r="W75" s="26"/>
      <c r="X75" s="26"/>
      <c r="Y75" s="26"/>
      <c r="Z75" s="26"/>
      <c r="AA75" s="26"/>
      <c r="AB75" s="26"/>
      <c r="AC75" s="26">
        <v>5</v>
      </c>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V75" s="26"/>
      <c r="BW75" s="26"/>
      <c r="EA75" s="104">
        <v>33</v>
      </c>
      <c r="EB75" s="26">
        <f t="shared" si="18"/>
        <v>38</v>
      </c>
      <c r="EC75" s="104">
        <v>40</v>
      </c>
      <c r="EF75" s="3" t="s">
        <v>951</v>
      </c>
      <c r="EG75" s="10">
        <v>3.2</v>
      </c>
      <c r="EH75" s="15">
        <v>13.2</v>
      </c>
      <c r="EI75" s="15"/>
      <c r="EJ75" s="15">
        <v>10</v>
      </c>
      <c r="EK75" s="15"/>
      <c r="EL75" s="15"/>
      <c r="EM75" s="15"/>
      <c r="EN75" s="15"/>
      <c r="EO75" s="15"/>
      <c r="EP75" s="15"/>
      <c r="EQ75" s="15">
        <v>5</v>
      </c>
      <c r="ER75" s="15"/>
      <c r="ES75" s="15"/>
      <c r="ET75" s="15"/>
      <c r="EU75" s="15"/>
      <c r="EV75" s="15">
        <v>10</v>
      </c>
      <c r="EW75" s="15"/>
      <c r="EX75" s="15"/>
      <c r="EY75" s="15"/>
      <c r="EZ75" s="15"/>
      <c r="FA75" s="15"/>
      <c r="FB75" s="15"/>
      <c r="FC75" s="15"/>
      <c r="FD75" s="15"/>
      <c r="FE75" s="15"/>
      <c r="FF75" s="15"/>
      <c r="FG75" s="15"/>
      <c r="FH75" s="15"/>
      <c r="FI75" s="15"/>
      <c r="FJ75" s="15"/>
      <c r="FK75" s="15"/>
      <c r="FL75" s="15"/>
      <c r="FM75" s="15"/>
      <c r="FN75" s="15"/>
      <c r="FO75" s="15"/>
      <c r="FP75" s="15"/>
      <c r="FQ75" s="15"/>
      <c r="FR75" s="15"/>
      <c r="FS75" s="15"/>
      <c r="FT75" s="15"/>
      <c r="FU75" s="15"/>
      <c r="FV75" s="15">
        <v>5</v>
      </c>
      <c r="FW75" s="15"/>
      <c r="FX75" s="15"/>
      <c r="FY75" s="15"/>
      <c r="FZ75" s="15"/>
      <c r="GA75" s="15"/>
      <c r="GB75" s="15"/>
      <c r="GC75" s="15"/>
      <c r="GD75" s="15"/>
      <c r="GE75" s="15"/>
      <c r="GF75" s="15"/>
      <c r="GG75" s="15"/>
      <c r="GH75" s="15"/>
      <c r="GI75" s="15"/>
      <c r="GJ75" s="15"/>
      <c r="GK75" s="15"/>
      <c r="GL75" s="15"/>
      <c r="GM75" s="15"/>
      <c r="GN75" s="15"/>
      <c r="GO75" s="15"/>
      <c r="GP75" s="15"/>
      <c r="GQ75" s="15"/>
      <c r="GR75" s="15"/>
      <c r="GS75" s="15"/>
      <c r="GT75" s="15"/>
      <c r="GU75" s="15"/>
      <c r="GV75" s="15"/>
      <c r="GW75" s="15"/>
      <c r="GX75" s="15"/>
      <c r="GY75" s="15"/>
      <c r="GZ75" s="15"/>
      <c r="HA75" s="15"/>
      <c r="HB75" s="15"/>
      <c r="HC75" s="15"/>
      <c r="HD75" s="15"/>
      <c r="HE75" s="15"/>
      <c r="HF75" s="15"/>
      <c r="HG75" s="15"/>
      <c r="HH75" s="15"/>
      <c r="HI75" s="15"/>
      <c r="HJ75" s="15"/>
      <c r="HK75" s="15"/>
      <c r="HL75" s="15"/>
      <c r="HM75" s="15"/>
      <c r="HN75" s="15"/>
      <c r="HO75" s="15"/>
      <c r="HP75" s="15"/>
      <c r="HQ75" s="15"/>
      <c r="HR75" s="15"/>
      <c r="HS75" s="15"/>
      <c r="HT75" s="15"/>
      <c r="HU75" s="15"/>
      <c r="HV75" s="15"/>
      <c r="HW75" s="15"/>
      <c r="HX75" s="15"/>
      <c r="HY75" s="15"/>
      <c r="HZ75" s="15"/>
      <c r="IA75" s="15"/>
      <c r="IB75" s="15"/>
      <c r="IC75" s="15"/>
      <c r="ID75" s="15"/>
      <c r="IE75" s="15"/>
      <c r="IF75" s="15"/>
      <c r="IG75" s="15"/>
      <c r="IH75" s="15"/>
      <c r="II75" s="15"/>
      <c r="IJ75" s="15"/>
      <c r="IK75" s="15"/>
      <c r="IL75" s="15"/>
      <c r="IM75" s="15"/>
      <c r="IN75" s="15">
        <v>20</v>
      </c>
      <c r="IO75" s="15">
        <f t="shared" si="19"/>
        <v>50</v>
      </c>
      <c r="IP75" s="15">
        <v>55</v>
      </c>
      <c r="IQ75" s="15"/>
      <c r="IR75" s="67"/>
      <c r="IS75" s="31" t="s">
        <v>950</v>
      </c>
      <c r="IV75" s="4"/>
      <c r="IW75" s="4"/>
      <c r="IX75" s="4"/>
      <c r="IY75" s="37"/>
      <c r="IZ75" s="37"/>
      <c r="JA75" s="37">
        <f t="shared" si="17"/>
        <v>0</v>
      </c>
      <c r="JB75" s="34"/>
      <c r="JC75" s="107">
        <v>10.92</v>
      </c>
      <c r="JD75">
        <v>23.75</v>
      </c>
      <c r="JF75" s="34"/>
      <c r="JG75" s="136"/>
      <c r="JH75" s="31"/>
      <c r="JJ75" s="110">
        <v>17.260000000000002</v>
      </c>
      <c r="JK75" s="6">
        <v>4.7</v>
      </c>
      <c r="JL75">
        <v>4.43</v>
      </c>
      <c r="JO75" s="40">
        <v>6.38</v>
      </c>
      <c r="JR75" s="107">
        <v>1.1599999999999999</v>
      </c>
      <c r="JS75" s="107">
        <v>0.15</v>
      </c>
      <c r="JT75" s="107">
        <f t="shared" si="14"/>
        <v>1.1599999999999999</v>
      </c>
      <c r="JU75" s="107">
        <f t="shared" si="15"/>
        <v>0.15</v>
      </c>
      <c r="JV75" s="107">
        <f t="shared" si="16"/>
        <v>17.260000000000002</v>
      </c>
      <c r="JW75" s="107" t="str">
        <f>IF(ISBLANK(JE75),"",IF(ISBLANK(JC75),"",IFERROR(((JE75-JC75)/0.36/P75),"")))</f>
        <v/>
      </c>
      <c r="JY75" s="107">
        <f>IF(ISBLANK(JV75),"",IF(ISBLANK(JD75),"",IFERROR(((JV75-JD75)/0.36/P75),"")))</f>
        <v>-0.34014675052410898</v>
      </c>
      <c r="KA75" s="107"/>
      <c r="KB75" s="107"/>
      <c r="KC75" s="107">
        <v>1.26</v>
      </c>
      <c r="KD75" s="107">
        <v>0.22</v>
      </c>
    </row>
    <row r="76" spans="1:290" x14ac:dyDescent="0.25">
      <c r="A76" s="15" t="s">
        <v>234</v>
      </c>
      <c r="B76" s="4" t="s">
        <v>284</v>
      </c>
      <c r="C76" s="4" t="s">
        <v>733</v>
      </c>
      <c r="D76" s="4" t="s">
        <v>805</v>
      </c>
      <c r="E76" s="4" t="s">
        <v>14</v>
      </c>
      <c r="F76" s="15" t="s">
        <v>627</v>
      </c>
      <c r="G76" s="15" t="s">
        <v>628</v>
      </c>
      <c r="H76" s="27">
        <v>4</v>
      </c>
      <c r="I76" s="15" t="s">
        <v>629</v>
      </c>
      <c r="J76" s="15" t="s">
        <v>636</v>
      </c>
      <c r="K76" s="26">
        <v>950</v>
      </c>
      <c r="L76" s="98">
        <v>-2.2788369660000001</v>
      </c>
      <c r="M76" s="98">
        <v>34.031883989999997</v>
      </c>
      <c r="N76" s="20">
        <v>42815</v>
      </c>
      <c r="O76" s="20">
        <v>42868</v>
      </c>
      <c r="P76" s="26">
        <f t="shared" si="7"/>
        <v>53</v>
      </c>
      <c r="Q76" s="77">
        <f>INDEX([1]Sheet1!$J:$J,MATCH(A76,[1]Sheet1!$A:$A,0))</f>
        <v>213.79325629799999</v>
      </c>
      <c r="R76" s="91" t="s">
        <v>39</v>
      </c>
      <c r="S76" s="83">
        <v>1</v>
      </c>
      <c r="T76" s="82">
        <v>3.3</v>
      </c>
      <c r="U76" s="26"/>
      <c r="V76" s="26"/>
      <c r="W76" s="26"/>
      <c r="X76" s="26"/>
      <c r="Y76" s="26"/>
      <c r="Z76" s="26"/>
      <c r="AA76" s="26"/>
      <c r="AB76" s="26"/>
      <c r="AC76" s="26">
        <v>12</v>
      </c>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V76" s="26"/>
      <c r="BW76" s="26"/>
      <c r="EA76" s="104">
        <v>25</v>
      </c>
      <c r="EB76" s="26">
        <f t="shared" si="18"/>
        <v>37</v>
      </c>
      <c r="EC76" s="104">
        <v>40</v>
      </c>
      <c r="EF76" s="3" t="s">
        <v>951</v>
      </c>
      <c r="EG76" s="10">
        <v>3.5</v>
      </c>
      <c r="EH76" s="15">
        <v>20.6</v>
      </c>
      <c r="EI76" s="15"/>
      <c r="EJ76" s="15"/>
      <c r="EK76" s="15"/>
      <c r="EL76" s="15"/>
      <c r="EM76" s="15"/>
      <c r="EN76" s="15"/>
      <c r="EO76" s="15"/>
      <c r="EP76" s="15"/>
      <c r="EQ76" s="15">
        <v>15</v>
      </c>
      <c r="ER76" s="15"/>
      <c r="ES76" s="15"/>
      <c r="ET76" s="15">
        <v>15</v>
      </c>
      <c r="EU76" s="15"/>
      <c r="EV76" s="15"/>
      <c r="EW76" s="15"/>
      <c r="EX76" s="15"/>
      <c r="EY76" s="15"/>
      <c r="EZ76" s="15"/>
      <c r="FA76" s="15"/>
      <c r="FB76" s="15"/>
      <c r="FC76" s="15"/>
      <c r="FD76" s="15"/>
      <c r="FE76" s="15"/>
      <c r="FF76" s="15"/>
      <c r="FG76" s="15"/>
      <c r="FH76" s="15"/>
      <c r="FI76" s="15"/>
      <c r="FJ76" s="15"/>
      <c r="FK76" s="15"/>
      <c r="FL76" s="15"/>
      <c r="FM76" s="15"/>
      <c r="FN76" s="15"/>
      <c r="FO76" s="15"/>
      <c r="FP76" s="15"/>
      <c r="FQ76" s="15"/>
      <c r="FR76" s="15"/>
      <c r="FS76" s="15"/>
      <c r="FT76" s="15"/>
      <c r="FU76" s="15"/>
      <c r="FV76" s="15"/>
      <c r="FW76" s="15"/>
      <c r="FX76" s="15"/>
      <c r="FY76" s="15"/>
      <c r="FZ76" s="15"/>
      <c r="GA76" s="15"/>
      <c r="GB76" s="15"/>
      <c r="GC76" s="15"/>
      <c r="GD76" s="15"/>
      <c r="GE76" s="15"/>
      <c r="GF76" s="15"/>
      <c r="GG76" s="15"/>
      <c r="GH76" s="15"/>
      <c r="GI76" s="15"/>
      <c r="GJ76" s="15"/>
      <c r="GK76" s="15"/>
      <c r="GL76" s="15"/>
      <c r="GM76" s="15"/>
      <c r="GN76" s="15"/>
      <c r="GO76" s="15"/>
      <c r="GP76" s="15"/>
      <c r="GQ76" s="15"/>
      <c r="GR76" s="15"/>
      <c r="GS76" s="15"/>
      <c r="GT76" s="15"/>
      <c r="GU76" s="15"/>
      <c r="GV76" s="15"/>
      <c r="GW76" s="15"/>
      <c r="GX76" s="15"/>
      <c r="GY76" s="15"/>
      <c r="GZ76" s="15"/>
      <c r="HA76" s="15"/>
      <c r="HB76" s="15"/>
      <c r="HC76" s="15"/>
      <c r="HD76" s="15"/>
      <c r="HE76" s="15"/>
      <c r="HF76" s="15"/>
      <c r="HG76" s="15"/>
      <c r="HH76" s="15"/>
      <c r="HI76" s="15"/>
      <c r="HJ76" s="15"/>
      <c r="HK76" s="15"/>
      <c r="HL76" s="15"/>
      <c r="HM76" s="15"/>
      <c r="HN76" s="15"/>
      <c r="HO76" s="15"/>
      <c r="HP76" s="15"/>
      <c r="HQ76" s="15"/>
      <c r="HR76" s="15"/>
      <c r="HS76" s="15"/>
      <c r="HT76" s="15"/>
      <c r="HU76" s="15"/>
      <c r="HV76" s="15"/>
      <c r="HW76" s="15"/>
      <c r="HX76" s="15"/>
      <c r="HY76" s="15"/>
      <c r="HZ76" s="15"/>
      <c r="IA76" s="15"/>
      <c r="IB76" s="15"/>
      <c r="IC76" s="15"/>
      <c r="ID76" s="15"/>
      <c r="IE76" s="15"/>
      <c r="IF76" s="15"/>
      <c r="IG76" s="15"/>
      <c r="IH76" s="15"/>
      <c r="II76" s="15"/>
      <c r="IJ76" s="15"/>
      <c r="IK76" s="15"/>
      <c r="IL76" s="15"/>
      <c r="IM76" s="15"/>
      <c r="IN76" s="15">
        <v>15</v>
      </c>
      <c r="IO76" s="15">
        <f t="shared" si="19"/>
        <v>45</v>
      </c>
      <c r="IP76" s="15">
        <v>50</v>
      </c>
      <c r="IQ76" s="15"/>
      <c r="IR76" s="67"/>
      <c r="IS76" s="31" t="s">
        <v>950</v>
      </c>
      <c r="IV76" s="4"/>
      <c r="IW76" s="4"/>
      <c r="IX76" s="4"/>
      <c r="IY76" s="37"/>
      <c r="IZ76" s="37"/>
      <c r="JA76" s="37">
        <f t="shared" si="17"/>
        <v>0</v>
      </c>
      <c r="JB76" s="34"/>
      <c r="JC76" s="107">
        <v>2.91</v>
      </c>
      <c r="JD76">
        <v>13.17</v>
      </c>
      <c r="JE76" s="107">
        <v>9.2799999999999994</v>
      </c>
      <c r="JF76" s="34"/>
      <c r="JG76" s="136"/>
      <c r="JH76" s="31">
        <v>4.59</v>
      </c>
      <c r="JJ76" s="110">
        <v>24.44</v>
      </c>
      <c r="JK76" s="6">
        <v>5.0599999999999996</v>
      </c>
      <c r="JL76">
        <v>4.93</v>
      </c>
      <c r="JM76" t="s">
        <v>668</v>
      </c>
      <c r="JN76" s="40">
        <v>4.66</v>
      </c>
      <c r="JP76" s="142"/>
      <c r="JQ76" s="142"/>
      <c r="JR76" s="107">
        <v>1.33</v>
      </c>
      <c r="JS76" s="107">
        <v>0.1</v>
      </c>
      <c r="JT76" s="107">
        <f t="shared" si="14"/>
        <v>1.33</v>
      </c>
      <c r="JU76" s="107">
        <f t="shared" si="15"/>
        <v>0.1</v>
      </c>
      <c r="JV76" s="107">
        <f t="shared" si="16"/>
        <v>33.72</v>
      </c>
      <c r="JW76" s="107">
        <f>IF(ISBLANK(JE76),"",IF(ISBLANK(JC77),"",IFERROR(((JE76-JC77)/0.36/P76),"")))</f>
        <v>0.19549266247379454</v>
      </c>
      <c r="JX76" s="107">
        <f>IF(ISBLANK(JE76),"",IF(ISBLANK(JE76),"",IFERROR(((JE76-JE77)/0.36/P76),"")))</f>
        <v>0.11373165618448632</v>
      </c>
      <c r="JY76" s="107">
        <f>IF(ISBLANK(JD77),"",IF(ISBLANK(JV76),"",IFERROR(((JV76-JD77)/0.36/P76),"")))</f>
        <v>1.2431865828092243</v>
      </c>
      <c r="JZ76" s="107">
        <f>IF(ISBLANK(JV77),"",IF(ISBLANK(JV76),"",IFERROR(((JV76-JV77)/0.36/P76),"")))</f>
        <v>0.43134171907756819</v>
      </c>
      <c r="KA76" s="107">
        <v>1.23</v>
      </c>
      <c r="KB76" s="107">
        <v>0.21</v>
      </c>
      <c r="KC76" s="107"/>
      <c r="KD76" s="107"/>
    </row>
    <row r="77" spans="1:290" x14ac:dyDescent="0.25">
      <c r="A77" s="15" t="s">
        <v>235</v>
      </c>
      <c r="B77" s="4" t="s">
        <v>284</v>
      </c>
      <c r="C77" s="4" t="s">
        <v>733</v>
      </c>
      <c r="D77" s="4" t="s">
        <v>805</v>
      </c>
      <c r="E77" s="4" t="s">
        <v>14</v>
      </c>
      <c r="F77" s="15" t="s">
        <v>627</v>
      </c>
      <c r="G77" s="15" t="s">
        <v>628</v>
      </c>
      <c r="H77" s="27">
        <v>4</v>
      </c>
      <c r="I77" s="15" t="s">
        <v>631</v>
      </c>
      <c r="J77" s="15" t="s">
        <v>636</v>
      </c>
      <c r="K77" s="26">
        <v>950</v>
      </c>
      <c r="L77" s="98">
        <v>-2.2788369660000001</v>
      </c>
      <c r="M77" s="98">
        <v>34.031883989999997</v>
      </c>
      <c r="N77" s="20">
        <v>42815</v>
      </c>
      <c r="O77" s="20">
        <v>42868</v>
      </c>
      <c r="P77" s="26">
        <f t="shared" si="7"/>
        <v>53</v>
      </c>
      <c r="Q77" s="77">
        <f>INDEX([1]Sheet1!$J:$J,MATCH(A77,[1]Sheet1!$A:$A,0))</f>
        <v>213.79325629799999</v>
      </c>
      <c r="R77" s="91" t="s">
        <v>39</v>
      </c>
      <c r="S77" s="83">
        <v>0.7</v>
      </c>
      <c r="T77" s="82">
        <v>1.4</v>
      </c>
      <c r="U77" s="26"/>
      <c r="V77" s="104">
        <v>5</v>
      </c>
      <c r="AC77" s="104">
        <v>6</v>
      </c>
      <c r="EA77" s="104">
        <v>18</v>
      </c>
      <c r="EB77" s="26">
        <f t="shared" si="18"/>
        <v>29</v>
      </c>
      <c r="EC77" s="104">
        <v>35</v>
      </c>
      <c r="EF77" s="3" t="s">
        <v>951</v>
      </c>
      <c r="EG77" s="10">
        <v>2</v>
      </c>
      <c r="EH77" s="15">
        <v>6</v>
      </c>
      <c r="EI77" s="15"/>
      <c r="EJ77" s="15"/>
      <c r="EK77" s="15"/>
      <c r="EL77" s="15"/>
      <c r="EM77" s="15"/>
      <c r="EN77" s="15"/>
      <c r="EO77" s="15"/>
      <c r="EP77" s="15"/>
      <c r="EQ77" s="15">
        <v>5</v>
      </c>
      <c r="ER77" s="15"/>
      <c r="ES77" s="15"/>
      <c r="ET77" s="15">
        <v>10</v>
      </c>
      <c r="EU77" s="15"/>
      <c r="EV77" s="15"/>
      <c r="EW77" s="15"/>
      <c r="EX77" s="15"/>
      <c r="EY77" s="15"/>
      <c r="EZ77" s="15"/>
      <c r="FA77" s="15"/>
      <c r="FB77" s="15"/>
      <c r="FC77" s="15"/>
      <c r="FD77" s="15"/>
      <c r="FE77" s="15"/>
      <c r="FF77" s="15"/>
      <c r="FG77" s="15"/>
      <c r="FH77" s="15"/>
      <c r="FI77" s="15"/>
      <c r="FJ77" s="15"/>
      <c r="FK77" s="15"/>
      <c r="FL77" s="15"/>
      <c r="FM77" s="15"/>
      <c r="FN77" s="15"/>
      <c r="FO77" s="15"/>
      <c r="FP77" s="15"/>
      <c r="FQ77" s="15"/>
      <c r="FR77" s="15"/>
      <c r="FS77" s="15"/>
      <c r="FT77" s="15"/>
      <c r="FU77" s="15"/>
      <c r="FV77" s="15"/>
      <c r="FW77" s="15"/>
      <c r="FX77" s="15"/>
      <c r="FY77" s="15"/>
      <c r="FZ77" s="15"/>
      <c r="GA77" s="15"/>
      <c r="GB77" s="15"/>
      <c r="GC77" s="15"/>
      <c r="GD77" s="15"/>
      <c r="GE77" s="15"/>
      <c r="GF77" s="15"/>
      <c r="GG77" s="15"/>
      <c r="GH77" s="15"/>
      <c r="GI77" s="15"/>
      <c r="GJ77" s="15"/>
      <c r="GK77" s="15"/>
      <c r="GL77" s="15"/>
      <c r="GM77" s="15"/>
      <c r="GN77" s="15"/>
      <c r="GO77" s="15"/>
      <c r="GP77" s="15"/>
      <c r="GQ77" s="15"/>
      <c r="GR77" s="15"/>
      <c r="GS77" s="15"/>
      <c r="GT77" s="15"/>
      <c r="GU77" s="15"/>
      <c r="GV77" s="15"/>
      <c r="GW77" s="15"/>
      <c r="GX77" s="15"/>
      <c r="GY77" s="15"/>
      <c r="GZ77" s="15"/>
      <c r="HA77" s="15"/>
      <c r="HB77" s="15"/>
      <c r="HC77" s="15"/>
      <c r="HD77" s="15"/>
      <c r="HE77" s="15"/>
      <c r="HF77" s="15"/>
      <c r="HG77" s="15"/>
      <c r="HH77" s="15"/>
      <c r="HI77" s="15"/>
      <c r="HJ77" s="15"/>
      <c r="HK77" s="15"/>
      <c r="HL77" s="15"/>
      <c r="HM77" s="15"/>
      <c r="HN77" s="15"/>
      <c r="HO77" s="15"/>
      <c r="HP77" s="15"/>
      <c r="HQ77" s="15"/>
      <c r="HR77" s="15"/>
      <c r="HS77" s="15"/>
      <c r="HT77" s="15"/>
      <c r="HU77" s="15"/>
      <c r="HV77" s="15"/>
      <c r="HW77" s="15"/>
      <c r="HX77" s="15"/>
      <c r="HY77" s="15"/>
      <c r="HZ77" s="15"/>
      <c r="IA77" s="15"/>
      <c r="IB77" s="15"/>
      <c r="IC77" s="15"/>
      <c r="ID77" s="15"/>
      <c r="IE77" s="15"/>
      <c r="IF77" s="15"/>
      <c r="IG77" s="15"/>
      <c r="IH77" s="15"/>
      <c r="II77" s="15"/>
      <c r="IJ77" s="15"/>
      <c r="IK77" s="15"/>
      <c r="IL77" s="15"/>
      <c r="IM77" s="15"/>
      <c r="IN77" s="15">
        <v>10</v>
      </c>
      <c r="IO77" s="15">
        <f t="shared" si="19"/>
        <v>25</v>
      </c>
      <c r="IP77" s="15">
        <v>30</v>
      </c>
      <c r="IQ77" s="15"/>
      <c r="IR77" s="67"/>
      <c r="IS77" s="31" t="s">
        <v>950</v>
      </c>
      <c r="IV77" s="4"/>
      <c r="IW77" s="4"/>
      <c r="IX77" s="4"/>
      <c r="IY77" s="37"/>
      <c r="IZ77" s="37"/>
      <c r="JA77" s="37">
        <f t="shared" si="17"/>
        <v>0</v>
      </c>
      <c r="JB77" s="34"/>
      <c r="JC77" s="107">
        <v>5.55</v>
      </c>
      <c r="JD77">
        <v>10</v>
      </c>
      <c r="JE77" s="107">
        <v>7.11</v>
      </c>
      <c r="JF77" s="34"/>
      <c r="JG77" s="136">
        <v>4.87</v>
      </c>
      <c r="JH77" s="31">
        <v>1.55</v>
      </c>
      <c r="JJ77" s="110">
        <v>18.38</v>
      </c>
      <c r="JK77" s="6">
        <v>4.9800000000000004</v>
      </c>
      <c r="JL77">
        <v>4.8600000000000003</v>
      </c>
      <c r="JM77" t="s">
        <v>668</v>
      </c>
      <c r="JO77" s="40">
        <v>7.14</v>
      </c>
      <c r="JP77" s="107">
        <v>1.3</v>
      </c>
      <c r="JQ77" s="107">
        <v>0.12</v>
      </c>
      <c r="JR77" s="107">
        <v>2.0299999999999998</v>
      </c>
      <c r="JS77" s="107">
        <v>0.12</v>
      </c>
      <c r="JT77" s="107">
        <f t="shared" si="14"/>
        <v>3.33</v>
      </c>
      <c r="JU77" s="107">
        <f t="shared" si="15"/>
        <v>0.24</v>
      </c>
      <c r="JV77" s="107">
        <f t="shared" si="16"/>
        <v>25.49</v>
      </c>
      <c r="JW77" s="107">
        <f>IF(ISBLANK(JE77),"",IF(ISBLANK(JC77),"",IFERROR(((JE77-JC77)/0.36/P77),"")))</f>
        <v>8.17610062893082E-2</v>
      </c>
      <c r="JY77" s="107">
        <f>IF(ISBLANK(JV77),"",IF(ISBLANK(JD77),"",IFERROR(((JV77-JD77)/0.36/P77),"")))</f>
        <v>0.81184486373165621</v>
      </c>
      <c r="KA77" s="107"/>
      <c r="KB77" s="107"/>
      <c r="KC77" s="107">
        <v>1.33</v>
      </c>
      <c r="KD77" s="107">
        <v>0.24</v>
      </c>
    </row>
    <row r="78" spans="1:290" x14ac:dyDescent="0.25">
      <c r="A78" s="15" t="s">
        <v>236</v>
      </c>
      <c r="B78" s="4" t="s">
        <v>285</v>
      </c>
      <c r="C78" s="4" t="s">
        <v>734</v>
      </c>
      <c r="D78" s="4" t="s">
        <v>806</v>
      </c>
      <c r="E78" s="4" t="s">
        <v>15</v>
      </c>
      <c r="F78" s="15" t="s">
        <v>627</v>
      </c>
      <c r="G78" s="15" t="s">
        <v>632</v>
      </c>
      <c r="H78" s="27">
        <v>1</v>
      </c>
      <c r="I78" s="15" t="s">
        <v>629</v>
      </c>
      <c r="J78" s="15" t="s">
        <v>636</v>
      </c>
      <c r="K78" s="26">
        <v>957</v>
      </c>
      <c r="L78" s="98">
        <v>-2.3500519620000002</v>
      </c>
      <c r="M78" s="98">
        <v>34.049975992999997</v>
      </c>
      <c r="N78" s="20">
        <v>42816</v>
      </c>
      <c r="O78" s="20">
        <v>42869</v>
      </c>
      <c r="P78" s="26">
        <f t="shared" si="7"/>
        <v>53</v>
      </c>
      <c r="Q78" s="77">
        <f>INDEX([1]Sheet1!$J:$J,MATCH(A78,[1]Sheet1!$A:$A,0))</f>
        <v>222.92411083499999</v>
      </c>
      <c r="R78" s="91" t="s">
        <v>23</v>
      </c>
      <c r="S78" s="83">
        <v>1</v>
      </c>
      <c r="T78" s="82">
        <v>0.3</v>
      </c>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104">
        <v>12</v>
      </c>
      <c r="EB78" s="26">
        <f t="shared" si="18"/>
        <v>12</v>
      </c>
      <c r="EC78" s="104">
        <v>15</v>
      </c>
      <c r="EF78" s="3" t="s">
        <v>951</v>
      </c>
      <c r="EG78" s="10">
        <v>3</v>
      </c>
      <c r="EH78" s="15">
        <v>14.2</v>
      </c>
      <c r="EI78" s="15"/>
      <c r="EJ78" s="15"/>
      <c r="EK78" s="15"/>
      <c r="EL78" s="15"/>
      <c r="EM78" s="15"/>
      <c r="EN78" s="15"/>
      <c r="EO78" s="15"/>
      <c r="EP78" s="15"/>
      <c r="EQ78" s="15"/>
      <c r="ER78" s="15"/>
      <c r="ES78" s="15"/>
      <c r="ET78" s="15"/>
      <c r="EU78" s="15"/>
      <c r="EV78" s="15">
        <v>30</v>
      </c>
      <c r="EW78" s="15"/>
      <c r="EX78" s="15"/>
      <c r="EY78" s="15"/>
      <c r="EZ78" s="15"/>
      <c r="FA78" s="15"/>
      <c r="FB78" s="15"/>
      <c r="FC78" s="15"/>
      <c r="FD78" s="15"/>
      <c r="FE78" s="15"/>
      <c r="FF78" s="15"/>
      <c r="FG78" s="15"/>
      <c r="FH78" s="15"/>
      <c r="FI78" s="15"/>
      <c r="FJ78" s="15"/>
      <c r="FK78" s="15"/>
      <c r="FL78" s="15"/>
      <c r="FM78" s="15"/>
      <c r="FN78" s="15"/>
      <c r="FO78" s="15"/>
      <c r="FP78" s="15"/>
      <c r="FQ78" s="15"/>
      <c r="FR78" s="15"/>
      <c r="FS78" s="15"/>
      <c r="FT78" s="15"/>
      <c r="FU78" s="15"/>
      <c r="FV78" s="15"/>
      <c r="FW78" s="15"/>
      <c r="FX78" s="15"/>
      <c r="FY78" s="15"/>
      <c r="FZ78" s="15"/>
      <c r="GA78" s="15"/>
      <c r="GB78" s="15"/>
      <c r="GC78" s="15"/>
      <c r="GD78" s="15"/>
      <c r="GE78" s="15"/>
      <c r="GF78" s="15"/>
      <c r="GG78" s="15"/>
      <c r="GH78" s="15"/>
      <c r="GI78" s="15"/>
      <c r="GJ78" s="15"/>
      <c r="GK78" s="15"/>
      <c r="GL78" s="15"/>
      <c r="GM78" s="15"/>
      <c r="GN78" s="15"/>
      <c r="GO78" s="15"/>
      <c r="GP78" s="15"/>
      <c r="GQ78" s="15"/>
      <c r="GR78" s="15"/>
      <c r="GS78" s="15"/>
      <c r="GT78" s="15"/>
      <c r="GU78" s="15"/>
      <c r="GV78" s="15"/>
      <c r="GW78" s="15"/>
      <c r="GX78" s="15"/>
      <c r="GY78" s="15"/>
      <c r="GZ78" s="15"/>
      <c r="HA78" s="15"/>
      <c r="HB78" s="15"/>
      <c r="HC78" s="15"/>
      <c r="HD78" s="15"/>
      <c r="HE78" s="15"/>
      <c r="HF78" s="15"/>
      <c r="HG78" s="15"/>
      <c r="HH78" s="15"/>
      <c r="HI78" s="15"/>
      <c r="HJ78" s="15"/>
      <c r="HK78" s="15"/>
      <c r="HL78" s="15"/>
      <c r="HM78" s="15"/>
      <c r="HN78" s="15"/>
      <c r="HO78" s="15"/>
      <c r="HP78" s="15"/>
      <c r="HQ78" s="15"/>
      <c r="HR78" s="15"/>
      <c r="HS78" s="15"/>
      <c r="HT78" s="15"/>
      <c r="HU78" s="15"/>
      <c r="HV78" s="15"/>
      <c r="HW78" s="15"/>
      <c r="HX78" s="15"/>
      <c r="HY78" s="15"/>
      <c r="HZ78" s="15"/>
      <c r="IA78" s="15"/>
      <c r="IB78" s="15"/>
      <c r="IC78" s="15"/>
      <c r="ID78" s="15"/>
      <c r="IE78" s="15"/>
      <c r="IF78" s="15"/>
      <c r="IG78" s="15"/>
      <c r="IH78" s="15"/>
      <c r="II78" s="15"/>
      <c r="IJ78" s="15"/>
      <c r="IK78" s="15"/>
      <c r="IL78" s="15"/>
      <c r="IM78" s="15"/>
      <c r="IN78" s="15">
        <v>55</v>
      </c>
      <c r="IO78" s="15">
        <f t="shared" si="19"/>
        <v>85</v>
      </c>
      <c r="IP78" s="15">
        <v>92</v>
      </c>
      <c r="IQ78" s="15"/>
      <c r="IR78" s="67" t="s">
        <v>346</v>
      </c>
      <c r="IS78" s="31" t="s">
        <v>950</v>
      </c>
      <c r="IV78" s="4"/>
      <c r="IW78" s="4"/>
      <c r="IX78" s="4"/>
      <c r="IY78" s="37"/>
      <c r="IZ78" s="37"/>
      <c r="JA78" s="37">
        <f t="shared" si="17"/>
        <v>0</v>
      </c>
      <c r="JB78" s="34"/>
      <c r="JC78" s="107">
        <v>1.91</v>
      </c>
      <c r="JD78">
        <v>15.16</v>
      </c>
      <c r="JE78" s="107">
        <v>24.25</v>
      </c>
      <c r="JF78" s="34"/>
      <c r="JG78" s="136">
        <v>5.0199999999999996</v>
      </c>
      <c r="JH78" s="31">
        <v>4.63</v>
      </c>
      <c r="JI78" t="s">
        <v>668</v>
      </c>
      <c r="JJ78" s="110">
        <v>33.89</v>
      </c>
      <c r="JK78" s="6">
        <v>5.24</v>
      </c>
      <c r="JL78">
        <v>4.91</v>
      </c>
      <c r="JM78" t="s">
        <v>668</v>
      </c>
      <c r="JN78" s="40">
        <v>6.58</v>
      </c>
      <c r="JO78" s="40">
        <v>11.91</v>
      </c>
      <c r="JP78" s="107">
        <v>1.54</v>
      </c>
      <c r="JQ78" s="107">
        <v>0.12</v>
      </c>
      <c r="JR78" s="107">
        <v>4.5199999999999996</v>
      </c>
      <c r="JS78" s="107">
        <v>0.13</v>
      </c>
      <c r="JT78" s="107">
        <f t="shared" si="14"/>
        <v>6.06</v>
      </c>
      <c r="JU78" s="107">
        <f t="shared" si="15"/>
        <v>0.25</v>
      </c>
      <c r="JV78" s="107">
        <f t="shared" si="16"/>
        <v>58.14</v>
      </c>
      <c r="JW78" s="107">
        <f>IF(ISBLANK(JE78),"",IF(ISBLANK(JC79),"",IFERROR(((JE78-JC79)/0.36/P78),"")))</f>
        <v>0.81551362683438167</v>
      </c>
      <c r="JX78" s="107">
        <f>IF(ISBLANK(JE78),"",IF(ISBLANK(JE78),"",IFERROR(((JE78-JE79)/0.36/P78),"")))</f>
        <v>0.41299790356394123</v>
      </c>
      <c r="JY78" s="107">
        <f>IF(ISBLANK(JD79),"",IF(ISBLANK(JV78),"",IFERROR(((JV78-JD79)/0.36/P78),"")))</f>
        <v>2.434486373165619</v>
      </c>
      <c r="JZ78" s="107">
        <f>IF(ISBLANK(JV79),"",IF(ISBLANK(JV78),"",IFERROR(((JV78-JV79)/0.36/P78),"")))</f>
        <v>1.499475890985325</v>
      </c>
      <c r="KA78" s="107">
        <v>1.79</v>
      </c>
      <c r="KB78" s="107">
        <v>0.24</v>
      </c>
      <c r="KC78" s="107">
        <v>2.0699999999999998</v>
      </c>
      <c r="KD78" s="107">
        <v>0.16</v>
      </c>
    </row>
    <row r="79" spans="1:290" x14ac:dyDescent="0.25">
      <c r="A79" s="15" t="s">
        <v>237</v>
      </c>
      <c r="B79" s="4" t="s">
        <v>285</v>
      </c>
      <c r="C79" s="4" t="s">
        <v>734</v>
      </c>
      <c r="D79" s="4" t="s">
        <v>806</v>
      </c>
      <c r="E79" s="4" t="s">
        <v>15</v>
      </c>
      <c r="F79" s="15" t="s">
        <v>627</v>
      </c>
      <c r="G79" s="15" t="s">
        <v>632</v>
      </c>
      <c r="H79" s="27">
        <v>1</v>
      </c>
      <c r="I79" s="15" t="s">
        <v>631</v>
      </c>
      <c r="J79" s="15" t="s">
        <v>636</v>
      </c>
      <c r="K79" s="26">
        <v>957</v>
      </c>
      <c r="L79" s="98">
        <v>-2.3500519620000002</v>
      </c>
      <c r="M79" s="98">
        <v>34.049975992999997</v>
      </c>
      <c r="N79" s="20">
        <v>42816</v>
      </c>
      <c r="O79" s="20">
        <v>42869</v>
      </c>
      <c r="P79" s="26">
        <f t="shared" si="7"/>
        <v>53</v>
      </c>
      <c r="Q79" s="77">
        <f>INDEX([1]Sheet1!$J:$J,MATCH(A79,[1]Sheet1!$A:$A,0))</f>
        <v>222.92411083499999</v>
      </c>
      <c r="R79" s="91" t="s">
        <v>23</v>
      </c>
      <c r="S79" s="83">
        <v>1.2</v>
      </c>
      <c r="T79" s="82">
        <v>0.6</v>
      </c>
      <c r="U79" s="26"/>
      <c r="V79" s="26"/>
      <c r="W79" s="26"/>
      <c r="X79" s="26"/>
      <c r="Y79" s="26"/>
      <c r="Z79" s="26"/>
      <c r="AA79" s="26"/>
      <c r="AB79" s="26"/>
      <c r="AC79" s="26"/>
      <c r="AD79" s="26"/>
      <c r="AE79" s="26"/>
      <c r="AF79" s="26"/>
      <c r="AG79" s="26"/>
      <c r="AH79" s="26"/>
      <c r="AI79" s="26"/>
      <c r="AJ79" s="26"/>
      <c r="AK79" s="26">
        <v>4</v>
      </c>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26"/>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c r="DK79" s="26"/>
      <c r="DL79" s="26"/>
      <c r="DM79" s="26"/>
      <c r="DN79" s="26"/>
      <c r="DO79" s="26"/>
      <c r="DP79" s="26"/>
      <c r="DQ79" s="26"/>
      <c r="DR79" s="26"/>
      <c r="DS79" s="26"/>
      <c r="DT79" s="26"/>
      <c r="DU79" s="26"/>
      <c r="DV79" s="26"/>
      <c r="DW79" s="26"/>
      <c r="DX79" s="26"/>
      <c r="DY79" s="26"/>
      <c r="DZ79" s="26"/>
      <c r="EA79" s="104">
        <v>8</v>
      </c>
      <c r="EB79" s="26">
        <f t="shared" si="18"/>
        <v>12</v>
      </c>
      <c r="EC79" s="104">
        <v>12</v>
      </c>
      <c r="EF79" s="3" t="s">
        <v>951</v>
      </c>
      <c r="EG79" s="10">
        <v>1</v>
      </c>
      <c r="EH79" s="15">
        <v>9.6</v>
      </c>
      <c r="EI79" s="15"/>
      <c r="EJ79" s="15"/>
      <c r="EK79" s="15"/>
      <c r="EL79" s="15"/>
      <c r="EM79" s="15"/>
      <c r="EN79" s="15">
        <v>15</v>
      </c>
      <c r="EO79" s="15"/>
      <c r="EP79" s="15"/>
      <c r="EQ79" s="15"/>
      <c r="ER79" s="15"/>
      <c r="ES79" s="15"/>
      <c r="ET79" s="15"/>
      <c r="EU79" s="15"/>
      <c r="EV79" s="15"/>
      <c r="EW79" s="15"/>
      <c r="EX79" s="15"/>
      <c r="EY79" s="15"/>
      <c r="EZ79" s="15"/>
      <c r="FA79" s="15"/>
      <c r="FB79" s="15"/>
      <c r="FC79" s="15"/>
      <c r="FD79" s="15"/>
      <c r="FE79" s="15"/>
      <c r="FF79" s="15"/>
      <c r="FG79" s="15"/>
      <c r="FH79" s="15"/>
      <c r="FI79" s="15"/>
      <c r="FJ79" s="15"/>
      <c r="FK79" s="15"/>
      <c r="FL79" s="15"/>
      <c r="FM79" s="15"/>
      <c r="FN79" s="15"/>
      <c r="FO79" s="15"/>
      <c r="FP79" s="15"/>
      <c r="FQ79" s="15"/>
      <c r="FR79" s="15"/>
      <c r="FS79" s="15"/>
      <c r="FT79" s="15"/>
      <c r="FU79" s="15"/>
      <c r="FV79" s="15"/>
      <c r="FW79" s="15"/>
      <c r="FX79" s="15"/>
      <c r="FY79" s="15"/>
      <c r="FZ79" s="15"/>
      <c r="GA79" s="15"/>
      <c r="GB79" s="15"/>
      <c r="GC79" s="15"/>
      <c r="GD79" s="15"/>
      <c r="GE79" s="15"/>
      <c r="GF79" s="15"/>
      <c r="GG79" s="15"/>
      <c r="GH79" s="15"/>
      <c r="GI79" s="15"/>
      <c r="GJ79" s="15"/>
      <c r="GK79" s="15"/>
      <c r="GL79" s="15"/>
      <c r="GM79" s="15"/>
      <c r="GN79" s="15"/>
      <c r="GO79" s="15"/>
      <c r="GP79" s="15"/>
      <c r="GQ79" s="15"/>
      <c r="GR79" s="15"/>
      <c r="GS79" s="15"/>
      <c r="GT79" s="15"/>
      <c r="GU79" s="15"/>
      <c r="GV79" s="15"/>
      <c r="GW79" s="15"/>
      <c r="GX79" s="15"/>
      <c r="GY79" s="15"/>
      <c r="GZ79" s="15"/>
      <c r="HA79" s="15"/>
      <c r="HB79" s="15"/>
      <c r="HC79" s="15"/>
      <c r="HD79" s="15"/>
      <c r="HE79" s="15"/>
      <c r="HF79" s="15"/>
      <c r="HG79" s="15"/>
      <c r="HH79" s="15"/>
      <c r="HI79" s="15"/>
      <c r="HJ79" s="15"/>
      <c r="HK79" s="15"/>
      <c r="HL79" s="15"/>
      <c r="HM79" s="15"/>
      <c r="HN79" s="15"/>
      <c r="HO79" s="15"/>
      <c r="HP79" s="15"/>
      <c r="HQ79" s="15"/>
      <c r="HR79" s="15"/>
      <c r="HS79" s="15"/>
      <c r="HT79" s="15"/>
      <c r="HU79" s="15"/>
      <c r="HV79" s="15"/>
      <c r="HW79" s="15"/>
      <c r="HX79" s="15"/>
      <c r="HY79" s="15"/>
      <c r="HZ79" s="15"/>
      <c r="IA79" s="15"/>
      <c r="IB79" s="15"/>
      <c r="IC79" s="15"/>
      <c r="ID79" s="15"/>
      <c r="IE79" s="15"/>
      <c r="IF79" s="15"/>
      <c r="IG79" s="15"/>
      <c r="IH79" s="15"/>
      <c r="II79" s="15"/>
      <c r="IJ79" s="15"/>
      <c r="IK79" s="15"/>
      <c r="IL79" s="15"/>
      <c r="IM79" s="15"/>
      <c r="IN79" s="15">
        <v>45</v>
      </c>
      <c r="IO79" s="15">
        <f t="shared" si="19"/>
        <v>60</v>
      </c>
      <c r="IP79" s="15">
        <v>60</v>
      </c>
      <c r="IQ79" s="15"/>
      <c r="IR79" s="67"/>
      <c r="IS79" s="31" t="s">
        <v>950</v>
      </c>
      <c r="IV79" s="4"/>
      <c r="IW79" s="4"/>
      <c r="IX79" s="4"/>
      <c r="IY79" s="37"/>
      <c r="IZ79" s="37"/>
      <c r="JA79" s="37">
        <f t="shared" si="17"/>
        <v>0</v>
      </c>
      <c r="JB79" s="34"/>
      <c r="JC79" s="107">
        <v>8.69</v>
      </c>
      <c r="JD79">
        <v>11.69</v>
      </c>
      <c r="JE79" s="107">
        <v>16.37</v>
      </c>
      <c r="JF79" s="34"/>
      <c r="JG79" s="136">
        <v>5.49</v>
      </c>
      <c r="JH79" s="31">
        <v>4.95</v>
      </c>
      <c r="JJ79" s="110">
        <v>13.16</v>
      </c>
      <c r="JK79" s="6">
        <v>5</v>
      </c>
      <c r="JL79">
        <v>4.91</v>
      </c>
      <c r="JM79" t="s">
        <v>668</v>
      </c>
      <c r="JN79" s="40">
        <v>5.97</v>
      </c>
      <c r="JP79" s="107">
        <v>1.93</v>
      </c>
      <c r="JQ79" s="107">
        <v>0.34</v>
      </c>
      <c r="JR79" s="107">
        <v>2.56</v>
      </c>
      <c r="JS79" s="107">
        <v>0.13</v>
      </c>
      <c r="JT79" s="107">
        <f t="shared" si="14"/>
        <v>4.49</v>
      </c>
      <c r="JU79" s="107">
        <f t="shared" si="15"/>
        <v>0.47000000000000003</v>
      </c>
      <c r="JV79" s="107">
        <f t="shared" si="16"/>
        <v>29.53</v>
      </c>
      <c r="JW79" s="107">
        <f>IF(ISBLANK(JE79),"",IF(ISBLANK(JC79),"",IFERROR(((JE79-JC79)/0.36/P79),"")))</f>
        <v>0.40251572327044038</v>
      </c>
      <c r="JY79" s="107">
        <f>IF(ISBLANK(JV79),"",IF(ISBLANK(JD79),"",IFERROR(((JV79-JD79)/0.36/P79),"")))</f>
        <v>0.9350104821802937</v>
      </c>
      <c r="KA79" s="107">
        <v>1.51</v>
      </c>
      <c r="KB79" s="107">
        <v>0.2</v>
      </c>
      <c r="KC79" s="107"/>
      <c r="KD79" s="107"/>
    </row>
    <row r="80" spans="1:290" x14ac:dyDescent="0.25">
      <c r="A80" s="15" t="s">
        <v>238</v>
      </c>
      <c r="B80" s="4" t="s">
        <v>286</v>
      </c>
      <c r="C80" s="4" t="s">
        <v>734</v>
      </c>
      <c r="D80" s="4" t="s">
        <v>807</v>
      </c>
      <c r="E80" s="4" t="s">
        <v>15</v>
      </c>
      <c r="F80" s="15" t="s">
        <v>627</v>
      </c>
      <c r="G80" s="15" t="s">
        <v>632</v>
      </c>
      <c r="H80" s="27">
        <v>2</v>
      </c>
      <c r="I80" s="15" t="s">
        <v>629</v>
      </c>
      <c r="J80" s="15" t="s">
        <v>636</v>
      </c>
      <c r="K80" s="26">
        <v>959</v>
      </c>
      <c r="L80" s="98">
        <v>-2.3484879830000001</v>
      </c>
      <c r="M80" s="98">
        <v>34.050110019999998</v>
      </c>
      <c r="N80" s="20">
        <v>42816</v>
      </c>
      <c r="O80" s="20">
        <v>42869</v>
      </c>
      <c r="P80" s="26">
        <f t="shared" si="7"/>
        <v>53</v>
      </c>
      <c r="Q80" s="77">
        <f>INDEX([1]Sheet1!$J:$J,MATCH(A80,[1]Sheet1!$A:$A,0))</f>
        <v>222.92411083499999</v>
      </c>
      <c r="R80" s="91" t="s">
        <v>23</v>
      </c>
      <c r="S80" s="83">
        <v>1.5</v>
      </c>
      <c r="T80" s="82">
        <v>1.6</v>
      </c>
      <c r="U80" s="26"/>
      <c r="V80" s="26"/>
      <c r="W80" s="26"/>
      <c r="X80" s="26"/>
      <c r="Y80" s="26"/>
      <c r="Z80" s="26"/>
      <c r="AA80" s="26"/>
      <c r="AB80" s="26"/>
      <c r="AC80" s="26"/>
      <c r="AD80" s="26"/>
      <c r="AE80" s="26"/>
      <c r="AF80" s="26"/>
      <c r="AG80" s="26"/>
      <c r="AH80" s="26"/>
      <c r="AI80" s="26"/>
      <c r="AJ80" s="26"/>
      <c r="AK80" s="26">
        <v>15</v>
      </c>
      <c r="AL80" s="26"/>
      <c r="AM80" s="26">
        <v>5</v>
      </c>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c r="DK80" s="26"/>
      <c r="DL80" s="26"/>
      <c r="DM80" s="26"/>
      <c r="DN80" s="26"/>
      <c r="DO80" s="26"/>
      <c r="DP80" s="26"/>
      <c r="DQ80" s="26"/>
      <c r="DR80" s="26"/>
      <c r="DS80" s="26"/>
      <c r="DT80" s="26"/>
      <c r="DU80" s="26"/>
      <c r="DV80" s="26"/>
      <c r="DW80" s="26"/>
      <c r="DX80" s="26"/>
      <c r="DY80" s="26"/>
      <c r="DZ80" s="26"/>
      <c r="EA80" s="104">
        <v>12</v>
      </c>
      <c r="EB80" s="26">
        <f t="shared" si="18"/>
        <v>32</v>
      </c>
      <c r="EC80" s="104">
        <v>50</v>
      </c>
      <c r="EF80" s="3" t="s">
        <v>951</v>
      </c>
      <c r="EG80" s="10">
        <v>5.5</v>
      </c>
      <c r="EH80" s="15">
        <v>16.8</v>
      </c>
      <c r="EI80" s="15"/>
      <c r="EJ80" s="15"/>
      <c r="EK80" s="15"/>
      <c r="EL80" s="15"/>
      <c r="EM80" s="15"/>
      <c r="EN80" s="15">
        <v>20</v>
      </c>
      <c r="EO80" s="15"/>
      <c r="EP80" s="15"/>
      <c r="EQ80" s="15"/>
      <c r="ER80" s="15"/>
      <c r="ES80" s="15"/>
      <c r="ET80" s="15"/>
      <c r="EU80" s="15"/>
      <c r="EV80" s="15"/>
      <c r="EW80" s="15"/>
      <c r="EX80" s="15"/>
      <c r="EY80" s="15"/>
      <c r="EZ80" s="15"/>
      <c r="FA80" s="15">
        <v>20</v>
      </c>
      <c r="FB80" s="15"/>
      <c r="FC80" s="15"/>
      <c r="FD80" s="15"/>
      <c r="FE80" s="15"/>
      <c r="FF80" s="15"/>
      <c r="FG80" s="15"/>
      <c r="FH80" s="15"/>
      <c r="FI80" s="15"/>
      <c r="FJ80" s="15"/>
      <c r="FK80" s="15"/>
      <c r="FL80" s="15"/>
      <c r="FM80" s="15"/>
      <c r="FN80" s="15"/>
      <c r="FO80" s="15"/>
      <c r="FP80" s="15"/>
      <c r="FQ80" s="15"/>
      <c r="FR80" s="15"/>
      <c r="FS80" s="15"/>
      <c r="FT80" s="15"/>
      <c r="FU80" s="15"/>
      <c r="FV80" s="15"/>
      <c r="FW80" s="15"/>
      <c r="FX80" s="15"/>
      <c r="FY80" s="15"/>
      <c r="FZ80" s="15"/>
      <c r="GA80" s="15"/>
      <c r="GB80" s="15"/>
      <c r="GC80" s="15"/>
      <c r="GD80" s="15"/>
      <c r="GE80" s="15"/>
      <c r="GF80" s="15"/>
      <c r="GG80" s="15"/>
      <c r="GH80" s="15"/>
      <c r="GI80" s="15"/>
      <c r="GJ80" s="15"/>
      <c r="GK80" s="15"/>
      <c r="GL80" s="15"/>
      <c r="GM80" s="15"/>
      <c r="GN80" s="15"/>
      <c r="GO80" s="15"/>
      <c r="GP80" s="15"/>
      <c r="GQ80" s="15"/>
      <c r="GR80" s="15">
        <v>20</v>
      </c>
      <c r="GS80" s="15"/>
      <c r="GT80" s="15"/>
      <c r="GU80" s="15"/>
      <c r="GV80" s="15"/>
      <c r="GW80" s="15"/>
      <c r="GX80" s="15"/>
      <c r="GY80" s="15"/>
      <c r="GZ80" s="15"/>
      <c r="HA80" s="15"/>
      <c r="HB80" s="15"/>
      <c r="HC80" s="15"/>
      <c r="HD80" s="15"/>
      <c r="HE80" s="15"/>
      <c r="HF80" s="15"/>
      <c r="HG80" s="15"/>
      <c r="HH80" s="15"/>
      <c r="HI80" s="15"/>
      <c r="HJ80" s="15"/>
      <c r="HK80" s="15"/>
      <c r="HL80" s="15"/>
      <c r="HM80" s="15"/>
      <c r="HN80" s="15"/>
      <c r="HO80" s="15"/>
      <c r="HP80" s="15"/>
      <c r="HQ80" s="15"/>
      <c r="HR80" s="15"/>
      <c r="HS80" s="15"/>
      <c r="HT80" s="15"/>
      <c r="HU80" s="15"/>
      <c r="HV80" s="15"/>
      <c r="HW80" s="15"/>
      <c r="HX80" s="15"/>
      <c r="HY80" s="15"/>
      <c r="HZ80" s="15"/>
      <c r="IA80" s="15"/>
      <c r="IB80" s="15"/>
      <c r="IC80" s="15"/>
      <c r="ID80" s="15"/>
      <c r="IE80" s="15"/>
      <c r="IF80" s="15"/>
      <c r="IG80" s="15"/>
      <c r="IH80" s="15"/>
      <c r="II80" s="15"/>
      <c r="IJ80" s="15"/>
      <c r="IK80" s="15"/>
      <c r="IL80" s="15"/>
      <c r="IM80" s="15"/>
      <c r="IN80" s="15">
        <v>20</v>
      </c>
      <c r="IO80" s="15">
        <f t="shared" si="19"/>
        <v>80</v>
      </c>
      <c r="IP80" s="15">
        <v>80</v>
      </c>
      <c r="IQ80" s="15"/>
      <c r="IR80" s="67"/>
      <c r="IS80" s="31" t="s">
        <v>950</v>
      </c>
      <c r="IV80" s="4"/>
      <c r="IW80" s="4"/>
      <c r="IX80" s="4"/>
      <c r="IY80" s="37"/>
      <c r="IZ80" s="37"/>
      <c r="JA80" s="37">
        <f t="shared" si="17"/>
        <v>0</v>
      </c>
      <c r="JB80" s="34"/>
      <c r="JC80" s="107">
        <v>0</v>
      </c>
      <c r="JD80">
        <v>13.46</v>
      </c>
      <c r="JE80" s="107">
        <v>24.42</v>
      </c>
      <c r="JF80" s="34"/>
      <c r="JG80" s="136">
        <v>5.0199999999999996</v>
      </c>
      <c r="JH80" s="31">
        <v>4.91</v>
      </c>
      <c r="JI80" t="s">
        <v>668</v>
      </c>
      <c r="JJ80" s="110">
        <v>36.79</v>
      </c>
      <c r="JK80" s="6">
        <v>5.1100000000000003</v>
      </c>
      <c r="JL80">
        <v>4.99</v>
      </c>
      <c r="JM80" t="s">
        <v>668</v>
      </c>
      <c r="JN80" s="40">
        <v>10.74</v>
      </c>
      <c r="JP80" s="107">
        <v>2.8</v>
      </c>
      <c r="JQ80" s="107">
        <v>0.11</v>
      </c>
      <c r="JR80" s="107">
        <v>1.47</v>
      </c>
      <c r="JS80" s="107">
        <v>0.09</v>
      </c>
      <c r="JT80" s="107">
        <f t="shared" si="14"/>
        <v>4.2699999999999996</v>
      </c>
      <c r="JU80" s="107">
        <f t="shared" si="15"/>
        <v>0.2</v>
      </c>
      <c r="JV80" s="107">
        <f t="shared" si="16"/>
        <v>61.21</v>
      </c>
      <c r="JW80" s="107">
        <f>IF(ISBLANK(JE80),"",IF(ISBLANK(JC81),"",IFERROR(((JE80-JC81)/0.36/P80),"")))</f>
        <v>1.2720125786163523</v>
      </c>
      <c r="JX80" s="107">
        <f>IF(ISBLANK(JE80),"",IF(ISBLANK(JE80),"",IFERROR(((JE80-JE81)/0.36/P80),"")))</f>
        <v>0.67085953878406723</v>
      </c>
      <c r="JY80" s="107">
        <f>IF(ISBLANK(JD81),"",IF(ISBLANK(JV80),"",IFERROR(((JV80-JD81)/0.36/P80),"")))</f>
        <v>2.9245283018867925</v>
      </c>
      <c r="JZ80" s="107">
        <f>IF(ISBLANK(JV81),"",IF(ISBLANK(JV80),"",IFERROR(((JV80-JV81)/0.36/P80),"")))</f>
        <v>1.6818658280922434</v>
      </c>
      <c r="KA80" s="107">
        <v>1.4</v>
      </c>
      <c r="KB80" s="107">
        <v>0.17</v>
      </c>
      <c r="KC80" s="107"/>
      <c r="KD80" s="107"/>
    </row>
    <row r="81" spans="1:290" x14ac:dyDescent="0.25">
      <c r="A81" s="15" t="s">
        <v>239</v>
      </c>
      <c r="B81" s="4" t="s">
        <v>286</v>
      </c>
      <c r="C81" s="4" t="s">
        <v>734</v>
      </c>
      <c r="D81" s="4" t="s">
        <v>807</v>
      </c>
      <c r="E81" s="4" t="s">
        <v>15</v>
      </c>
      <c r="F81" s="15" t="s">
        <v>627</v>
      </c>
      <c r="G81" s="15" t="s">
        <v>632</v>
      </c>
      <c r="H81" s="27">
        <v>2</v>
      </c>
      <c r="I81" s="15" t="s">
        <v>631</v>
      </c>
      <c r="J81" s="15" t="s">
        <v>636</v>
      </c>
      <c r="K81" s="26">
        <v>959</v>
      </c>
      <c r="L81" s="98">
        <v>-2.3484879830000001</v>
      </c>
      <c r="M81" s="98">
        <v>34.050110019999998</v>
      </c>
      <c r="N81" s="20">
        <v>42816</v>
      </c>
      <c r="O81" s="20">
        <v>42869</v>
      </c>
      <c r="P81" s="26">
        <f t="shared" si="7"/>
        <v>53</v>
      </c>
      <c r="Q81" s="77">
        <f>INDEX([1]Sheet1!$J:$J,MATCH(A81,[1]Sheet1!$A:$A,0))</f>
        <v>222.92411083499999</v>
      </c>
      <c r="R81" s="91" t="s">
        <v>23</v>
      </c>
      <c r="S81" s="83">
        <v>1.6</v>
      </c>
      <c r="T81" s="82">
        <v>2</v>
      </c>
      <c r="U81" s="26"/>
      <c r="V81" s="26"/>
      <c r="W81" s="26"/>
      <c r="X81" s="26"/>
      <c r="Y81" s="26"/>
      <c r="Z81" s="26"/>
      <c r="AA81" s="26"/>
      <c r="AB81" s="26"/>
      <c r="AC81" s="26"/>
      <c r="AD81" s="26"/>
      <c r="AE81" s="26"/>
      <c r="AF81" s="26"/>
      <c r="AG81" s="26"/>
      <c r="AH81" s="26"/>
      <c r="AI81" s="26"/>
      <c r="AJ81" s="26"/>
      <c r="AK81" s="26">
        <v>9</v>
      </c>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104">
        <v>7</v>
      </c>
      <c r="EB81" s="26">
        <f t="shared" si="18"/>
        <v>16</v>
      </c>
      <c r="EC81" s="104">
        <v>40</v>
      </c>
      <c r="EF81" s="3" t="s">
        <v>951</v>
      </c>
      <c r="EG81" s="10">
        <v>2.2000000000000002</v>
      </c>
      <c r="EH81" s="15">
        <v>5.2</v>
      </c>
      <c r="EI81" s="15"/>
      <c r="EJ81" s="15"/>
      <c r="EK81" s="15"/>
      <c r="EL81" s="15">
        <v>5</v>
      </c>
      <c r="EM81" s="15"/>
      <c r="EN81" s="15"/>
      <c r="EO81" s="15"/>
      <c r="EP81" s="15"/>
      <c r="EQ81" s="15"/>
      <c r="ER81" s="15"/>
      <c r="ES81" s="15"/>
      <c r="ET81" s="15">
        <v>5</v>
      </c>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5"/>
      <c r="GG81" s="15"/>
      <c r="GH81" s="15"/>
      <c r="GI81" s="15"/>
      <c r="GJ81" s="15"/>
      <c r="GK81" s="15"/>
      <c r="GL81" s="15"/>
      <c r="GM81" s="15"/>
      <c r="GN81" s="15"/>
      <c r="GO81" s="15"/>
      <c r="GP81" s="15"/>
      <c r="GQ81" s="15"/>
      <c r="GR81" s="15">
        <v>20</v>
      </c>
      <c r="GS81" s="15"/>
      <c r="GT81" s="15"/>
      <c r="GU81" s="15"/>
      <c r="GV81" s="15"/>
      <c r="GW81" s="15"/>
      <c r="GX81" s="15"/>
      <c r="GY81" s="15"/>
      <c r="GZ81" s="15"/>
      <c r="HA81" s="15"/>
      <c r="HB81" s="15"/>
      <c r="HC81" s="15"/>
      <c r="HD81" s="15"/>
      <c r="HE81" s="15"/>
      <c r="HF81" s="15"/>
      <c r="HG81" s="15"/>
      <c r="HH81" s="15"/>
      <c r="HI81" s="15"/>
      <c r="HJ81" s="15"/>
      <c r="HK81" s="15"/>
      <c r="HL81" s="15"/>
      <c r="HM81" s="15"/>
      <c r="HN81" s="15"/>
      <c r="HO81" s="15"/>
      <c r="HP81" s="15"/>
      <c r="HQ81" s="15"/>
      <c r="HR81" s="15"/>
      <c r="HS81" s="15"/>
      <c r="HT81" s="15"/>
      <c r="HU81" s="15"/>
      <c r="HV81" s="15"/>
      <c r="HW81" s="15"/>
      <c r="HX81" s="15"/>
      <c r="HY81" s="15"/>
      <c r="HZ81" s="15"/>
      <c r="IA81" s="15"/>
      <c r="IB81" s="15"/>
      <c r="IC81" s="15"/>
      <c r="ID81" s="15"/>
      <c r="IE81" s="15"/>
      <c r="IF81" s="15"/>
      <c r="IG81" s="15"/>
      <c r="IH81" s="15"/>
      <c r="II81" s="15"/>
      <c r="IJ81" s="15"/>
      <c r="IK81" s="15"/>
      <c r="IL81" s="15"/>
      <c r="IM81" s="15"/>
      <c r="IN81" s="15">
        <v>30</v>
      </c>
      <c r="IO81" s="15">
        <f t="shared" si="19"/>
        <v>60</v>
      </c>
      <c r="IP81" s="15">
        <v>65</v>
      </c>
      <c r="IQ81" s="15"/>
      <c r="IR81" s="67"/>
      <c r="IS81" s="31" t="s">
        <v>950</v>
      </c>
      <c r="IV81" s="4"/>
      <c r="IW81" s="4"/>
      <c r="IX81" s="4"/>
      <c r="IY81" s="37"/>
      <c r="IZ81" s="37"/>
      <c r="JA81" s="37">
        <f t="shared" si="17"/>
        <v>0</v>
      </c>
      <c r="JB81" s="34"/>
      <c r="JC81" s="107">
        <v>0.15</v>
      </c>
      <c r="JD81">
        <v>5.41</v>
      </c>
      <c r="JE81" s="107">
        <v>11.62</v>
      </c>
      <c r="JF81" s="34"/>
      <c r="JG81" s="136"/>
      <c r="JH81" s="31">
        <v>5.96</v>
      </c>
      <c r="JJ81" s="110">
        <v>17.5</v>
      </c>
      <c r="JK81" s="6">
        <v>5.03</v>
      </c>
      <c r="JL81">
        <v>4.99</v>
      </c>
      <c r="JM81" t="s">
        <v>668</v>
      </c>
      <c r="JN81" s="40">
        <v>5.72</v>
      </c>
      <c r="JO81" s="40">
        <v>6.39</v>
      </c>
      <c r="JP81" s="142"/>
      <c r="JQ81" s="142"/>
      <c r="JR81" s="107">
        <v>1.79</v>
      </c>
      <c r="JS81" s="107">
        <v>0.15</v>
      </c>
      <c r="JT81" s="107">
        <f t="shared" si="14"/>
        <v>1.79</v>
      </c>
      <c r="JU81" s="107">
        <f t="shared" si="15"/>
        <v>0.15</v>
      </c>
      <c r="JV81" s="107">
        <f t="shared" si="16"/>
        <v>29.119999999999997</v>
      </c>
      <c r="JW81" s="107">
        <f>IF(ISBLANK(JE81),"",IF(ISBLANK(JC81),"",IFERROR(((JE81-JC81)/0.36/P81),"")))</f>
        <v>0.60115303983228507</v>
      </c>
      <c r="JY81" s="107">
        <f>IF(ISBLANK(JV81),"",IF(ISBLANK(JD81),"",IFERROR(((JV81-JD81)/0.36/P81),"")))</f>
        <v>1.2426624737945491</v>
      </c>
      <c r="KA81" s="107">
        <v>1.61</v>
      </c>
      <c r="KB81" s="107">
        <v>0.23</v>
      </c>
      <c r="KC81" s="107">
        <v>1.65</v>
      </c>
      <c r="KD81" s="107">
        <v>0.18</v>
      </c>
    </row>
    <row r="82" spans="1:290" x14ac:dyDescent="0.25">
      <c r="A82" s="15" t="s">
        <v>240</v>
      </c>
      <c r="B82" s="4" t="s">
        <v>287</v>
      </c>
      <c r="C82" s="4" t="s">
        <v>734</v>
      </c>
      <c r="D82" s="4" t="s">
        <v>808</v>
      </c>
      <c r="E82" s="4" t="s">
        <v>15</v>
      </c>
      <c r="F82" s="15" t="s">
        <v>627</v>
      </c>
      <c r="G82" s="15" t="s">
        <v>632</v>
      </c>
      <c r="H82" s="27">
        <v>3</v>
      </c>
      <c r="I82" s="15" t="s">
        <v>629</v>
      </c>
      <c r="J82" s="15" t="s">
        <v>636</v>
      </c>
      <c r="K82" s="26">
        <v>1022</v>
      </c>
      <c r="L82" s="98">
        <v>-2.3672930339999998</v>
      </c>
      <c r="M82" s="98">
        <v>34.062509034000001</v>
      </c>
      <c r="N82" s="20">
        <v>42816</v>
      </c>
      <c r="O82" s="20">
        <v>42869</v>
      </c>
      <c r="P82" s="26">
        <f t="shared" si="7"/>
        <v>53</v>
      </c>
      <c r="Q82" s="77">
        <f>INDEX([1]Sheet1!$J:$J,MATCH(A82,[1]Sheet1!$A:$A,0))</f>
        <v>222.92411083499999</v>
      </c>
      <c r="R82" s="91" t="s">
        <v>23</v>
      </c>
      <c r="S82" s="83">
        <v>1.5</v>
      </c>
      <c r="T82" s="82">
        <v>3.8</v>
      </c>
      <c r="U82" s="26"/>
      <c r="V82" s="26"/>
      <c r="W82" s="26"/>
      <c r="X82" s="26"/>
      <c r="Y82" s="26"/>
      <c r="Z82" s="26">
        <v>48</v>
      </c>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104">
        <v>7</v>
      </c>
      <c r="EB82" s="26">
        <f t="shared" si="18"/>
        <v>55</v>
      </c>
      <c r="EC82" s="104">
        <v>60</v>
      </c>
      <c r="EF82" s="3" t="s">
        <v>951</v>
      </c>
      <c r="EG82" s="10">
        <v>12</v>
      </c>
      <c r="EH82" s="15">
        <v>51.4</v>
      </c>
      <c r="EI82" s="15"/>
      <c r="EJ82" s="15"/>
      <c r="EK82" s="15"/>
      <c r="EL82" s="15"/>
      <c r="EM82" s="15"/>
      <c r="EN82" s="15">
        <v>70</v>
      </c>
      <c r="EO82" s="15"/>
      <c r="EP82" s="15"/>
      <c r="EQ82" s="15"/>
      <c r="ER82" s="15"/>
      <c r="ES82" s="15"/>
      <c r="ET82" s="15"/>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5"/>
      <c r="GG82" s="15"/>
      <c r="GH82" s="15"/>
      <c r="GI82" s="15"/>
      <c r="GJ82" s="15"/>
      <c r="GK82" s="15"/>
      <c r="GL82" s="15"/>
      <c r="GM82" s="15"/>
      <c r="GN82" s="15"/>
      <c r="GO82" s="15"/>
      <c r="GP82" s="15"/>
      <c r="GQ82" s="15"/>
      <c r="GR82" s="15"/>
      <c r="GS82" s="15">
        <v>15</v>
      </c>
      <c r="GT82" s="15"/>
      <c r="GU82" s="15"/>
      <c r="GV82" s="15"/>
      <c r="GW82" s="15"/>
      <c r="GX82" s="15"/>
      <c r="GY82" s="15"/>
      <c r="GZ82" s="15"/>
      <c r="HA82" s="15"/>
      <c r="HB82" s="15"/>
      <c r="HC82" s="15"/>
      <c r="HD82" s="15"/>
      <c r="HE82" s="15"/>
      <c r="HF82" s="15"/>
      <c r="HG82" s="15"/>
      <c r="HH82" s="15"/>
      <c r="HI82" s="15"/>
      <c r="HJ82" s="15"/>
      <c r="HK82" s="15"/>
      <c r="HL82" s="15"/>
      <c r="HM82" s="15"/>
      <c r="HN82" s="15"/>
      <c r="HO82" s="15"/>
      <c r="HP82" s="15"/>
      <c r="HQ82" s="15"/>
      <c r="HR82" s="15"/>
      <c r="HS82" s="15"/>
      <c r="HT82" s="15"/>
      <c r="HU82" s="15"/>
      <c r="HV82" s="15"/>
      <c r="HW82" s="15"/>
      <c r="HX82" s="15"/>
      <c r="HY82" s="15"/>
      <c r="HZ82" s="15"/>
      <c r="IA82" s="15"/>
      <c r="IB82" s="15"/>
      <c r="IC82" s="15"/>
      <c r="ID82" s="15"/>
      <c r="IE82" s="15"/>
      <c r="IF82" s="15"/>
      <c r="IG82" s="15"/>
      <c r="IH82" s="15"/>
      <c r="II82" s="15"/>
      <c r="IJ82" s="15"/>
      <c r="IK82" s="15"/>
      <c r="IL82" s="15"/>
      <c r="IM82" s="15"/>
      <c r="IN82" s="15">
        <v>5</v>
      </c>
      <c r="IO82" s="15">
        <f t="shared" si="19"/>
        <v>90</v>
      </c>
      <c r="IP82" s="15">
        <v>95</v>
      </c>
      <c r="IQ82" s="15"/>
      <c r="IR82" s="67" t="s">
        <v>349</v>
      </c>
      <c r="IS82" s="31" t="s">
        <v>950</v>
      </c>
      <c r="IV82" s="4"/>
      <c r="IW82" s="4"/>
      <c r="IX82" s="4"/>
      <c r="IY82" s="37"/>
      <c r="IZ82" s="37"/>
      <c r="JA82" s="37">
        <f t="shared" si="17"/>
        <v>0</v>
      </c>
      <c r="JB82" s="34"/>
      <c r="JC82" s="107">
        <v>5.16</v>
      </c>
      <c r="JD82">
        <v>36.71</v>
      </c>
      <c r="JE82" s="107">
        <v>4.8</v>
      </c>
      <c r="JF82" s="34"/>
      <c r="JG82" s="136"/>
      <c r="JH82" s="31">
        <v>4.8</v>
      </c>
      <c r="JJ82" s="110">
        <v>99.42</v>
      </c>
      <c r="JK82" s="6">
        <v>5.09</v>
      </c>
      <c r="JL82">
        <v>4.97</v>
      </c>
      <c r="JM82" t="s">
        <v>668</v>
      </c>
      <c r="JN82" s="40">
        <v>2.69</v>
      </c>
      <c r="JO82" s="40">
        <v>6.37</v>
      </c>
      <c r="JR82" s="107">
        <v>1.44</v>
      </c>
      <c r="JS82" s="107">
        <v>0.1</v>
      </c>
      <c r="JT82" s="107">
        <f t="shared" si="14"/>
        <v>1.44</v>
      </c>
      <c r="JU82" s="107">
        <f t="shared" si="15"/>
        <v>0.1</v>
      </c>
      <c r="JV82" s="107">
        <f t="shared" si="16"/>
        <v>104.22</v>
      </c>
      <c r="JW82" s="107">
        <f>IF(ISBLANK(JE82),"",IF(ISBLANK(JC83),"",IFERROR(((JE82-JC83)/0.36/P82),"")))</f>
        <v>0.20073375262054508</v>
      </c>
      <c r="JX82" s="107">
        <f>IF(ISBLANK(JE82),"",IF(ISBLANK(JE82),"",IFERROR(((JE82-JE83)/0.36/P82),"")))</f>
        <v>0.1933962264150943</v>
      </c>
      <c r="JY82" s="107">
        <f>IF(ISBLANK(JD83),"",IF(ISBLANK(JV82),"",IFERROR(((JV82-JD83)/0.36/P82),"")))</f>
        <v>4.3207547169811322</v>
      </c>
      <c r="JZ82" s="107">
        <f>IF(ISBLANK(JV83),"",IF(ISBLANK(JV82),"",IFERROR(((JV82-JV83)/0.36/P82),"")))</f>
        <v>0.77253668763102701</v>
      </c>
      <c r="KA82" s="107">
        <v>0.7</v>
      </c>
      <c r="KB82" s="107">
        <v>0.19</v>
      </c>
      <c r="KC82" s="107">
        <v>1.37</v>
      </c>
      <c r="KD82" s="107">
        <v>0.22</v>
      </c>
    </row>
    <row r="83" spans="1:290" x14ac:dyDescent="0.25">
      <c r="A83" s="15" t="s">
        <v>241</v>
      </c>
      <c r="B83" s="4" t="s">
        <v>287</v>
      </c>
      <c r="C83" s="4" t="s">
        <v>734</v>
      </c>
      <c r="D83" s="4" t="s">
        <v>808</v>
      </c>
      <c r="E83" s="4" t="s">
        <v>15</v>
      </c>
      <c r="F83" s="15" t="s">
        <v>627</v>
      </c>
      <c r="G83" s="15" t="s">
        <v>632</v>
      </c>
      <c r="H83" s="27">
        <v>3</v>
      </c>
      <c r="I83" s="15" t="s">
        <v>631</v>
      </c>
      <c r="J83" s="15" t="s">
        <v>636</v>
      </c>
      <c r="K83" s="26">
        <v>1022</v>
      </c>
      <c r="L83" s="98">
        <v>-2.3672930339999998</v>
      </c>
      <c r="M83" s="98">
        <v>34.062509034000001</v>
      </c>
      <c r="N83" s="20">
        <v>42816</v>
      </c>
      <c r="O83" s="20">
        <v>42869</v>
      </c>
      <c r="P83" s="26">
        <f t="shared" si="7"/>
        <v>53</v>
      </c>
      <c r="Q83" s="77">
        <f>INDEX([1]Sheet1!$J:$J,MATCH(A83,[1]Sheet1!$A:$A,0))</f>
        <v>222.92411083499999</v>
      </c>
      <c r="R83" s="91" t="s">
        <v>23</v>
      </c>
      <c r="S83" s="83">
        <v>1.8</v>
      </c>
      <c r="T83" s="82">
        <v>0.7</v>
      </c>
      <c r="U83" s="26"/>
      <c r="V83" s="26"/>
      <c r="W83" s="26"/>
      <c r="X83" s="26"/>
      <c r="Y83" s="26"/>
      <c r="Z83" s="26">
        <v>32</v>
      </c>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c r="DK83" s="26"/>
      <c r="DL83" s="26"/>
      <c r="DM83" s="26"/>
      <c r="DN83" s="26"/>
      <c r="DO83" s="26"/>
      <c r="DP83" s="26"/>
      <c r="DQ83" s="26"/>
      <c r="DR83" s="26"/>
      <c r="DS83" s="26"/>
      <c r="DT83" s="26"/>
      <c r="DU83" s="26"/>
      <c r="DV83" s="26"/>
      <c r="DW83" s="26"/>
      <c r="DX83" s="26"/>
      <c r="DY83" s="26"/>
      <c r="DZ83" s="26"/>
      <c r="EA83" s="104">
        <v>8</v>
      </c>
      <c r="EB83" s="26">
        <f t="shared" si="18"/>
        <v>40</v>
      </c>
      <c r="EC83" s="104">
        <v>45</v>
      </c>
      <c r="EF83" s="3" t="s">
        <v>951</v>
      </c>
      <c r="EG83" s="10">
        <v>4</v>
      </c>
      <c r="EH83" s="15">
        <v>28.6</v>
      </c>
      <c r="EI83" s="15"/>
      <c r="EJ83" s="15"/>
      <c r="EK83" s="15"/>
      <c r="EL83" s="15"/>
      <c r="EM83" s="15"/>
      <c r="EN83" s="15">
        <v>80</v>
      </c>
      <c r="EO83" s="15"/>
      <c r="EP83" s="15"/>
      <c r="EQ83" s="15"/>
      <c r="ER83" s="15"/>
      <c r="ES83" s="15"/>
      <c r="ET83" s="15"/>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5"/>
      <c r="GG83" s="15"/>
      <c r="GH83" s="15"/>
      <c r="GI83" s="15"/>
      <c r="GJ83" s="15"/>
      <c r="GK83" s="15"/>
      <c r="GL83" s="15"/>
      <c r="GM83" s="15"/>
      <c r="GN83" s="15"/>
      <c r="GO83" s="15"/>
      <c r="GP83" s="15"/>
      <c r="GQ83" s="15"/>
      <c r="GR83" s="15"/>
      <c r="GS83" s="15">
        <v>8</v>
      </c>
      <c r="GT83" s="15"/>
      <c r="GU83" s="15"/>
      <c r="GV83" s="15"/>
      <c r="GW83" s="15"/>
      <c r="GX83" s="15"/>
      <c r="GY83" s="15"/>
      <c r="GZ83" s="15"/>
      <c r="HA83" s="15"/>
      <c r="HB83" s="15"/>
      <c r="HC83" s="15"/>
      <c r="HD83" s="15"/>
      <c r="HE83" s="15"/>
      <c r="HF83" s="15"/>
      <c r="HG83" s="15"/>
      <c r="HH83" s="15"/>
      <c r="HI83" s="15"/>
      <c r="HJ83" s="15"/>
      <c r="HK83" s="15"/>
      <c r="HL83" s="15"/>
      <c r="HM83" s="15"/>
      <c r="HN83" s="15"/>
      <c r="HO83" s="15"/>
      <c r="HP83" s="15"/>
      <c r="HQ83" s="15"/>
      <c r="HR83" s="15"/>
      <c r="HS83" s="15"/>
      <c r="HT83" s="15"/>
      <c r="HU83" s="15"/>
      <c r="HV83" s="15"/>
      <c r="HW83" s="15"/>
      <c r="HX83" s="15"/>
      <c r="HY83" s="15"/>
      <c r="HZ83" s="15"/>
      <c r="IA83" s="15"/>
      <c r="IB83" s="15"/>
      <c r="IC83" s="15"/>
      <c r="ID83" s="15"/>
      <c r="IE83" s="15"/>
      <c r="IF83" s="15"/>
      <c r="IG83" s="15"/>
      <c r="IH83" s="15"/>
      <c r="II83" s="15"/>
      <c r="IJ83" s="15"/>
      <c r="IK83" s="15"/>
      <c r="IL83" s="15"/>
      <c r="IM83" s="15"/>
      <c r="IN83" s="15">
        <v>3</v>
      </c>
      <c r="IO83" s="15">
        <f t="shared" si="19"/>
        <v>91</v>
      </c>
      <c r="IP83" s="15">
        <v>95</v>
      </c>
      <c r="IQ83" s="15"/>
      <c r="IR83" s="67"/>
      <c r="IS83" s="31" t="s">
        <v>950</v>
      </c>
      <c r="IV83" s="4"/>
      <c r="IW83" s="4"/>
      <c r="IX83" s="4"/>
      <c r="IY83" s="37"/>
      <c r="IZ83" s="37"/>
      <c r="JA83" s="37">
        <f t="shared" si="17"/>
        <v>0</v>
      </c>
      <c r="JB83" s="34"/>
      <c r="JC83" s="107">
        <v>0.97</v>
      </c>
      <c r="JD83">
        <v>21.779999999999998</v>
      </c>
      <c r="JE83" s="107">
        <v>1.1100000000000001</v>
      </c>
      <c r="JF83" s="34"/>
      <c r="JG83" s="136"/>
      <c r="JH83" s="31">
        <v>1.1100000000000001</v>
      </c>
      <c r="JJ83" s="110">
        <v>88.37</v>
      </c>
      <c r="JK83" s="6">
        <v>5.16</v>
      </c>
      <c r="JL83">
        <v>4.99</v>
      </c>
      <c r="JM83" t="s">
        <v>668</v>
      </c>
      <c r="JO83" s="40">
        <v>10.86</v>
      </c>
      <c r="JR83" s="107">
        <v>1.51</v>
      </c>
      <c r="JS83" s="107">
        <v>0.13</v>
      </c>
      <c r="JT83" s="107">
        <f t="shared" si="14"/>
        <v>1.51</v>
      </c>
      <c r="JU83" s="107">
        <f t="shared" si="15"/>
        <v>0.13</v>
      </c>
      <c r="JV83" s="107">
        <f t="shared" si="16"/>
        <v>89.48</v>
      </c>
      <c r="JW83" s="107">
        <f>IF(ISBLANK(JE83),"",IF(ISBLANK(JC83),"",IFERROR(((JE83-JC83)/0.36/P83),"")))</f>
        <v>7.3375262054507402E-3</v>
      </c>
      <c r="JY83" s="107">
        <f>IF(ISBLANK(JV83),"",IF(ISBLANK(JD83),"",IFERROR(((JV83-JD83)/0.36/P83),"")))</f>
        <v>3.5482180293501053</v>
      </c>
      <c r="KA83" s="107"/>
      <c r="KB83" s="107"/>
      <c r="KC83" s="107">
        <v>2.4500000000000002</v>
      </c>
      <c r="KD83" s="107">
        <v>0.22</v>
      </c>
    </row>
    <row r="84" spans="1:290" x14ac:dyDescent="0.25">
      <c r="A84" s="15" t="s">
        <v>242</v>
      </c>
      <c r="B84" s="4" t="s">
        <v>288</v>
      </c>
      <c r="C84" s="4" t="s">
        <v>734</v>
      </c>
      <c r="D84" s="4" t="s">
        <v>809</v>
      </c>
      <c r="E84" s="4" t="s">
        <v>15</v>
      </c>
      <c r="F84" s="15" t="s">
        <v>627</v>
      </c>
      <c r="G84" s="15" t="s">
        <v>632</v>
      </c>
      <c r="H84" s="27">
        <v>4</v>
      </c>
      <c r="I84" s="15" t="s">
        <v>629</v>
      </c>
      <c r="J84" s="15" t="s">
        <v>636</v>
      </c>
      <c r="K84" s="26">
        <v>1020</v>
      </c>
      <c r="L84" s="98">
        <v>-2.3685700170000001</v>
      </c>
      <c r="M84" s="98">
        <v>34.062585980000001</v>
      </c>
      <c r="N84" s="20">
        <v>42816</v>
      </c>
      <c r="O84" s="20">
        <v>42869</v>
      </c>
      <c r="P84" s="26">
        <f t="shared" si="7"/>
        <v>53</v>
      </c>
      <c r="Q84" s="77">
        <f>INDEX([1]Sheet1!$J:$J,MATCH(A84,[1]Sheet1!$A:$A,0))</f>
        <v>222.92411083499999</v>
      </c>
      <c r="R84" s="91" t="s">
        <v>23</v>
      </c>
      <c r="S84" s="83">
        <v>1.8</v>
      </c>
      <c r="T84" s="82">
        <v>0.4</v>
      </c>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c r="DB84" s="26"/>
      <c r="DC84" s="26"/>
      <c r="DD84" s="26"/>
      <c r="DE84" s="26"/>
      <c r="DF84" s="26"/>
      <c r="DG84" s="26"/>
      <c r="DH84" s="26"/>
      <c r="DI84" s="26"/>
      <c r="DJ84" s="26"/>
      <c r="DK84" s="26"/>
      <c r="DL84" s="26"/>
      <c r="DM84" s="26"/>
      <c r="DN84" s="26"/>
      <c r="DO84" s="26"/>
      <c r="DP84" s="26"/>
      <c r="DQ84" s="26"/>
      <c r="DR84" s="26"/>
      <c r="DS84" s="26"/>
      <c r="DT84" s="26"/>
      <c r="DU84" s="26"/>
      <c r="DV84" s="26"/>
      <c r="DW84" s="26"/>
      <c r="DX84" s="26"/>
      <c r="DY84" s="26"/>
      <c r="DZ84" s="26"/>
      <c r="EA84" s="104">
        <v>18</v>
      </c>
      <c r="EB84" s="26">
        <f t="shared" si="18"/>
        <v>18</v>
      </c>
      <c r="EC84" s="104">
        <v>35</v>
      </c>
      <c r="EF84" s="3" t="s">
        <v>951</v>
      </c>
      <c r="EG84" s="10">
        <v>5.2</v>
      </c>
      <c r="EH84" s="15">
        <v>28.6</v>
      </c>
      <c r="EI84" s="15">
        <v>5</v>
      </c>
      <c r="EJ84" s="15"/>
      <c r="EK84" s="15"/>
      <c r="EL84" s="15"/>
      <c r="EM84" s="15"/>
      <c r="EN84" s="15">
        <v>30</v>
      </c>
      <c r="EO84" s="15"/>
      <c r="EP84" s="15"/>
      <c r="EQ84" s="15"/>
      <c r="ER84" s="15"/>
      <c r="ES84" s="15"/>
      <c r="ET84" s="15"/>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5"/>
      <c r="GG84" s="15"/>
      <c r="GH84" s="15"/>
      <c r="GI84" s="15"/>
      <c r="GJ84" s="15"/>
      <c r="GK84" s="15"/>
      <c r="GL84" s="15"/>
      <c r="GM84" s="15"/>
      <c r="GN84" s="15"/>
      <c r="GO84" s="15"/>
      <c r="GP84" s="15"/>
      <c r="GQ84" s="15"/>
      <c r="GR84" s="15"/>
      <c r="GS84" s="15"/>
      <c r="GT84" s="15"/>
      <c r="GU84" s="15"/>
      <c r="GV84" s="15"/>
      <c r="GW84" s="15"/>
      <c r="GX84" s="15"/>
      <c r="GY84" s="15"/>
      <c r="GZ84" s="15"/>
      <c r="HA84" s="15"/>
      <c r="HB84" s="15"/>
      <c r="HC84" s="15"/>
      <c r="HD84" s="15"/>
      <c r="HE84" s="15"/>
      <c r="HF84" s="15"/>
      <c r="HG84" s="15"/>
      <c r="HH84" s="15"/>
      <c r="HI84" s="15"/>
      <c r="HJ84" s="15"/>
      <c r="HK84" s="15"/>
      <c r="HL84" s="15"/>
      <c r="HM84" s="15"/>
      <c r="HN84" s="15"/>
      <c r="HO84" s="15"/>
      <c r="HP84" s="15"/>
      <c r="HQ84" s="15"/>
      <c r="HR84" s="15"/>
      <c r="HS84" s="15"/>
      <c r="HT84" s="15"/>
      <c r="HU84" s="15"/>
      <c r="HV84" s="15"/>
      <c r="HW84" s="15"/>
      <c r="HX84" s="15"/>
      <c r="HY84" s="15"/>
      <c r="HZ84" s="15"/>
      <c r="IA84" s="15"/>
      <c r="IB84" s="15"/>
      <c r="IC84" s="15"/>
      <c r="ID84" s="15"/>
      <c r="IE84" s="15"/>
      <c r="IF84" s="15"/>
      <c r="IG84" s="15"/>
      <c r="IH84" s="15"/>
      <c r="II84" s="15"/>
      <c r="IJ84" s="15"/>
      <c r="IK84" s="15"/>
      <c r="IL84" s="15"/>
      <c r="IM84" s="15"/>
      <c r="IN84" s="15">
        <v>25</v>
      </c>
      <c r="IO84" s="15">
        <f t="shared" si="19"/>
        <v>60</v>
      </c>
      <c r="IP84" s="15">
        <v>85</v>
      </c>
      <c r="IQ84" s="15"/>
      <c r="IR84" s="67"/>
      <c r="IS84" s="31" t="s">
        <v>950</v>
      </c>
      <c r="IV84" s="4"/>
      <c r="IW84" s="4"/>
      <c r="IX84" s="4"/>
      <c r="IY84" s="37"/>
      <c r="IZ84" s="37"/>
      <c r="JA84" s="37">
        <f t="shared" si="17"/>
        <v>0</v>
      </c>
      <c r="JB84" s="34"/>
      <c r="JC84" s="107">
        <v>0</v>
      </c>
      <c r="JD84">
        <v>26.71</v>
      </c>
      <c r="JE84" s="107">
        <v>9.2200000000000006</v>
      </c>
      <c r="JF84" s="34"/>
      <c r="JG84" s="136"/>
      <c r="JH84" s="31">
        <v>4.0199999999999996</v>
      </c>
      <c r="JJ84" s="110">
        <v>68.180000000000007</v>
      </c>
      <c r="JK84" s="6">
        <v>5.38</v>
      </c>
      <c r="JL84">
        <v>4.93</v>
      </c>
      <c r="JM84" t="s">
        <v>668</v>
      </c>
      <c r="JN84" s="40">
        <v>5.2</v>
      </c>
      <c r="JO84" s="40">
        <v>9.0399999999999991</v>
      </c>
      <c r="JP84" s="142"/>
      <c r="JQ84" s="142"/>
      <c r="JR84" s="107">
        <v>1.37</v>
      </c>
      <c r="JS84" s="107">
        <v>0.32</v>
      </c>
      <c r="JT84" s="107">
        <f t="shared" si="14"/>
        <v>1.37</v>
      </c>
      <c r="JU84" s="107">
        <f t="shared" si="15"/>
        <v>0.32</v>
      </c>
      <c r="JV84" s="107">
        <f t="shared" si="16"/>
        <v>77.400000000000006</v>
      </c>
      <c r="JW84" s="107">
        <f>IF(ISBLANK(JE84),"",IF(ISBLANK(JC85),"",IFERROR(((JE84-JC85)/0.36/P84),"")))</f>
        <v>0.48322851153039836</v>
      </c>
      <c r="JX84" s="107">
        <f>IF(ISBLANK(JE84),"",IF(ISBLANK(JE84),"",IFERROR(((JE84-JE85)/0.36/P84),"")))</f>
        <v>-0.44758909853249479</v>
      </c>
      <c r="JY84" s="107">
        <f>IF(ISBLANK(JD85),"",IF(ISBLANK(JV84),"",IFERROR(((JV84-JD85)/0.36/P84),"")))</f>
        <v>3.1215932914046123</v>
      </c>
      <c r="JZ84" s="107">
        <f>IF(ISBLANK(JV85),"",IF(ISBLANK(JV84),"",IFERROR(((JV84-JV85)/0.36/P84),"")))</f>
        <v>0.49371069182389948</v>
      </c>
      <c r="KA84" s="107">
        <v>0.91</v>
      </c>
      <c r="KB84" s="107">
        <v>0.26</v>
      </c>
      <c r="KC84" s="107">
        <v>1.1200000000000001</v>
      </c>
      <c r="KD84" s="107">
        <v>0.17</v>
      </c>
    </row>
    <row r="85" spans="1:290" x14ac:dyDescent="0.25">
      <c r="A85" s="15" t="s">
        <v>243</v>
      </c>
      <c r="B85" s="4" t="s">
        <v>288</v>
      </c>
      <c r="C85" s="4" t="s">
        <v>734</v>
      </c>
      <c r="D85" s="4" t="s">
        <v>809</v>
      </c>
      <c r="E85" s="4" t="s">
        <v>15</v>
      </c>
      <c r="F85" s="15" t="s">
        <v>627</v>
      </c>
      <c r="G85" s="15" t="s">
        <v>632</v>
      </c>
      <c r="H85" s="27">
        <v>4</v>
      </c>
      <c r="I85" s="15" t="s">
        <v>631</v>
      </c>
      <c r="J85" s="15" t="s">
        <v>636</v>
      </c>
      <c r="K85" s="26">
        <v>1020</v>
      </c>
      <c r="L85" s="98">
        <v>-2.3685700170000001</v>
      </c>
      <c r="M85" s="98">
        <v>34.062585980000001</v>
      </c>
      <c r="N85" s="20">
        <v>42816</v>
      </c>
      <c r="O85" s="20">
        <v>42869</v>
      </c>
      <c r="P85" s="26">
        <f t="shared" si="7"/>
        <v>53</v>
      </c>
      <c r="Q85" s="77">
        <f>INDEX([1]Sheet1!$J:$J,MATCH(A85,[1]Sheet1!$A:$A,0))</f>
        <v>222.92411083499999</v>
      </c>
      <c r="R85" s="91" t="s">
        <v>23</v>
      </c>
      <c r="S85" s="83">
        <v>1.7</v>
      </c>
      <c r="T85" s="82">
        <v>2.1</v>
      </c>
      <c r="U85" s="26"/>
      <c r="V85" s="26"/>
      <c r="W85" s="26"/>
      <c r="X85" s="26"/>
      <c r="Y85" s="26"/>
      <c r="Z85" s="26">
        <v>5</v>
      </c>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c r="DB85" s="26"/>
      <c r="DC85" s="26"/>
      <c r="DD85" s="26"/>
      <c r="DE85" s="26"/>
      <c r="DF85" s="26"/>
      <c r="DG85" s="26"/>
      <c r="DH85" s="26"/>
      <c r="DI85" s="26"/>
      <c r="DJ85" s="26"/>
      <c r="DK85" s="26"/>
      <c r="DL85" s="26"/>
      <c r="DM85" s="26"/>
      <c r="DN85" s="26"/>
      <c r="DO85" s="26"/>
      <c r="DP85" s="26"/>
      <c r="DQ85" s="26"/>
      <c r="DR85" s="26"/>
      <c r="DS85" s="26"/>
      <c r="DT85" s="26"/>
      <c r="DU85" s="26"/>
      <c r="DV85" s="26"/>
      <c r="DW85" s="26"/>
      <c r="DX85" s="26"/>
      <c r="DY85" s="26"/>
      <c r="DZ85" s="26"/>
      <c r="EA85" s="104">
        <v>55</v>
      </c>
      <c r="EB85" s="26">
        <f t="shared" si="18"/>
        <v>60</v>
      </c>
      <c r="EC85" s="104">
        <v>70</v>
      </c>
      <c r="EF85" s="3" t="s">
        <v>951</v>
      </c>
      <c r="EG85" s="10">
        <v>2.5</v>
      </c>
      <c r="EH85" s="15">
        <v>17.600000000000001</v>
      </c>
      <c r="EI85" s="15"/>
      <c r="EJ85" s="15"/>
      <c r="EK85" s="15"/>
      <c r="EL85" s="15"/>
      <c r="EM85" s="15"/>
      <c r="EN85" s="15">
        <v>20</v>
      </c>
      <c r="EO85" s="15"/>
      <c r="EP85" s="15"/>
      <c r="EQ85" s="15"/>
      <c r="ER85" s="15"/>
      <c r="ES85" s="15"/>
      <c r="ET85" s="15"/>
      <c r="EU85" s="15">
        <v>5</v>
      </c>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5"/>
      <c r="GG85" s="15"/>
      <c r="GH85" s="15"/>
      <c r="GI85" s="15"/>
      <c r="GJ85" s="15"/>
      <c r="GK85" s="15"/>
      <c r="GL85" s="15"/>
      <c r="GM85" s="15"/>
      <c r="GN85" s="15"/>
      <c r="GO85" s="15"/>
      <c r="GP85" s="15"/>
      <c r="GQ85" s="15"/>
      <c r="GR85" s="15"/>
      <c r="GS85" s="15"/>
      <c r="GT85" s="15"/>
      <c r="GU85" s="15"/>
      <c r="GV85" s="15"/>
      <c r="GW85" s="15"/>
      <c r="GX85" s="15"/>
      <c r="GY85" s="15"/>
      <c r="GZ85" s="15"/>
      <c r="HA85" s="15"/>
      <c r="HB85" s="15"/>
      <c r="HC85" s="15"/>
      <c r="HD85" s="15"/>
      <c r="HE85" s="15"/>
      <c r="HF85" s="15"/>
      <c r="HG85" s="15"/>
      <c r="HH85" s="15"/>
      <c r="HI85" s="15"/>
      <c r="HJ85" s="15"/>
      <c r="HK85" s="15"/>
      <c r="HL85" s="15"/>
      <c r="HM85" s="15"/>
      <c r="HN85" s="15"/>
      <c r="HO85" s="15"/>
      <c r="HP85" s="15"/>
      <c r="HQ85" s="15"/>
      <c r="HR85" s="15"/>
      <c r="HS85" s="15"/>
      <c r="HT85" s="15"/>
      <c r="HU85" s="15"/>
      <c r="HV85" s="15"/>
      <c r="HW85" s="15"/>
      <c r="HX85" s="15"/>
      <c r="HY85" s="15"/>
      <c r="HZ85" s="15"/>
      <c r="IA85" s="15"/>
      <c r="IB85" s="15"/>
      <c r="IC85" s="15"/>
      <c r="ID85" s="15"/>
      <c r="IE85" s="15"/>
      <c r="IF85" s="15"/>
      <c r="IG85" s="15"/>
      <c r="IH85" s="15"/>
      <c r="II85" s="15"/>
      <c r="IJ85" s="15"/>
      <c r="IK85" s="15"/>
      <c r="IL85" s="15"/>
      <c r="IM85" s="15"/>
      <c r="IN85" s="15">
        <v>25</v>
      </c>
      <c r="IO85" s="15">
        <f t="shared" si="19"/>
        <v>50</v>
      </c>
      <c r="IP85" s="15">
        <v>95</v>
      </c>
      <c r="IQ85" s="15"/>
      <c r="IR85" s="67"/>
      <c r="IS85" s="31" t="s">
        <v>950</v>
      </c>
      <c r="IV85" s="4"/>
      <c r="IW85" s="4"/>
      <c r="IX85" s="4"/>
      <c r="IY85" s="37"/>
      <c r="IZ85" s="37"/>
      <c r="JA85" s="37">
        <f t="shared" si="17"/>
        <v>0</v>
      </c>
      <c r="JB85" s="34"/>
      <c r="JC85" s="107">
        <v>0</v>
      </c>
      <c r="JD85">
        <v>17.84</v>
      </c>
      <c r="JE85" s="110">
        <v>17.760000000000002</v>
      </c>
      <c r="JF85" s="48"/>
      <c r="JG85" s="136">
        <v>5.0999999999999996</v>
      </c>
      <c r="JH85" s="31">
        <v>4.9400000000000004</v>
      </c>
      <c r="JI85" t="s">
        <v>668</v>
      </c>
      <c r="JJ85" s="110">
        <v>50.22</v>
      </c>
      <c r="JK85" s="6">
        <v>5.14</v>
      </c>
      <c r="JL85">
        <v>5.1100000000000003</v>
      </c>
      <c r="JM85" t="s">
        <v>668</v>
      </c>
      <c r="JP85" s="107">
        <v>1.47</v>
      </c>
      <c r="JQ85" s="107">
        <v>0.13</v>
      </c>
      <c r="JR85" s="107">
        <v>2.2400000000000002</v>
      </c>
      <c r="JS85" s="107">
        <v>0.09</v>
      </c>
      <c r="JT85" s="107">
        <f t="shared" si="14"/>
        <v>3.71</v>
      </c>
      <c r="JU85" s="107">
        <f t="shared" si="15"/>
        <v>0.22</v>
      </c>
      <c r="JV85" s="107">
        <f t="shared" si="16"/>
        <v>67.98</v>
      </c>
      <c r="JW85" s="107">
        <f>IF(ISBLANK(JE85),"",IF(ISBLANK(JC85),"",IFERROR(((JE85-JC85)/0.36/P85),"")))</f>
        <v>0.93081761006289321</v>
      </c>
      <c r="JY85" s="107">
        <f>IF(ISBLANK(JV85),"",IF(ISBLANK(JD85),"",IFERROR(((JV85-JD85)/0.36/P85),"")))</f>
        <v>2.6278825995807127</v>
      </c>
      <c r="KA85" s="107"/>
      <c r="KB85" s="107"/>
      <c r="KC85" s="107"/>
      <c r="KD85" s="107"/>
    </row>
    <row r="86" spans="1:290" x14ac:dyDescent="0.25">
      <c r="A86" s="15" t="s">
        <v>244</v>
      </c>
      <c r="B86" s="4" t="s">
        <v>289</v>
      </c>
      <c r="C86" s="4" t="s">
        <v>735</v>
      </c>
      <c r="D86" s="4" t="s">
        <v>810</v>
      </c>
      <c r="E86" s="4" t="s">
        <v>31</v>
      </c>
      <c r="F86" s="15" t="s">
        <v>633</v>
      </c>
      <c r="G86" s="15" t="s">
        <v>628</v>
      </c>
      <c r="H86" s="27">
        <v>1</v>
      </c>
      <c r="I86" s="15" t="s">
        <v>629</v>
      </c>
      <c r="J86" s="15" t="s">
        <v>636</v>
      </c>
      <c r="K86" s="26">
        <v>995</v>
      </c>
      <c r="L86" s="98">
        <v>-3.2993320000000002</v>
      </c>
      <c r="M86" s="98">
        <v>34.848457965999998</v>
      </c>
      <c r="N86" s="20">
        <v>42818</v>
      </c>
      <c r="O86" s="20">
        <v>42866</v>
      </c>
      <c r="P86" s="26">
        <f t="shared" si="7"/>
        <v>48</v>
      </c>
      <c r="Q86" s="77">
        <f>INDEX([1]Sheet1!$J:$J,MATCH(A86,[1]Sheet1!$A:$A,0))</f>
        <v>115.33425271599999</v>
      </c>
      <c r="R86" s="91" t="s">
        <v>115</v>
      </c>
      <c r="S86" s="83">
        <v>2</v>
      </c>
      <c r="T86" s="82">
        <v>6.8</v>
      </c>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v>12</v>
      </c>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c r="DK86" s="26"/>
      <c r="DL86" s="26"/>
      <c r="DM86" s="26"/>
      <c r="DN86" s="26"/>
      <c r="DO86" s="26"/>
      <c r="DP86" s="26"/>
      <c r="DQ86" s="26"/>
      <c r="DR86" s="26"/>
      <c r="DS86" s="26"/>
      <c r="DT86" s="26"/>
      <c r="DU86" s="26"/>
      <c r="DV86" s="26"/>
      <c r="DW86" s="26"/>
      <c r="DX86" s="26"/>
      <c r="DY86" s="26"/>
      <c r="DZ86" s="26"/>
      <c r="EA86" s="104">
        <v>13</v>
      </c>
      <c r="EB86" s="26">
        <f t="shared" si="18"/>
        <v>25</v>
      </c>
      <c r="EC86" s="104">
        <v>30</v>
      </c>
      <c r="EE86" s="3" t="s">
        <v>325</v>
      </c>
      <c r="EF86" s="3" t="s">
        <v>951</v>
      </c>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5"/>
      <c r="IR86" s="67" t="s">
        <v>548</v>
      </c>
      <c r="IS86" s="31" t="s">
        <v>950</v>
      </c>
      <c r="IV86" s="4"/>
      <c r="IW86" s="4"/>
      <c r="IX86" s="4"/>
      <c r="IY86" s="37"/>
      <c r="IZ86" s="37"/>
      <c r="JA86" s="37">
        <f t="shared" si="17"/>
        <v>0</v>
      </c>
      <c r="JB86" s="34"/>
      <c r="JC86" s="107">
        <v>14.67</v>
      </c>
      <c r="JD86">
        <v>56.45</v>
      </c>
      <c r="JF86" s="34"/>
      <c r="JG86" s="136"/>
      <c r="JH86" s="31"/>
      <c r="JT86" s="107" t="str">
        <f t="shared" si="14"/>
        <v/>
      </c>
      <c r="JU86" s="107" t="str">
        <f t="shared" si="15"/>
        <v/>
      </c>
      <c r="JV86" s="107" t="str">
        <f t="shared" si="16"/>
        <v/>
      </c>
      <c r="JW86" s="107" t="str">
        <f>IF(ISBLANK(JE86),"",IF(ISBLANK(JC88),"",IFERROR(((JE86-JC88)/0.36/P86),"")))</f>
        <v/>
      </c>
      <c r="JX86" s="107" t="str">
        <f>IF(ISBLANK(JE86),"",IF(ISBLANK(JE88),"",IFERROR(((JE86-JE88)/0.36/P86),"")))</f>
        <v/>
      </c>
      <c r="JY86" s="107" t="str">
        <f>IF(ISBLANK(JV86),"",IF(ISBLANK(JD88),"",IFERROR(((JV86-JD88)/0.36/P86),"")))</f>
        <v/>
      </c>
      <c r="JZ86" s="107" t="str">
        <f>IF(ISBLANK(JV88),"",IF(ISBLANK(JV86),"",IFERROR(((JV86-JV88)/0.36/P86),"")))</f>
        <v/>
      </c>
      <c r="KA86" s="107"/>
      <c r="KB86" s="107"/>
      <c r="KC86" s="107"/>
      <c r="KD86" s="107"/>
    </row>
    <row r="87" spans="1:290" x14ac:dyDescent="0.25">
      <c r="A87" s="15" t="s">
        <v>245</v>
      </c>
      <c r="B87" s="4" t="s">
        <v>289</v>
      </c>
      <c r="C87" s="4" t="s">
        <v>735</v>
      </c>
      <c r="D87" s="4" t="s">
        <v>810</v>
      </c>
      <c r="E87" s="4" t="s">
        <v>31</v>
      </c>
      <c r="F87" s="15" t="s">
        <v>633</v>
      </c>
      <c r="G87" s="15" t="s">
        <v>628</v>
      </c>
      <c r="H87" s="27">
        <v>1</v>
      </c>
      <c r="I87" s="15" t="s">
        <v>634</v>
      </c>
      <c r="J87" s="15" t="s">
        <v>636</v>
      </c>
      <c r="K87" s="26">
        <v>995</v>
      </c>
      <c r="L87" s="98">
        <v>-3.2993320000000002</v>
      </c>
      <c r="M87" s="98">
        <v>34.848457965999998</v>
      </c>
      <c r="N87" s="20">
        <v>42819</v>
      </c>
      <c r="O87" s="20">
        <v>42866</v>
      </c>
      <c r="P87" s="26">
        <f t="shared" ref="P87:P150" si="20">O87-N87</f>
        <v>47</v>
      </c>
      <c r="Q87" s="77">
        <f>INDEX([1]Sheet1!$J:$J,MATCH(A87,[1]Sheet1!$A:$A,0))</f>
        <v>115.33425271599999</v>
      </c>
      <c r="R87" s="91" t="s">
        <v>115</v>
      </c>
      <c r="S87" s="83">
        <v>2.2999999999999998</v>
      </c>
      <c r="T87" s="82">
        <v>19.5</v>
      </c>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v>10</v>
      </c>
      <c r="AU87" s="26">
        <v>5</v>
      </c>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c r="DK87" s="26"/>
      <c r="DL87" s="26"/>
      <c r="DM87" s="26"/>
      <c r="DN87" s="26"/>
      <c r="DO87" s="26"/>
      <c r="DP87" s="26"/>
      <c r="DQ87" s="26"/>
      <c r="DR87" s="26"/>
      <c r="DS87" s="26"/>
      <c r="DT87" s="26"/>
      <c r="DU87" s="26"/>
      <c r="DV87" s="26"/>
      <c r="DW87" s="26"/>
      <c r="DX87" s="26"/>
      <c r="DY87" s="26"/>
      <c r="DZ87" s="26"/>
      <c r="EA87" s="104">
        <v>13</v>
      </c>
      <c r="EB87" s="26">
        <f t="shared" si="18"/>
        <v>28</v>
      </c>
      <c r="EC87" s="104">
        <v>35</v>
      </c>
      <c r="EF87" s="3" t="s">
        <v>951</v>
      </c>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5"/>
      <c r="IR87" s="67" t="s">
        <v>548</v>
      </c>
      <c r="IS87" s="31" t="s">
        <v>950</v>
      </c>
      <c r="IV87" s="4"/>
      <c r="IW87" s="4"/>
      <c r="IX87" s="4"/>
      <c r="IY87" s="37"/>
      <c r="IZ87" s="37"/>
      <c r="JA87" s="37">
        <f t="shared" si="17"/>
        <v>0</v>
      </c>
      <c r="JB87" s="34"/>
      <c r="JC87" s="107">
        <v>24.35</v>
      </c>
      <c r="JD87">
        <v>81.08</v>
      </c>
      <c r="JF87" s="34"/>
      <c r="JG87" s="136"/>
      <c r="JH87" s="31"/>
      <c r="JT87" s="107" t="str">
        <f t="shared" si="14"/>
        <v/>
      </c>
      <c r="JU87" s="107" t="str">
        <f t="shared" si="15"/>
        <v/>
      </c>
      <c r="JV87" s="107" t="str">
        <f t="shared" si="16"/>
        <v/>
      </c>
      <c r="JW87" s="107" t="str">
        <f>IF(ISBLANK(JE87),"",IF(ISBLANK(JC88),"",IFERROR(((JE87-JC88)/0.36/P87),"")))</f>
        <v/>
      </c>
      <c r="JX87" s="107" t="str">
        <f>IF(ISBLANK(JE87),"",IF(ISBLANK(JE88),"",IFERROR(((JE87-JE88)/0.36/P87),"")))</f>
        <v/>
      </c>
      <c r="JY87" s="107" t="str">
        <f>IF(ISBLANK(JV87),"",IF(ISBLANK(JD88),"",IFERROR(((JV87-JD88)/0.36/P87),"")))</f>
        <v/>
      </c>
      <c r="JZ87" s="107" t="str">
        <f>IF(ISBLANK(JV88),"",IF(ISBLANK(JV87),"",IFERROR(((JV87-JV88)/0.36/P87),"")))</f>
        <v/>
      </c>
      <c r="KA87" s="107"/>
      <c r="KB87" s="107"/>
      <c r="KC87" s="107"/>
      <c r="KD87" s="107"/>
    </row>
    <row r="88" spans="1:290" x14ac:dyDescent="0.25">
      <c r="A88" s="15" t="s">
        <v>246</v>
      </c>
      <c r="B88" s="4" t="s">
        <v>289</v>
      </c>
      <c r="C88" s="4" t="s">
        <v>735</v>
      </c>
      <c r="D88" s="4" t="s">
        <v>810</v>
      </c>
      <c r="E88" s="4" t="s">
        <v>31</v>
      </c>
      <c r="F88" s="15" t="s">
        <v>633</v>
      </c>
      <c r="G88" s="15" t="s">
        <v>628</v>
      </c>
      <c r="H88" s="27">
        <v>1</v>
      </c>
      <c r="I88" s="15" t="s">
        <v>631</v>
      </c>
      <c r="J88" s="15" t="s">
        <v>636</v>
      </c>
      <c r="K88" s="26">
        <v>995</v>
      </c>
      <c r="L88" s="98">
        <v>-3.2993320000000002</v>
      </c>
      <c r="M88" s="98">
        <v>34.848457965999998</v>
      </c>
      <c r="N88" s="20">
        <v>42818</v>
      </c>
      <c r="O88" s="20">
        <v>42866</v>
      </c>
      <c r="P88" s="26">
        <f t="shared" si="20"/>
        <v>48</v>
      </c>
      <c r="Q88" s="77">
        <f>INDEX([1]Sheet1!$J:$J,MATCH(A88,[1]Sheet1!$A:$A,0))</f>
        <v>115.33425271599999</v>
      </c>
      <c r="R88" s="91" t="s">
        <v>115</v>
      </c>
      <c r="S88" s="83">
        <v>1.5</v>
      </c>
      <c r="T88" s="82">
        <v>3.6</v>
      </c>
      <c r="U88" s="26"/>
      <c r="V88" s="26"/>
      <c r="W88" s="26"/>
      <c r="X88" s="26"/>
      <c r="Y88" s="26"/>
      <c r="Z88" s="26"/>
      <c r="AA88" s="26"/>
      <c r="AB88" s="26"/>
      <c r="AC88" s="26"/>
      <c r="AD88" s="26"/>
      <c r="AE88" s="26"/>
      <c r="AF88" s="26"/>
      <c r="AG88" s="26"/>
      <c r="AH88" s="26"/>
      <c r="AI88" s="26"/>
      <c r="AJ88" s="26"/>
      <c r="AK88" s="26"/>
      <c r="AL88" s="26"/>
      <c r="AM88" s="26"/>
      <c r="AN88" s="26"/>
      <c r="AO88" s="26"/>
      <c r="AP88" s="26"/>
      <c r="AQ88" s="26">
        <v>5</v>
      </c>
      <c r="AR88" s="26"/>
      <c r="AS88" s="26"/>
      <c r="AT88" s="26">
        <v>15</v>
      </c>
      <c r="AU88" s="26">
        <v>5</v>
      </c>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c r="DK88" s="26"/>
      <c r="DL88" s="26"/>
      <c r="DM88" s="26"/>
      <c r="DN88" s="26"/>
      <c r="DO88" s="26"/>
      <c r="DP88" s="26"/>
      <c r="DQ88" s="26"/>
      <c r="DR88" s="26"/>
      <c r="DS88" s="26"/>
      <c r="DT88" s="26"/>
      <c r="DU88" s="26"/>
      <c r="DV88" s="26"/>
      <c r="DW88" s="26"/>
      <c r="DX88" s="26"/>
      <c r="DY88" s="26"/>
      <c r="DZ88" s="26"/>
      <c r="EA88" s="104">
        <v>8</v>
      </c>
      <c r="EB88" s="26">
        <f t="shared" si="18"/>
        <v>33</v>
      </c>
      <c r="EC88" s="104">
        <v>38</v>
      </c>
      <c r="EE88" s="3" t="s">
        <v>325</v>
      </c>
      <c r="EF88" s="3" t="s">
        <v>951</v>
      </c>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5"/>
      <c r="IR88" s="67" t="s">
        <v>549</v>
      </c>
      <c r="IS88" s="31" t="s">
        <v>950</v>
      </c>
      <c r="IV88" s="4"/>
      <c r="IW88" s="4"/>
      <c r="IX88" s="4"/>
      <c r="IY88" s="37"/>
      <c r="IZ88" s="37"/>
      <c r="JA88" s="37">
        <f t="shared" si="17"/>
        <v>0</v>
      </c>
      <c r="JB88" s="34"/>
      <c r="JC88" s="107">
        <v>7.46</v>
      </c>
      <c r="JD88">
        <v>28.23</v>
      </c>
      <c r="JE88" s="107">
        <v>0</v>
      </c>
      <c r="JF88" s="34"/>
      <c r="JG88" s="136"/>
      <c r="JH88" s="31"/>
      <c r="JT88" s="107" t="str">
        <f t="shared" si="14"/>
        <v/>
      </c>
      <c r="JU88" s="107" t="str">
        <f t="shared" si="15"/>
        <v/>
      </c>
      <c r="JV88" s="107">
        <f t="shared" si="16"/>
        <v>0</v>
      </c>
      <c r="JW88" s="107">
        <f>IF(ISBLANK(JE88),"",IF(ISBLANK(JC88),"",IFERROR(((JE88-JC88)/0.36/P88),"")))</f>
        <v>-0.43171296296296297</v>
      </c>
      <c r="JY88" s="107">
        <f>IF(ISBLANK(JV88),"",IF(ISBLANK(JD88),"",IFERROR(((JV88-JD88)/0.36/P88),"")))</f>
        <v>-1.6336805555555556</v>
      </c>
      <c r="KA88" s="107"/>
      <c r="KB88" s="107"/>
      <c r="KC88" s="107"/>
      <c r="KD88" s="107"/>
    </row>
    <row r="89" spans="1:290" x14ac:dyDescent="0.25">
      <c r="A89" s="15" t="s">
        <v>247</v>
      </c>
      <c r="B89" s="4" t="s">
        <v>290</v>
      </c>
      <c r="C89" s="4" t="s">
        <v>735</v>
      </c>
      <c r="D89" s="4" t="s">
        <v>811</v>
      </c>
      <c r="E89" s="4" t="s">
        <v>31</v>
      </c>
      <c r="F89" s="15" t="s">
        <v>633</v>
      </c>
      <c r="G89" s="15" t="s">
        <v>628</v>
      </c>
      <c r="H89" s="27">
        <v>2</v>
      </c>
      <c r="I89" s="15" t="s">
        <v>629</v>
      </c>
      <c r="J89" s="15" t="s">
        <v>636</v>
      </c>
      <c r="K89" s="26">
        <v>980</v>
      </c>
      <c r="L89" s="98">
        <v>-3.3032679740000002</v>
      </c>
      <c r="M89" s="98">
        <v>34.847795963000003</v>
      </c>
      <c r="N89" s="20">
        <v>42818</v>
      </c>
      <c r="O89" s="20">
        <v>42866</v>
      </c>
      <c r="P89" s="26">
        <f t="shared" si="20"/>
        <v>48</v>
      </c>
      <c r="Q89" s="77">
        <f>INDEX([1]Sheet1!$J:$J,MATCH(A89,[1]Sheet1!$A:$A,0))</f>
        <v>115.33425271599999</v>
      </c>
      <c r="R89" s="91" t="s">
        <v>115</v>
      </c>
      <c r="S89" s="83">
        <v>0.5</v>
      </c>
      <c r="T89" s="82">
        <v>1.5</v>
      </c>
      <c r="U89" s="26"/>
      <c r="V89" s="26"/>
      <c r="W89" s="26"/>
      <c r="X89" s="26"/>
      <c r="Y89" s="26"/>
      <c r="Z89" s="26"/>
      <c r="AA89" s="26"/>
      <c r="AB89" s="26"/>
      <c r="AC89" s="26"/>
      <c r="AD89" s="26"/>
      <c r="AE89" s="26"/>
      <c r="AF89" s="26"/>
      <c r="AG89" s="26"/>
      <c r="AH89" s="26"/>
      <c r="AI89" s="26"/>
      <c r="AJ89" s="26"/>
      <c r="AK89" s="26"/>
      <c r="AL89" s="26"/>
      <c r="AM89" s="26"/>
      <c r="AN89" s="26"/>
      <c r="AO89" s="26"/>
      <c r="AP89" s="26"/>
      <c r="AQ89" s="26">
        <v>15</v>
      </c>
      <c r="AR89" s="26"/>
      <c r="AS89" s="26">
        <v>10</v>
      </c>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c r="DK89" s="26"/>
      <c r="DL89" s="26"/>
      <c r="DM89" s="26"/>
      <c r="DN89" s="26"/>
      <c r="DO89" s="26"/>
      <c r="DP89" s="26"/>
      <c r="DQ89" s="26"/>
      <c r="DR89" s="26"/>
      <c r="DS89" s="26"/>
      <c r="DT89" s="26"/>
      <c r="DU89" s="26"/>
      <c r="DV89" s="26"/>
      <c r="DW89" s="26"/>
      <c r="DX89" s="26"/>
      <c r="DY89" s="26"/>
      <c r="DZ89" s="26"/>
      <c r="EA89" s="104">
        <v>3.5</v>
      </c>
      <c r="EB89" s="26">
        <f t="shared" si="18"/>
        <v>28.5</v>
      </c>
      <c r="EC89" s="104">
        <v>35</v>
      </c>
      <c r="EE89" s="3" t="s">
        <v>325</v>
      </c>
      <c r="EF89" s="3" t="s">
        <v>951</v>
      </c>
      <c r="EG89" s="10">
        <v>2</v>
      </c>
      <c r="EH89" s="15">
        <v>3.6</v>
      </c>
      <c r="EI89" s="15"/>
      <c r="EJ89" s="15"/>
      <c r="EK89" s="15"/>
      <c r="EL89" s="15"/>
      <c r="EM89" s="15"/>
      <c r="EN89" s="15"/>
      <c r="EO89" s="15"/>
      <c r="EP89" s="15"/>
      <c r="EQ89" s="15"/>
      <c r="ER89" s="15"/>
      <c r="ES89" s="15"/>
      <c r="ET89" s="15"/>
      <c r="EU89" s="15"/>
      <c r="EV89" s="15"/>
      <c r="EW89" s="15"/>
      <c r="EX89" s="15"/>
      <c r="EY89" s="15"/>
      <c r="EZ89" s="15"/>
      <c r="FA89" s="15"/>
      <c r="FB89" s="15"/>
      <c r="FC89" s="15"/>
      <c r="FD89" s="15"/>
      <c r="FE89" s="15">
        <v>5</v>
      </c>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5"/>
      <c r="GG89" s="15"/>
      <c r="GH89" s="15"/>
      <c r="GI89" s="15"/>
      <c r="GJ89" s="15"/>
      <c r="GK89" s="15"/>
      <c r="GL89" s="15"/>
      <c r="GM89" s="15"/>
      <c r="GN89" s="15"/>
      <c r="GO89" s="15"/>
      <c r="GP89" s="15"/>
      <c r="GQ89" s="15"/>
      <c r="GR89" s="15"/>
      <c r="GS89" s="15"/>
      <c r="GT89" s="15"/>
      <c r="GU89" s="15"/>
      <c r="GV89" s="15"/>
      <c r="GW89" s="15"/>
      <c r="GX89" s="15"/>
      <c r="GY89" s="15"/>
      <c r="GZ89" s="15"/>
      <c r="HA89" s="15"/>
      <c r="HB89" s="15"/>
      <c r="HC89" s="15"/>
      <c r="HD89" s="15"/>
      <c r="HE89" s="15"/>
      <c r="HF89" s="15"/>
      <c r="HG89" s="15"/>
      <c r="HH89" s="15"/>
      <c r="HI89" s="15"/>
      <c r="HJ89" s="15"/>
      <c r="HK89" s="15"/>
      <c r="HL89" s="15"/>
      <c r="HM89" s="15"/>
      <c r="HN89" s="15"/>
      <c r="HO89" s="15"/>
      <c r="HP89" s="15"/>
      <c r="HQ89" s="15"/>
      <c r="HR89" s="15"/>
      <c r="HS89" s="15"/>
      <c r="HT89" s="15"/>
      <c r="HU89" s="15"/>
      <c r="HV89" s="15"/>
      <c r="HW89" s="15"/>
      <c r="HX89" s="15"/>
      <c r="HY89" s="15"/>
      <c r="HZ89" s="15"/>
      <c r="IA89" s="15"/>
      <c r="IB89" s="15"/>
      <c r="IC89" s="15"/>
      <c r="ID89" s="15"/>
      <c r="IE89" s="15"/>
      <c r="IF89" s="15"/>
      <c r="IG89" s="15"/>
      <c r="IH89" s="15"/>
      <c r="II89" s="15"/>
      <c r="IJ89" s="15"/>
      <c r="IK89" s="15"/>
      <c r="IL89" s="15"/>
      <c r="IM89" s="15"/>
      <c r="IN89" s="15">
        <v>18</v>
      </c>
      <c r="IO89" s="15">
        <f>SUM(EI89:IN89)</f>
        <v>23</v>
      </c>
      <c r="IP89" s="15">
        <v>25</v>
      </c>
      <c r="IQ89" s="15"/>
      <c r="IR89" s="67" t="s">
        <v>551</v>
      </c>
      <c r="IS89" s="31" t="s">
        <v>950</v>
      </c>
      <c r="IV89" s="4"/>
      <c r="IW89" s="4"/>
      <c r="IX89" s="4"/>
      <c r="IY89" s="37"/>
      <c r="IZ89" s="37"/>
      <c r="JA89" s="37">
        <f t="shared" si="17"/>
        <v>0</v>
      </c>
      <c r="JB89" s="34"/>
      <c r="JC89" s="107">
        <v>3.03</v>
      </c>
      <c r="JD89">
        <v>37.050000000000004</v>
      </c>
      <c r="JE89" s="110">
        <v>14.46</v>
      </c>
      <c r="JF89" s="34"/>
      <c r="JG89" s="136">
        <v>5.16</v>
      </c>
      <c r="JH89" s="31">
        <v>4.91</v>
      </c>
      <c r="JI89" t="s">
        <v>668</v>
      </c>
      <c r="JJ89" s="110">
        <v>11.35</v>
      </c>
      <c r="JL89">
        <v>5.67</v>
      </c>
      <c r="JO89" s="40">
        <v>5.23</v>
      </c>
      <c r="JP89" s="107">
        <v>1.96</v>
      </c>
      <c r="JQ89" s="107">
        <v>0.12</v>
      </c>
      <c r="JT89" s="107">
        <f t="shared" si="14"/>
        <v>1.96</v>
      </c>
      <c r="JU89" s="107">
        <f t="shared" si="15"/>
        <v>0.12</v>
      </c>
      <c r="JV89" s="107">
        <f t="shared" si="16"/>
        <v>25.810000000000002</v>
      </c>
      <c r="JW89" s="107">
        <f>IF(ISBLANK(JE89),"",IF(ISBLANK(JC91),"",IFERROR(((JE89-JC91)/0.36/P89),"")))</f>
        <v>0.71585648148148151</v>
      </c>
      <c r="JX89" s="107">
        <f>IF(ISBLANK(JE89),"",IF(ISBLANK(JE91),"",IFERROR(((JE89-JE91)/0.36/P89),"")))</f>
        <v>0.54340277777777779</v>
      </c>
      <c r="JY89" s="107">
        <f>IF(ISBLANK(JV89),"",IF(ISBLANK(JD91),"",IFERROR(((JV89-JD91)/0.36/P89),"")))</f>
        <v>-0.84490740740740711</v>
      </c>
      <c r="JZ89" s="107">
        <f>IF(ISBLANK(JV91),"",IF(ISBLANK(JV89),"",IFERROR(((JV89-JV91)/0.36/P89),"")))</f>
        <v>0.57928240740740755</v>
      </c>
      <c r="KA89" s="107"/>
      <c r="KB89" s="107"/>
      <c r="KC89" s="107">
        <v>0.91</v>
      </c>
      <c r="KD89" s="107">
        <v>0.16</v>
      </c>
    </row>
    <row r="90" spans="1:290" x14ac:dyDescent="0.25">
      <c r="A90" s="15" t="s">
        <v>248</v>
      </c>
      <c r="B90" s="4" t="s">
        <v>290</v>
      </c>
      <c r="C90" s="4" t="s">
        <v>735</v>
      </c>
      <c r="D90" s="4" t="s">
        <v>811</v>
      </c>
      <c r="E90" s="4" t="s">
        <v>31</v>
      </c>
      <c r="F90" s="15" t="s">
        <v>633</v>
      </c>
      <c r="G90" s="15" t="s">
        <v>628</v>
      </c>
      <c r="H90" s="27">
        <v>2</v>
      </c>
      <c r="I90" s="15" t="s">
        <v>634</v>
      </c>
      <c r="J90" s="15" t="s">
        <v>636</v>
      </c>
      <c r="K90" s="26">
        <v>980</v>
      </c>
      <c r="L90" s="98">
        <v>-3.3032679740000002</v>
      </c>
      <c r="M90" s="98">
        <v>34.847795963000003</v>
      </c>
      <c r="N90" s="20">
        <v>42819</v>
      </c>
      <c r="O90" s="20">
        <v>42866</v>
      </c>
      <c r="P90" s="26">
        <f t="shared" si="20"/>
        <v>47</v>
      </c>
      <c r="Q90" s="77">
        <f>INDEX([1]Sheet1!$J:$J,MATCH(A90,[1]Sheet1!$A:$A,0))</f>
        <v>115.33425271599999</v>
      </c>
      <c r="R90" s="91" t="s">
        <v>115</v>
      </c>
      <c r="S90" s="83">
        <v>2.5</v>
      </c>
      <c r="T90" s="82">
        <v>6.4</v>
      </c>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v>20</v>
      </c>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c r="DK90" s="26"/>
      <c r="DL90" s="26"/>
      <c r="DM90" s="26"/>
      <c r="DN90" s="26"/>
      <c r="DO90" s="26"/>
      <c r="DP90" s="26"/>
      <c r="DQ90" s="26"/>
      <c r="DR90" s="26"/>
      <c r="DS90" s="26"/>
      <c r="DT90" s="26"/>
      <c r="DU90" s="26"/>
      <c r="DV90" s="26"/>
      <c r="DW90" s="26"/>
      <c r="DX90" s="26"/>
      <c r="DY90" s="26"/>
      <c r="DZ90" s="26"/>
      <c r="EA90" s="104">
        <v>15</v>
      </c>
      <c r="EB90" s="26">
        <f t="shared" si="18"/>
        <v>35</v>
      </c>
      <c r="EC90" s="104">
        <v>40</v>
      </c>
      <c r="EF90" s="3" t="s">
        <v>951</v>
      </c>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5"/>
      <c r="IR90" s="67" t="s">
        <v>550</v>
      </c>
      <c r="IS90" s="31" t="s">
        <v>950</v>
      </c>
      <c r="IV90" s="4"/>
      <c r="IW90" s="4"/>
      <c r="IX90" s="4"/>
      <c r="IY90" s="37"/>
      <c r="IZ90" s="37"/>
      <c r="JA90" s="37">
        <f t="shared" si="17"/>
        <v>0</v>
      </c>
      <c r="JB90" s="34"/>
      <c r="JC90" s="107">
        <v>9.42</v>
      </c>
      <c r="JD90">
        <v>90.29</v>
      </c>
      <c r="JF90" s="34"/>
      <c r="JG90" s="136"/>
      <c r="JH90" s="31"/>
      <c r="JT90" s="107" t="str">
        <f t="shared" si="14"/>
        <v/>
      </c>
      <c r="JU90" s="107" t="str">
        <f t="shared" si="15"/>
        <v/>
      </c>
      <c r="JV90" s="107" t="str">
        <f t="shared" si="16"/>
        <v/>
      </c>
      <c r="JW90" s="107" t="str">
        <f>IF(ISBLANK(JE90),"",IF(ISBLANK(JC91),"",IFERROR(((JE90-JC91)/0.36/P90),"")))</f>
        <v/>
      </c>
      <c r="JX90" s="107" t="str">
        <f>IF(ISBLANK(JE90),"",IF(ISBLANK(JE91),"",IFERROR(((JE90-JE91)/0.36/P90),"")))</f>
        <v/>
      </c>
      <c r="JY90" s="107" t="str">
        <f>IF(ISBLANK(JV90),"",IF(ISBLANK(JD91),"",IFERROR(((JV90-JD91)/0.36/P90),"")))</f>
        <v/>
      </c>
      <c r="JZ90" s="107" t="str">
        <f>IF(ISBLANK(JV91),"",IF(ISBLANK(JV90),"",IFERROR(((JV90-JV91)/0.36/P90),"")))</f>
        <v/>
      </c>
      <c r="KA90" s="107"/>
      <c r="KB90" s="107"/>
      <c r="KC90" s="107"/>
      <c r="KD90" s="107"/>
    </row>
    <row r="91" spans="1:290" x14ac:dyDescent="0.25">
      <c r="A91" s="15" t="s">
        <v>249</v>
      </c>
      <c r="B91" s="4" t="s">
        <v>290</v>
      </c>
      <c r="C91" s="4" t="s">
        <v>735</v>
      </c>
      <c r="D91" s="15" t="s">
        <v>811</v>
      </c>
      <c r="E91" s="4" t="s">
        <v>31</v>
      </c>
      <c r="F91" s="15" t="s">
        <v>633</v>
      </c>
      <c r="G91" s="15" t="s">
        <v>628</v>
      </c>
      <c r="H91" s="27">
        <v>2</v>
      </c>
      <c r="I91" s="15" t="s">
        <v>631</v>
      </c>
      <c r="J91" s="15" t="s">
        <v>636</v>
      </c>
      <c r="K91" s="27">
        <v>980</v>
      </c>
      <c r="L91" s="98">
        <v>-3.3032679740000002</v>
      </c>
      <c r="M91" s="98">
        <v>34.847795963000003</v>
      </c>
      <c r="N91" s="20">
        <v>42818</v>
      </c>
      <c r="O91" s="20">
        <v>42866</v>
      </c>
      <c r="P91" s="26">
        <f t="shared" si="20"/>
        <v>48</v>
      </c>
      <c r="Q91" s="77">
        <f>INDEX([1]Sheet1!$J:$J,MATCH(A91,[1]Sheet1!$A:$A,0))</f>
        <v>115.33425271599999</v>
      </c>
      <c r="R91" s="91" t="s">
        <v>115</v>
      </c>
      <c r="S91" s="83">
        <v>1.7</v>
      </c>
      <c r="T91" s="82">
        <v>3.5</v>
      </c>
      <c r="U91" s="26"/>
      <c r="V91" s="26"/>
      <c r="W91" s="26"/>
      <c r="X91" s="26"/>
      <c r="Y91" s="26"/>
      <c r="Z91" s="26"/>
      <c r="AA91" s="26"/>
      <c r="AB91" s="26"/>
      <c r="AC91" s="26"/>
      <c r="AD91" s="26"/>
      <c r="AE91" s="26"/>
      <c r="AF91" s="26"/>
      <c r="AG91" s="26"/>
      <c r="AH91" s="26"/>
      <c r="AI91" s="26"/>
      <c r="AJ91" s="26"/>
      <c r="AK91" s="26"/>
      <c r="AL91" s="26"/>
      <c r="AM91" s="26"/>
      <c r="AN91" s="26"/>
      <c r="AO91" s="26"/>
      <c r="AP91" s="26"/>
      <c r="AQ91" s="26">
        <v>17</v>
      </c>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c r="DF91" s="26"/>
      <c r="DG91" s="26"/>
      <c r="DH91" s="26"/>
      <c r="DI91" s="26"/>
      <c r="DJ91" s="26"/>
      <c r="DK91" s="26"/>
      <c r="DL91" s="26"/>
      <c r="DM91" s="26"/>
      <c r="DN91" s="26"/>
      <c r="DO91" s="26"/>
      <c r="DP91" s="26"/>
      <c r="DQ91" s="26"/>
      <c r="DR91" s="26"/>
      <c r="DS91" s="26"/>
      <c r="DT91" s="26"/>
      <c r="DU91" s="26"/>
      <c r="DV91" s="26"/>
      <c r="DW91" s="26"/>
      <c r="DX91" s="26"/>
      <c r="DY91" s="26"/>
      <c r="DZ91" s="26"/>
      <c r="EA91" s="104">
        <v>10</v>
      </c>
      <c r="EB91" s="26">
        <f t="shared" si="18"/>
        <v>27</v>
      </c>
      <c r="EC91" s="104">
        <v>30</v>
      </c>
      <c r="EF91" s="3" t="s">
        <v>951</v>
      </c>
      <c r="EG91" s="10">
        <v>1.5</v>
      </c>
      <c r="EH91" s="15">
        <v>1.2</v>
      </c>
      <c r="EI91" s="15"/>
      <c r="EJ91" s="15"/>
      <c r="EK91" s="15"/>
      <c r="EL91" s="15"/>
      <c r="EM91" s="15"/>
      <c r="EN91" s="15"/>
      <c r="EO91" s="15"/>
      <c r="EP91" s="15"/>
      <c r="EQ91" s="15"/>
      <c r="ER91" s="15"/>
      <c r="ES91" s="15"/>
      <c r="ET91" s="15"/>
      <c r="EU91" s="15"/>
      <c r="EV91" s="15"/>
      <c r="EW91" s="15"/>
      <c r="EX91" s="15"/>
      <c r="EY91" s="15"/>
      <c r="EZ91" s="15"/>
      <c r="FA91" s="15"/>
      <c r="FB91" s="15"/>
      <c r="FC91" s="15"/>
      <c r="FD91" s="15"/>
      <c r="FE91" s="15">
        <v>10</v>
      </c>
      <c r="FF91" s="15"/>
      <c r="FG91" s="15"/>
      <c r="FH91" s="15"/>
      <c r="FI91" s="15"/>
      <c r="FJ91" s="15"/>
      <c r="FK91" s="15"/>
      <c r="FL91" s="15"/>
      <c r="FM91" s="15"/>
      <c r="FN91" s="15"/>
      <c r="FO91" s="15"/>
      <c r="FP91" s="15"/>
      <c r="FQ91" s="15"/>
      <c r="FR91" s="15"/>
      <c r="FS91" s="15"/>
      <c r="FT91" s="15"/>
      <c r="FU91" s="15"/>
      <c r="FV91" s="15"/>
      <c r="FW91" s="15"/>
      <c r="FX91" s="15"/>
      <c r="FY91" s="15"/>
      <c r="FZ91" s="15"/>
      <c r="GA91" s="15"/>
      <c r="GB91" s="15"/>
      <c r="GC91" s="15"/>
      <c r="GD91" s="15"/>
      <c r="GE91" s="15"/>
      <c r="GF91" s="15"/>
      <c r="GG91" s="15"/>
      <c r="GH91" s="15"/>
      <c r="GI91" s="15"/>
      <c r="GJ91" s="15"/>
      <c r="GK91" s="15"/>
      <c r="GL91" s="15"/>
      <c r="GM91" s="15"/>
      <c r="GN91" s="15"/>
      <c r="GO91" s="15"/>
      <c r="GP91" s="15"/>
      <c r="GQ91" s="15"/>
      <c r="GR91" s="15"/>
      <c r="GS91" s="15"/>
      <c r="GT91" s="15"/>
      <c r="GU91" s="15"/>
      <c r="GV91" s="15"/>
      <c r="GW91" s="15"/>
      <c r="GX91" s="15"/>
      <c r="GY91" s="15"/>
      <c r="GZ91" s="15"/>
      <c r="HA91" s="15"/>
      <c r="HB91" s="15"/>
      <c r="HC91" s="15"/>
      <c r="HD91" s="15"/>
      <c r="HE91" s="15"/>
      <c r="HF91" s="15"/>
      <c r="HG91" s="15"/>
      <c r="HH91" s="15"/>
      <c r="HI91" s="15"/>
      <c r="HJ91" s="15"/>
      <c r="HK91" s="15"/>
      <c r="HL91" s="15"/>
      <c r="HM91" s="15"/>
      <c r="HN91" s="15"/>
      <c r="HO91" s="15"/>
      <c r="HP91" s="15"/>
      <c r="HQ91" s="15"/>
      <c r="HR91" s="15"/>
      <c r="HS91" s="15"/>
      <c r="HT91" s="15"/>
      <c r="HU91" s="15"/>
      <c r="HV91" s="15"/>
      <c r="HW91" s="15"/>
      <c r="HX91" s="15"/>
      <c r="HY91" s="15"/>
      <c r="HZ91" s="15"/>
      <c r="IA91" s="15"/>
      <c r="IB91" s="15"/>
      <c r="IC91" s="15"/>
      <c r="ID91" s="15"/>
      <c r="IE91" s="15"/>
      <c r="IF91" s="15"/>
      <c r="IG91" s="15"/>
      <c r="IH91" s="15"/>
      <c r="II91" s="15"/>
      <c r="IJ91" s="15"/>
      <c r="IK91" s="15"/>
      <c r="IL91" s="15"/>
      <c r="IM91" s="15"/>
      <c r="IN91" s="15">
        <v>10</v>
      </c>
      <c r="IO91" s="15">
        <f>SUM(EI91:IN91)</f>
        <v>20</v>
      </c>
      <c r="IP91" s="15">
        <v>25</v>
      </c>
      <c r="IQ91" s="15"/>
      <c r="IR91" s="67" t="s">
        <v>551</v>
      </c>
      <c r="IS91" s="31" t="s">
        <v>950</v>
      </c>
      <c r="IV91" s="4"/>
      <c r="IW91" s="4"/>
      <c r="IX91" s="4"/>
      <c r="IY91" s="37"/>
      <c r="IZ91" s="37"/>
      <c r="JA91" s="37">
        <f t="shared" si="17"/>
        <v>0</v>
      </c>
      <c r="JB91" s="34"/>
      <c r="JC91" s="107">
        <v>2.09</v>
      </c>
      <c r="JD91">
        <v>40.409999999999997</v>
      </c>
      <c r="JE91" s="107">
        <v>5.07</v>
      </c>
      <c r="JF91" s="34"/>
      <c r="JG91" s="136"/>
      <c r="JH91" s="31">
        <v>5.07</v>
      </c>
      <c r="JJ91" s="110">
        <v>10.73</v>
      </c>
      <c r="JL91">
        <v>6.37</v>
      </c>
      <c r="JO91" s="40">
        <v>4.33</v>
      </c>
      <c r="JT91" s="107" t="str">
        <f t="shared" si="14"/>
        <v/>
      </c>
      <c r="JU91" s="107" t="str">
        <f t="shared" si="15"/>
        <v/>
      </c>
      <c r="JV91" s="107">
        <f t="shared" si="16"/>
        <v>15.8</v>
      </c>
      <c r="JW91" s="107">
        <f>IF(ISBLANK(JE91),"",IF(ISBLANK(JC91),"",IFERROR(((JE91-JC91)/0.36/P91),"")))</f>
        <v>0.17245370370370372</v>
      </c>
      <c r="JY91" s="107">
        <f>IF(ISBLANK(JV91),"",IF(ISBLANK(JD91),"",IFERROR(((JV91-JD91)/0.36/P91),"")))</f>
        <v>-1.4241898148148147</v>
      </c>
      <c r="KA91" s="107"/>
      <c r="KB91" s="107"/>
      <c r="KC91" s="107">
        <v>1.44</v>
      </c>
      <c r="KD91" s="107">
        <v>0.2</v>
      </c>
    </row>
    <row r="92" spans="1:290" x14ac:dyDescent="0.25">
      <c r="A92" s="15" t="s">
        <v>250</v>
      </c>
      <c r="B92" s="4" t="s">
        <v>291</v>
      </c>
      <c r="C92" s="4" t="s">
        <v>735</v>
      </c>
      <c r="D92" s="4" t="s">
        <v>812</v>
      </c>
      <c r="E92" s="4" t="s">
        <v>31</v>
      </c>
      <c r="F92" s="15" t="s">
        <v>633</v>
      </c>
      <c r="G92" s="15" t="s">
        <v>628</v>
      </c>
      <c r="H92" s="27">
        <v>3</v>
      </c>
      <c r="I92" s="15" t="s">
        <v>629</v>
      </c>
      <c r="J92" s="15" t="s">
        <v>636</v>
      </c>
      <c r="K92" s="26">
        <v>998</v>
      </c>
      <c r="L92" s="98">
        <v>-3.295644969</v>
      </c>
      <c r="M92" s="98">
        <v>34.852435010999997</v>
      </c>
      <c r="N92" s="20">
        <v>42818</v>
      </c>
      <c r="O92" s="20">
        <v>42866</v>
      </c>
      <c r="P92" s="26">
        <f t="shared" si="20"/>
        <v>48</v>
      </c>
      <c r="Q92" s="77">
        <f>INDEX([1]Sheet1!$J:$J,MATCH(A92,[1]Sheet1!$A:$A,0))</f>
        <v>115.33425271599999</v>
      </c>
      <c r="R92" s="91" t="s">
        <v>115</v>
      </c>
      <c r="S92" s="83">
        <v>1.2</v>
      </c>
      <c r="T92" s="82">
        <v>4.0999999999999996</v>
      </c>
      <c r="U92" s="26"/>
      <c r="V92" s="26"/>
      <c r="W92" s="26"/>
      <c r="X92" s="26"/>
      <c r="Y92" s="26"/>
      <c r="Z92" s="26"/>
      <c r="AA92" s="26"/>
      <c r="AB92" s="26"/>
      <c r="AC92" s="26"/>
      <c r="AD92" s="26"/>
      <c r="AE92" s="26"/>
      <c r="AF92" s="26"/>
      <c r="AG92" s="26"/>
      <c r="AH92" s="26"/>
      <c r="AI92" s="26"/>
      <c r="AJ92" s="26"/>
      <c r="AK92" s="26"/>
      <c r="AL92" s="26"/>
      <c r="AM92" s="26"/>
      <c r="AN92" s="26"/>
      <c r="AO92" s="26"/>
      <c r="AP92" s="26"/>
      <c r="AQ92" s="26">
        <v>34</v>
      </c>
      <c r="AR92" s="26"/>
      <c r="AS92" s="26">
        <v>5</v>
      </c>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c r="DK92" s="26"/>
      <c r="DL92" s="26"/>
      <c r="DM92" s="26"/>
      <c r="DN92" s="26"/>
      <c r="DO92" s="26"/>
      <c r="DP92" s="26"/>
      <c r="DQ92" s="26"/>
      <c r="DR92" s="26"/>
      <c r="DS92" s="26"/>
      <c r="DT92" s="26"/>
      <c r="DU92" s="26"/>
      <c r="DV92" s="26"/>
      <c r="DW92" s="26"/>
      <c r="DX92" s="26"/>
      <c r="DY92" s="26"/>
      <c r="DZ92" s="26"/>
      <c r="EA92" s="104">
        <v>6</v>
      </c>
      <c r="EB92" s="26">
        <f t="shared" si="18"/>
        <v>45</v>
      </c>
      <c r="EC92" s="104">
        <v>50</v>
      </c>
      <c r="EE92" s="3" t="s">
        <v>328</v>
      </c>
      <c r="EF92" s="3" t="s">
        <v>951</v>
      </c>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5"/>
      <c r="IR92" s="67" t="s">
        <v>552</v>
      </c>
      <c r="IS92" s="31" t="s">
        <v>950</v>
      </c>
      <c r="IV92" s="4"/>
      <c r="IW92" s="4"/>
      <c r="IX92" s="4"/>
      <c r="IY92" s="37"/>
      <c r="IZ92" s="37"/>
      <c r="JA92" s="37">
        <f t="shared" si="17"/>
        <v>0</v>
      </c>
      <c r="JB92" s="34"/>
      <c r="JC92" s="107">
        <v>8.26</v>
      </c>
      <c r="JD92">
        <v>38.380000000000003</v>
      </c>
      <c r="JF92" s="34"/>
      <c r="JG92" s="136"/>
      <c r="JH92" s="31"/>
      <c r="JT92" s="107" t="str">
        <f t="shared" si="14"/>
        <v/>
      </c>
      <c r="JU92" s="107" t="str">
        <f t="shared" si="15"/>
        <v/>
      </c>
      <c r="JV92" s="107" t="str">
        <f t="shared" si="16"/>
        <v/>
      </c>
      <c r="JW92" s="107" t="str">
        <f>IF(ISBLANK(JE92),"",IF(ISBLANK(JC94),"",IFERROR(((JE92-JC94)/0.36/P92),"")))</f>
        <v/>
      </c>
      <c r="JX92" s="107" t="str">
        <f>IF(ISBLANK(JE92),"",IF(ISBLANK(JE94),"",IFERROR(((JE92-JE94)/0.36/P92),"")))</f>
        <v/>
      </c>
      <c r="JY92" s="107" t="str">
        <f>IF(ISBLANK(JV92),"",IF(ISBLANK(JD94),"",IFERROR(((JV92-JD94)/0.36/P92),"")))</f>
        <v/>
      </c>
      <c r="JZ92" s="107" t="str">
        <f>IF(ISBLANK(JV94),"",IF(ISBLANK(JV92),"",IFERROR(((JV92-JV94)/0.36/P92),"")))</f>
        <v/>
      </c>
      <c r="KA92" s="107"/>
      <c r="KB92" s="107"/>
      <c r="KC92" s="107"/>
      <c r="KD92" s="107"/>
    </row>
    <row r="93" spans="1:290" x14ac:dyDescent="0.25">
      <c r="A93" s="15" t="s">
        <v>251</v>
      </c>
      <c r="B93" s="4" t="s">
        <v>291</v>
      </c>
      <c r="C93" s="4" t="s">
        <v>735</v>
      </c>
      <c r="D93" s="4" t="s">
        <v>812</v>
      </c>
      <c r="E93" s="4" t="s">
        <v>31</v>
      </c>
      <c r="F93" s="15" t="s">
        <v>633</v>
      </c>
      <c r="G93" s="15" t="s">
        <v>628</v>
      </c>
      <c r="H93" s="27">
        <v>3</v>
      </c>
      <c r="I93" s="15" t="s">
        <v>634</v>
      </c>
      <c r="J93" s="15" t="s">
        <v>636</v>
      </c>
      <c r="K93" s="26">
        <v>998</v>
      </c>
      <c r="L93" s="98">
        <v>-3.295644969</v>
      </c>
      <c r="M93" s="98">
        <v>34.852435010999997</v>
      </c>
      <c r="N93" s="20">
        <v>42819</v>
      </c>
      <c r="O93" s="20">
        <v>42866</v>
      </c>
      <c r="P93" s="26">
        <f t="shared" si="20"/>
        <v>47</v>
      </c>
      <c r="Q93" s="77">
        <f>INDEX([1]Sheet1!$J:$J,MATCH(A93,[1]Sheet1!$A:$A,0))</f>
        <v>115.33425271599999</v>
      </c>
      <c r="R93" s="91" t="s">
        <v>115</v>
      </c>
      <c r="S93" s="83">
        <v>1.5</v>
      </c>
      <c r="T93" s="82">
        <v>4.3</v>
      </c>
      <c r="U93" s="26"/>
      <c r="V93" s="26"/>
      <c r="W93" s="26"/>
      <c r="X93" s="26"/>
      <c r="Y93" s="26"/>
      <c r="Z93" s="26"/>
      <c r="AA93" s="26"/>
      <c r="AB93" s="26"/>
      <c r="AC93" s="26"/>
      <c r="AD93" s="26"/>
      <c r="AE93" s="26"/>
      <c r="AF93" s="26"/>
      <c r="AG93" s="26"/>
      <c r="AH93" s="26"/>
      <c r="AI93" s="26"/>
      <c r="AJ93" s="26"/>
      <c r="AK93" s="26"/>
      <c r="AL93" s="26"/>
      <c r="AM93" s="26"/>
      <c r="AN93" s="26"/>
      <c r="AO93" s="26"/>
      <c r="AP93" s="26"/>
      <c r="AQ93" s="26">
        <v>25</v>
      </c>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c r="DK93" s="26"/>
      <c r="DL93" s="26"/>
      <c r="DM93" s="26"/>
      <c r="DN93" s="26"/>
      <c r="DO93" s="26"/>
      <c r="DP93" s="26"/>
      <c r="DQ93" s="26"/>
      <c r="DR93" s="26"/>
      <c r="DS93" s="26"/>
      <c r="DT93" s="26"/>
      <c r="DU93" s="26"/>
      <c r="DV93" s="26"/>
      <c r="DW93" s="26"/>
      <c r="DX93" s="26"/>
      <c r="DY93" s="26"/>
      <c r="DZ93" s="26"/>
      <c r="EA93" s="104">
        <v>6</v>
      </c>
      <c r="EB93" s="26">
        <f t="shared" si="18"/>
        <v>31</v>
      </c>
      <c r="EC93" s="104">
        <v>31</v>
      </c>
      <c r="EF93" s="3" t="s">
        <v>951</v>
      </c>
      <c r="EG93" s="10">
        <v>2.5</v>
      </c>
      <c r="EH93" s="15">
        <v>13</v>
      </c>
      <c r="EI93" s="15"/>
      <c r="EJ93" s="15"/>
      <c r="EK93" s="15"/>
      <c r="EL93" s="15"/>
      <c r="EM93" s="15"/>
      <c r="EN93" s="15">
        <v>25</v>
      </c>
      <c r="EO93" s="15"/>
      <c r="EP93" s="15"/>
      <c r="EQ93" s="15"/>
      <c r="ER93" s="15"/>
      <c r="ES93" s="15"/>
      <c r="ET93" s="15"/>
      <c r="EU93" s="15"/>
      <c r="EV93" s="15"/>
      <c r="EW93" s="15"/>
      <c r="EX93" s="15"/>
      <c r="EY93" s="15"/>
      <c r="EZ93" s="15"/>
      <c r="FA93" s="15"/>
      <c r="FB93" s="15"/>
      <c r="FC93" s="15"/>
      <c r="FD93" s="15"/>
      <c r="FE93" s="15"/>
      <c r="FF93" s="15"/>
      <c r="FG93" s="15"/>
      <c r="FH93" s="15"/>
      <c r="FI93" s="15"/>
      <c r="FJ93" s="15"/>
      <c r="FK93" s="15"/>
      <c r="FL93" s="15"/>
      <c r="FM93" s="15"/>
      <c r="FN93" s="15"/>
      <c r="FO93" s="15"/>
      <c r="FP93" s="15"/>
      <c r="FQ93" s="15"/>
      <c r="FR93" s="15"/>
      <c r="FS93" s="15"/>
      <c r="FT93" s="15"/>
      <c r="FU93" s="15"/>
      <c r="FV93" s="15"/>
      <c r="FW93" s="15"/>
      <c r="FX93" s="15"/>
      <c r="FY93" s="15"/>
      <c r="FZ93" s="15"/>
      <c r="GA93" s="15"/>
      <c r="GB93" s="15"/>
      <c r="GC93" s="15"/>
      <c r="GD93" s="15"/>
      <c r="GE93" s="15"/>
      <c r="GF93" s="15"/>
      <c r="GG93" s="15"/>
      <c r="GH93" s="15"/>
      <c r="GI93" s="15"/>
      <c r="GJ93" s="15"/>
      <c r="GK93" s="15"/>
      <c r="GL93" s="15"/>
      <c r="GM93" s="15"/>
      <c r="GN93" s="15"/>
      <c r="GO93" s="15">
        <v>10</v>
      </c>
      <c r="GP93" s="15"/>
      <c r="GQ93" s="15"/>
      <c r="GR93" s="15"/>
      <c r="GS93" s="15"/>
      <c r="GT93" s="15"/>
      <c r="GU93" s="15"/>
      <c r="GV93" s="15"/>
      <c r="GW93" s="15"/>
      <c r="GX93" s="15"/>
      <c r="GY93" s="15"/>
      <c r="GZ93" s="15"/>
      <c r="HA93" s="15"/>
      <c r="HB93" s="15"/>
      <c r="HC93" s="15"/>
      <c r="HD93" s="15"/>
      <c r="HE93" s="15"/>
      <c r="HF93" s="15"/>
      <c r="HG93" s="15"/>
      <c r="HH93" s="15"/>
      <c r="HI93" s="15"/>
      <c r="HJ93" s="15"/>
      <c r="HK93" s="15"/>
      <c r="HL93" s="15"/>
      <c r="HM93" s="15"/>
      <c r="HN93" s="15"/>
      <c r="HO93" s="15"/>
      <c r="HP93" s="15"/>
      <c r="HQ93" s="15"/>
      <c r="HR93" s="15"/>
      <c r="HS93" s="15"/>
      <c r="HT93" s="15"/>
      <c r="HU93" s="15"/>
      <c r="HV93" s="15"/>
      <c r="HW93" s="15"/>
      <c r="HX93" s="15"/>
      <c r="HY93" s="15"/>
      <c r="HZ93" s="15"/>
      <c r="IA93" s="15"/>
      <c r="IB93" s="15"/>
      <c r="IC93" s="15"/>
      <c r="ID93" s="15"/>
      <c r="IE93" s="15"/>
      <c r="IF93" s="15"/>
      <c r="IG93" s="15"/>
      <c r="IH93" s="15"/>
      <c r="II93" s="15"/>
      <c r="IJ93" s="15"/>
      <c r="IK93" s="15"/>
      <c r="IL93" s="15"/>
      <c r="IM93" s="15"/>
      <c r="IN93" s="15">
        <v>15</v>
      </c>
      <c r="IO93" s="15">
        <f t="shared" ref="IO93:IO156" si="21">SUM(EI93:IN93)</f>
        <v>50</v>
      </c>
      <c r="IP93" s="15">
        <v>60</v>
      </c>
      <c r="IQ93" s="15"/>
      <c r="IR93" s="67" t="s">
        <v>551</v>
      </c>
      <c r="IS93" s="31" t="s">
        <v>950</v>
      </c>
      <c r="IV93" s="4"/>
      <c r="IW93" s="4"/>
      <c r="IX93" s="4"/>
      <c r="IY93" s="37"/>
      <c r="IZ93" s="37"/>
      <c r="JA93" s="37">
        <f t="shared" si="17"/>
        <v>0</v>
      </c>
      <c r="JB93" s="34"/>
      <c r="JC93" s="107">
        <v>17.64</v>
      </c>
      <c r="JD93">
        <v>74.03</v>
      </c>
      <c r="JE93" s="107">
        <v>8.0399999999999991</v>
      </c>
      <c r="JF93" s="34"/>
      <c r="JG93" s="136"/>
      <c r="JH93" s="31">
        <v>8.0399999999999991</v>
      </c>
      <c r="JJ93" s="110">
        <v>38.369999999999997</v>
      </c>
      <c r="JK93" s="6">
        <v>5.05</v>
      </c>
      <c r="JL93">
        <v>5.14</v>
      </c>
      <c r="JM93" t="s">
        <v>668</v>
      </c>
      <c r="JN93" s="40">
        <v>3.38</v>
      </c>
      <c r="JP93" s="107">
        <v>3.43</v>
      </c>
      <c r="JQ93" s="107">
        <v>0.2</v>
      </c>
      <c r="JR93" s="107">
        <v>1.58</v>
      </c>
      <c r="JS93" s="107">
        <v>0.15</v>
      </c>
      <c r="JT93" s="107">
        <f t="shared" si="14"/>
        <v>5.01</v>
      </c>
      <c r="JU93" s="107">
        <f t="shared" si="15"/>
        <v>0.35</v>
      </c>
      <c r="JV93" s="107">
        <f t="shared" si="16"/>
        <v>46.41</v>
      </c>
      <c r="JW93" s="107">
        <f>IF(ISBLANK(JE93),"",IF(ISBLANK(JC94),"",IFERROR(((JE93-JC94)/0.36/P93),"")))</f>
        <v>4.6099290780141813E-2</v>
      </c>
      <c r="JX93" s="107">
        <f>IF(ISBLANK(JE93),"",IF(ISBLANK(JE94),"",IFERROR(((JE93-JE94)/0.36/P93),"")))</f>
        <v>0.12529550827423164</v>
      </c>
      <c r="JY93" s="107">
        <f>IF(ISBLANK(JV93),"",IF(ISBLANK(JD94),"",IFERROR(((JV93-JD94)/0.36/P93),"")))</f>
        <v>1.2553191489361699</v>
      </c>
      <c r="JZ93" s="107">
        <f>IF(ISBLANK(JV94),"",IF(ISBLANK(JV93),"",IFERROR(((JV93-JV94)/0.36/P93),"")))</f>
        <v>1.2913711583924345</v>
      </c>
      <c r="KA93" s="107">
        <v>1.47</v>
      </c>
      <c r="KB93" s="107">
        <v>0.18</v>
      </c>
      <c r="KC93" s="107"/>
      <c r="KD93" s="107"/>
    </row>
    <row r="94" spans="1:290" x14ac:dyDescent="0.25">
      <c r="A94" s="15" t="s">
        <v>252</v>
      </c>
      <c r="B94" s="4" t="s">
        <v>291</v>
      </c>
      <c r="C94" s="4" t="s">
        <v>735</v>
      </c>
      <c r="D94" s="4" t="s">
        <v>812</v>
      </c>
      <c r="E94" s="4" t="s">
        <v>31</v>
      </c>
      <c r="F94" s="15" t="s">
        <v>633</v>
      </c>
      <c r="G94" s="15" t="s">
        <v>628</v>
      </c>
      <c r="H94" s="27">
        <v>3</v>
      </c>
      <c r="I94" s="15" t="s">
        <v>631</v>
      </c>
      <c r="J94" s="15" t="s">
        <v>636</v>
      </c>
      <c r="K94" s="26">
        <v>998</v>
      </c>
      <c r="L94" s="98">
        <v>-3.295644969</v>
      </c>
      <c r="M94" s="98">
        <v>34.852435010999997</v>
      </c>
      <c r="N94" s="20">
        <v>42818</v>
      </c>
      <c r="O94" s="20">
        <v>42866</v>
      </c>
      <c r="P94" s="26">
        <f t="shared" si="20"/>
        <v>48</v>
      </c>
      <c r="Q94" s="77">
        <f>INDEX([1]Sheet1!$J:$J,MATCH(A94,[1]Sheet1!$A:$A,0))</f>
        <v>115.33425271599999</v>
      </c>
      <c r="R94" s="91" t="s">
        <v>115</v>
      </c>
      <c r="S94" s="83">
        <v>1.5</v>
      </c>
      <c r="T94" s="82">
        <v>14.8</v>
      </c>
      <c r="U94" s="26"/>
      <c r="V94" s="26"/>
      <c r="W94" s="26"/>
      <c r="X94" s="26"/>
      <c r="Y94" s="26"/>
      <c r="Z94" s="26"/>
      <c r="AA94" s="26"/>
      <c r="AB94" s="26"/>
      <c r="AC94" s="26"/>
      <c r="AD94" s="26"/>
      <c r="AE94" s="26"/>
      <c r="AF94" s="26"/>
      <c r="AG94" s="26"/>
      <c r="AH94" s="26"/>
      <c r="AI94" s="26"/>
      <c r="AJ94" s="26"/>
      <c r="AK94" s="26"/>
      <c r="AL94" s="26"/>
      <c r="AM94" s="26"/>
      <c r="AN94" s="26"/>
      <c r="AO94" s="26"/>
      <c r="AP94" s="26"/>
      <c r="AQ94" s="26">
        <v>22</v>
      </c>
      <c r="AR94" s="26"/>
      <c r="AS94" s="26">
        <v>20</v>
      </c>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c r="DD94" s="26"/>
      <c r="DE94" s="26"/>
      <c r="DF94" s="26"/>
      <c r="DG94" s="26"/>
      <c r="DH94" s="26"/>
      <c r="DI94" s="26"/>
      <c r="DJ94" s="26"/>
      <c r="DK94" s="26"/>
      <c r="DL94" s="26"/>
      <c r="DM94" s="26"/>
      <c r="DN94" s="26"/>
      <c r="DO94" s="26"/>
      <c r="DP94" s="26"/>
      <c r="DQ94" s="26"/>
      <c r="DR94" s="26"/>
      <c r="DS94" s="26"/>
      <c r="DT94" s="26"/>
      <c r="DU94" s="26"/>
      <c r="DV94" s="26"/>
      <c r="DW94" s="26"/>
      <c r="DX94" s="26"/>
      <c r="DY94" s="26"/>
      <c r="DZ94" s="26"/>
      <c r="EA94" s="104">
        <v>15</v>
      </c>
      <c r="EB94" s="26">
        <f t="shared" si="18"/>
        <v>57</v>
      </c>
      <c r="EC94" s="104">
        <v>62</v>
      </c>
      <c r="EF94" s="3" t="s">
        <v>951</v>
      </c>
      <c r="EG94" s="10">
        <v>1.7</v>
      </c>
      <c r="EH94" s="15">
        <v>3.3</v>
      </c>
      <c r="EI94" s="15"/>
      <c r="EJ94" s="15"/>
      <c r="EK94" s="15"/>
      <c r="EL94" s="15"/>
      <c r="EM94" s="15"/>
      <c r="EN94" s="15"/>
      <c r="EO94" s="15"/>
      <c r="EP94" s="15"/>
      <c r="EQ94" s="15"/>
      <c r="ER94" s="15"/>
      <c r="ES94" s="15"/>
      <c r="ET94" s="15"/>
      <c r="EU94" s="15"/>
      <c r="EV94" s="15"/>
      <c r="EW94" s="15"/>
      <c r="EX94" s="15"/>
      <c r="EY94" s="15"/>
      <c r="EZ94" s="15"/>
      <c r="FA94" s="15"/>
      <c r="FB94" s="15"/>
      <c r="FC94" s="15"/>
      <c r="FD94" s="15"/>
      <c r="FE94" s="15"/>
      <c r="FF94" s="15"/>
      <c r="FG94" s="15"/>
      <c r="FH94" s="15"/>
      <c r="FI94" s="15"/>
      <c r="FJ94" s="15"/>
      <c r="FK94" s="15"/>
      <c r="FL94" s="15"/>
      <c r="FM94" s="15"/>
      <c r="FN94" s="15"/>
      <c r="FO94" s="15"/>
      <c r="FP94" s="15"/>
      <c r="FQ94" s="15"/>
      <c r="FR94" s="15"/>
      <c r="FS94" s="15"/>
      <c r="FT94" s="15"/>
      <c r="FU94" s="15"/>
      <c r="FV94" s="15"/>
      <c r="FW94" s="15"/>
      <c r="FX94" s="15"/>
      <c r="FY94" s="15"/>
      <c r="FZ94" s="15"/>
      <c r="GA94" s="15"/>
      <c r="GB94" s="15"/>
      <c r="GC94" s="15"/>
      <c r="GD94" s="15"/>
      <c r="GE94" s="15"/>
      <c r="GF94" s="15"/>
      <c r="GG94" s="15"/>
      <c r="GH94" s="15"/>
      <c r="GI94" s="15"/>
      <c r="GJ94" s="15"/>
      <c r="GK94" s="15"/>
      <c r="GL94" s="15"/>
      <c r="GM94" s="15"/>
      <c r="GN94" s="15"/>
      <c r="GO94" s="15"/>
      <c r="GP94" s="15"/>
      <c r="GQ94" s="15"/>
      <c r="GR94" s="15"/>
      <c r="GS94" s="15"/>
      <c r="GT94" s="15">
        <v>10</v>
      </c>
      <c r="GU94" s="15"/>
      <c r="GV94" s="15"/>
      <c r="GW94" s="15"/>
      <c r="GX94" s="15"/>
      <c r="GY94" s="15"/>
      <c r="GZ94" s="15"/>
      <c r="HA94" s="15"/>
      <c r="HB94" s="15"/>
      <c r="HC94" s="15"/>
      <c r="HD94" s="15"/>
      <c r="HE94" s="15"/>
      <c r="HF94" s="15"/>
      <c r="HG94" s="15"/>
      <c r="HH94" s="15"/>
      <c r="HI94" s="15"/>
      <c r="HJ94" s="15"/>
      <c r="HK94" s="15"/>
      <c r="HL94" s="15"/>
      <c r="HM94" s="15"/>
      <c r="HN94" s="15"/>
      <c r="HO94" s="15"/>
      <c r="HP94" s="15"/>
      <c r="HQ94" s="15"/>
      <c r="HR94" s="15"/>
      <c r="HS94" s="15"/>
      <c r="HT94" s="15"/>
      <c r="HU94" s="15"/>
      <c r="HV94" s="15"/>
      <c r="HW94" s="15"/>
      <c r="HX94" s="15"/>
      <c r="HY94" s="15"/>
      <c r="HZ94" s="15"/>
      <c r="IA94" s="15"/>
      <c r="IB94" s="15"/>
      <c r="IC94" s="15"/>
      <c r="ID94" s="15"/>
      <c r="IE94" s="15"/>
      <c r="IF94" s="15"/>
      <c r="IG94" s="15"/>
      <c r="IH94" s="15"/>
      <c r="II94" s="15"/>
      <c r="IJ94" s="15"/>
      <c r="IK94" s="15"/>
      <c r="IL94" s="15"/>
      <c r="IM94" s="15"/>
      <c r="IN94" s="15">
        <v>10</v>
      </c>
      <c r="IO94" s="15">
        <f t="shared" si="21"/>
        <v>20</v>
      </c>
      <c r="IP94" s="15">
        <v>30</v>
      </c>
      <c r="IQ94" s="15"/>
      <c r="IR94" s="67" t="s">
        <v>551</v>
      </c>
      <c r="IS94" s="31" t="s">
        <v>950</v>
      </c>
      <c r="IV94" s="4"/>
      <c r="IW94" s="4"/>
      <c r="IX94" s="4"/>
      <c r="IY94" s="37"/>
      <c r="IZ94" s="37"/>
      <c r="JA94" s="37">
        <f t="shared" si="17"/>
        <v>0</v>
      </c>
      <c r="JB94" s="34"/>
      <c r="JC94" s="107">
        <v>7.26</v>
      </c>
      <c r="JD94">
        <v>25.17</v>
      </c>
      <c r="JE94" s="107">
        <v>5.92</v>
      </c>
      <c r="JF94" s="34"/>
      <c r="JG94" s="136"/>
      <c r="JH94" s="31">
        <v>5.92</v>
      </c>
      <c r="JJ94" s="110">
        <v>18.64</v>
      </c>
      <c r="JK94" s="6">
        <v>5.04</v>
      </c>
      <c r="JL94">
        <v>4.84</v>
      </c>
      <c r="JM94" t="s">
        <v>668</v>
      </c>
      <c r="JR94" s="107">
        <v>6.51</v>
      </c>
      <c r="JS94" s="107">
        <v>0.14000000000000001</v>
      </c>
      <c r="JT94" s="107">
        <f t="shared" si="14"/>
        <v>6.51</v>
      </c>
      <c r="JU94" s="107">
        <f t="shared" si="15"/>
        <v>0.14000000000000001</v>
      </c>
      <c r="JV94" s="107">
        <f t="shared" si="16"/>
        <v>24.560000000000002</v>
      </c>
      <c r="JW94" s="107">
        <f>IF(ISBLANK(JE94),"",IF(ISBLANK(JC94),"",IFERROR(((JE94-JC94)/0.36/P94),"")))</f>
        <v>-7.7546296296296294E-2</v>
      </c>
      <c r="JY94" s="107">
        <f>IF(ISBLANK(JV94),"",IF(ISBLANK(JD94),"",IFERROR(((JV94-JD94)/0.36/P94),"")))</f>
        <v>-3.5300925925925895E-2</v>
      </c>
      <c r="KA94" s="107"/>
      <c r="KB94" s="107"/>
      <c r="KC94" s="107"/>
      <c r="KD94" s="107"/>
    </row>
    <row r="95" spans="1:290" x14ac:dyDescent="0.25">
      <c r="A95" s="15" t="s">
        <v>253</v>
      </c>
      <c r="B95" s="4" t="s">
        <v>292</v>
      </c>
      <c r="C95" s="4" t="s">
        <v>735</v>
      </c>
      <c r="D95" s="4" t="s">
        <v>813</v>
      </c>
      <c r="E95" s="4" t="s">
        <v>31</v>
      </c>
      <c r="F95" s="15" t="s">
        <v>633</v>
      </c>
      <c r="G95" s="15" t="s">
        <v>628</v>
      </c>
      <c r="H95" s="27">
        <v>4</v>
      </c>
      <c r="I95" s="15" t="s">
        <v>629</v>
      </c>
      <c r="J95" s="15" t="s">
        <v>636</v>
      </c>
      <c r="K95" s="26">
        <v>1000</v>
      </c>
      <c r="L95" s="98">
        <v>-3.296013018</v>
      </c>
      <c r="M95" s="98">
        <v>34.854326974999999</v>
      </c>
      <c r="N95" s="20">
        <v>42819</v>
      </c>
      <c r="O95" s="20">
        <v>42866</v>
      </c>
      <c r="P95" s="26">
        <f t="shared" si="20"/>
        <v>47</v>
      </c>
      <c r="Q95" s="77">
        <f>INDEX([1]Sheet1!$J:$J,MATCH(A95,[1]Sheet1!$A:$A,0))</f>
        <v>132.710957729</v>
      </c>
      <c r="R95" s="91" t="s">
        <v>115</v>
      </c>
      <c r="S95" s="83">
        <v>1</v>
      </c>
      <c r="T95" s="82">
        <v>2.2999999999999998</v>
      </c>
      <c r="U95" s="26"/>
      <c r="V95" s="26"/>
      <c r="W95" s="26"/>
      <c r="X95" s="26"/>
      <c r="Y95" s="26"/>
      <c r="Z95" s="26"/>
      <c r="AA95" s="26"/>
      <c r="AB95" s="26"/>
      <c r="AC95" s="26"/>
      <c r="AD95" s="26"/>
      <c r="AE95" s="26"/>
      <c r="AF95" s="26"/>
      <c r="AG95" s="26"/>
      <c r="AH95" s="26"/>
      <c r="AI95" s="26"/>
      <c r="AJ95" s="26"/>
      <c r="AK95" s="26"/>
      <c r="AL95" s="26"/>
      <c r="AM95" s="26"/>
      <c r="AN95" s="26"/>
      <c r="AO95" s="26"/>
      <c r="AP95" s="26"/>
      <c r="AQ95" s="26">
        <v>25</v>
      </c>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104">
        <v>6</v>
      </c>
      <c r="EB95" s="26">
        <f t="shared" si="18"/>
        <v>31</v>
      </c>
      <c r="EC95" s="104">
        <v>35</v>
      </c>
      <c r="EE95" s="3" t="s">
        <v>328</v>
      </c>
      <c r="EF95" s="3" t="s">
        <v>951</v>
      </c>
      <c r="EG95" s="10">
        <v>1.5</v>
      </c>
      <c r="EH95" s="15">
        <v>6.8</v>
      </c>
      <c r="EI95" s="15"/>
      <c r="EJ95" s="15"/>
      <c r="EK95" s="15"/>
      <c r="EL95" s="15"/>
      <c r="EM95" s="15"/>
      <c r="EN95" s="15">
        <v>5</v>
      </c>
      <c r="EO95" s="15"/>
      <c r="EP95" s="15"/>
      <c r="EQ95" s="15"/>
      <c r="ER95" s="15"/>
      <c r="ES95" s="15"/>
      <c r="ET95" s="15"/>
      <c r="EU95" s="15"/>
      <c r="EV95" s="15"/>
      <c r="EW95" s="15"/>
      <c r="EX95" s="15"/>
      <c r="EY95" s="15"/>
      <c r="EZ95" s="15"/>
      <c r="FA95" s="15"/>
      <c r="FB95" s="15"/>
      <c r="FC95" s="15"/>
      <c r="FD95" s="15"/>
      <c r="FE95" s="15"/>
      <c r="FF95" s="15"/>
      <c r="FG95" s="15">
        <v>8</v>
      </c>
      <c r="FH95" s="15"/>
      <c r="FI95" s="15"/>
      <c r="FJ95" s="15"/>
      <c r="FK95" s="15"/>
      <c r="FL95" s="15"/>
      <c r="FM95" s="15"/>
      <c r="FN95" s="15"/>
      <c r="FO95" s="15"/>
      <c r="FP95" s="15"/>
      <c r="FQ95" s="15"/>
      <c r="FR95" s="15"/>
      <c r="FS95" s="15"/>
      <c r="FT95" s="15"/>
      <c r="FU95" s="15"/>
      <c r="FV95" s="15"/>
      <c r="FW95" s="15"/>
      <c r="FX95" s="15"/>
      <c r="FY95" s="15">
        <v>7</v>
      </c>
      <c r="FZ95" s="15"/>
      <c r="GA95" s="15"/>
      <c r="GB95" s="15"/>
      <c r="GC95" s="15"/>
      <c r="GD95" s="15"/>
      <c r="GE95" s="15"/>
      <c r="GF95" s="15"/>
      <c r="GG95" s="15"/>
      <c r="GH95" s="15"/>
      <c r="GI95" s="15"/>
      <c r="GJ95" s="15"/>
      <c r="GK95" s="15"/>
      <c r="GL95" s="15"/>
      <c r="GM95" s="15"/>
      <c r="GN95" s="15"/>
      <c r="GO95" s="15"/>
      <c r="GP95" s="15"/>
      <c r="GQ95" s="15"/>
      <c r="GR95" s="15"/>
      <c r="GS95" s="15"/>
      <c r="GT95" s="15"/>
      <c r="GU95" s="15">
        <v>8</v>
      </c>
      <c r="GV95" s="15"/>
      <c r="GW95" s="15"/>
      <c r="GX95" s="15"/>
      <c r="GY95" s="15"/>
      <c r="GZ95" s="15"/>
      <c r="HA95" s="15"/>
      <c r="HB95" s="15"/>
      <c r="HC95" s="15"/>
      <c r="HD95" s="15"/>
      <c r="HE95" s="15"/>
      <c r="HF95" s="15"/>
      <c r="HG95" s="15"/>
      <c r="HH95" s="15"/>
      <c r="HI95" s="15"/>
      <c r="HJ95" s="15"/>
      <c r="HK95" s="15"/>
      <c r="HL95" s="15"/>
      <c r="HM95" s="15"/>
      <c r="HN95" s="15"/>
      <c r="HO95" s="15"/>
      <c r="HP95" s="15"/>
      <c r="HQ95" s="15"/>
      <c r="HR95" s="15"/>
      <c r="HS95" s="15"/>
      <c r="HT95" s="15"/>
      <c r="HU95" s="15"/>
      <c r="HV95" s="15"/>
      <c r="HW95" s="15"/>
      <c r="HX95" s="15"/>
      <c r="HY95" s="15"/>
      <c r="HZ95" s="15"/>
      <c r="IA95" s="15"/>
      <c r="IB95" s="15"/>
      <c r="IC95" s="15"/>
      <c r="ID95" s="15"/>
      <c r="IE95" s="15"/>
      <c r="IF95" s="15"/>
      <c r="IG95" s="15"/>
      <c r="IH95" s="15"/>
      <c r="II95" s="15"/>
      <c r="IJ95" s="15"/>
      <c r="IK95" s="15"/>
      <c r="IL95" s="15"/>
      <c r="IM95" s="15"/>
      <c r="IN95" s="15">
        <v>10</v>
      </c>
      <c r="IO95" s="15">
        <f t="shared" si="21"/>
        <v>38</v>
      </c>
      <c r="IP95" s="15">
        <v>40</v>
      </c>
      <c r="IQ95" s="15"/>
      <c r="IR95" s="67" t="s">
        <v>551</v>
      </c>
      <c r="IS95" s="31" t="s">
        <v>950</v>
      </c>
      <c r="IV95" s="4"/>
      <c r="IW95" s="4"/>
      <c r="IX95" s="4"/>
      <c r="IY95" s="37"/>
      <c r="IZ95" s="37"/>
      <c r="JA95" s="37">
        <f t="shared" si="17"/>
        <v>0</v>
      </c>
      <c r="JB95" s="34"/>
      <c r="JC95" s="107">
        <v>3.59</v>
      </c>
      <c r="JD95">
        <v>53.28</v>
      </c>
      <c r="JE95" s="110">
        <v>4.07</v>
      </c>
      <c r="JF95" s="34"/>
      <c r="JG95" s="136"/>
      <c r="JH95" s="31">
        <v>4.07</v>
      </c>
      <c r="JJ95" s="110">
        <v>39.53</v>
      </c>
      <c r="JK95" s="6">
        <v>5.04</v>
      </c>
      <c r="JL95">
        <v>5.17</v>
      </c>
      <c r="JM95" t="s">
        <v>668</v>
      </c>
      <c r="JR95" s="142"/>
      <c r="JS95" s="142"/>
      <c r="JT95" s="107" t="str">
        <f t="shared" si="14"/>
        <v/>
      </c>
      <c r="JU95" s="107" t="str">
        <f t="shared" si="15"/>
        <v/>
      </c>
      <c r="JV95" s="107">
        <f t="shared" si="16"/>
        <v>43.6</v>
      </c>
      <c r="JW95" s="107">
        <f>IF(ISBLANK(JE95),"",IF(ISBLANK(JC97),"",IFERROR(((JE95-JC97)/0.36/P95),"")))</f>
        <v>-0.25531914893617025</v>
      </c>
      <c r="JX95" s="107">
        <f>IF(ISBLANK(JE95),"",IF(ISBLANK(JE97),"",IFERROR(((JE95-JE97)/0.36/P95),"")))</f>
        <v>-7.9196217494089824E-2</v>
      </c>
      <c r="JY95" s="107">
        <f>IF(ISBLANK(JV95),"",IF(ISBLANK(JD97),"",IFERROR(((JV95-JD97)/0.36/P95),"")))</f>
        <v>1.0277777777777779</v>
      </c>
      <c r="JZ95" s="107">
        <f>IF(ISBLANK(JV97),"",IF(ISBLANK(JV95),"",IFERROR(((JV95-JV97)/0.36/P95),"")))</f>
        <v>1.6170212765957446</v>
      </c>
      <c r="KA95" s="107"/>
      <c r="KB95" s="107"/>
      <c r="KC95" s="107"/>
      <c r="KD95" s="107"/>
    </row>
    <row r="96" spans="1:290" x14ac:dyDescent="0.25">
      <c r="A96" s="15" t="s">
        <v>254</v>
      </c>
      <c r="B96" s="4" t="s">
        <v>292</v>
      </c>
      <c r="C96" s="4" t="s">
        <v>735</v>
      </c>
      <c r="D96" s="4" t="s">
        <v>813</v>
      </c>
      <c r="E96" s="4" t="s">
        <v>31</v>
      </c>
      <c r="F96" s="15" t="s">
        <v>633</v>
      </c>
      <c r="G96" s="15" t="s">
        <v>628</v>
      </c>
      <c r="H96" s="27">
        <v>4</v>
      </c>
      <c r="I96" s="15" t="s">
        <v>634</v>
      </c>
      <c r="J96" s="15" t="s">
        <v>636</v>
      </c>
      <c r="K96" s="26">
        <v>1000</v>
      </c>
      <c r="L96" s="98">
        <v>-3.296013018</v>
      </c>
      <c r="M96" s="98">
        <v>34.854326974999999</v>
      </c>
      <c r="N96" s="20">
        <v>42819</v>
      </c>
      <c r="O96" s="20">
        <v>42866</v>
      </c>
      <c r="P96" s="26">
        <f t="shared" si="20"/>
        <v>47</v>
      </c>
      <c r="Q96" s="77">
        <f>INDEX([1]Sheet1!$J:$J,MATCH(A96,[1]Sheet1!$A:$A,0))</f>
        <v>132.710957729</v>
      </c>
      <c r="R96" s="91" t="s">
        <v>115</v>
      </c>
      <c r="S96" s="83">
        <v>1.8</v>
      </c>
      <c r="T96" s="82">
        <v>3.2</v>
      </c>
      <c r="U96" s="26"/>
      <c r="V96" s="26"/>
      <c r="W96" s="26"/>
      <c r="X96" s="26"/>
      <c r="Y96" s="26"/>
      <c r="Z96" s="26"/>
      <c r="AA96" s="26"/>
      <c r="AB96" s="26"/>
      <c r="AC96" s="26"/>
      <c r="AD96" s="26"/>
      <c r="AE96" s="26"/>
      <c r="AF96" s="26"/>
      <c r="AG96" s="26"/>
      <c r="AH96" s="26"/>
      <c r="AI96" s="26"/>
      <c r="AJ96" s="26"/>
      <c r="AK96" s="26"/>
      <c r="AL96" s="26"/>
      <c r="AM96" s="26"/>
      <c r="AN96" s="26"/>
      <c r="AO96" s="26"/>
      <c r="AP96" s="26"/>
      <c r="AQ96" s="26">
        <v>20</v>
      </c>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104">
        <v>7</v>
      </c>
      <c r="EB96" s="26">
        <f t="shared" si="18"/>
        <v>27</v>
      </c>
      <c r="EC96" s="104">
        <v>35</v>
      </c>
      <c r="EF96" s="3" t="s">
        <v>951</v>
      </c>
      <c r="EG96" s="10">
        <v>2</v>
      </c>
      <c r="EH96" s="15">
        <v>9.6</v>
      </c>
      <c r="EI96" s="15"/>
      <c r="EJ96" s="15"/>
      <c r="EK96" s="15"/>
      <c r="EL96" s="15"/>
      <c r="EM96" s="15"/>
      <c r="EN96" s="15"/>
      <c r="EO96" s="15"/>
      <c r="EP96" s="15"/>
      <c r="EQ96" s="15"/>
      <c r="ER96" s="15"/>
      <c r="ES96" s="15"/>
      <c r="ET96" s="15"/>
      <c r="EU96" s="15"/>
      <c r="EV96" s="15"/>
      <c r="EW96" s="15"/>
      <c r="EX96" s="15"/>
      <c r="EY96" s="15"/>
      <c r="EZ96" s="15"/>
      <c r="FA96" s="15"/>
      <c r="FB96" s="15"/>
      <c r="FC96" s="15"/>
      <c r="FD96" s="15"/>
      <c r="FE96" s="15"/>
      <c r="FF96" s="15"/>
      <c r="FG96" s="15"/>
      <c r="FH96" s="15"/>
      <c r="FI96" s="15"/>
      <c r="FJ96" s="15"/>
      <c r="FK96" s="15"/>
      <c r="FL96" s="15"/>
      <c r="FM96" s="15"/>
      <c r="FN96" s="15"/>
      <c r="FO96" s="15"/>
      <c r="FP96" s="15"/>
      <c r="FQ96" s="15"/>
      <c r="FR96" s="15"/>
      <c r="FS96" s="15"/>
      <c r="FT96" s="15"/>
      <c r="FU96" s="15"/>
      <c r="FV96" s="15"/>
      <c r="FW96" s="15"/>
      <c r="FX96" s="15"/>
      <c r="FY96" s="15"/>
      <c r="FZ96" s="15"/>
      <c r="GA96" s="15"/>
      <c r="GB96" s="15"/>
      <c r="GC96" s="15"/>
      <c r="GD96" s="15"/>
      <c r="GE96" s="15"/>
      <c r="GF96" s="15"/>
      <c r="GG96" s="15"/>
      <c r="GH96" s="15"/>
      <c r="GI96" s="15"/>
      <c r="GJ96" s="15"/>
      <c r="GK96" s="15"/>
      <c r="GL96" s="15"/>
      <c r="GM96" s="15"/>
      <c r="GN96" s="15"/>
      <c r="GO96" s="15">
        <v>10</v>
      </c>
      <c r="GP96" s="15"/>
      <c r="GQ96" s="15"/>
      <c r="GR96" s="15"/>
      <c r="GS96" s="15"/>
      <c r="GT96" s="15"/>
      <c r="GU96" s="15"/>
      <c r="GV96" s="15"/>
      <c r="GW96" s="15"/>
      <c r="GX96" s="15"/>
      <c r="GY96" s="15"/>
      <c r="GZ96" s="15"/>
      <c r="HA96" s="15"/>
      <c r="HB96" s="15"/>
      <c r="HC96" s="15"/>
      <c r="HD96" s="15"/>
      <c r="HE96" s="15"/>
      <c r="HF96" s="15"/>
      <c r="HG96" s="15"/>
      <c r="HH96" s="15"/>
      <c r="HI96" s="15"/>
      <c r="HJ96" s="15"/>
      <c r="HK96" s="15"/>
      <c r="HL96" s="15"/>
      <c r="HM96" s="15"/>
      <c r="HN96" s="15"/>
      <c r="HO96" s="15"/>
      <c r="HP96" s="15"/>
      <c r="HQ96" s="15"/>
      <c r="HR96" s="15"/>
      <c r="HS96" s="15"/>
      <c r="HT96" s="15"/>
      <c r="HU96" s="15"/>
      <c r="HV96" s="15"/>
      <c r="HW96" s="15"/>
      <c r="HX96" s="15"/>
      <c r="HY96" s="15"/>
      <c r="HZ96" s="15"/>
      <c r="IA96" s="15"/>
      <c r="IB96" s="15"/>
      <c r="IC96" s="15"/>
      <c r="ID96" s="15"/>
      <c r="IE96" s="15"/>
      <c r="IF96" s="15"/>
      <c r="IG96" s="15"/>
      <c r="IH96" s="15"/>
      <c r="II96" s="15"/>
      <c r="IJ96" s="15"/>
      <c r="IK96" s="15"/>
      <c r="IL96" s="15"/>
      <c r="IM96" s="15"/>
      <c r="IN96" s="15">
        <v>40</v>
      </c>
      <c r="IO96" s="15">
        <f t="shared" si="21"/>
        <v>50</v>
      </c>
      <c r="IP96" s="15">
        <v>60</v>
      </c>
      <c r="IQ96" s="15"/>
      <c r="IR96" s="67" t="s">
        <v>551</v>
      </c>
      <c r="IS96" s="31" t="s">
        <v>950</v>
      </c>
      <c r="IV96" s="4"/>
      <c r="IW96" s="4"/>
      <c r="IX96" s="4"/>
      <c r="IY96" s="37"/>
      <c r="IZ96" s="37"/>
      <c r="JA96" s="37">
        <f t="shared" si="17"/>
        <v>0</v>
      </c>
      <c r="JB96" s="34"/>
      <c r="JC96" s="107">
        <v>49.76</v>
      </c>
      <c r="JD96">
        <v>96.49</v>
      </c>
      <c r="JE96" s="110">
        <v>24.86</v>
      </c>
      <c r="JF96" s="34"/>
      <c r="JG96" s="136">
        <v>5.04</v>
      </c>
      <c r="JH96" s="31">
        <v>5.04</v>
      </c>
      <c r="JI96" t="s">
        <v>668</v>
      </c>
      <c r="JJ96" s="110">
        <v>21.43</v>
      </c>
      <c r="JK96" s="6">
        <v>5.05</v>
      </c>
      <c r="JL96">
        <v>4.9800000000000004</v>
      </c>
      <c r="JM96" t="s">
        <v>668</v>
      </c>
      <c r="JP96" s="107">
        <v>3.26</v>
      </c>
      <c r="JQ96" s="107">
        <v>0.13</v>
      </c>
      <c r="JR96" s="107">
        <v>2.0699999999999998</v>
      </c>
      <c r="JS96" s="107">
        <v>0.08</v>
      </c>
      <c r="JT96" s="107">
        <f t="shared" si="14"/>
        <v>5.33</v>
      </c>
      <c r="JU96" s="107">
        <f t="shared" si="15"/>
        <v>0.21000000000000002</v>
      </c>
      <c r="JV96" s="107">
        <f t="shared" si="16"/>
        <v>46.29</v>
      </c>
      <c r="JW96" s="107">
        <f>IF(ISBLANK(JE96),"",IF(ISBLANK(JC97),"",IFERROR(((JE96-JC97)/0.36/P96),"")))</f>
        <v>0.97340425531914898</v>
      </c>
      <c r="JX96" s="107">
        <f>IF(ISBLANK(JE96),"",IF(ISBLANK(JE97),"",IFERROR(((JE96-JE97)/0.36/P96),"")))</f>
        <v>1.1495271867612293</v>
      </c>
      <c r="JY96" s="107">
        <f>IF(ISBLANK(JV96),"",IF(ISBLANK(JD97),"",IFERROR(((JV96-JD97)/0.36/P96),"")))</f>
        <v>1.1867612293144207</v>
      </c>
      <c r="JZ96" s="107">
        <f>IF(ISBLANK(JV97),"",IF(ISBLANK(JV96),"",IFERROR(((JV96-JV97)/0.36/P96),"")))</f>
        <v>1.7760047281323876</v>
      </c>
      <c r="KA96" s="107"/>
      <c r="KB96" s="107"/>
      <c r="KC96" s="107"/>
      <c r="KD96" s="107"/>
    </row>
    <row r="97" spans="1:290" x14ac:dyDescent="0.25">
      <c r="A97" s="15" t="s">
        <v>255</v>
      </c>
      <c r="B97" s="4" t="s">
        <v>292</v>
      </c>
      <c r="C97" s="4" t="s">
        <v>735</v>
      </c>
      <c r="D97" s="4" t="s">
        <v>813</v>
      </c>
      <c r="E97" s="4" t="s">
        <v>31</v>
      </c>
      <c r="F97" s="15" t="s">
        <v>633</v>
      </c>
      <c r="G97" s="15" t="s">
        <v>628</v>
      </c>
      <c r="H97" s="27">
        <v>4</v>
      </c>
      <c r="I97" s="15" t="s">
        <v>631</v>
      </c>
      <c r="J97" s="15" t="s">
        <v>636</v>
      </c>
      <c r="K97" s="26">
        <v>1000</v>
      </c>
      <c r="L97" s="98">
        <v>-3.296013018</v>
      </c>
      <c r="M97" s="98">
        <v>34.854326974999999</v>
      </c>
      <c r="N97" s="20">
        <v>42819</v>
      </c>
      <c r="O97" s="20">
        <v>42866</v>
      </c>
      <c r="P97" s="26">
        <f t="shared" si="20"/>
        <v>47</v>
      </c>
      <c r="Q97" s="77">
        <f>INDEX([1]Sheet1!$J:$J,MATCH(A97,[1]Sheet1!$A:$A,0))</f>
        <v>132.710957729</v>
      </c>
      <c r="R97" s="91" t="s">
        <v>115</v>
      </c>
      <c r="S97" s="83">
        <v>1.5</v>
      </c>
      <c r="T97" s="82"/>
      <c r="U97" s="26"/>
      <c r="V97" s="26"/>
      <c r="W97" s="26"/>
      <c r="X97" s="26"/>
      <c r="Y97" s="26"/>
      <c r="Z97" s="26"/>
      <c r="AA97" s="26"/>
      <c r="AB97" s="26"/>
      <c r="AC97" s="26"/>
      <c r="AD97" s="26"/>
      <c r="AE97" s="26"/>
      <c r="AF97" s="26"/>
      <c r="AG97" s="26"/>
      <c r="AH97" s="26"/>
      <c r="AI97" s="26"/>
      <c r="AJ97" s="26"/>
      <c r="AK97" s="26"/>
      <c r="AL97" s="26"/>
      <c r="AM97" s="26"/>
      <c r="AN97" s="26"/>
      <c r="AO97" s="26"/>
      <c r="AP97" s="26"/>
      <c r="AQ97" s="26">
        <v>44</v>
      </c>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c r="DK97" s="26"/>
      <c r="DL97" s="26"/>
      <c r="DM97" s="26"/>
      <c r="DN97" s="26"/>
      <c r="DO97" s="26"/>
      <c r="DP97" s="26"/>
      <c r="DQ97" s="26"/>
      <c r="DR97" s="26"/>
      <c r="DS97" s="26"/>
      <c r="DT97" s="26"/>
      <c r="DU97" s="26"/>
      <c r="DV97" s="26"/>
      <c r="DW97" s="26"/>
      <c r="DX97" s="26"/>
      <c r="DY97" s="26"/>
      <c r="DZ97" s="26"/>
      <c r="EA97" s="104">
        <v>8</v>
      </c>
      <c r="EB97" s="26">
        <f t="shared" si="18"/>
        <v>52</v>
      </c>
      <c r="EC97" s="104">
        <v>55</v>
      </c>
      <c r="EF97" s="3" t="s">
        <v>951</v>
      </c>
      <c r="EG97" s="10">
        <v>1.7</v>
      </c>
      <c r="EH97" s="15">
        <v>3.2</v>
      </c>
      <c r="EI97" s="15"/>
      <c r="EJ97" s="15"/>
      <c r="EK97" s="15"/>
      <c r="EL97" s="15"/>
      <c r="EM97" s="15"/>
      <c r="EN97" s="15"/>
      <c r="EO97" s="15"/>
      <c r="EP97" s="15"/>
      <c r="EQ97" s="15"/>
      <c r="ER97" s="15"/>
      <c r="ES97" s="15"/>
      <c r="ET97" s="15"/>
      <c r="EU97" s="15"/>
      <c r="EV97" s="15"/>
      <c r="EW97" s="15"/>
      <c r="EX97" s="15"/>
      <c r="EY97" s="15"/>
      <c r="EZ97" s="15"/>
      <c r="FA97" s="15"/>
      <c r="FB97" s="15"/>
      <c r="FC97" s="15"/>
      <c r="FD97" s="15"/>
      <c r="FE97" s="15">
        <v>7</v>
      </c>
      <c r="FF97" s="15"/>
      <c r="FG97" s="15"/>
      <c r="FH97" s="15"/>
      <c r="FI97" s="15"/>
      <c r="FJ97" s="15"/>
      <c r="FK97" s="15"/>
      <c r="FL97" s="15"/>
      <c r="FM97" s="15"/>
      <c r="FN97" s="15"/>
      <c r="FO97" s="15"/>
      <c r="FP97" s="15"/>
      <c r="FQ97" s="15"/>
      <c r="FR97" s="15"/>
      <c r="FS97" s="15"/>
      <c r="FT97" s="15"/>
      <c r="FU97" s="15"/>
      <c r="FV97" s="15"/>
      <c r="FW97" s="15"/>
      <c r="FX97" s="15"/>
      <c r="FY97" s="15"/>
      <c r="FZ97" s="15"/>
      <c r="GA97" s="15"/>
      <c r="GB97" s="15"/>
      <c r="GC97" s="15"/>
      <c r="GD97" s="15"/>
      <c r="GE97" s="15"/>
      <c r="GF97" s="15"/>
      <c r="GG97" s="15"/>
      <c r="GH97" s="15"/>
      <c r="GI97" s="15"/>
      <c r="GJ97" s="15"/>
      <c r="GK97" s="15"/>
      <c r="GL97" s="15"/>
      <c r="GM97" s="15"/>
      <c r="GN97" s="15"/>
      <c r="GO97" s="15"/>
      <c r="GP97" s="15"/>
      <c r="GQ97" s="15"/>
      <c r="GR97" s="15"/>
      <c r="GS97" s="15"/>
      <c r="GT97" s="15"/>
      <c r="GU97" s="15"/>
      <c r="GV97" s="15"/>
      <c r="GW97" s="15"/>
      <c r="GX97" s="15"/>
      <c r="GY97" s="15"/>
      <c r="GZ97" s="15"/>
      <c r="HA97" s="15"/>
      <c r="HB97" s="15"/>
      <c r="HC97" s="15"/>
      <c r="HD97" s="15"/>
      <c r="HE97" s="15"/>
      <c r="HF97" s="15"/>
      <c r="HG97" s="15"/>
      <c r="HH97" s="15"/>
      <c r="HI97" s="15"/>
      <c r="HJ97" s="15"/>
      <c r="HK97" s="15"/>
      <c r="HL97" s="15"/>
      <c r="HM97" s="15"/>
      <c r="HN97" s="15"/>
      <c r="HO97" s="15"/>
      <c r="HP97" s="15"/>
      <c r="HQ97" s="15"/>
      <c r="HR97" s="15"/>
      <c r="HS97" s="15"/>
      <c r="HT97" s="15"/>
      <c r="HU97" s="15"/>
      <c r="HV97" s="15"/>
      <c r="HW97" s="15"/>
      <c r="HX97" s="15"/>
      <c r="HY97" s="15"/>
      <c r="HZ97" s="15"/>
      <c r="IA97" s="15"/>
      <c r="IB97" s="15"/>
      <c r="IC97" s="15"/>
      <c r="ID97" s="15"/>
      <c r="IE97" s="15"/>
      <c r="IF97" s="15"/>
      <c r="IG97" s="15"/>
      <c r="IH97" s="15"/>
      <c r="II97" s="15"/>
      <c r="IJ97" s="15"/>
      <c r="IK97" s="15"/>
      <c r="IL97" s="15"/>
      <c r="IM97" s="15"/>
      <c r="IN97" s="15">
        <v>15</v>
      </c>
      <c r="IO97" s="15">
        <f t="shared" si="21"/>
        <v>22</v>
      </c>
      <c r="IP97" s="15">
        <v>25</v>
      </c>
      <c r="IQ97" s="15"/>
      <c r="IR97" s="67" t="s">
        <v>551</v>
      </c>
      <c r="IS97" s="31" t="s">
        <v>950</v>
      </c>
      <c r="IV97" s="4"/>
      <c r="IW97" s="4"/>
      <c r="IX97" s="4"/>
      <c r="IY97" s="37"/>
      <c r="IZ97" s="37"/>
      <c r="JA97" s="37">
        <f t="shared" si="17"/>
        <v>0</v>
      </c>
      <c r="JB97" s="34"/>
      <c r="JC97" s="107">
        <v>8.39</v>
      </c>
      <c r="JD97">
        <v>26.21</v>
      </c>
      <c r="JE97" s="107">
        <v>5.41</v>
      </c>
      <c r="JF97" s="34"/>
      <c r="JG97" s="136"/>
      <c r="JH97" s="31">
        <v>5.41</v>
      </c>
      <c r="JJ97" s="110">
        <v>10.83</v>
      </c>
      <c r="JK97" s="6">
        <v>5.49</v>
      </c>
      <c r="JL97">
        <v>5.34</v>
      </c>
      <c r="JR97" s="107">
        <v>1.82</v>
      </c>
      <c r="JS97" s="107">
        <v>0.06</v>
      </c>
      <c r="JT97" s="107">
        <f t="shared" si="14"/>
        <v>1.82</v>
      </c>
      <c r="JU97" s="107">
        <f t="shared" si="15"/>
        <v>0.06</v>
      </c>
      <c r="JV97" s="107">
        <f t="shared" si="16"/>
        <v>16.240000000000002</v>
      </c>
      <c r="JW97" s="107">
        <f>IF(ISBLANK(JE97),"",IF(ISBLANK(JC97),"",IFERROR(((JE97-JC97)/0.36/P97),"")))</f>
        <v>-0.17612293144208038</v>
      </c>
      <c r="JY97" s="107">
        <f>IF(ISBLANK(JV97),"",IF(ISBLANK(JD97),"",IFERROR(((JV97-JD97)/0.36/P97),"")))</f>
        <v>-0.58924349881796689</v>
      </c>
      <c r="KA97" s="107"/>
      <c r="KB97" s="107"/>
      <c r="KC97" s="107"/>
      <c r="KD97" s="107"/>
    </row>
    <row r="98" spans="1:290" x14ac:dyDescent="0.25">
      <c r="A98" s="15" t="s">
        <v>256</v>
      </c>
      <c r="B98" s="4" t="s">
        <v>293</v>
      </c>
      <c r="C98" s="4" t="s">
        <v>736</v>
      </c>
      <c r="D98" s="4" t="s">
        <v>814</v>
      </c>
      <c r="E98" s="4" t="s">
        <v>59</v>
      </c>
      <c r="F98" s="15" t="s">
        <v>633</v>
      </c>
      <c r="G98" s="15" t="s">
        <v>632</v>
      </c>
      <c r="H98" s="27">
        <v>1</v>
      </c>
      <c r="I98" s="15" t="s">
        <v>629</v>
      </c>
      <c r="J98" s="15" t="s">
        <v>636</v>
      </c>
      <c r="K98" s="26">
        <v>1009</v>
      </c>
      <c r="L98" s="98">
        <v>-3.3032119830000002</v>
      </c>
      <c r="M98" s="98">
        <v>34.847736032999997</v>
      </c>
      <c r="N98" s="20">
        <v>42820</v>
      </c>
      <c r="O98" s="20">
        <v>42864</v>
      </c>
      <c r="P98" s="26">
        <f t="shared" si="20"/>
        <v>44</v>
      </c>
      <c r="Q98" s="77">
        <f>INDEX([1]Sheet1!$J:$J,MATCH(A98,[1]Sheet1!$A:$A,0))</f>
        <v>90.816719352999996</v>
      </c>
      <c r="R98" s="91" t="s">
        <v>352</v>
      </c>
      <c r="S98" s="83">
        <v>4</v>
      </c>
      <c r="T98" s="82">
        <v>7.1</v>
      </c>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v>22</v>
      </c>
      <c r="BI98" s="26"/>
      <c r="BJ98" s="26"/>
      <c r="BK98" s="26"/>
      <c r="BL98" s="26"/>
      <c r="BM98" s="26"/>
      <c r="BN98" s="26"/>
      <c r="BO98" s="26"/>
      <c r="BP98" s="26"/>
      <c r="BQ98" s="26"/>
      <c r="BR98" s="26"/>
      <c r="BS98" s="26"/>
      <c r="BT98" s="26"/>
      <c r="BU98" s="26"/>
      <c r="BV98" s="26"/>
      <c r="BW98" s="26"/>
      <c r="BX98" s="26"/>
      <c r="BY98" s="26"/>
      <c r="BZ98" s="26">
        <v>8</v>
      </c>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c r="DD98" s="26"/>
      <c r="DE98" s="26"/>
      <c r="DF98" s="26"/>
      <c r="DG98" s="26"/>
      <c r="DH98" s="26"/>
      <c r="DI98" s="26"/>
      <c r="DJ98" s="26"/>
      <c r="DK98" s="26"/>
      <c r="DL98" s="26"/>
      <c r="DM98" s="26"/>
      <c r="DN98" s="26"/>
      <c r="DO98" s="26"/>
      <c r="DP98" s="26"/>
      <c r="DQ98" s="26"/>
      <c r="DR98" s="26"/>
      <c r="DS98" s="26"/>
      <c r="DT98" s="26"/>
      <c r="DU98" s="26"/>
      <c r="DV98" s="26"/>
      <c r="DW98" s="26"/>
      <c r="DX98" s="26"/>
      <c r="DY98" s="26"/>
      <c r="DZ98" s="26"/>
      <c r="EA98" s="104">
        <v>11</v>
      </c>
      <c r="EB98" s="26">
        <f t="shared" si="18"/>
        <v>41</v>
      </c>
      <c r="EC98" s="104">
        <v>60</v>
      </c>
      <c r="EF98" s="3" t="s">
        <v>951</v>
      </c>
      <c r="EG98" s="10">
        <v>4</v>
      </c>
      <c r="EH98" s="15">
        <v>15.6</v>
      </c>
      <c r="EI98" s="15"/>
      <c r="EJ98" s="15"/>
      <c r="EK98" s="15"/>
      <c r="EL98" s="15"/>
      <c r="EM98" s="15"/>
      <c r="EN98" s="15"/>
      <c r="EO98" s="15"/>
      <c r="EP98" s="15"/>
      <c r="EQ98" s="15"/>
      <c r="ER98" s="15"/>
      <c r="ES98" s="15"/>
      <c r="ET98" s="15"/>
      <c r="EU98" s="15"/>
      <c r="EV98" s="15"/>
      <c r="EW98" s="15"/>
      <c r="EX98" s="15"/>
      <c r="EY98" s="15"/>
      <c r="EZ98" s="15"/>
      <c r="FA98" s="15"/>
      <c r="FB98" s="15"/>
      <c r="FC98" s="15"/>
      <c r="FD98" s="15"/>
      <c r="FE98" s="15"/>
      <c r="FF98" s="15"/>
      <c r="FG98" s="15"/>
      <c r="FH98" s="15"/>
      <c r="FI98" s="15"/>
      <c r="FJ98" s="15"/>
      <c r="FK98" s="15"/>
      <c r="FL98" s="15"/>
      <c r="FM98" s="15"/>
      <c r="FN98" s="15"/>
      <c r="FO98" s="15"/>
      <c r="FP98" s="15"/>
      <c r="FQ98" s="15"/>
      <c r="FR98" s="15"/>
      <c r="FS98" s="15"/>
      <c r="FT98" s="15"/>
      <c r="FU98" s="15"/>
      <c r="FV98" s="15">
        <v>35</v>
      </c>
      <c r="FW98" s="15"/>
      <c r="FX98" s="15"/>
      <c r="FY98" s="15"/>
      <c r="FZ98" s="15"/>
      <c r="GA98" s="15"/>
      <c r="GB98" s="15"/>
      <c r="GC98" s="15"/>
      <c r="GD98" s="15"/>
      <c r="GE98" s="15"/>
      <c r="GF98" s="15"/>
      <c r="GG98" s="15"/>
      <c r="GH98" s="15"/>
      <c r="GI98" s="15"/>
      <c r="GJ98" s="15"/>
      <c r="GK98" s="15"/>
      <c r="GL98" s="15"/>
      <c r="GM98" s="15"/>
      <c r="GN98" s="15"/>
      <c r="GO98" s="15"/>
      <c r="GP98" s="15"/>
      <c r="GQ98" s="15"/>
      <c r="GR98" s="15"/>
      <c r="GS98" s="15"/>
      <c r="GT98" s="15"/>
      <c r="GU98" s="15"/>
      <c r="GV98" s="15">
        <v>15</v>
      </c>
      <c r="GW98" s="15"/>
      <c r="GX98" s="15"/>
      <c r="GY98" s="15"/>
      <c r="GZ98" s="15"/>
      <c r="HA98" s="15"/>
      <c r="HB98" s="15"/>
      <c r="HC98" s="15"/>
      <c r="HD98" s="15"/>
      <c r="HE98" s="15"/>
      <c r="HF98" s="15"/>
      <c r="HG98" s="15"/>
      <c r="HH98" s="15"/>
      <c r="HI98" s="15"/>
      <c r="HJ98" s="15"/>
      <c r="HK98" s="15"/>
      <c r="HL98" s="15"/>
      <c r="HM98" s="15"/>
      <c r="HN98" s="15"/>
      <c r="HO98" s="15"/>
      <c r="HP98" s="15"/>
      <c r="HQ98" s="15"/>
      <c r="HR98" s="15"/>
      <c r="HS98" s="15"/>
      <c r="HT98" s="15"/>
      <c r="HU98" s="15"/>
      <c r="HV98" s="15"/>
      <c r="HW98" s="15"/>
      <c r="HX98" s="15"/>
      <c r="HY98" s="15"/>
      <c r="HZ98" s="15"/>
      <c r="IA98" s="15"/>
      <c r="IB98" s="15"/>
      <c r="IC98" s="15"/>
      <c r="ID98" s="15"/>
      <c r="IE98" s="15"/>
      <c r="IF98" s="15"/>
      <c r="IG98" s="15"/>
      <c r="IH98" s="15"/>
      <c r="II98" s="15"/>
      <c r="IJ98" s="15"/>
      <c r="IK98" s="15"/>
      <c r="IL98" s="15"/>
      <c r="IM98" s="15"/>
      <c r="IN98" s="15">
        <v>25</v>
      </c>
      <c r="IO98" s="15">
        <f t="shared" si="21"/>
        <v>75</v>
      </c>
      <c r="IP98" s="15">
        <v>85</v>
      </c>
      <c r="IQ98" s="15"/>
      <c r="IR98" s="67" t="s">
        <v>555</v>
      </c>
      <c r="IS98" s="31" t="s">
        <v>950</v>
      </c>
      <c r="IV98" s="4"/>
      <c r="IW98" s="4"/>
      <c r="IX98" s="4"/>
      <c r="IY98" s="37"/>
      <c r="IZ98" s="37"/>
      <c r="JA98" s="37">
        <f t="shared" ref="JA98:JA117" si="22">IT98+IU98</f>
        <v>0</v>
      </c>
      <c r="JB98" s="34"/>
      <c r="JC98" s="107">
        <v>3.06</v>
      </c>
      <c r="JD98">
        <v>109.68</v>
      </c>
      <c r="JE98" s="107">
        <v>24.77</v>
      </c>
      <c r="JF98" s="34"/>
      <c r="JG98" s="136">
        <v>5.15</v>
      </c>
      <c r="JH98" s="31">
        <v>4.9400000000000004</v>
      </c>
      <c r="JI98" t="s">
        <v>668</v>
      </c>
      <c r="JJ98" s="107">
        <v>48.16</v>
      </c>
      <c r="JK98" s="6">
        <v>5.0199999999999996</v>
      </c>
      <c r="JL98">
        <v>4.9800000000000004</v>
      </c>
      <c r="JM98" t="s">
        <v>668</v>
      </c>
      <c r="JN98" s="40">
        <v>8.7100000000000009</v>
      </c>
      <c r="JP98" s="107">
        <v>1.05</v>
      </c>
      <c r="JQ98" s="107">
        <v>0.08</v>
      </c>
      <c r="JR98" s="107">
        <v>1.65</v>
      </c>
      <c r="JS98" s="107">
        <v>0.06</v>
      </c>
      <c r="JT98" s="107">
        <f t="shared" si="14"/>
        <v>2.7</v>
      </c>
      <c r="JU98" s="107">
        <f t="shared" si="15"/>
        <v>0.14000000000000001</v>
      </c>
      <c r="JV98" s="107">
        <f t="shared" si="16"/>
        <v>72.929999999999993</v>
      </c>
      <c r="JW98" s="107">
        <f>IF(ISBLANK(JE98),"",IF(ISBLANK(JC99),"",IFERROR(((JE98-JC99)/0.36/P98),"")))</f>
        <v>1.0561868686868687</v>
      </c>
      <c r="JX98" s="107">
        <f>IF(ISBLANK(JE98),"",IF(ISBLANK(JE99),"",IFERROR(((JE98-JE99)/0.36/P98),"")))</f>
        <v>9.2171717171717224E-2</v>
      </c>
      <c r="JY98" s="107">
        <f>IF(ISBLANK(JV98),"",IF(ISBLANK(JD99),"",IFERROR(((JV98-JD99)/0.36/P98),"")))</f>
        <v>1.1243686868686866</v>
      </c>
      <c r="JZ98" s="107">
        <f>IF(ISBLANK(JV99),"",IF(ISBLANK(JV98),"",IFERROR(((JV98-JV99)/0.36/P98),"")))</f>
        <v>2.6035353535353534</v>
      </c>
      <c r="KA98" s="107">
        <v>0.95</v>
      </c>
      <c r="KB98" s="107">
        <v>0.17</v>
      </c>
      <c r="KC98" s="107"/>
      <c r="KD98" s="107"/>
    </row>
    <row r="99" spans="1:290" x14ac:dyDescent="0.25">
      <c r="A99" s="15" t="s">
        <v>257</v>
      </c>
      <c r="B99" s="4" t="s">
        <v>293</v>
      </c>
      <c r="C99" s="4" t="s">
        <v>736</v>
      </c>
      <c r="D99" s="4" t="s">
        <v>814</v>
      </c>
      <c r="E99" s="4" t="s">
        <v>59</v>
      </c>
      <c r="F99" s="15" t="s">
        <v>633</v>
      </c>
      <c r="G99" s="15" t="s">
        <v>632</v>
      </c>
      <c r="H99" s="27">
        <v>1</v>
      </c>
      <c r="I99" s="15" t="s">
        <v>631</v>
      </c>
      <c r="J99" s="15" t="s">
        <v>636</v>
      </c>
      <c r="K99" s="26">
        <v>1009</v>
      </c>
      <c r="L99" s="98">
        <v>-3.3032119830000002</v>
      </c>
      <c r="M99" s="98">
        <v>34.847736032999997</v>
      </c>
      <c r="N99" s="20">
        <v>42820</v>
      </c>
      <c r="O99" s="20">
        <v>42864</v>
      </c>
      <c r="P99" s="26">
        <f t="shared" si="20"/>
        <v>44</v>
      </c>
      <c r="Q99" s="77">
        <f>INDEX([1]Sheet1!$J:$J,MATCH(A99,[1]Sheet1!$A:$A,0))</f>
        <v>90.816719352999996</v>
      </c>
      <c r="R99" s="91" t="s">
        <v>352</v>
      </c>
      <c r="S99" s="83">
        <v>1.8</v>
      </c>
      <c r="T99" s="82">
        <v>7.9</v>
      </c>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v>5</v>
      </c>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c r="DK99" s="26"/>
      <c r="DL99" s="26"/>
      <c r="DM99" s="26"/>
      <c r="DN99" s="26"/>
      <c r="DO99" s="26"/>
      <c r="DP99" s="26"/>
      <c r="DQ99" s="26"/>
      <c r="DR99" s="26"/>
      <c r="DS99" s="26"/>
      <c r="DT99" s="26"/>
      <c r="DU99" s="26"/>
      <c r="DV99" s="26"/>
      <c r="DW99" s="26"/>
      <c r="DX99" s="26"/>
      <c r="DY99" s="26"/>
      <c r="DZ99" s="26"/>
      <c r="EA99" s="104">
        <v>30</v>
      </c>
      <c r="EB99" s="26">
        <f t="shared" si="18"/>
        <v>35</v>
      </c>
      <c r="EC99" s="104">
        <v>70</v>
      </c>
      <c r="EF99" s="3" t="s">
        <v>951</v>
      </c>
      <c r="EG99" s="10">
        <v>1.5</v>
      </c>
      <c r="EH99" s="15">
        <v>8.8000000000000007</v>
      </c>
      <c r="EI99" s="15"/>
      <c r="EJ99" s="15"/>
      <c r="EK99" s="15"/>
      <c r="EL99" s="15"/>
      <c r="EM99" s="15"/>
      <c r="EN99" s="15"/>
      <c r="EO99" s="15"/>
      <c r="EP99" s="15"/>
      <c r="EQ99" s="15"/>
      <c r="ER99" s="15"/>
      <c r="ES99" s="15"/>
      <c r="ET99" s="15"/>
      <c r="EU99" s="15"/>
      <c r="EV99" s="15"/>
      <c r="EW99" s="15"/>
      <c r="EX99" s="15"/>
      <c r="EY99" s="15"/>
      <c r="EZ99" s="15"/>
      <c r="FA99" s="15"/>
      <c r="FB99" s="15"/>
      <c r="FC99" s="15"/>
      <c r="FD99" s="15"/>
      <c r="FE99" s="15"/>
      <c r="FF99" s="15"/>
      <c r="FG99" s="15"/>
      <c r="FH99" s="15"/>
      <c r="FI99" s="15"/>
      <c r="FJ99" s="15"/>
      <c r="FK99" s="15"/>
      <c r="FL99" s="15"/>
      <c r="FM99" s="15"/>
      <c r="FN99" s="15"/>
      <c r="FO99" s="15"/>
      <c r="FP99" s="15"/>
      <c r="FQ99" s="15"/>
      <c r="FR99" s="15"/>
      <c r="FS99" s="15"/>
      <c r="FT99" s="15"/>
      <c r="FU99" s="15"/>
      <c r="FV99" s="15">
        <v>5</v>
      </c>
      <c r="FW99" s="15"/>
      <c r="FX99" s="15"/>
      <c r="FY99" s="15"/>
      <c r="FZ99" s="15"/>
      <c r="GA99" s="15"/>
      <c r="GB99" s="15"/>
      <c r="GC99" s="15"/>
      <c r="GD99" s="15"/>
      <c r="GE99" s="15"/>
      <c r="GF99" s="15"/>
      <c r="GG99" s="15"/>
      <c r="GH99" s="15"/>
      <c r="GI99" s="15"/>
      <c r="GJ99" s="15"/>
      <c r="GK99" s="15"/>
      <c r="GL99" s="15"/>
      <c r="GM99" s="15"/>
      <c r="GN99" s="15"/>
      <c r="GO99" s="15"/>
      <c r="GP99" s="15"/>
      <c r="GQ99" s="15"/>
      <c r="GR99" s="15"/>
      <c r="GS99" s="15"/>
      <c r="GT99" s="15"/>
      <c r="GU99" s="15"/>
      <c r="GV99" s="15"/>
      <c r="GW99" s="15"/>
      <c r="GX99" s="15"/>
      <c r="GY99" s="15"/>
      <c r="GZ99" s="15"/>
      <c r="HA99" s="15"/>
      <c r="HB99" s="15"/>
      <c r="HC99" s="15"/>
      <c r="HD99" s="15"/>
      <c r="HE99" s="15"/>
      <c r="HF99" s="15"/>
      <c r="HG99" s="15"/>
      <c r="HH99" s="15"/>
      <c r="HI99" s="15"/>
      <c r="HJ99" s="15"/>
      <c r="HK99" s="15"/>
      <c r="HL99" s="15"/>
      <c r="HM99" s="15"/>
      <c r="HN99" s="15"/>
      <c r="HO99" s="15"/>
      <c r="HP99" s="15"/>
      <c r="HQ99" s="15"/>
      <c r="HR99" s="15"/>
      <c r="HS99" s="15"/>
      <c r="HT99" s="15"/>
      <c r="HU99" s="15"/>
      <c r="HV99" s="15"/>
      <c r="HW99" s="15"/>
      <c r="HX99" s="15"/>
      <c r="HY99" s="15"/>
      <c r="HZ99" s="15"/>
      <c r="IA99" s="15"/>
      <c r="IB99" s="15"/>
      <c r="IC99" s="15"/>
      <c r="ID99" s="15"/>
      <c r="IE99" s="15"/>
      <c r="IF99" s="15"/>
      <c r="IG99" s="15"/>
      <c r="IH99" s="15"/>
      <c r="II99" s="15"/>
      <c r="IJ99" s="15"/>
      <c r="IK99" s="15"/>
      <c r="IL99" s="15"/>
      <c r="IM99" s="15"/>
      <c r="IN99" s="15">
        <v>65</v>
      </c>
      <c r="IO99" s="15">
        <f t="shared" si="21"/>
        <v>70</v>
      </c>
      <c r="IP99" s="15">
        <v>75</v>
      </c>
      <c r="IQ99" s="15"/>
      <c r="IR99" s="67" t="s">
        <v>555</v>
      </c>
      <c r="IS99" s="31" t="s">
        <v>950</v>
      </c>
      <c r="IV99" s="4"/>
      <c r="IW99" s="4"/>
      <c r="IX99" s="4"/>
      <c r="IY99" s="37"/>
      <c r="IZ99" s="37"/>
      <c r="JA99" s="37">
        <f t="shared" si="22"/>
        <v>0</v>
      </c>
      <c r="JB99" s="34"/>
      <c r="JC99" s="107">
        <v>8.0399999999999991</v>
      </c>
      <c r="JD99">
        <v>55.12</v>
      </c>
      <c r="JE99" s="108">
        <v>23.31</v>
      </c>
      <c r="JF99" s="48"/>
      <c r="JG99" s="136">
        <v>5.12</v>
      </c>
      <c r="JH99" s="31">
        <v>4.9800000000000004</v>
      </c>
      <c r="JI99" t="s">
        <v>668</v>
      </c>
      <c r="JJ99" s="108">
        <v>8.3800000000000008</v>
      </c>
      <c r="JK99" s="6">
        <v>5.14</v>
      </c>
      <c r="JL99">
        <v>3.24</v>
      </c>
      <c r="JP99" s="107">
        <v>1.33</v>
      </c>
      <c r="JQ99" s="107">
        <v>0.11</v>
      </c>
      <c r="JR99" s="142"/>
      <c r="JS99" s="142"/>
      <c r="JT99" s="107">
        <f t="shared" si="14"/>
        <v>1.33</v>
      </c>
      <c r="JU99" s="107">
        <f t="shared" si="15"/>
        <v>0.11</v>
      </c>
      <c r="JV99" s="107">
        <f t="shared" si="16"/>
        <v>31.689999999999998</v>
      </c>
      <c r="JW99" s="107">
        <f>IF(ISBLANK(JE99),"",IF(ISBLANK(JC99),"",IFERROR(((JE99-JC99)/0.36/P99),"")))</f>
        <v>0.96401515151515149</v>
      </c>
      <c r="JY99" s="107">
        <f>IF(ISBLANK(JV99),"",IF(ISBLANK(JD99),"",IFERROR(((JV99-JD99)/0.36/P99),"")))</f>
        <v>-1.4791666666666665</v>
      </c>
      <c r="KA99" s="107"/>
      <c r="KB99" s="107"/>
      <c r="KC99" s="107"/>
      <c r="KD99" s="107"/>
    </row>
    <row r="100" spans="1:290" x14ac:dyDescent="0.25">
      <c r="A100" s="15" t="s">
        <v>258</v>
      </c>
      <c r="B100" s="4" t="s">
        <v>294</v>
      </c>
      <c r="C100" s="4" t="s">
        <v>736</v>
      </c>
      <c r="D100" s="4" t="s">
        <v>815</v>
      </c>
      <c r="E100" s="4" t="s">
        <v>59</v>
      </c>
      <c r="F100" s="15" t="s">
        <v>633</v>
      </c>
      <c r="G100" s="15" t="s">
        <v>632</v>
      </c>
      <c r="H100" s="27">
        <v>2</v>
      </c>
      <c r="I100" s="15" t="s">
        <v>629</v>
      </c>
      <c r="J100" s="15" t="s">
        <v>636</v>
      </c>
      <c r="K100" s="26">
        <v>1006</v>
      </c>
      <c r="L100" s="98">
        <v>-3.40842599</v>
      </c>
      <c r="M100" s="98">
        <v>34.850243982000002</v>
      </c>
      <c r="N100" s="20">
        <v>42820</v>
      </c>
      <c r="O100" s="20">
        <v>42864</v>
      </c>
      <c r="P100" s="26">
        <f t="shared" si="20"/>
        <v>44</v>
      </c>
      <c r="Q100" s="77">
        <f>INDEX([1]Sheet1!$J:$J,MATCH(A100,[1]Sheet1!$A:$A,0))</f>
        <v>90.816719352999996</v>
      </c>
      <c r="R100" s="91" t="s">
        <v>352</v>
      </c>
      <c r="S100" s="83">
        <v>1.1000000000000001</v>
      </c>
      <c r="T100" s="82">
        <v>1.1000000000000001</v>
      </c>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c r="DB100" s="26"/>
      <c r="DC100" s="26"/>
      <c r="DD100" s="26"/>
      <c r="DE100" s="26"/>
      <c r="DF100" s="26"/>
      <c r="DG100" s="26"/>
      <c r="DH100" s="26"/>
      <c r="DI100" s="26"/>
      <c r="DJ100" s="26"/>
      <c r="DK100" s="26"/>
      <c r="DL100" s="26"/>
      <c r="DM100" s="26"/>
      <c r="DN100" s="26"/>
      <c r="DO100" s="26"/>
      <c r="DP100" s="26"/>
      <c r="DQ100" s="26"/>
      <c r="DR100" s="26"/>
      <c r="DS100" s="26"/>
      <c r="DT100" s="26"/>
      <c r="DU100" s="26"/>
      <c r="DV100" s="26"/>
      <c r="DW100" s="26"/>
      <c r="DX100" s="26"/>
      <c r="DY100" s="26"/>
      <c r="DZ100" s="26"/>
      <c r="EA100" s="104">
        <v>15</v>
      </c>
      <c r="EB100" s="26">
        <f t="shared" si="18"/>
        <v>15</v>
      </c>
      <c r="EC100" s="104">
        <v>28</v>
      </c>
      <c r="EE100" s="3" t="s">
        <v>343</v>
      </c>
      <c r="EF100" s="3" t="s">
        <v>951</v>
      </c>
      <c r="EG100" s="10">
        <v>1.5</v>
      </c>
      <c r="EH100" s="15">
        <v>11.2</v>
      </c>
      <c r="EI100" s="15"/>
      <c r="EJ100" s="15">
        <v>5</v>
      </c>
      <c r="EK100" s="15"/>
      <c r="EL100" s="15"/>
      <c r="EM100" s="15"/>
      <c r="EN100" s="15"/>
      <c r="EO100" s="15"/>
      <c r="EP100" s="15"/>
      <c r="EQ100" s="15"/>
      <c r="ER100" s="15"/>
      <c r="ES100" s="15"/>
      <c r="ET100" s="15"/>
      <c r="EU100" s="15"/>
      <c r="EV100" s="15"/>
      <c r="EW100" s="15"/>
      <c r="EX100" s="15"/>
      <c r="EY100" s="15"/>
      <c r="EZ100" s="15"/>
      <c r="FA100" s="15"/>
      <c r="FB100" s="15"/>
      <c r="FC100" s="15"/>
      <c r="FD100" s="15"/>
      <c r="FE100" s="15"/>
      <c r="FF100" s="15"/>
      <c r="FG100" s="15"/>
      <c r="FH100" s="15"/>
      <c r="FI100" s="15"/>
      <c r="FJ100" s="15"/>
      <c r="FK100" s="15"/>
      <c r="FL100" s="15"/>
      <c r="FM100" s="15"/>
      <c r="FN100" s="15"/>
      <c r="FO100" s="15"/>
      <c r="FP100" s="15"/>
      <c r="FQ100" s="15"/>
      <c r="FR100" s="15"/>
      <c r="FS100" s="15"/>
      <c r="FT100" s="15"/>
      <c r="FU100" s="15"/>
      <c r="FV100" s="15"/>
      <c r="FW100" s="15"/>
      <c r="FX100" s="15"/>
      <c r="FY100" s="15"/>
      <c r="FZ100" s="15"/>
      <c r="GA100" s="15"/>
      <c r="GB100" s="15"/>
      <c r="GC100" s="15"/>
      <c r="GD100" s="15"/>
      <c r="GE100" s="15"/>
      <c r="GF100" s="15"/>
      <c r="GG100" s="15"/>
      <c r="GH100" s="15"/>
      <c r="GI100" s="15"/>
      <c r="GJ100" s="15"/>
      <c r="GK100" s="15"/>
      <c r="GL100" s="15"/>
      <c r="GM100" s="15"/>
      <c r="GN100" s="15"/>
      <c r="GO100" s="15"/>
      <c r="GP100" s="15"/>
      <c r="GQ100" s="15"/>
      <c r="GR100" s="15"/>
      <c r="GS100" s="15"/>
      <c r="GT100" s="15"/>
      <c r="GU100" s="15">
        <v>10</v>
      </c>
      <c r="GV100" s="15"/>
      <c r="GW100" s="15"/>
      <c r="GX100" s="15"/>
      <c r="GY100" s="15"/>
      <c r="GZ100" s="15"/>
      <c r="HA100" s="15"/>
      <c r="HB100" s="15"/>
      <c r="HC100" s="15"/>
      <c r="HD100" s="15"/>
      <c r="HE100" s="15"/>
      <c r="HF100" s="15"/>
      <c r="HG100" s="15"/>
      <c r="HH100" s="15"/>
      <c r="HI100" s="15"/>
      <c r="HJ100" s="15"/>
      <c r="HK100" s="15"/>
      <c r="HL100" s="15"/>
      <c r="HM100" s="15"/>
      <c r="HN100" s="15"/>
      <c r="HO100" s="15"/>
      <c r="HP100" s="15"/>
      <c r="HQ100" s="15"/>
      <c r="HR100" s="15"/>
      <c r="HS100" s="15"/>
      <c r="HT100" s="15"/>
      <c r="HU100" s="15"/>
      <c r="HV100" s="15"/>
      <c r="HW100" s="15"/>
      <c r="HX100" s="15"/>
      <c r="HY100" s="15"/>
      <c r="HZ100" s="15"/>
      <c r="IA100" s="15"/>
      <c r="IB100" s="15"/>
      <c r="IC100" s="15"/>
      <c r="ID100" s="15"/>
      <c r="IE100" s="15"/>
      <c r="IF100" s="15"/>
      <c r="IG100" s="15"/>
      <c r="IH100" s="15"/>
      <c r="II100" s="15"/>
      <c r="IJ100" s="15"/>
      <c r="IK100" s="15"/>
      <c r="IL100" s="15"/>
      <c r="IM100" s="15"/>
      <c r="IN100" s="15">
        <v>25</v>
      </c>
      <c r="IO100" s="15">
        <f t="shared" si="21"/>
        <v>40</v>
      </c>
      <c r="IP100" s="15">
        <v>55</v>
      </c>
      <c r="IQ100" s="15"/>
      <c r="IR100" s="67" t="s">
        <v>555</v>
      </c>
      <c r="IS100" s="31" t="s">
        <v>950</v>
      </c>
      <c r="IV100" s="4"/>
      <c r="IW100" s="4"/>
      <c r="IX100" s="4"/>
      <c r="IY100" s="37"/>
      <c r="IZ100" s="37"/>
      <c r="JA100" s="37">
        <f t="shared" si="22"/>
        <v>0</v>
      </c>
      <c r="JB100" s="34"/>
      <c r="JC100" s="107">
        <v>20.78</v>
      </c>
      <c r="JD100">
        <v>54.11</v>
      </c>
      <c r="JE100" s="107">
        <v>14.68</v>
      </c>
      <c r="JF100" s="34"/>
      <c r="JG100" s="136">
        <v>5.0199999999999996</v>
      </c>
      <c r="JH100" s="31">
        <v>2.2599999999999998</v>
      </c>
      <c r="JJ100" s="108">
        <v>14.99</v>
      </c>
      <c r="JK100" s="6">
        <v>5.04</v>
      </c>
      <c r="JL100">
        <v>4.8600000000000003</v>
      </c>
      <c r="JM100" t="s">
        <v>668</v>
      </c>
      <c r="JN100" s="40">
        <v>7.71</v>
      </c>
      <c r="JO100" s="40">
        <v>10.39</v>
      </c>
      <c r="JP100" s="107">
        <v>1.47</v>
      </c>
      <c r="JQ100" s="107">
        <v>0.11</v>
      </c>
      <c r="JR100" s="107">
        <v>1.51</v>
      </c>
      <c r="JS100" s="107">
        <v>0.14000000000000001</v>
      </c>
      <c r="JT100" s="107">
        <f t="shared" si="14"/>
        <v>2.98</v>
      </c>
      <c r="JU100" s="107">
        <f t="shared" si="15"/>
        <v>0.25</v>
      </c>
      <c r="JV100" s="107">
        <f t="shared" si="16"/>
        <v>29.67</v>
      </c>
      <c r="JW100" s="107">
        <f>IF(ISBLANK(JE100),"",IF(ISBLANK(JC101),"",IFERROR(((JE100-JC101)/0.36/P100),"")))</f>
        <v>0.72916666666666674</v>
      </c>
      <c r="JX100" s="107">
        <f>IF(ISBLANK(JE100),"",IF(ISBLANK(JE101),"",IFERROR(((JE100-JE101)/0.36/P100),"")))</f>
        <v>0.85227272727272729</v>
      </c>
      <c r="JY100" s="107">
        <f>IF(ISBLANK(JV100),"",IF(ISBLANK(JD101),"",IFERROR(((JV100-JD101)/0.36/P100),"")))</f>
        <v>-0.79987373737373746</v>
      </c>
      <c r="JZ100" s="107">
        <f>IF(ISBLANK(JV101),"",IF(ISBLANK(JV100),"",IFERROR(((JV100-JV101)/0.36/P100),"")))</f>
        <v>0.82954545454545459</v>
      </c>
      <c r="KA100" s="107">
        <v>1.19</v>
      </c>
      <c r="KB100" s="107">
        <v>0.26</v>
      </c>
      <c r="KC100" s="107">
        <v>1.1200000000000001</v>
      </c>
      <c r="KD100" s="107">
        <v>0.17</v>
      </c>
    </row>
    <row r="101" spans="1:290" x14ac:dyDescent="0.25">
      <c r="A101" s="15" t="s">
        <v>259</v>
      </c>
      <c r="B101" s="4" t="s">
        <v>294</v>
      </c>
      <c r="C101" s="4" t="s">
        <v>736</v>
      </c>
      <c r="D101" s="15" t="s">
        <v>815</v>
      </c>
      <c r="E101" s="4" t="s">
        <v>59</v>
      </c>
      <c r="F101" s="15" t="s">
        <v>633</v>
      </c>
      <c r="G101" s="15" t="s">
        <v>632</v>
      </c>
      <c r="H101" s="27">
        <v>2</v>
      </c>
      <c r="I101" s="15" t="s">
        <v>631</v>
      </c>
      <c r="J101" s="15" t="s">
        <v>636</v>
      </c>
      <c r="K101" s="27">
        <v>1006</v>
      </c>
      <c r="L101" s="98">
        <v>-3.40842599</v>
      </c>
      <c r="M101" s="98">
        <v>34.850243982000002</v>
      </c>
      <c r="N101" s="20">
        <v>42820</v>
      </c>
      <c r="O101" s="20">
        <v>42864</v>
      </c>
      <c r="P101" s="26">
        <f t="shared" si="20"/>
        <v>44</v>
      </c>
      <c r="Q101" s="77">
        <f>INDEX([1]Sheet1!$J:$J,MATCH(A101,[1]Sheet1!$A:$A,0))</f>
        <v>90.816719352999996</v>
      </c>
      <c r="R101" s="91" t="s">
        <v>352</v>
      </c>
      <c r="S101" s="83">
        <v>1.5</v>
      </c>
      <c r="T101" s="82">
        <v>2.6</v>
      </c>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v>9</v>
      </c>
      <c r="AS101" s="26"/>
      <c r="AT101" s="26"/>
      <c r="AU101" s="26"/>
      <c r="AV101" s="26"/>
      <c r="AW101" s="26">
        <v>15</v>
      </c>
      <c r="AX101" s="26"/>
      <c r="AY101" s="26"/>
      <c r="AZ101" s="26"/>
      <c r="BA101" s="26"/>
      <c r="BB101" s="26"/>
      <c r="BC101" s="26"/>
      <c r="BD101" s="26"/>
      <c r="BE101" s="26"/>
      <c r="BF101" s="26"/>
      <c r="BG101" s="26"/>
      <c r="BH101" s="26"/>
      <c r="BI101" s="26"/>
      <c r="BJ101" s="26"/>
      <c r="BK101" s="26"/>
      <c r="BL101" s="26"/>
      <c r="BM101" s="26"/>
      <c r="BN101" s="26"/>
      <c r="BO101" s="26"/>
      <c r="BP101" s="26">
        <v>4</v>
      </c>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c r="DB101" s="26"/>
      <c r="DC101" s="26"/>
      <c r="DD101" s="26"/>
      <c r="DE101" s="26"/>
      <c r="DF101" s="26"/>
      <c r="DG101" s="26"/>
      <c r="DH101" s="26"/>
      <c r="DI101" s="26"/>
      <c r="DJ101" s="26"/>
      <c r="DK101" s="26"/>
      <c r="DL101" s="26"/>
      <c r="DM101" s="26"/>
      <c r="DN101" s="26"/>
      <c r="DO101" s="26"/>
      <c r="DP101" s="26"/>
      <c r="DQ101" s="26"/>
      <c r="DR101" s="26"/>
      <c r="DS101" s="26"/>
      <c r="DT101" s="26"/>
      <c r="DU101" s="26"/>
      <c r="DV101" s="26"/>
      <c r="DW101" s="26"/>
      <c r="DX101" s="26"/>
      <c r="DY101" s="26"/>
      <c r="DZ101" s="26"/>
      <c r="EA101" s="104">
        <v>10</v>
      </c>
      <c r="EB101" s="26">
        <f t="shared" si="18"/>
        <v>38</v>
      </c>
      <c r="EC101" s="104">
        <v>40</v>
      </c>
      <c r="EF101" s="3" t="s">
        <v>951</v>
      </c>
      <c r="EG101" s="10">
        <v>1.5</v>
      </c>
      <c r="EH101" s="15">
        <v>6.6</v>
      </c>
      <c r="EI101" s="15"/>
      <c r="EJ101" s="15"/>
      <c r="EK101" s="15"/>
      <c r="EL101" s="15"/>
      <c r="EM101" s="15"/>
      <c r="EN101" s="15"/>
      <c r="EO101" s="15"/>
      <c r="EP101" s="15"/>
      <c r="EQ101" s="15"/>
      <c r="ER101" s="15"/>
      <c r="ES101" s="15"/>
      <c r="ET101" s="15"/>
      <c r="EU101" s="15"/>
      <c r="EV101" s="15"/>
      <c r="EW101" s="15"/>
      <c r="EX101" s="15"/>
      <c r="EY101" s="15"/>
      <c r="EZ101" s="15"/>
      <c r="FA101" s="15"/>
      <c r="FB101" s="15"/>
      <c r="FC101" s="15"/>
      <c r="FD101" s="15"/>
      <c r="FE101" s="15"/>
      <c r="FF101" s="15"/>
      <c r="FG101" s="15"/>
      <c r="FH101" s="15"/>
      <c r="FI101" s="15"/>
      <c r="FJ101" s="15"/>
      <c r="FK101" s="15">
        <v>15</v>
      </c>
      <c r="FL101" s="15"/>
      <c r="FM101" s="15"/>
      <c r="FN101" s="15"/>
      <c r="FO101" s="15"/>
      <c r="FP101" s="15"/>
      <c r="FQ101" s="15"/>
      <c r="FR101" s="15"/>
      <c r="FS101" s="15"/>
      <c r="FT101" s="15"/>
      <c r="FU101" s="15"/>
      <c r="FV101" s="15"/>
      <c r="FW101" s="15"/>
      <c r="FX101" s="15"/>
      <c r="FY101" s="15"/>
      <c r="FZ101" s="15"/>
      <c r="GA101" s="15"/>
      <c r="GB101" s="15"/>
      <c r="GC101" s="15"/>
      <c r="GD101" s="15"/>
      <c r="GE101" s="15"/>
      <c r="GF101" s="15"/>
      <c r="GG101" s="15"/>
      <c r="GH101" s="15"/>
      <c r="GI101" s="15"/>
      <c r="GJ101" s="15"/>
      <c r="GK101" s="15"/>
      <c r="GL101" s="15"/>
      <c r="GM101" s="15"/>
      <c r="GN101" s="15"/>
      <c r="GO101" s="15"/>
      <c r="GP101" s="15"/>
      <c r="GQ101" s="15"/>
      <c r="GR101" s="15"/>
      <c r="GS101" s="15"/>
      <c r="GT101" s="15"/>
      <c r="GU101" s="15"/>
      <c r="GV101" s="15"/>
      <c r="GW101" s="15"/>
      <c r="GX101" s="15"/>
      <c r="GY101" s="15"/>
      <c r="GZ101" s="15"/>
      <c r="HA101" s="15"/>
      <c r="HB101" s="15"/>
      <c r="HC101" s="15"/>
      <c r="HD101" s="15"/>
      <c r="HE101" s="15"/>
      <c r="HF101" s="15"/>
      <c r="HG101" s="15"/>
      <c r="HH101" s="15"/>
      <c r="HI101" s="15"/>
      <c r="HJ101" s="15"/>
      <c r="HK101" s="15"/>
      <c r="HL101" s="15"/>
      <c r="HM101" s="15"/>
      <c r="HN101" s="15"/>
      <c r="HO101" s="15"/>
      <c r="HP101" s="15"/>
      <c r="HQ101" s="15"/>
      <c r="HR101" s="15"/>
      <c r="HS101" s="15"/>
      <c r="HT101" s="15"/>
      <c r="HU101" s="15"/>
      <c r="HV101" s="15"/>
      <c r="HW101" s="15"/>
      <c r="HX101" s="15"/>
      <c r="HY101" s="15"/>
      <c r="HZ101" s="15"/>
      <c r="IA101" s="15"/>
      <c r="IB101" s="15"/>
      <c r="IC101" s="15"/>
      <c r="ID101" s="15"/>
      <c r="IE101" s="15"/>
      <c r="IF101" s="15"/>
      <c r="IG101" s="15"/>
      <c r="IH101" s="15"/>
      <c r="II101" s="15"/>
      <c r="IJ101" s="15"/>
      <c r="IK101" s="15"/>
      <c r="IL101" s="15"/>
      <c r="IM101" s="15"/>
      <c r="IN101" s="15">
        <v>15</v>
      </c>
      <c r="IO101" s="15">
        <f t="shared" si="21"/>
        <v>30</v>
      </c>
      <c r="IP101" s="15">
        <v>35</v>
      </c>
      <c r="IQ101" s="15"/>
      <c r="IR101" s="67" t="s">
        <v>555</v>
      </c>
      <c r="IS101" s="31" t="s">
        <v>950</v>
      </c>
      <c r="IV101" s="4"/>
      <c r="IW101" s="4"/>
      <c r="IX101" s="4"/>
      <c r="IY101" s="37"/>
      <c r="IZ101" s="37"/>
      <c r="JA101" s="37">
        <f t="shared" si="22"/>
        <v>0</v>
      </c>
      <c r="JB101" s="34"/>
      <c r="JC101" s="107">
        <v>3.13</v>
      </c>
      <c r="JD101">
        <v>42.34</v>
      </c>
      <c r="JE101" s="108">
        <v>1.18</v>
      </c>
      <c r="JF101" s="48"/>
      <c r="JG101" s="136"/>
      <c r="JH101" s="31">
        <v>1.18</v>
      </c>
      <c r="JJ101" s="108">
        <v>15.35</v>
      </c>
      <c r="JK101" s="6">
        <v>5.03</v>
      </c>
      <c r="JL101">
        <v>4.97</v>
      </c>
      <c r="JM101" t="s">
        <v>668</v>
      </c>
      <c r="JR101" s="107">
        <v>1.33</v>
      </c>
      <c r="JS101" s="107">
        <v>0.1</v>
      </c>
      <c r="JT101" s="107">
        <f t="shared" si="14"/>
        <v>1.33</v>
      </c>
      <c r="JU101" s="107">
        <f t="shared" si="15"/>
        <v>0.1</v>
      </c>
      <c r="JV101" s="107">
        <f t="shared" si="16"/>
        <v>16.53</v>
      </c>
      <c r="JW101" s="107">
        <f>IF(ISBLANK(JE101),"",IF(ISBLANK(JC101),"",IFERROR(((JE101-JC101)/0.36/P101),"")))</f>
        <v>-0.12310606060606061</v>
      </c>
      <c r="JY101" s="107">
        <f>IF(ISBLANK(JV101),"",IF(ISBLANK(JD101),"",IFERROR(((JV101-JD101)/0.36/P101),"")))</f>
        <v>-1.6294191919191923</v>
      </c>
      <c r="KA101" s="107"/>
      <c r="KB101" s="107"/>
      <c r="KC101" s="107"/>
      <c r="KD101" s="107"/>
    </row>
    <row r="102" spans="1:290" x14ac:dyDescent="0.25">
      <c r="A102" s="15" t="s">
        <v>260</v>
      </c>
      <c r="B102" s="15" t="s">
        <v>295</v>
      </c>
      <c r="C102" s="15" t="s">
        <v>736</v>
      </c>
      <c r="D102" s="15" t="s">
        <v>816</v>
      </c>
      <c r="E102" s="4" t="s">
        <v>59</v>
      </c>
      <c r="F102" s="15" t="s">
        <v>633</v>
      </c>
      <c r="G102" s="15" t="s">
        <v>632</v>
      </c>
      <c r="H102" s="27">
        <v>3</v>
      </c>
      <c r="I102" s="15" t="s">
        <v>629</v>
      </c>
      <c r="J102" s="15" t="s">
        <v>636</v>
      </c>
      <c r="K102" s="27">
        <v>1001</v>
      </c>
      <c r="L102" s="98">
        <v>-3.4063160140000002</v>
      </c>
      <c r="M102" s="98">
        <v>34.850407009999998</v>
      </c>
      <c r="N102" s="20">
        <v>42820</v>
      </c>
      <c r="O102" s="20">
        <v>42864</v>
      </c>
      <c r="P102" s="26">
        <f t="shared" si="20"/>
        <v>44</v>
      </c>
      <c r="Q102" s="77">
        <f>INDEX([1]Sheet1!$J:$J,MATCH(A102,[1]Sheet1!$A:$A,0))</f>
        <v>90.816719352999996</v>
      </c>
      <c r="R102" s="91" t="s">
        <v>352</v>
      </c>
      <c r="S102" s="83">
        <v>1.8</v>
      </c>
      <c r="T102" s="82">
        <v>2.2000000000000002</v>
      </c>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v>4</v>
      </c>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c r="CT102" s="26"/>
      <c r="CU102" s="26"/>
      <c r="CV102" s="26"/>
      <c r="CW102" s="26"/>
      <c r="CX102" s="26"/>
      <c r="CY102" s="26"/>
      <c r="CZ102" s="26"/>
      <c r="DA102" s="26"/>
      <c r="DB102" s="26"/>
      <c r="DC102" s="26"/>
      <c r="DD102" s="26"/>
      <c r="DE102" s="26"/>
      <c r="DF102" s="26"/>
      <c r="DG102" s="26"/>
      <c r="DH102" s="26"/>
      <c r="DI102" s="26"/>
      <c r="DJ102" s="26"/>
      <c r="DK102" s="26"/>
      <c r="DL102" s="26"/>
      <c r="DM102" s="26"/>
      <c r="DN102" s="26"/>
      <c r="DO102" s="26"/>
      <c r="DP102" s="26"/>
      <c r="DQ102" s="26"/>
      <c r="DR102" s="26"/>
      <c r="DS102" s="26"/>
      <c r="DT102" s="26"/>
      <c r="DU102" s="26"/>
      <c r="DV102" s="26"/>
      <c r="DW102" s="26"/>
      <c r="DX102" s="26"/>
      <c r="DY102" s="26"/>
      <c r="DZ102" s="26"/>
      <c r="EA102" s="104">
        <v>25</v>
      </c>
      <c r="EB102" s="26">
        <f t="shared" si="18"/>
        <v>29</v>
      </c>
      <c r="EC102" s="104">
        <v>35</v>
      </c>
      <c r="EF102" s="3" t="s">
        <v>951</v>
      </c>
      <c r="EG102" s="10">
        <v>2</v>
      </c>
      <c r="EH102" s="15">
        <v>14.2</v>
      </c>
      <c r="EI102" s="15"/>
      <c r="EJ102" s="15"/>
      <c r="EK102" s="15"/>
      <c r="EL102" s="15"/>
      <c r="EM102" s="15"/>
      <c r="EN102" s="15"/>
      <c r="EO102" s="15"/>
      <c r="EP102" s="15"/>
      <c r="EQ102" s="15"/>
      <c r="ER102" s="15"/>
      <c r="ES102" s="15"/>
      <c r="ET102" s="15"/>
      <c r="EU102" s="15"/>
      <c r="EV102" s="15"/>
      <c r="EW102" s="15"/>
      <c r="EX102" s="15"/>
      <c r="EY102" s="15"/>
      <c r="EZ102" s="15"/>
      <c r="FA102" s="15"/>
      <c r="FB102" s="15"/>
      <c r="FC102" s="15"/>
      <c r="FD102" s="15"/>
      <c r="FE102" s="15"/>
      <c r="FF102" s="15"/>
      <c r="FG102" s="15"/>
      <c r="FH102" s="15"/>
      <c r="FI102" s="15"/>
      <c r="FJ102" s="15"/>
      <c r="FK102" s="15"/>
      <c r="FL102" s="15"/>
      <c r="FM102" s="15"/>
      <c r="FN102" s="15"/>
      <c r="FO102" s="15"/>
      <c r="FP102" s="15"/>
      <c r="FQ102" s="15"/>
      <c r="FR102" s="15"/>
      <c r="FS102" s="15"/>
      <c r="FT102" s="15"/>
      <c r="FU102" s="15"/>
      <c r="FV102" s="15">
        <v>5</v>
      </c>
      <c r="FW102" s="15"/>
      <c r="FX102" s="15"/>
      <c r="FY102" s="15"/>
      <c r="FZ102" s="15"/>
      <c r="GA102" s="15"/>
      <c r="GB102" s="15"/>
      <c r="GC102" s="15"/>
      <c r="GD102" s="15"/>
      <c r="GE102" s="15"/>
      <c r="GF102" s="15"/>
      <c r="GG102" s="15"/>
      <c r="GH102" s="15">
        <v>5</v>
      </c>
      <c r="GI102" s="15"/>
      <c r="GJ102" s="15"/>
      <c r="GK102" s="15"/>
      <c r="GL102" s="15"/>
      <c r="GM102" s="15"/>
      <c r="GN102" s="15"/>
      <c r="GO102" s="15"/>
      <c r="GP102" s="15"/>
      <c r="GQ102" s="15"/>
      <c r="GR102" s="15"/>
      <c r="GS102" s="15"/>
      <c r="GT102" s="15"/>
      <c r="GU102" s="15"/>
      <c r="GV102" s="15"/>
      <c r="GW102" s="15">
        <v>10</v>
      </c>
      <c r="GX102" s="15"/>
      <c r="GY102" s="15"/>
      <c r="GZ102" s="15"/>
      <c r="HA102" s="15"/>
      <c r="HB102" s="15"/>
      <c r="HC102" s="15"/>
      <c r="HD102" s="15"/>
      <c r="HE102" s="15"/>
      <c r="HF102" s="15"/>
      <c r="HG102" s="15"/>
      <c r="HH102" s="15"/>
      <c r="HI102" s="15"/>
      <c r="HJ102" s="15"/>
      <c r="HK102" s="15"/>
      <c r="HL102" s="15"/>
      <c r="HM102" s="15"/>
      <c r="HN102" s="15"/>
      <c r="HO102" s="15"/>
      <c r="HP102" s="15"/>
      <c r="HQ102" s="15"/>
      <c r="HR102" s="15"/>
      <c r="HS102" s="15"/>
      <c r="HT102" s="15"/>
      <c r="HU102" s="15"/>
      <c r="HV102" s="15"/>
      <c r="HW102" s="15"/>
      <c r="HX102" s="15"/>
      <c r="HY102" s="15"/>
      <c r="HZ102" s="15"/>
      <c r="IA102" s="15"/>
      <c r="IB102" s="15"/>
      <c r="IC102" s="15"/>
      <c r="ID102" s="15"/>
      <c r="IE102" s="15"/>
      <c r="IF102" s="15"/>
      <c r="IG102" s="15"/>
      <c r="IH102" s="15"/>
      <c r="II102" s="15"/>
      <c r="IJ102" s="15"/>
      <c r="IK102" s="15"/>
      <c r="IL102" s="15"/>
      <c r="IM102" s="15"/>
      <c r="IN102" s="15">
        <v>40</v>
      </c>
      <c r="IO102" s="15">
        <f t="shared" si="21"/>
        <v>60</v>
      </c>
      <c r="IP102" s="15">
        <v>55</v>
      </c>
      <c r="IQ102" s="15"/>
      <c r="IR102" s="67" t="s">
        <v>555</v>
      </c>
      <c r="IS102" s="31" t="s">
        <v>950</v>
      </c>
      <c r="IV102" s="4"/>
      <c r="IW102" s="4"/>
      <c r="IX102" s="4"/>
      <c r="IY102" s="37"/>
      <c r="IZ102" s="37"/>
      <c r="JA102" s="37">
        <f t="shared" si="22"/>
        <v>0</v>
      </c>
      <c r="JB102" s="34"/>
      <c r="JC102" s="75"/>
      <c r="JD102" t="s">
        <v>859</v>
      </c>
      <c r="JE102" s="108">
        <v>13.47</v>
      </c>
      <c r="JF102" s="48"/>
      <c r="JG102" s="136">
        <v>5.09</v>
      </c>
      <c r="JH102" s="31">
        <v>3.66</v>
      </c>
      <c r="JI102" t="s">
        <v>668</v>
      </c>
      <c r="JJ102" s="108">
        <v>14.2</v>
      </c>
      <c r="JK102" s="6">
        <v>5.07</v>
      </c>
      <c r="JL102">
        <v>4.32</v>
      </c>
      <c r="JM102" t="s">
        <v>668</v>
      </c>
      <c r="JP102" s="107">
        <v>2.1</v>
      </c>
      <c r="JQ102" s="107">
        <v>7.0000000000000007E-2</v>
      </c>
      <c r="JR102" s="107">
        <v>0.74</v>
      </c>
      <c r="JS102" s="107">
        <v>0.06</v>
      </c>
      <c r="JT102" s="107">
        <f t="shared" si="14"/>
        <v>2.84</v>
      </c>
      <c r="JU102" s="107">
        <f t="shared" si="15"/>
        <v>0.13</v>
      </c>
      <c r="JV102" s="107">
        <f t="shared" si="16"/>
        <v>27.67</v>
      </c>
      <c r="JW102" s="107">
        <f>IF(ISBLANK(JE102),"",IF(ISBLANK(JC103),"",IFERROR(((JE102-JC103)/0.36/P102),"")))</f>
        <v>0.74873737373737381</v>
      </c>
      <c r="JX102" s="107">
        <f>IF(ISBLANK(JE102),"",IF(ISBLANK(JE103),"",IFERROR(((JE102-JE103)/0.36/P102),"")))</f>
        <v>0.38257575757575762</v>
      </c>
      <c r="JY102" s="107">
        <f>IF(ISBLANK(JV102),"",IF(ISBLANK(JD103),"",IFERROR(((JV102-JD103)/0.36/P102),"")))</f>
        <v>-1.6224747474747474</v>
      </c>
      <c r="JZ102" s="107">
        <f>IF(ISBLANK(JV103),"",IF(ISBLANK(JV102),"",IFERROR(((JV102-JV103)/0.36/P102),"")))</f>
        <v>-0.76452020202020199</v>
      </c>
      <c r="KA102" s="107"/>
      <c r="KB102" s="107"/>
      <c r="KC102" s="107"/>
      <c r="KD102" s="107"/>
    </row>
    <row r="103" spans="1:290" x14ac:dyDescent="0.25">
      <c r="A103" s="15" t="s">
        <v>261</v>
      </c>
      <c r="B103" s="15" t="s">
        <v>295</v>
      </c>
      <c r="C103" s="15" t="s">
        <v>736</v>
      </c>
      <c r="D103" s="15" t="s">
        <v>816</v>
      </c>
      <c r="E103" s="4" t="s">
        <v>59</v>
      </c>
      <c r="F103" s="15" t="s">
        <v>633</v>
      </c>
      <c r="G103" s="15" t="s">
        <v>632</v>
      </c>
      <c r="H103" s="27">
        <v>3</v>
      </c>
      <c r="I103" s="15" t="s">
        <v>631</v>
      </c>
      <c r="J103" s="15" t="s">
        <v>636</v>
      </c>
      <c r="K103" s="27">
        <v>1001</v>
      </c>
      <c r="L103" s="98">
        <v>-3.4063160140000002</v>
      </c>
      <c r="M103" s="98">
        <v>34.850407009999998</v>
      </c>
      <c r="N103" s="20">
        <v>42820</v>
      </c>
      <c r="O103" s="20">
        <v>42864</v>
      </c>
      <c r="P103" s="26">
        <f t="shared" si="20"/>
        <v>44</v>
      </c>
      <c r="Q103" s="77">
        <f>INDEX([1]Sheet1!$J:$J,MATCH(A103,[1]Sheet1!$A:$A,0))</f>
        <v>90.816719352999996</v>
      </c>
      <c r="R103" s="91" t="s">
        <v>352</v>
      </c>
      <c r="S103" s="83">
        <v>1.2</v>
      </c>
      <c r="T103" s="82">
        <v>3.5</v>
      </c>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v>5</v>
      </c>
      <c r="BI103" s="26"/>
      <c r="BJ103" s="26"/>
      <c r="BK103" s="26"/>
      <c r="BL103" s="26"/>
      <c r="BM103" s="26"/>
      <c r="BN103" s="26"/>
      <c r="BO103" s="26"/>
      <c r="BP103" s="26"/>
      <c r="BQ103" s="26"/>
      <c r="BR103" s="26"/>
      <c r="BS103" s="26"/>
      <c r="BT103" s="26">
        <v>5</v>
      </c>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c r="CT103" s="26"/>
      <c r="CU103" s="26"/>
      <c r="CV103" s="26"/>
      <c r="CW103" s="26"/>
      <c r="CX103" s="26"/>
      <c r="CY103" s="26"/>
      <c r="CZ103" s="26"/>
      <c r="DA103" s="26"/>
      <c r="DB103" s="26"/>
      <c r="DC103" s="26"/>
      <c r="DD103" s="26"/>
      <c r="DE103" s="26"/>
      <c r="DF103" s="26"/>
      <c r="DG103" s="26"/>
      <c r="DH103" s="26"/>
      <c r="DI103" s="26"/>
      <c r="DJ103" s="26"/>
      <c r="DK103" s="26"/>
      <c r="DL103" s="26"/>
      <c r="DM103" s="26"/>
      <c r="DN103" s="26"/>
      <c r="DO103" s="26"/>
      <c r="DP103" s="26"/>
      <c r="DQ103" s="26"/>
      <c r="DR103" s="26"/>
      <c r="DS103" s="26"/>
      <c r="DT103" s="26"/>
      <c r="DU103" s="26"/>
      <c r="DV103" s="26"/>
      <c r="DW103" s="26"/>
      <c r="DX103" s="26"/>
      <c r="DY103" s="26"/>
      <c r="DZ103" s="26"/>
      <c r="EA103" s="104">
        <v>15</v>
      </c>
      <c r="EB103" s="26">
        <f t="shared" si="18"/>
        <v>25</v>
      </c>
      <c r="EC103" s="104">
        <v>50</v>
      </c>
      <c r="EF103" s="3" t="s">
        <v>951</v>
      </c>
      <c r="EG103" s="10">
        <v>2.5</v>
      </c>
      <c r="EH103" s="15">
        <v>14.1</v>
      </c>
      <c r="EI103" s="15"/>
      <c r="EJ103" s="15">
        <v>12</v>
      </c>
      <c r="EK103" s="15"/>
      <c r="EL103" s="15"/>
      <c r="EM103" s="15"/>
      <c r="EN103" s="15"/>
      <c r="EO103" s="15"/>
      <c r="EP103" s="15"/>
      <c r="EQ103" s="15"/>
      <c r="ER103" s="15"/>
      <c r="ES103" s="15"/>
      <c r="ET103" s="15"/>
      <c r="EU103" s="15"/>
      <c r="EV103" s="15"/>
      <c r="EW103" s="15"/>
      <c r="EX103" s="15"/>
      <c r="EY103" s="15"/>
      <c r="EZ103" s="15"/>
      <c r="FA103" s="15"/>
      <c r="FB103" s="15"/>
      <c r="FC103" s="15"/>
      <c r="FD103" s="15">
        <v>10</v>
      </c>
      <c r="FE103" s="15"/>
      <c r="FF103" s="15"/>
      <c r="FG103" s="15"/>
      <c r="FH103" s="15"/>
      <c r="FI103" s="15"/>
      <c r="FJ103" s="15"/>
      <c r="FK103" s="15"/>
      <c r="FL103" s="15"/>
      <c r="FM103" s="15"/>
      <c r="FN103" s="15"/>
      <c r="FO103" s="15"/>
      <c r="FP103" s="15"/>
      <c r="FQ103" s="15"/>
      <c r="FR103" s="15"/>
      <c r="FS103" s="15"/>
      <c r="FT103" s="15"/>
      <c r="FU103" s="15"/>
      <c r="FV103" s="15"/>
      <c r="FW103" s="15"/>
      <c r="FX103" s="15"/>
      <c r="FY103" s="15"/>
      <c r="FZ103" s="15"/>
      <c r="GA103" s="15"/>
      <c r="GB103" s="15"/>
      <c r="GC103" s="15"/>
      <c r="GD103" s="15"/>
      <c r="GE103" s="15"/>
      <c r="GF103" s="15"/>
      <c r="GG103" s="15"/>
      <c r="GH103" s="15">
        <v>10</v>
      </c>
      <c r="GI103" s="15"/>
      <c r="GJ103" s="15"/>
      <c r="GK103" s="15"/>
      <c r="GL103" s="15"/>
      <c r="GM103" s="15"/>
      <c r="GN103" s="15"/>
      <c r="GO103" s="15"/>
      <c r="GP103" s="15"/>
      <c r="GQ103" s="15"/>
      <c r="GR103" s="15"/>
      <c r="GS103" s="15"/>
      <c r="GT103" s="15"/>
      <c r="GU103" s="15"/>
      <c r="GV103" s="15"/>
      <c r="GW103" s="15">
        <v>12</v>
      </c>
      <c r="GX103" s="15"/>
      <c r="GY103" s="15"/>
      <c r="GZ103" s="15"/>
      <c r="HA103" s="15"/>
      <c r="HB103" s="15"/>
      <c r="HC103" s="15"/>
      <c r="HD103" s="15"/>
      <c r="HE103" s="15"/>
      <c r="HF103" s="15"/>
      <c r="HG103" s="15"/>
      <c r="HH103" s="15"/>
      <c r="HI103" s="15"/>
      <c r="HJ103" s="15"/>
      <c r="HK103" s="15"/>
      <c r="HL103" s="15"/>
      <c r="HM103" s="15"/>
      <c r="HN103" s="15"/>
      <c r="HO103" s="15"/>
      <c r="HP103" s="15"/>
      <c r="HQ103" s="15"/>
      <c r="HR103" s="15"/>
      <c r="HS103" s="15"/>
      <c r="HT103" s="15"/>
      <c r="HU103" s="15"/>
      <c r="HV103" s="15"/>
      <c r="HW103" s="15"/>
      <c r="HX103" s="15"/>
      <c r="HY103" s="15"/>
      <c r="HZ103" s="15"/>
      <c r="IA103" s="15"/>
      <c r="IB103" s="15"/>
      <c r="IC103" s="15"/>
      <c r="ID103" s="15"/>
      <c r="IE103" s="15"/>
      <c r="IF103" s="15"/>
      <c r="IG103" s="15"/>
      <c r="IH103" s="15"/>
      <c r="II103" s="15"/>
      <c r="IJ103" s="15"/>
      <c r="IK103" s="15"/>
      <c r="IL103" s="15"/>
      <c r="IM103" s="15"/>
      <c r="IN103" s="15">
        <v>15</v>
      </c>
      <c r="IO103" s="15">
        <f t="shared" si="21"/>
        <v>59</v>
      </c>
      <c r="IP103" s="15">
        <v>70</v>
      </c>
      <c r="IQ103" s="15"/>
      <c r="IR103" s="67" t="s">
        <v>555</v>
      </c>
      <c r="IS103" s="31" t="s">
        <v>950</v>
      </c>
      <c r="IV103" s="4"/>
      <c r="IW103" s="4"/>
      <c r="IX103" s="4"/>
      <c r="IY103" s="37"/>
      <c r="IZ103" s="37"/>
      <c r="JA103" s="37">
        <f t="shared" si="22"/>
        <v>0</v>
      </c>
      <c r="JB103" s="34"/>
      <c r="JC103" s="107">
        <v>1.61</v>
      </c>
      <c r="JD103">
        <v>53.37</v>
      </c>
      <c r="JE103" s="108">
        <v>7.41</v>
      </c>
      <c r="JF103" s="48"/>
      <c r="JG103" s="136">
        <v>4.75</v>
      </c>
      <c r="JH103" s="31">
        <v>2.65</v>
      </c>
      <c r="JJ103" s="108">
        <v>32.369999999999997</v>
      </c>
      <c r="JK103" s="6">
        <v>5.25</v>
      </c>
      <c r="JL103">
        <v>4.95</v>
      </c>
      <c r="JM103" t="s">
        <v>668</v>
      </c>
      <c r="JP103" s="142"/>
      <c r="JQ103" s="142"/>
      <c r="JR103" s="107">
        <v>1.3</v>
      </c>
      <c r="JS103" s="107">
        <v>0.06</v>
      </c>
      <c r="JT103" s="107">
        <f t="shared" si="14"/>
        <v>1.3</v>
      </c>
      <c r="JU103" s="107">
        <f t="shared" si="15"/>
        <v>0.06</v>
      </c>
      <c r="JV103" s="107">
        <f t="shared" si="16"/>
        <v>39.78</v>
      </c>
      <c r="JW103" s="107">
        <f>IF(ISBLANK(JE103),"",IF(ISBLANK(JC103),"",IFERROR(((JE103-JC103)/0.36/P103),"")))</f>
        <v>0.36616161616161613</v>
      </c>
      <c r="JY103" s="107">
        <f>IF(ISBLANK(JV103),"",IF(ISBLANK(JD103),"",IFERROR(((JV103-JD103)/0.36/P103),"")))</f>
        <v>-0.8579545454545453</v>
      </c>
      <c r="KA103" s="107"/>
      <c r="KB103" s="107"/>
      <c r="KC103" s="107"/>
      <c r="KD103" s="107"/>
    </row>
    <row r="104" spans="1:290" x14ac:dyDescent="0.25">
      <c r="A104" s="15" t="s">
        <v>262</v>
      </c>
      <c r="B104" s="4" t="s">
        <v>296</v>
      </c>
      <c r="C104" s="4" t="s">
        <v>736</v>
      </c>
      <c r="D104" s="4" t="s">
        <v>817</v>
      </c>
      <c r="E104" s="4" t="s">
        <v>59</v>
      </c>
      <c r="F104" s="15" t="s">
        <v>633</v>
      </c>
      <c r="G104" s="15" t="s">
        <v>632</v>
      </c>
      <c r="H104" s="27">
        <v>4</v>
      </c>
      <c r="I104" s="15" t="s">
        <v>629</v>
      </c>
      <c r="J104" s="15" t="s">
        <v>636</v>
      </c>
      <c r="K104" s="26">
        <v>1003</v>
      </c>
      <c r="L104" s="98">
        <v>-3.4068529590000001</v>
      </c>
      <c r="M104" s="98">
        <v>34.851600005999998</v>
      </c>
      <c r="N104" s="20">
        <v>42820</v>
      </c>
      <c r="O104" s="20">
        <v>42864</v>
      </c>
      <c r="P104" s="26">
        <f t="shared" si="20"/>
        <v>44</v>
      </c>
      <c r="Q104" s="77">
        <f>INDEX([1]Sheet1!$J:$J,MATCH(A104,[1]Sheet1!$A:$A,0))</f>
        <v>90.816719352999996</v>
      </c>
      <c r="R104" s="91" t="s">
        <v>352</v>
      </c>
      <c r="S104" s="83">
        <v>1.3</v>
      </c>
      <c r="T104" s="82">
        <v>4.5</v>
      </c>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v>10</v>
      </c>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c r="DK104" s="26"/>
      <c r="DL104" s="26"/>
      <c r="DM104" s="26"/>
      <c r="DN104" s="26"/>
      <c r="DO104" s="26"/>
      <c r="DP104" s="26"/>
      <c r="DQ104" s="26"/>
      <c r="DR104" s="26"/>
      <c r="DS104" s="26"/>
      <c r="DT104" s="26"/>
      <c r="DU104" s="26"/>
      <c r="DV104" s="26"/>
      <c r="DW104" s="26"/>
      <c r="DX104" s="26"/>
      <c r="DY104" s="26"/>
      <c r="DZ104" s="26"/>
      <c r="EA104" s="104">
        <v>7</v>
      </c>
      <c r="EB104" s="26">
        <f t="shared" si="18"/>
        <v>17</v>
      </c>
      <c r="EC104" s="104">
        <v>35</v>
      </c>
      <c r="EE104" s="3" t="s">
        <v>344</v>
      </c>
      <c r="EF104" s="3" t="s">
        <v>951</v>
      </c>
      <c r="EG104" s="10">
        <v>1</v>
      </c>
      <c r="EH104" s="15">
        <v>6.1</v>
      </c>
      <c r="EI104" s="15"/>
      <c r="EJ104" s="15"/>
      <c r="EK104" s="15"/>
      <c r="EL104" s="15"/>
      <c r="EM104" s="15"/>
      <c r="EN104" s="15"/>
      <c r="EO104" s="15"/>
      <c r="EP104" s="15"/>
      <c r="EQ104" s="15"/>
      <c r="ER104" s="15"/>
      <c r="ES104" s="15"/>
      <c r="ET104" s="15"/>
      <c r="EU104" s="15"/>
      <c r="EV104" s="15"/>
      <c r="EW104" s="15"/>
      <c r="EX104" s="15"/>
      <c r="EY104" s="15"/>
      <c r="EZ104" s="15"/>
      <c r="FA104" s="15"/>
      <c r="FB104" s="15"/>
      <c r="FC104" s="15"/>
      <c r="FD104" s="15"/>
      <c r="FE104" s="15"/>
      <c r="FF104" s="15"/>
      <c r="FG104" s="15"/>
      <c r="FH104" s="15"/>
      <c r="FI104" s="15"/>
      <c r="FJ104" s="15"/>
      <c r="FK104" s="15"/>
      <c r="FL104" s="15"/>
      <c r="FM104" s="15"/>
      <c r="FN104" s="15"/>
      <c r="FO104" s="15"/>
      <c r="FP104" s="15"/>
      <c r="FQ104" s="15"/>
      <c r="FR104" s="15"/>
      <c r="FS104" s="15"/>
      <c r="FT104" s="15"/>
      <c r="FU104" s="15"/>
      <c r="FV104" s="15">
        <v>20</v>
      </c>
      <c r="FW104" s="15"/>
      <c r="FX104" s="15"/>
      <c r="FY104" s="15"/>
      <c r="FZ104" s="15"/>
      <c r="GA104" s="15"/>
      <c r="GB104" s="15"/>
      <c r="GC104" s="15"/>
      <c r="GD104" s="15"/>
      <c r="GE104" s="15"/>
      <c r="GF104" s="15"/>
      <c r="GG104" s="15"/>
      <c r="GH104" s="15"/>
      <c r="GI104" s="15"/>
      <c r="GJ104" s="15"/>
      <c r="GK104" s="15"/>
      <c r="GL104" s="15"/>
      <c r="GM104" s="15"/>
      <c r="GN104" s="15"/>
      <c r="GO104" s="15"/>
      <c r="GP104" s="15"/>
      <c r="GQ104" s="15"/>
      <c r="GR104" s="15"/>
      <c r="GS104" s="15"/>
      <c r="GT104" s="15"/>
      <c r="GU104" s="15"/>
      <c r="GV104" s="15"/>
      <c r="GW104" s="15"/>
      <c r="GX104" s="15"/>
      <c r="GY104" s="15"/>
      <c r="GZ104" s="15"/>
      <c r="HA104" s="15"/>
      <c r="HB104" s="15"/>
      <c r="HC104" s="15"/>
      <c r="HD104" s="15"/>
      <c r="HE104" s="15"/>
      <c r="HF104" s="15"/>
      <c r="HG104" s="15"/>
      <c r="HH104" s="15"/>
      <c r="HI104" s="15"/>
      <c r="HJ104" s="15"/>
      <c r="HK104" s="15"/>
      <c r="HL104" s="15"/>
      <c r="HM104" s="15"/>
      <c r="HN104" s="15"/>
      <c r="HO104" s="15"/>
      <c r="HP104" s="15"/>
      <c r="HQ104" s="15"/>
      <c r="HR104" s="15"/>
      <c r="HS104" s="15"/>
      <c r="HT104" s="15"/>
      <c r="HU104" s="15"/>
      <c r="HV104" s="15"/>
      <c r="HW104" s="15"/>
      <c r="HX104" s="15"/>
      <c r="HY104" s="15"/>
      <c r="HZ104" s="15"/>
      <c r="IA104" s="15"/>
      <c r="IB104" s="15"/>
      <c r="IC104" s="15"/>
      <c r="ID104" s="15"/>
      <c r="IE104" s="15"/>
      <c r="IF104" s="15"/>
      <c r="IG104" s="15"/>
      <c r="IH104" s="15"/>
      <c r="II104" s="15"/>
      <c r="IJ104" s="15"/>
      <c r="IK104" s="15"/>
      <c r="IL104" s="15"/>
      <c r="IM104" s="15"/>
      <c r="IN104" s="15">
        <v>10</v>
      </c>
      <c r="IO104" s="15">
        <f t="shared" si="21"/>
        <v>30</v>
      </c>
      <c r="IP104" s="15">
        <v>40</v>
      </c>
      <c r="IQ104" s="15"/>
      <c r="IR104" s="67" t="s">
        <v>555</v>
      </c>
      <c r="IS104" s="31" t="s">
        <v>950</v>
      </c>
      <c r="IV104" s="4"/>
      <c r="IW104" s="4"/>
      <c r="IX104" s="4"/>
      <c r="IY104" s="37"/>
      <c r="IZ104" s="37"/>
      <c r="JA104" s="37">
        <f t="shared" si="22"/>
        <v>0</v>
      </c>
      <c r="JB104" s="34"/>
      <c r="JC104" s="107">
        <v>9.01</v>
      </c>
      <c r="JD104">
        <v>56.21</v>
      </c>
      <c r="JE104" s="108">
        <v>5.69</v>
      </c>
      <c r="JF104" s="48"/>
      <c r="JG104" s="136"/>
      <c r="JH104" s="31">
        <v>5.69</v>
      </c>
      <c r="JJ104" s="108">
        <v>21.03</v>
      </c>
      <c r="JK104" s="6">
        <v>5.08</v>
      </c>
      <c r="JL104">
        <v>5</v>
      </c>
      <c r="JM104" t="s">
        <v>668</v>
      </c>
      <c r="JR104" s="107">
        <v>1.44</v>
      </c>
      <c r="JS104" s="107">
        <v>0.11</v>
      </c>
      <c r="JT104" s="107">
        <f t="shared" si="14"/>
        <v>1.44</v>
      </c>
      <c r="JU104" s="107">
        <f t="shared" si="15"/>
        <v>0.11</v>
      </c>
      <c r="JV104" s="107">
        <f t="shared" si="16"/>
        <v>26.720000000000002</v>
      </c>
      <c r="JW104" s="107">
        <f>IF(ISBLANK(JE104),"",IF(ISBLANK(JC105),"",IFERROR(((JE104-JC105)/0.36/P104),"")))</f>
        <v>0.23042929292929298</v>
      </c>
      <c r="JX104" s="107">
        <f>IF(ISBLANK(JE104),"",IF(ISBLANK(JE105),"",IFERROR(((JE104-JE105)/0.36/P104),"")))</f>
        <v>-0.66098484848484851</v>
      </c>
      <c r="JY104" s="107">
        <f>IF(ISBLANK(JV104),"",IF(ISBLANK(JD105),"",IFERROR(((JV104-JD105)/0.36/P104),"")))</f>
        <v>-0.64646464646464641</v>
      </c>
      <c r="JZ104" s="107">
        <f>IF(ISBLANK(JV105),"",IF(ISBLANK(JV104),"",IFERROR(((JV104-JV105)/0.36/P104),"")))</f>
        <v>-1.3150252525252524</v>
      </c>
      <c r="KA104" s="107"/>
      <c r="KB104" s="107"/>
      <c r="KC104" s="107"/>
      <c r="KD104" s="107"/>
    </row>
    <row r="105" spans="1:290" x14ac:dyDescent="0.25">
      <c r="A105" s="15" t="s">
        <v>263</v>
      </c>
      <c r="B105" s="4" t="s">
        <v>296</v>
      </c>
      <c r="C105" s="4" t="s">
        <v>736</v>
      </c>
      <c r="D105" s="4" t="s">
        <v>817</v>
      </c>
      <c r="E105" s="4" t="s">
        <v>59</v>
      </c>
      <c r="F105" s="15" t="s">
        <v>633</v>
      </c>
      <c r="G105" s="15" t="s">
        <v>632</v>
      </c>
      <c r="H105" s="27">
        <v>4</v>
      </c>
      <c r="I105" s="15" t="s">
        <v>631</v>
      </c>
      <c r="J105" s="15" t="s">
        <v>636</v>
      </c>
      <c r="K105" s="26">
        <v>1003</v>
      </c>
      <c r="L105" s="98">
        <v>-3.4068529590000001</v>
      </c>
      <c r="M105" s="98">
        <v>34.851600005999998</v>
      </c>
      <c r="N105" s="20">
        <v>42820</v>
      </c>
      <c r="O105" s="20">
        <v>42864</v>
      </c>
      <c r="P105" s="26">
        <f t="shared" si="20"/>
        <v>44</v>
      </c>
      <c r="Q105" s="77">
        <f>INDEX([1]Sheet1!$J:$J,MATCH(A105,[1]Sheet1!$A:$A,0))</f>
        <v>90.816719352999996</v>
      </c>
      <c r="R105" s="91" t="s">
        <v>352</v>
      </c>
      <c r="S105" s="83">
        <v>1.2</v>
      </c>
      <c r="T105" s="82">
        <v>3.7</v>
      </c>
      <c r="U105" s="26"/>
      <c r="V105" s="26"/>
      <c r="W105" s="26"/>
      <c r="X105" s="26"/>
      <c r="Y105" s="26"/>
      <c r="Z105" s="26"/>
      <c r="AA105" s="26"/>
      <c r="AB105" s="26"/>
      <c r="AC105" s="26"/>
      <c r="AD105" s="26"/>
      <c r="AE105" s="26"/>
      <c r="AF105" s="26"/>
      <c r="AG105" s="26"/>
      <c r="AH105" s="26"/>
      <c r="AI105" s="26"/>
      <c r="AJ105" s="26"/>
      <c r="AK105" s="26"/>
      <c r="AL105" s="26">
        <v>8</v>
      </c>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v>15</v>
      </c>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c r="CM105" s="26"/>
      <c r="CN105" s="26"/>
      <c r="CO105" s="26"/>
      <c r="CP105" s="26"/>
      <c r="CQ105" s="26"/>
      <c r="CR105" s="26"/>
      <c r="CS105" s="26"/>
      <c r="CT105" s="26"/>
      <c r="CU105" s="26"/>
      <c r="CV105" s="26"/>
      <c r="CW105" s="26"/>
      <c r="CX105" s="26"/>
      <c r="CY105" s="26"/>
      <c r="CZ105" s="26"/>
      <c r="DA105" s="26"/>
      <c r="DB105" s="26"/>
      <c r="DC105" s="26"/>
      <c r="DD105" s="26"/>
      <c r="DE105" s="26"/>
      <c r="DF105" s="26"/>
      <c r="DG105" s="26"/>
      <c r="DH105" s="26"/>
      <c r="DI105" s="26"/>
      <c r="DJ105" s="26"/>
      <c r="DK105" s="26"/>
      <c r="DL105" s="26"/>
      <c r="DM105" s="26"/>
      <c r="DN105" s="26"/>
      <c r="DO105" s="26"/>
      <c r="DP105" s="26"/>
      <c r="DQ105" s="26"/>
      <c r="DR105" s="26"/>
      <c r="DS105" s="26"/>
      <c r="DT105" s="26"/>
      <c r="DU105" s="26"/>
      <c r="DV105" s="26"/>
      <c r="DW105" s="26"/>
      <c r="DX105" s="26"/>
      <c r="DY105" s="26"/>
      <c r="DZ105" s="26"/>
      <c r="EA105" s="104">
        <v>15</v>
      </c>
      <c r="EB105" s="26">
        <f t="shared" si="18"/>
        <v>38</v>
      </c>
      <c r="EC105" s="104">
        <v>60</v>
      </c>
      <c r="EF105" s="3" t="s">
        <v>951</v>
      </c>
      <c r="EG105" s="10">
        <v>2</v>
      </c>
      <c r="EH105" s="15">
        <v>12.4</v>
      </c>
      <c r="EI105" s="15"/>
      <c r="EJ105" s="15"/>
      <c r="EK105" s="15"/>
      <c r="EL105" s="15"/>
      <c r="EM105" s="15"/>
      <c r="EN105" s="15"/>
      <c r="EO105" s="15"/>
      <c r="EP105" s="15"/>
      <c r="EQ105" s="15"/>
      <c r="ER105" s="15"/>
      <c r="ES105" s="15"/>
      <c r="ET105" s="15"/>
      <c r="EU105" s="15"/>
      <c r="EV105" s="15"/>
      <c r="EW105" s="15"/>
      <c r="EX105" s="15"/>
      <c r="EY105" s="15"/>
      <c r="EZ105" s="15"/>
      <c r="FA105" s="15"/>
      <c r="FB105" s="15"/>
      <c r="FC105" s="15"/>
      <c r="FD105" s="15"/>
      <c r="FE105" s="15"/>
      <c r="FF105" s="15"/>
      <c r="FG105" s="15"/>
      <c r="FH105" s="15"/>
      <c r="FI105" s="15"/>
      <c r="FJ105" s="15"/>
      <c r="FK105" s="15"/>
      <c r="FL105" s="15"/>
      <c r="FM105" s="15"/>
      <c r="FN105" s="15"/>
      <c r="FO105" s="15"/>
      <c r="FP105" s="15"/>
      <c r="FQ105" s="15"/>
      <c r="FR105" s="15"/>
      <c r="FS105" s="15"/>
      <c r="FT105" s="15"/>
      <c r="FU105" s="15"/>
      <c r="FV105" s="15">
        <v>30</v>
      </c>
      <c r="FW105" s="15"/>
      <c r="FX105" s="15"/>
      <c r="FY105" s="15"/>
      <c r="FZ105" s="15"/>
      <c r="GA105" s="15"/>
      <c r="GB105" s="15"/>
      <c r="GC105" s="15"/>
      <c r="GD105" s="15"/>
      <c r="GE105" s="15"/>
      <c r="GF105" s="15"/>
      <c r="GG105" s="15"/>
      <c r="GH105" s="15"/>
      <c r="GI105" s="15"/>
      <c r="GJ105" s="15"/>
      <c r="GK105" s="15"/>
      <c r="GL105" s="15"/>
      <c r="GM105" s="15"/>
      <c r="GN105" s="15"/>
      <c r="GO105" s="15"/>
      <c r="GP105" s="15"/>
      <c r="GQ105" s="15"/>
      <c r="GR105" s="15"/>
      <c r="GS105" s="15"/>
      <c r="GT105" s="15"/>
      <c r="GU105" s="15"/>
      <c r="GV105" s="15"/>
      <c r="GW105" s="15"/>
      <c r="GX105" s="15"/>
      <c r="GY105" s="15"/>
      <c r="GZ105" s="15"/>
      <c r="HA105" s="15"/>
      <c r="HB105" s="15"/>
      <c r="HC105" s="15"/>
      <c r="HD105" s="15"/>
      <c r="HE105" s="15"/>
      <c r="HF105" s="15"/>
      <c r="HG105" s="15"/>
      <c r="HH105" s="15"/>
      <c r="HI105" s="15"/>
      <c r="HJ105" s="15"/>
      <c r="HK105" s="15"/>
      <c r="HL105" s="15"/>
      <c r="HM105" s="15"/>
      <c r="HN105" s="15"/>
      <c r="HO105" s="15"/>
      <c r="HP105" s="15"/>
      <c r="HQ105" s="15"/>
      <c r="HR105" s="15"/>
      <c r="HS105" s="15"/>
      <c r="HT105" s="15"/>
      <c r="HU105" s="15"/>
      <c r="HV105" s="15"/>
      <c r="HW105" s="15"/>
      <c r="HX105" s="15"/>
      <c r="HY105" s="15"/>
      <c r="HZ105" s="15"/>
      <c r="IA105" s="15"/>
      <c r="IB105" s="15"/>
      <c r="IC105" s="15"/>
      <c r="ID105" s="15"/>
      <c r="IE105" s="15"/>
      <c r="IF105" s="15"/>
      <c r="IG105" s="15"/>
      <c r="IH105" s="15"/>
      <c r="II105" s="15"/>
      <c r="IJ105" s="15"/>
      <c r="IK105" s="15"/>
      <c r="IL105" s="15"/>
      <c r="IM105" s="15"/>
      <c r="IN105" s="15">
        <v>40</v>
      </c>
      <c r="IO105" s="15">
        <f t="shared" si="21"/>
        <v>70</v>
      </c>
      <c r="IP105" s="15">
        <v>75</v>
      </c>
      <c r="IQ105" s="15"/>
      <c r="IR105" s="67" t="s">
        <v>555</v>
      </c>
      <c r="IS105" s="31" t="s">
        <v>950</v>
      </c>
      <c r="IV105" s="4"/>
      <c r="IW105" s="4"/>
      <c r="IX105" s="4"/>
      <c r="IY105" s="37"/>
      <c r="IZ105" s="37"/>
      <c r="JA105" s="37">
        <f t="shared" si="22"/>
        <v>0</v>
      </c>
      <c r="JB105" s="34"/>
      <c r="JC105" s="107">
        <v>2.04</v>
      </c>
      <c r="JD105">
        <v>36.96</v>
      </c>
      <c r="JE105" s="108">
        <v>16.16</v>
      </c>
      <c r="JF105" s="34"/>
      <c r="JG105" s="136">
        <v>5.1100000000000003</v>
      </c>
      <c r="JH105" s="31">
        <v>4.8899999999999997</v>
      </c>
      <c r="JI105" t="s">
        <v>668</v>
      </c>
      <c r="JJ105" s="107">
        <v>31.39</v>
      </c>
      <c r="JK105" s="6">
        <v>5.0199999999999996</v>
      </c>
      <c r="JL105">
        <v>5.0199999999999996</v>
      </c>
      <c r="JM105" t="s">
        <v>668</v>
      </c>
      <c r="JO105" s="40">
        <v>8.08</v>
      </c>
      <c r="JP105" s="107">
        <v>2.59</v>
      </c>
      <c r="JQ105" s="107">
        <v>0.1</v>
      </c>
      <c r="JR105" s="107">
        <v>1.19</v>
      </c>
      <c r="JS105" s="107">
        <v>0.08</v>
      </c>
      <c r="JT105" s="107">
        <f t="shared" si="14"/>
        <v>3.78</v>
      </c>
      <c r="JU105" s="107">
        <f t="shared" si="15"/>
        <v>0.18</v>
      </c>
      <c r="JV105" s="107">
        <f t="shared" si="16"/>
        <v>47.55</v>
      </c>
      <c r="JW105" s="107">
        <f>IF(ISBLANK(JE105),"",IF(ISBLANK(JC105),"",IFERROR(((JE105-JC105)/0.36/P105),"")))</f>
        <v>0.89141414141414155</v>
      </c>
      <c r="JY105" s="107">
        <f>IF(ISBLANK(JV105),"",IF(ISBLANK(JD105),"",IFERROR(((JV105-JD105)/0.36/P105),"")))</f>
        <v>0.66856060606060586</v>
      </c>
      <c r="KA105" s="107"/>
      <c r="KB105" s="107"/>
      <c r="KC105" s="107">
        <v>1.19</v>
      </c>
      <c r="KD105" s="107">
        <v>0.15</v>
      </c>
    </row>
    <row r="106" spans="1:290" x14ac:dyDescent="0.25">
      <c r="A106" s="15" t="s">
        <v>264</v>
      </c>
      <c r="B106" s="4" t="s">
        <v>297</v>
      </c>
      <c r="C106" s="4" t="s">
        <v>635</v>
      </c>
      <c r="D106" s="4" t="s">
        <v>819</v>
      </c>
      <c r="E106" s="4" t="s">
        <v>183</v>
      </c>
      <c r="F106" s="15" t="s">
        <v>635</v>
      </c>
      <c r="G106" s="15" t="s">
        <v>628</v>
      </c>
      <c r="H106" s="27">
        <v>1</v>
      </c>
      <c r="I106" s="15" t="s">
        <v>629</v>
      </c>
      <c r="J106" s="15" t="s">
        <v>636</v>
      </c>
      <c r="K106" s="27">
        <v>1023</v>
      </c>
      <c r="L106" s="98">
        <v>-2.4377470369999998</v>
      </c>
      <c r="M106" s="98">
        <v>34.855161979999998</v>
      </c>
      <c r="N106" s="20">
        <v>42812</v>
      </c>
      <c r="O106" s="20">
        <v>42872</v>
      </c>
      <c r="P106" s="26">
        <f t="shared" si="20"/>
        <v>60</v>
      </c>
      <c r="Q106" s="77">
        <f>INDEX([1]Sheet1!$J:$J,MATCH(A106,[1]Sheet1!$A:$A,0))</f>
        <v>136.415489476</v>
      </c>
      <c r="R106" s="91" t="s">
        <v>82</v>
      </c>
      <c r="S106" s="82">
        <v>5</v>
      </c>
      <c r="T106" s="82">
        <v>4.5</v>
      </c>
      <c r="U106" s="26"/>
      <c r="V106" s="26"/>
      <c r="W106" s="26"/>
      <c r="Y106" s="26"/>
      <c r="Z106" s="26"/>
      <c r="AA106" s="26"/>
      <c r="AB106" s="26"/>
      <c r="AC106" s="26"/>
      <c r="AD106" s="26"/>
      <c r="AE106" s="26"/>
      <c r="AF106" s="26"/>
      <c r="AG106" s="26"/>
      <c r="AH106" s="26"/>
      <c r="AI106" s="26"/>
      <c r="AJ106" s="26"/>
      <c r="AL106" s="26"/>
      <c r="AM106" s="104">
        <v>7</v>
      </c>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104">
        <v>8</v>
      </c>
      <c r="BV106" s="26"/>
      <c r="BW106" s="26"/>
      <c r="BX106" s="104">
        <v>6</v>
      </c>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c r="DK106" s="26"/>
      <c r="DL106" s="26"/>
      <c r="DM106" s="26"/>
      <c r="DN106" s="26"/>
      <c r="DO106" s="26"/>
      <c r="DP106" s="26"/>
      <c r="DQ106" s="26"/>
      <c r="DR106" s="26"/>
      <c r="DS106" s="26"/>
      <c r="DT106" s="26"/>
      <c r="DU106" s="26"/>
      <c r="DV106" s="26"/>
      <c r="DW106" s="26"/>
      <c r="DX106" s="26"/>
      <c r="DY106" s="26"/>
      <c r="DZ106" s="26"/>
      <c r="EA106" s="26">
        <v>15</v>
      </c>
      <c r="EB106" s="26">
        <f t="shared" si="18"/>
        <v>36</v>
      </c>
      <c r="EC106" s="26">
        <v>50</v>
      </c>
      <c r="EF106" s="3" t="s">
        <v>951</v>
      </c>
      <c r="EG106" s="10">
        <v>5.8</v>
      </c>
      <c r="EH106" s="15">
        <v>35.6</v>
      </c>
      <c r="EI106" s="15"/>
      <c r="EJ106" s="15"/>
      <c r="EK106" s="15"/>
      <c r="EL106" s="15"/>
      <c r="EM106" s="15"/>
      <c r="EN106" s="15"/>
      <c r="EO106" s="15"/>
      <c r="EP106" s="15"/>
      <c r="EQ106" s="15"/>
      <c r="ER106" s="15"/>
      <c r="ES106" s="15"/>
      <c r="ET106" s="15"/>
      <c r="EU106" s="15"/>
      <c r="EV106" s="15"/>
      <c r="EW106" s="15"/>
      <c r="EX106" s="15"/>
      <c r="EY106" s="15"/>
      <c r="EZ106" s="15"/>
      <c r="FA106" s="15">
        <v>25</v>
      </c>
      <c r="FB106" s="15"/>
      <c r="FC106" s="15"/>
      <c r="FD106" s="15"/>
      <c r="FE106" s="15"/>
      <c r="FF106" s="15"/>
      <c r="FG106" s="15"/>
      <c r="FH106" s="15"/>
      <c r="FI106" s="15"/>
      <c r="FJ106" s="15"/>
      <c r="FK106" s="15"/>
      <c r="FL106" s="15"/>
      <c r="FM106" s="15"/>
      <c r="FN106" s="15"/>
      <c r="FO106" s="15"/>
      <c r="FP106" s="15"/>
      <c r="FQ106" s="15"/>
      <c r="FR106" s="15"/>
      <c r="FS106" s="15"/>
      <c r="FT106" s="15"/>
      <c r="FU106" s="15"/>
      <c r="FV106" s="15"/>
      <c r="FW106" s="15"/>
      <c r="FX106" s="15"/>
      <c r="FY106" s="15"/>
      <c r="FZ106" s="15"/>
      <c r="GA106" s="15"/>
      <c r="GB106" s="15"/>
      <c r="GC106" s="15"/>
      <c r="GD106" s="15"/>
      <c r="GE106" s="15"/>
      <c r="GF106" s="15"/>
      <c r="GG106" s="15"/>
      <c r="GH106" s="15"/>
      <c r="GI106" s="15"/>
      <c r="GJ106" s="15"/>
      <c r="GK106" s="15"/>
      <c r="GL106" s="15"/>
      <c r="GM106" s="15"/>
      <c r="GN106" s="15"/>
      <c r="GO106" s="15"/>
      <c r="GP106" s="15"/>
      <c r="GQ106" s="15"/>
      <c r="GR106" s="15"/>
      <c r="GS106" s="15"/>
      <c r="GT106" s="15"/>
      <c r="GU106" s="15"/>
      <c r="GV106" s="15"/>
      <c r="GW106" s="15"/>
      <c r="GX106" s="15">
        <v>7</v>
      </c>
      <c r="GY106" s="15"/>
      <c r="GZ106" s="15"/>
      <c r="HA106" s="15"/>
      <c r="HB106" s="15"/>
      <c r="HC106" s="15"/>
      <c r="HD106" s="15"/>
      <c r="HE106" s="15"/>
      <c r="HF106" s="15"/>
      <c r="HG106" s="15"/>
      <c r="HH106" s="15"/>
      <c r="HI106" s="15"/>
      <c r="HJ106" s="15"/>
      <c r="HK106" s="15"/>
      <c r="HL106" s="15"/>
      <c r="HM106" s="15"/>
      <c r="HN106" s="15"/>
      <c r="HO106" s="15"/>
      <c r="HP106" s="15"/>
      <c r="HQ106" s="15"/>
      <c r="HR106" s="15"/>
      <c r="HS106" s="15"/>
      <c r="HT106" s="15"/>
      <c r="HU106" s="15"/>
      <c r="HV106" s="15"/>
      <c r="HW106" s="15"/>
      <c r="HX106" s="15"/>
      <c r="HY106" s="15"/>
      <c r="HZ106" s="15"/>
      <c r="IA106" s="15"/>
      <c r="IB106" s="15"/>
      <c r="IC106" s="15"/>
      <c r="ID106" s="15"/>
      <c r="IE106" s="15"/>
      <c r="IF106" s="15"/>
      <c r="IG106" s="15"/>
      <c r="IH106" s="15"/>
      <c r="II106" s="15"/>
      <c r="IJ106" s="15"/>
      <c r="IK106" s="15"/>
      <c r="IL106" s="15"/>
      <c r="IM106" s="15"/>
      <c r="IN106" s="15">
        <v>25</v>
      </c>
      <c r="IO106" s="15">
        <f t="shared" si="21"/>
        <v>57</v>
      </c>
      <c r="IP106" s="15">
        <v>60</v>
      </c>
      <c r="IQ106" s="15"/>
      <c r="IR106" s="67"/>
      <c r="IS106" s="31" t="s">
        <v>950</v>
      </c>
      <c r="IV106" s="4"/>
      <c r="IW106" s="4"/>
      <c r="IX106" s="4"/>
      <c r="IY106" s="37"/>
      <c r="IZ106" s="37"/>
      <c r="JA106" s="37">
        <f t="shared" si="22"/>
        <v>0</v>
      </c>
      <c r="JB106" s="34"/>
      <c r="JC106" s="75">
        <v>5.0199999999999996</v>
      </c>
      <c r="JD106">
        <v>41.36</v>
      </c>
      <c r="JE106" s="107">
        <v>20.74</v>
      </c>
      <c r="JF106" s="34"/>
      <c r="JG106" s="136">
        <v>5</v>
      </c>
      <c r="JH106" s="31">
        <v>3.83</v>
      </c>
      <c r="JJ106" s="110">
        <v>44.89</v>
      </c>
      <c r="JK106" s="6">
        <v>5.03</v>
      </c>
      <c r="JL106">
        <v>4.67</v>
      </c>
      <c r="JM106" t="s">
        <v>668</v>
      </c>
      <c r="JN106" s="40">
        <v>7.34</v>
      </c>
      <c r="JO106" s="40">
        <v>8.6300000000000008</v>
      </c>
      <c r="JP106" s="107">
        <v>1.4</v>
      </c>
      <c r="JQ106" s="107">
        <v>0.19</v>
      </c>
      <c r="JR106" s="107">
        <v>1.68</v>
      </c>
      <c r="JS106" s="107">
        <v>0.17</v>
      </c>
      <c r="JT106" s="107">
        <f t="shared" si="14"/>
        <v>3.08</v>
      </c>
      <c r="JU106" s="107">
        <f t="shared" si="15"/>
        <v>0.36</v>
      </c>
      <c r="JV106" s="107">
        <f t="shared" si="16"/>
        <v>65.63</v>
      </c>
      <c r="JW106" s="107">
        <f>IF(ISBLANK(JE106),"",IF(ISBLANK(JC108),"",IFERROR(((JE106-JC108)/0.36/P106),"")))</f>
        <v>0.51018518518518507</v>
      </c>
      <c r="JX106" s="107">
        <f>IF(ISBLANK(JE106),"",IF(ISBLANK(JE108),"",IFERROR(((JE106-JE108)/0.36/P106),"")))</f>
        <v>0.60509259259259252</v>
      </c>
      <c r="JY106" s="107">
        <f>IF(ISBLANK(JV106),"",IF(ISBLANK(JD108),"",IFERROR(((JV106-JD108)/0.36/P106),"")))</f>
        <v>1.0046296296296295</v>
      </c>
      <c r="JZ106" s="107">
        <f>IF(ISBLANK(JV108),"",IF(ISBLANK(JV106),"",IFERROR(((JV106-JV108)/0.36/P106),"")))</f>
        <v>-4.2129629629629475E-2</v>
      </c>
      <c r="KA106" s="107">
        <v>1.26</v>
      </c>
      <c r="KB106" s="107">
        <v>0.4</v>
      </c>
      <c r="KC106" s="107">
        <v>1.72</v>
      </c>
      <c r="KD106" s="107">
        <v>0.28999999999999998</v>
      </c>
    </row>
    <row r="107" spans="1:290" x14ac:dyDescent="0.25">
      <c r="A107" s="15" t="s">
        <v>265</v>
      </c>
      <c r="B107" s="4" t="s">
        <v>297</v>
      </c>
      <c r="C107" s="4" t="s">
        <v>635</v>
      </c>
      <c r="D107" s="4" t="s">
        <v>819</v>
      </c>
      <c r="E107" s="4" t="s">
        <v>183</v>
      </c>
      <c r="F107" s="15" t="s">
        <v>635</v>
      </c>
      <c r="G107" s="15" t="s">
        <v>628</v>
      </c>
      <c r="H107" s="27">
        <v>1</v>
      </c>
      <c r="I107" s="15" t="s">
        <v>634</v>
      </c>
      <c r="J107" s="15" t="s">
        <v>636</v>
      </c>
      <c r="K107" s="27">
        <v>1023</v>
      </c>
      <c r="L107" s="98">
        <v>-2.4377470369999998</v>
      </c>
      <c r="M107" s="98">
        <v>34.855161979999998</v>
      </c>
      <c r="N107" s="20">
        <v>42812</v>
      </c>
      <c r="O107" s="20">
        <v>42872</v>
      </c>
      <c r="P107" s="26">
        <f t="shared" si="20"/>
        <v>60</v>
      </c>
      <c r="Q107" s="77">
        <f>INDEX([1]Sheet1!$J:$J,MATCH(A107,[1]Sheet1!$A:$A,0))</f>
        <v>136.415489476</v>
      </c>
      <c r="R107" s="91" t="s">
        <v>82</v>
      </c>
      <c r="S107" s="82">
        <v>4.5</v>
      </c>
      <c r="T107" s="82">
        <v>2.5</v>
      </c>
      <c r="U107" s="26"/>
      <c r="V107" s="26"/>
      <c r="W107" s="26"/>
      <c r="X107" s="104">
        <v>5</v>
      </c>
      <c r="Y107" s="26"/>
      <c r="Z107" s="26"/>
      <c r="AA107" s="26"/>
      <c r="AB107" s="26"/>
      <c r="AC107" s="26"/>
      <c r="AD107" s="26"/>
      <c r="AE107" s="26"/>
      <c r="AF107" s="26"/>
      <c r="AG107" s="26"/>
      <c r="AH107" s="26"/>
      <c r="AI107" s="26"/>
      <c r="AJ107" s="26"/>
      <c r="AL107" s="26"/>
      <c r="AM107" s="104">
        <v>10</v>
      </c>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104">
        <v>10</v>
      </c>
      <c r="BV107" s="26"/>
      <c r="BW107" s="26"/>
      <c r="BX107" s="26"/>
      <c r="BY107" s="26"/>
      <c r="BZ107" s="26"/>
      <c r="CA107" s="26"/>
      <c r="CB107" s="26"/>
      <c r="CC107" s="26"/>
      <c r="CD107" s="26"/>
      <c r="CE107" s="26"/>
      <c r="CF107" s="26"/>
      <c r="CG107" s="26"/>
      <c r="CH107" s="26"/>
      <c r="CI107" s="26"/>
      <c r="CJ107" s="26"/>
      <c r="CK107" s="26"/>
      <c r="CL107" s="26"/>
      <c r="CM107" s="26"/>
      <c r="CN107" s="26"/>
      <c r="CO107" s="26"/>
      <c r="CP107" s="26"/>
      <c r="CQ107" s="26"/>
      <c r="CR107" s="26"/>
      <c r="CS107" s="26"/>
      <c r="CT107" s="26"/>
      <c r="CU107" s="26"/>
      <c r="CV107" s="26"/>
      <c r="CW107" s="26"/>
      <c r="CX107" s="26"/>
      <c r="CY107" s="26"/>
      <c r="CZ107" s="26"/>
      <c r="DA107" s="26"/>
      <c r="DB107" s="26"/>
      <c r="DC107" s="26"/>
      <c r="DD107" s="26"/>
      <c r="DE107" s="26"/>
      <c r="DF107" s="26"/>
      <c r="DG107" s="26"/>
      <c r="DH107" s="26"/>
      <c r="DI107" s="26"/>
      <c r="DJ107" s="26"/>
      <c r="DK107" s="26"/>
      <c r="DL107" s="26"/>
      <c r="DM107" s="26"/>
      <c r="DN107" s="26"/>
      <c r="DO107" s="26"/>
      <c r="DP107" s="26"/>
      <c r="DQ107" s="26"/>
      <c r="DR107" s="26"/>
      <c r="DS107" s="26"/>
      <c r="DT107" s="26"/>
      <c r="DU107" s="26"/>
      <c r="DV107" s="26"/>
      <c r="DW107" s="26"/>
      <c r="DX107" s="26"/>
      <c r="DY107" s="26"/>
      <c r="DZ107" s="26"/>
      <c r="EA107" s="26">
        <v>7</v>
      </c>
      <c r="EB107" s="26">
        <f t="shared" si="18"/>
        <v>32</v>
      </c>
      <c r="EC107" s="26">
        <v>45</v>
      </c>
      <c r="EF107" s="3" t="s">
        <v>951</v>
      </c>
      <c r="EG107" s="10">
        <v>4.5</v>
      </c>
      <c r="EH107" s="15">
        <v>21.5</v>
      </c>
      <c r="EI107" s="15"/>
      <c r="EJ107" s="15"/>
      <c r="EK107" s="15"/>
      <c r="EL107" s="15"/>
      <c r="EM107" s="15"/>
      <c r="EN107" s="15"/>
      <c r="EO107" s="15"/>
      <c r="EP107" s="15"/>
      <c r="EQ107" s="15"/>
      <c r="ER107" s="15"/>
      <c r="ES107" s="15"/>
      <c r="ET107" s="15"/>
      <c r="EU107" s="15"/>
      <c r="EV107" s="15"/>
      <c r="EW107" s="15"/>
      <c r="EX107" s="15"/>
      <c r="EY107" s="15"/>
      <c r="EZ107" s="15"/>
      <c r="FA107" s="15">
        <v>25</v>
      </c>
      <c r="FB107" s="15"/>
      <c r="FC107" s="15"/>
      <c r="FD107" s="15"/>
      <c r="FE107" s="15"/>
      <c r="FF107" s="15"/>
      <c r="FG107" s="15"/>
      <c r="FH107" s="15"/>
      <c r="FI107" s="15"/>
      <c r="FJ107" s="15"/>
      <c r="FK107" s="15"/>
      <c r="FL107" s="15"/>
      <c r="FM107" s="15"/>
      <c r="FN107" s="15"/>
      <c r="FO107" s="15"/>
      <c r="FP107" s="15"/>
      <c r="FQ107" s="15"/>
      <c r="FR107" s="15"/>
      <c r="FS107" s="15"/>
      <c r="FT107" s="15"/>
      <c r="FU107" s="15">
        <v>5</v>
      </c>
      <c r="FV107" s="15"/>
      <c r="FW107" s="15"/>
      <c r="FX107" s="15"/>
      <c r="FY107" s="15"/>
      <c r="FZ107" s="15"/>
      <c r="GA107" s="15"/>
      <c r="GB107" s="15"/>
      <c r="GC107" s="15"/>
      <c r="GD107" s="15"/>
      <c r="GE107" s="15"/>
      <c r="GF107" s="15"/>
      <c r="GG107" s="15"/>
      <c r="GH107" s="15"/>
      <c r="GI107" s="15"/>
      <c r="GJ107" s="15"/>
      <c r="GK107" s="15"/>
      <c r="GL107" s="15"/>
      <c r="GM107" s="15"/>
      <c r="GN107" s="15"/>
      <c r="GO107" s="15"/>
      <c r="GP107" s="15"/>
      <c r="GQ107" s="15"/>
      <c r="GR107" s="15"/>
      <c r="GS107" s="15"/>
      <c r="GT107" s="15"/>
      <c r="GU107" s="15"/>
      <c r="GV107" s="15"/>
      <c r="GW107" s="15"/>
      <c r="GX107" s="15">
        <v>8</v>
      </c>
      <c r="GY107" s="15"/>
      <c r="GZ107" s="15"/>
      <c r="HA107" s="15"/>
      <c r="HB107" s="15"/>
      <c r="HC107" s="15"/>
      <c r="HD107" s="15"/>
      <c r="HE107" s="15"/>
      <c r="HF107" s="15"/>
      <c r="HG107" s="15"/>
      <c r="HH107" s="15"/>
      <c r="HI107" s="15"/>
      <c r="HJ107" s="15"/>
      <c r="HK107" s="15"/>
      <c r="HL107" s="15"/>
      <c r="HM107" s="15"/>
      <c r="HN107" s="15"/>
      <c r="HO107" s="15"/>
      <c r="HP107" s="15"/>
      <c r="HQ107" s="15"/>
      <c r="HR107" s="15"/>
      <c r="HS107" s="15"/>
      <c r="HT107" s="15"/>
      <c r="HU107" s="15"/>
      <c r="HV107" s="15"/>
      <c r="HW107" s="15"/>
      <c r="HX107" s="15"/>
      <c r="HY107" s="15"/>
      <c r="HZ107" s="15"/>
      <c r="IA107" s="15"/>
      <c r="IB107" s="15"/>
      <c r="IC107" s="15"/>
      <c r="ID107" s="15"/>
      <c r="IE107" s="15"/>
      <c r="IF107" s="15"/>
      <c r="IG107" s="15"/>
      <c r="IH107" s="15"/>
      <c r="II107" s="15"/>
      <c r="IJ107" s="15"/>
      <c r="IK107" s="15"/>
      <c r="IL107" s="15"/>
      <c r="IM107" s="15"/>
      <c r="IN107" s="15">
        <v>15</v>
      </c>
      <c r="IO107" s="15">
        <f t="shared" si="21"/>
        <v>53</v>
      </c>
      <c r="IP107" s="15">
        <v>50</v>
      </c>
      <c r="IQ107" s="15"/>
      <c r="IR107" s="67"/>
      <c r="IS107" s="31" t="s">
        <v>950</v>
      </c>
      <c r="IV107" s="4"/>
      <c r="IW107" s="4"/>
      <c r="IX107" s="4"/>
      <c r="IY107" s="37"/>
      <c r="IZ107" s="37"/>
      <c r="JA107" s="37">
        <f t="shared" si="22"/>
        <v>0</v>
      </c>
      <c r="JB107" s="34"/>
      <c r="JC107" s="75">
        <v>3.18</v>
      </c>
      <c r="JD107">
        <v>50.21</v>
      </c>
      <c r="JE107" s="107">
        <v>9.19</v>
      </c>
      <c r="JF107" s="34"/>
      <c r="JG107" s="136"/>
      <c r="JH107" s="31">
        <v>3.42</v>
      </c>
      <c r="JJ107" s="110">
        <v>39.75</v>
      </c>
      <c r="JK107" s="6">
        <v>5.18</v>
      </c>
      <c r="JL107">
        <v>4.62</v>
      </c>
      <c r="JM107" t="s">
        <v>668</v>
      </c>
      <c r="JP107" s="142"/>
      <c r="JQ107" s="142"/>
      <c r="JR107" s="107">
        <v>1.82</v>
      </c>
      <c r="JS107" s="107">
        <v>0.13</v>
      </c>
      <c r="JT107" s="107">
        <f t="shared" si="14"/>
        <v>1.82</v>
      </c>
      <c r="JU107" s="107">
        <f t="shared" si="15"/>
        <v>0.13</v>
      </c>
      <c r="JV107" s="107">
        <f t="shared" si="16"/>
        <v>48.94</v>
      </c>
      <c r="JW107" s="107">
        <f>IF(ISBLANK(JE107),"",IF(ISBLANK(JC108),"",IFERROR(((JE107-JC108)/0.36/P107),"")))</f>
        <v>-2.453703703703709E-2</v>
      </c>
      <c r="JX107" s="107">
        <f>IF(ISBLANK(JE107),"",IF(ISBLANK(JE108),"",IFERROR(((JE107-JE108)/0.36/P107),"")))</f>
        <v>7.0370370370370361E-2</v>
      </c>
      <c r="JY107" s="107">
        <f>IF(ISBLANK(JV107),"",IF(ISBLANK(JD108),"",IFERROR(((JV107-JD108)/0.36/P107),"")))</f>
        <v>0.23194444444444437</v>
      </c>
      <c r="JZ107" s="107">
        <f>IF(ISBLANK(JV108),"",IF(ISBLANK(JV107),"",IFERROR(((JV107-JV108)/0.36/P107),"")))</f>
        <v>-0.81481481481481455</v>
      </c>
      <c r="KA107" s="107"/>
      <c r="KB107" s="107"/>
      <c r="KC107" s="107"/>
      <c r="KD107" s="107"/>
    </row>
    <row r="108" spans="1:290" x14ac:dyDescent="0.25">
      <c r="A108" s="15" t="s">
        <v>266</v>
      </c>
      <c r="B108" s="4" t="s">
        <v>297</v>
      </c>
      <c r="C108" s="4" t="s">
        <v>635</v>
      </c>
      <c r="D108" s="4" t="s">
        <v>819</v>
      </c>
      <c r="E108" s="4" t="s">
        <v>183</v>
      </c>
      <c r="F108" s="15" t="s">
        <v>635</v>
      </c>
      <c r="G108" s="15" t="s">
        <v>628</v>
      </c>
      <c r="H108" s="27">
        <v>1</v>
      </c>
      <c r="I108" s="15" t="s">
        <v>631</v>
      </c>
      <c r="J108" s="15" t="s">
        <v>636</v>
      </c>
      <c r="K108" s="27">
        <v>1023</v>
      </c>
      <c r="L108" s="98">
        <v>-2.4377470369999998</v>
      </c>
      <c r="M108" s="98">
        <v>34.855161979999998</v>
      </c>
      <c r="N108" s="20">
        <v>42812</v>
      </c>
      <c r="O108" s="20">
        <v>42872</v>
      </c>
      <c r="P108" s="26">
        <f t="shared" si="20"/>
        <v>60</v>
      </c>
      <c r="Q108" s="77">
        <f>INDEX([1]Sheet1!$J:$J,MATCH(A108,[1]Sheet1!$A:$A,0))</f>
        <v>136.415489476</v>
      </c>
      <c r="R108" s="91" t="s">
        <v>82</v>
      </c>
      <c r="S108" s="82">
        <v>5.0999999999999996</v>
      </c>
      <c r="T108" s="82">
        <v>10.9</v>
      </c>
      <c r="U108" s="26"/>
      <c r="V108" s="26"/>
      <c r="W108" s="26"/>
      <c r="Y108" s="26"/>
      <c r="Z108" s="26"/>
      <c r="AA108" s="26"/>
      <c r="AB108" s="26"/>
      <c r="AC108" s="26"/>
      <c r="AD108" s="26"/>
      <c r="AE108" s="26"/>
      <c r="AF108" s="26"/>
      <c r="AG108" s="26"/>
      <c r="AH108" s="26"/>
      <c r="AI108" s="26"/>
      <c r="AJ108" s="26"/>
      <c r="AK108" s="104">
        <v>5</v>
      </c>
      <c r="AL108" s="26"/>
      <c r="AM108" s="104">
        <v>11</v>
      </c>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104">
        <v>10</v>
      </c>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c r="DK108" s="26"/>
      <c r="DL108" s="26"/>
      <c r="DM108" s="26"/>
      <c r="DN108" s="26"/>
      <c r="DO108" s="26"/>
      <c r="DP108" s="26"/>
      <c r="DQ108" s="26"/>
      <c r="DR108" s="26"/>
      <c r="DS108" s="26"/>
      <c r="DT108" s="26"/>
      <c r="DU108" s="26"/>
      <c r="DV108" s="26"/>
      <c r="DW108" s="26"/>
      <c r="DX108" s="26"/>
      <c r="DY108" s="26"/>
      <c r="DZ108" s="26"/>
      <c r="EA108" s="26">
        <v>8</v>
      </c>
      <c r="EB108" s="26">
        <f t="shared" si="18"/>
        <v>34</v>
      </c>
      <c r="EC108" s="26">
        <v>55</v>
      </c>
      <c r="EF108" s="3" t="s">
        <v>951</v>
      </c>
      <c r="EG108" s="10">
        <v>4.7</v>
      </c>
      <c r="EH108" s="15">
        <v>20.399999999999999</v>
      </c>
      <c r="EI108" s="15"/>
      <c r="EJ108" s="15"/>
      <c r="EK108" s="15"/>
      <c r="EL108" s="15"/>
      <c r="EM108" s="15"/>
      <c r="EN108" s="15"/>
      <c r="EO108" s="15"/>
      <c r="EP108" s="15"/>
      <c r="EQ108" s="15"/>
      <c r="ER108" s="15"/>
      <c r="ES108" s="15"/>
      <c r="ET108" s="15"/>
      <c r="EU108" s="15"/>
      <c r="EV108" s="15"/>
      <c r="EW108" s="15"/>
      <c r="EX108" s="15"/>
      <c r="EY108" s="15"/>
      <c r="EZ108" s="15"/>
      <c r="FA108" s="15">
        <v>35</v>
      </c>
      <c r="FB108" s="15"/>
      <c r="FC108" s="15"/>
      <c r="FD108" s="15"/>
      <c r="FE108" s="15"/>
      <c r="FF108" s="15"/>
      <c r="FG108" s="15"/>
      <c r="FH108" s="15"/>
      <c r="FI108" s="15"/>
      <c r="FJ108" s="15"/>
      <c r="FK108" s="15"/>
      <c r="FL108" s="15"/>
      <c r="FM108" s="15"/>
      <c r="FN108" s="15"/>
      <c r="FO108" s="15"/>
      <c r="FP108" s="15"/>
      <c r="FQ108" s="15"/>
      <c r="FR108" s="15"/>
      <c r="FS108" s="15"/>
      <c r="FT108" s="15"/>
      <c r="FU108" s="15"/>
      <c r="FV108" s="15"/>
      <c r="FW108" s="15"/>
      <c r="FX108" s="15"/>
      <c r="FY108" s="15"/>
      <c r="FZ108" s="15"/>
      <c r="GA108" s="15"/>
      <c r="GB108" s="15"/>
      <c r="GC108" s="15"/>
      <c r="GD108" s="15"/>
      <c r="GE108" s="15"/>
      <c r="GF108" s="15"/>
      <c r="GG108" s="15"/>
      <c r="GH108" s="15"/>
      <c r="GI108" s="15"/>
      <c r="GJ108" s="15"/>
      <c r="GK108" s="15"/>
      <c r="GL108" s="15"/>
      <c r="GM108" s="15"/>
      <c r="GN108" s="15"/>
      <c r="GO108" s="15"/>
      <c r="GP108" s="15"/>
      <c r="GQ108" s="15"/>
      <c r="GR108" s="15"/>
      <c r="GS108" s="15"/>
      <c r="GT108" s="15"/>
      <c r="GU108" s="15"/>
      <c r="GV108" s="15"/>
      <c r="GW108" s="15"/>
      <c r="GX108" s="15">
        <v>20</v>
      </c>
      <c r="GY108" s="15"/>
      <c r="GZ108" s="15"/>
      <c r="HA108" s="15"/>
      <c r="HB108" s="15"/>
      <c r="HC108" s="15"/>
      <c r="HD108" s="15"/>
      <c r="HE108" s="15"/>
      <c r="HF108" s="15"/>
      <c r="HG108" s="15"/>
      <c r="HH108" s="15"/>
      <c r="HI108" s="15"/>
      <c r="HJ108" s="15"/>
      <c r="HK108" s="15"/>
      <c r="HL108" s="15"/>
      <c r="HM108" s="15"/>
      <c r="HN108" s="15"/>
      <c r="HO108" s="15"/>
      <c r="HP108" s="15"/>
      <c r="HQ108" s="15"/>
      <c r="HR108" s="15"/>
      <c r="HS108" s="15"/>
      <c r="HT108" s="15"/>
      <c r="HU108" s="15"/>
      <c r="HV108" s="15"/>
      <c r="HW108" s="15"/>
      <c r="HX108" s="15"/>
      <c r="HY108" s="15"/>
      <c r="HZ108" s="15"/>
      <c r="IA108" s="15"/>
      <c r="IB108" s="15"/>
      <c r="IC108" s="15"/>
      <c r="ID108" s="15"/>
      <c r="IE108" s="15"/>
      <c r="IF108" s="15"/>
      <c r="IG108" s="15"/>
      <c r="IH108" s="15"/>
      <c r="II108" s="15"/>
      <c r="IJ108" s="15"/>
      <c r="IK108" s="15"/>
      <c r="IL108" s="15"/>
      <c r="IM108" s="15"/>
      <c r="IN108" s="15">
        <v>15</v>
      </c>
      <c r="IO108" s="15">
        <f t="shared" si="21"/>
        <v>70</v>
      </c>
      <c r="IP108" s="15">
        <v>75</v>
      </c>
      <c r="IQ108" s="15"/>
      <c r="IR108" s="67"/>
      <c r="IS108" s="31" t="s">
        <v>950</v>
      </c>
      <c r="IV108" s="4"/>
      <c r="IW108" s="4"/>
      <c r="IX108" s="4"/>
      <c r="IY108" s="37"/>
      <c r="IZ108" s="37"/>
      <c r="JA108" s="37">
        <f t="shared" si="22"/>
        <v>0</v>
      </c>
      <c r="JB108" s="34"/>
      <c r="JC108" s="75">
        <v>9.7200000000000006</v>
      </c>
      <c r="JD108">
        <v>43.93</v>
      </c>
      <c r="JE108" s="107">
        <v>7.67</v>
      </c>
      <c r="JF108" s="34"/>
      <c r="JG108" s="136"/>
      <c r="JH108" s="31">
        <v>4.45</v>
      </c>
      <c r="JJ108" s="110">
        <v>58.87</v>
      </c>
      <c r="JK108" s="6">
        <v>5.25</v>
      </c>
      <c r="JL108">
        <v>4.91</v>
      </c>
      <c r="JM108" t="s">
        <v>668</v>
      </c>
      <c r="JN108" s="40">
        <v>1.8</v>
      </c>
      <c r="JO108" s="40">
        <v>9.2200000000000006</v>
      </c>
      <c r="JP108" s="142"/>
      <c r="JQ108" s="142"/>
      <c r="JR108" s="107">
        <v>1.65</v>
      </c>
      <c r="JS108" s="107">
        <v>0.15</v>
      </c>
      <c r="JT108" s="107">
        <f t="shared" si="14"/>
        <v>1.65</v>
      </c>
      <c r="JU108" s="107">
        <f t="shared" si="15"/>
        <v>0.15</v>
      </c>
      <c r="JV108" s="107">
        <f t="shared" si="16"/>
        <v>66.539999999999992</v>
      </c>
      <c r="JW108" s="107">
        <f>IF(ISBLANK(JE108),"",IF(ISBLANK(JC108),"",IFERROR(((JE108-JC108)/0.36/P108),"")))</f>
        <v>-9.490740740740744E-2</v>
      </c>
      <c r="JY108" s="107">
        <f>IF(ISBLANK(JV108),"",IF(ISBLANK(JD108),"",IFERROR(((JV108-JD108)/0.36/P108),"")))</f>
        <v>1.0467592592592589</v>
      </c>
      <c r="KA108" s="107"/>
      <c r="KB108" s="107"/>
      <c r="KC108" s="107">
        <v>1.26</v>
      </c>
      <c r="KD108" s="107">
        <v>0.34</v>
      </c>
    </row>
    <row r="109" spans="1:290" x14ac:dyDescent="0.25">
      <c r="A109" s="15" t="s">
        <v>267</v>
      </c>
      <c r="B109" s="4" t="s">
        <v>278</v>
      </c>
      <c r="C109" s="4" t="s">
        <v>635</v>
      </c>
      <c r="D109" s="4" t="s">
        <v>820</v>
      </c>
      <c r="E109" s="4" t="s">
        <v>183</v>
      </c>
      <c r="F109" s="15" t="s">
        <v>635</v>
      </c>
      <c r="G109" s="15" t="s">
        <v>628</v>
      </c>
      <c r="H109" s="27">
        <v>2</v>
      </c>
      <c r="I109" s="15" t="s">
        <v>629</v>
      </c>
      <c r="J109" s="15" t="s">
        <v>636</v>
      </c>
      <c r="K109" s="27">
        <v>1025</v>
      </c>
      <c r="L109" s="98">
        <v>-2.43776598</v>
      </c>
      <c r="M109" s="98">
        <v>34.855393991</v>
      </c>
      <c r="N109" s="20">
        <v>42812</v>
      </c>
      <c r="O109" s="20">
        <v>42872</v>
      </c>
      <c r="P109" s="26">
        <f t="shared" si="20"/>
        <v>60</v>
      </c>
      <c r="Q109" s="77">
        <f>INDEX([1]Sheet1!$J:$J,MATCH(A109,[1]Sheet1!$A:$A,0))</f>
        <v>136.415489476</v>
      </c>
      <c r="R109" s="91" t="s">
        <v>82</v>
      </c>
      <c r="S109" s="82">
        <v>5.4</v>
      </c>
      <c r="T109" s="82"/>
      <c r="U109" s="26"/>
      <c r="V109" s="26"/>
      <c r="W109" s="26"/>
      <c r="Y109" s="26"/>
      <c r="Z109" s="26"/>
      <c r="AA109" s="26"/>
      <c r="AB109" s="26"/>
      <c r="AC109" s="26"/>
      <c r="AD109" s="26"/>
      <c r="AE109" s="26"/>
      <c r="AF109" s="26"/>
      <c r="AG109" s="26"/>
      <c r="AH109" s="26"/>
      <c r="AI109" s="26"/>
      <c r="AJ109" s="26"/>
      <c r="AK109" s="104">
        <v>5</v>
      </c>
      <c r="AL109" s="26"/>
      <c r="AM109" s="104">
        <v>40</v>
      </c>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104">
        <v>5</v>
      </c>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v>25</v>
      </c>
      <c r="EB109" s="26">
        <f t="shared" si="18"/>
        <v>75</v>
      </c>
      <c r="EC109" s="26">
        <v>75</v>
      </c>
      <c r="EF109" s="3" t="s">
        <v>951</v>
      </c>
      <c r="EG109" s="10">
        <v>8</v>
      </c>
      <c r="EH109" s="15">
        <v>23.4</v>
      </c>
      <c r="EI109" s="15"/>
      <c r="EJ109" s="15"/>
      <c r="EK109" s="15"/>
      <c r="EL109" s="15"/>
      <c r="EM109" s="15"/>
      <c r="EN109" s="15"/>
      <c r="EO109" s="15"/>
      <c r="EP109" s="15"/>
      <c r="EQ109" s="15"/>
      <c r="ER109" s="15"/>
      <c r="ES109" s="15"/>
      <c r="ET109" s="15"/>
      <c r="EU109" s="15"/>
      <c r="EV109" s="15"/>
      <c r="EW109" s="15"/>
      <c r="EX109" s="15"/>
      <c r="EY109" s="15">
        <v>5</v>
      </c>
      <c r="EZ109" s="15"/>
      <c r="FA109" s="15">
        <v>40</v>
      </c>
      <c r="FB109" s="15"/>
      <c r="FC109" s="15"/>
      <c r="FD109" s="15"/>
      <c r="FE109" s="15"/>
      <c r="FF109" s="15"/>
      <c r="FG109" s="15"/>
      <c r="FH109" s="15"/>
      <c r="FI109" s="15"/>
      <c r="FJ109" s="15"/>
      <c r="FK109" s="15"/>
      <c r="FL109" s="15"/>
      <c r="FM109" s="15"/>
      <c r="FN109" s="15"/>
      <c r="FO109" s="15"/>
      <c r="FP109" s="15"/>
      <c r="FQ109" s="15"/>
      <c r="FR109" s="15"/>
      <c r="FS109" s="15"/>
      <c r="FT109" s="15"/>
      <c r="FU109" s="15"/>
      <c r="FV109" s="15"/>
      <c r="FW109" s="15"/>
      <c r="FX109" s="15"/>
      <c r="FY109" s="15"/>
      <c r="FZ109" s="15"/>
      <c r="GA109" s="15"/>
      <c r="GB109" s="15"/>
      <c r="GC109" s="15"/>
      <c r="GD109" s="15"/>
      <c r="GE109" s="15"/>
      <c r="GF109" s="15"/>
      <c r="GG109" s="15"/>
      <c r="GH109" s="15"/>
      <c r="GI109" s="15"/>
      <c r="GJ109" s="15"/>
      <c r="GK109" s="15"/>
      <c r="GL109" s="15"/>
      <c r="GM109" s="15"/>
      <c r="GN109" s="15"/>
      <c r="GO109" s="15"/>
      <c r="GP109" s="15"/>
      <c r="GQ109" s="15"/>
      <c r="GR109" s="15"/>
      <c r="GS109" s="15"/>
      <c r="GT109" s="15"/>
      <c r="GU109" s="15"/>
      <c r="GV109" s="15"/>
      <c r="GW109" s="15"/>
      <c r="GX109" s="15"/>
      <c r="GY109" s="15"/>
      <c r="GZ109" s="15"/>
      <c r="HA109" s="15"/>
      <c r="HB109" s="15"/>
      <c r="HC109" s="15"/>
      <c r="HD109" s="15"/>
      <c r="HE109" s="15"/>
      <c r="HF109" s="15"/>
      <c r="HG109" s="15"/>
      <c r="HH109" s="15"/>
      <c r="HI109" s="15"/>
      <c r="HJ109" s="15"/>
      <c r="HK109" s="15"/>
      <c r="HL109" s="15"/>
      <c r="HM109" s="15"/>
      <c r="HN109" s="15"/>
      <c r="HO109" s="15"/>
      <c r="HP109" s="15"/>
      <c r="HQ109" s="15"/>
      <c r="HR109" s="15"/>
      <c r="HS109" s="15"/>
      <c r="HT109" s="15"/>
      <c r="HU109" s="15"/>
      <c r="HV109" s="15"/>
      <c r="HW109" s="15"/>
      <c r="HX109" s="15"/>
      <c r="HY109" s="15"/>
      <c r="HZ109" s="15"/>
      <c r="IA109" s="15"/>
      <c r="IB109" s="15"/>
      <c r="IC109" s="15"/>
      <c r="ID109" s="15"/>
      <c r="IE109" s="15"/>
      <c r="IF109" s="15"/>
      <c r="IG109" s="15"/>
      <c r="IH109" s="15"/>
      <c r="II109" s="15"/>
      <c r="IJ109" s="15"/>
      <c r="IK109" s="15"/>
      <c r="IL109" s="15"/>
      <c r="IM109" s="15"/>
      <c r="IN109" s="15">
        <v>30</v>
      </c>
      <c r="IO109" s="15">
        <f t="shared" si="21"/>
        <v>75</v>
      </c>
      <c r="IP109" s="15">
        <v>85</v>
      </c>
      <c r="IQ109" s="15"/>
      <c r="IR109" s="67"/>
      <c r="IS109" s="31" t="s">
        <v>950</v>
      </c>
      <c r="IV109" s="4"/>
      <c r="IW109" s="4"/>
      <c r="IX109" s="4"/>
      <c r="IY109" s="37"/>
      <c r="IZ109" s="37"/>
      <c r="JA109" s="37">
        <f t="shared" si="22"/>
        <v>0</v>
      </c>
      <c r="JB109" s="34"/>
      <c r="JC109" s="75">
        <v>4.68</v>
      </c>
      <c r="JD109">
        <v>41.51</v>
      </c>
      <c r="JE109" s="107">
        <v>32.450000000000003</v>
      </c>
      <c r="JF109" s="34"/>
      <c r="JG109" s="136">
        <v>5.75</v>
      </c>
      <c r="JH109" s="31">
        <v>5</v>
      </c>
      <c r="JI109" t="s">
        <v>668</v>
      </c>
      <c r="JJ109" s="110">
        <v>53.54</v>
      </c>
      <c r="JK109" s="6">
        <v>5.4</v>
      </c>
      <c r="JL109">
        <v>4.96</v>
      </c>
      <c r="JM109" t="s">
        <v>668</v>
      </c>
      <c r="JN109" s="40">
        <v>9.3699999999999992</v>
      </c>
      <c r="JO109" s="40">
        <v>5.91</v>
      </c>
      <c r="JP109" s="107">
        <v>1.19</v>
      </c>
      <c r="JQ109" s="107">
        <v>0.09</v>
      </c>
      <c r="JR109" s="107">
        <v>1.26</v>
      </c>
      <c r="JS109" s="107">
        <v>0.09</v>
      </c>
      <c r="JT109" s="107">
        <f t="shared" si="14"/>
        <v>2.4500000000000002</v>
      </c>
      <c r="JU109" s="107">
        <f t="shared" si="15"/>
        <v>0.18</v>
      </c>
      <c r="JV109" s="107">
        <f t="shared" si="16"/>
        <v>85.990000000000009</v>
      </c>
      <c r="JW109" s="107">
        <f>IF(ISBLANK(JE109),"",IF(ISBLANK(JC111),"",IFERROR(((JE109-JC111)/0.36/P109),"")))</f>
        <v>1.1550925925925928</v>
      </c>
      <c r="JX109" s="107" t="str">
        <f>IF(ISBLANK(JE109),"",IF(ISBLANK(JE111),"",IFERROR(((JE109-JE111)/0.36/P109),"")))</f>
        <v/>
      </c>
      <c r="JY109" s="107">
        <f>IF(ISBLANK(JV109),"",IF(ISBLANK(JD111),"",IFERROR(((JV109-JD111)/0.36/P109),"")))</f>
        <v>2.4291666666666671</v>
      </c>
      <c r="JZ109" s="107">
        <f>IF(ISBLANK(JV111),"",IF(ISBLANK(JV109),"",IFERROR(((JV109-JV111)/0.36/P109),"")))</f>
        <v>3.5115740740740748</v>
      </c>
      <c r="KA109" s="107">
        <v>0.91</v>
      </c>
      <c r="KB109" s="107">
        <v>0.37</v>
      </c>
      <c r="KC109" s="107">
        <v>1.23</v>
      </c>
      <c r="KD109" s="107">
        <v>0.36</v>
      </c>
    </row>
    <row r="110" spans="1:290" x14ac:dyDescent="0.25">
      <c r="A110" s="15" t="s">
        <v>268</v>
      </c>
      <c r="B110" s="4" t="s">
        <v>278</v>
      </c>
      <c r="C110" s="4" t="s">
        <v>635</v>
      </c>
      <c r="D110" s="4" t="s">
        <v>820</v>
      </c>
      <c r="E110" s="4" t="s">
        <v>183</v>
      </c>
      <c r="F110" s="15" t="s">
        <v>635</v>
      </c>
      <c r="G110" s="15" t="s">
        <v>628</v>
      </c>
      <c r="H110" s="27">
        <v>2</v>
      </c>
      <c r="I110" s="15" t="s">
        <v>634</v>
      </c>
      <c r="J110" s="15" t="s">
        <v>636</v>
      </c>
      <c r="K110" s="27">
        <v>1025</v>
      </c>
      <c r="L110" s="98">
        <v>-2.43776598</v>
      </c>
      <c r="M110" s="98">
        <v>34.855393991</v>
      </c>
      <c r="N110" s="20">
        <v>42812</v>
      </c>
      <c r="O110" s="20">
        <v>42872</v>
      </c>
      <c r="P110" s="26">
        <f t="shared" si="20"/>
        <v>60</v>
      </c>
      <c r="Q110" s="77">
        <f>INDEX([1]Sheet1!$J:$J,MATCH(A110,[1]Sheet1!$A:$A,0))</f>
        <v>136.415489476</v>
      </c>
      <c r="R110" s="91" t="s">
        <v>82</v>
      </c>
      <c r="S110" s="82">
        <v>4.5</v>
      </c>
      <c r="T110" s="82">
        <v>8.9</v>
      </c>
      <c r="U110" s="26"/>
      <c r="V110" s="26"/>
      <c r="W110" s="26"/>
      <c r="X110" s="104">
        <v>5</v>
      </c>
      <c r="Y110" s="26"/>
      <c r="Z110" s="26"/>
      <c r="AA110" s="26"/>
      <c r="AB110" s="26"/>
      <c r="AC110" s="26"/>
      <c r="AD110" s="26"/>
      <c r="AE110" s="26"/>
      <c r="AF110" s="26"/>
      <c r="AG110" s="26"/>
      <c r="AH110" s="26"/>
      <c r="AI110" s="26"/>
      <c r="AJ110" s="26"/>
      <c r="AL110" s="26"/>
      <c r="AM110" s="104">
        <v>15</v>
      </c>
      <c r="AN110" s="26"/>
      <c r="AO110" s="26"/>
      <c r="AP110" s="26"/>
      <c r="AQ110" s="26"/>
      <c r="AR110" s="26"/>
      <c r="AS110" s="26"/>
      <c r="AT110" s="26"/>
      <c r="AU110" s="26"/>
      <c r="AV110" s="26"/>
      <c r="AW110" s="26"/>
      <c r="AX110" s="26"/>
      <c r="AY110" s="26"/>
      <c r="AZ110" s="26"/>
      <c r="BA110" s="26"/>
      <c r="BB110" s="26"/>
      <c r="BC110" s="26"/>
      <c r="BD110" s="26"/>
      <c r="BE110" s="26"/>
      <c r="BF110" s="26"/>
      <c r="BG110" s="104">
        <v>12</v>
      </c>
      <c r="BH110" s="26"/>
      <c r="BI110" s="26"/>
      <c r="BJ110" s="26"/>
      <c r="BK110" s="26"/>
      <c r="BL110" s="26"/>
      <c r="BM110" s="26"/>
      <c r="BN110" s="26"/>
      <c r="BO110" s="26"/>
      <c r="BP110" s="26"/>
      <c r="BQ110" s="26"/>
      <c r="BR110" s="26"/>
      <c r="BS110" s="26"/>
      <c r="BT110" s="26"/>
      <c r="BU110" s="104">
        <v>6</v>
      </c>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c r="DK110" s="26"/>
      <c r="DL110" s="26"/>
      <c r="DM110" s="26"/>
      <c r="DN110" s="26"/>
      <c r="DO110" s="26"/>
      <c r="DP110" s="26"/>
      <c r="DQ110" s="26"/>
      <c r="DR110" s="26"/>
      <c r="DS110" s="26"/>
      <c r="DT110" s="26"/>
      <c r="DU110" s="26"/>
      <c r="DV110" s="26"/>
      <c r="DW110" s="26"/>
      <c r="DX110" s="26"/>
      <c r="DY110" s="26"/>
      <c r="DZ110" s="26"/>
      <c r="EA110" s="26">
        <v>10</v>
      </c>
      <c r="EB110" s="26">
        <f t="shared" si="18"/>
        <v>48</v>
      </c>
      <c r="EC110" s="26">
        <v>65</v>
      </c>
      <c r="EF110" s="3" t="s">
        <v>951</v>
      </c>
      <c r="EG110" s="10">
        <v>5.6</v>
      </c>
      <c r="EH110" s="15">
        <v>32</v>
      </c>
      <c r="EI110" s="15"/>
      <c r="EJ110" s="15"/>
      <c r="EK110" s="15"/>
      <c r="EL110" s="15"/>
      <c r="EM110" s="15"/>
      <c r="EN110" s="15"/>
      <c r="EO110" s="15"/>
      <c r="EP110" s="15"/>
      <c r="EQ110" s="15"/>
      <c r="ER110" s="15"/>
      <c r="ES110" s="15"/>
      <c r="ET110" s="15"/>
      <c r="EU110" s="15"/>
      <c r="EV110" s="15"/>
      <c r="EW110" s="15"/>
      <c r="EX110" s="15"/>
      <c r="EY110" s="15"/>
      <c r="EZ110" s="15"/>
      <c r="FA110" s="15">
        <v>20</v>
      </c>
      <c r="FB110" s="15"/>
      <c r="FC110" s="15"/>
      <c r="FD110" s="15"/>
      <c r="FE110" s="15"/>
      <c r="FF110" s="15"/>
      <c r="FG110" s="15"/>
      <c r="FH110" s="15"/>
      <c r="FI110" s="15"/>
      <c r="FJ110" s="15"/>
      <c r="FK110" s="15"/>
      <c r="FL110" s="15"/>
      <c r="FM110" s="15"/>
      <c r="FN110" s="15"/>
      <c r="FO110" s="15"/>
      <c r="FP110" s="15"/>
      <c r="FQ110" s="15"/>
      <c r="FR110" s="15"/>
      <c r="FS110" s="15"/>
      <c r="FT110" s="15"/>
      <c r="FU110" s="15">
        <v>10</v>
      </c>
      <c r="FV110" s="15"/>
      <c r="FW110" s="15"/>
      <c r="FX110" s="15"/>
      <c r="FY110" s="15"/>
      <c r="FZ110" s="15">
        <v>10</v>
      </c>
      <c r="GA110" s="15"/>
      <c r="GB110" s="15"/>
      <c r="GC110" s="15"/>
      <c r="GD110" s="15"/>
      <c r="GE110" s="15"/>
      <c r="GF110" s="15"/>
      <c r="GG110" s="15"/>
      <c r="GH110" s="15"/>
      <c r="GI110" s="15"/>
      <c r="GJ110" s="15"/>
      <c r="GK110" s="15"/>
      <c r="GL110" s="15"/>
      <c r="GM110" s="15"/>
      <c r="GN110" s="15"/>
      <c r="GO110" s="15"/>
      <c r="GP110" s="15"/>
      <c r="GQ110" s="15"/>
      <c r="GR110" s="15"/>
      <c r="GS110" s="15"/>
      <c r="GT110" s="15"/>
      <c r="GU110" s="15"/>
      <c r="GV110" s="15"/>
      <c r="GW110" s="15"/>
      <c r="GX110" s="15"/>
      <c r="GY110" s="15"/>
      <c r="GZ110" s="15"/>
      <c r="HA110" s="15"/>
      <c r="HB110" s="15"/>
      <c r="HC110" s="15"/>
      <c r="HD110" s="15"/>
      <c r="HE110" s="15"/>
      <c r="HF110" s="15"/>
      <c r="HG110" s="15"/>
      <c r="HH110" s="15"/>
      <c r="HI110" s="15"/>
      <c r="HJ110" s="15"/>
      <c r="HK110" s="15"/>
      <c r="HL110" s="15"/>
      <c r="HM110" s="15"/>
      <c r="HN110" s="15"/>
      <c r="HO110" s="15"/>
      <c r="HP110" s="15"/>
      <c r="HQ110" s="15"/>
      <c r="HR110" s="15"/>
      <c r="HS110" s="15"/>
      <c r="HT110" s="15"/>
      <c r="HU110" s="15"/>
      <c r="HV110" s="15"/>
      <c r="HW110" s="15"/>
      <c r="HX110" s="15"/>
      <c r="HY110" s="15"/>
      <c r="HZ110" s="15"/>
      <c r="IA110" s="15"/>
      <c r="IB110" s="15"/>
      <c r="IC110" s="15"/>
      <c r="ID110" s="15"/>
      <c r="IE110" s="15"/>
      <c r="IF110" s="15"/>
      <c r="IG110" s="15"/>
      <c r="IH110" s="15"/>
      <c r="II110" s="15"/>
      <c r="IJ110" s="15"/>
      <c r="IK110" s="15"/>
      <c r="IL110" s="15"/>
      <c r="IM110" s="15"/>
      <c r="IN110" s="15">
        <v>10</v>
      </c>
      <c r="IO110" s="15">
        <f t="shared" si="21"/>
        <v>50</v>
      </c>
      <c r="IP110" s="15">
        <v>55</v>
      </c>
      <c r="IQ110" s="15"/>
      <c r="IR110" s="67"/>
      <c r="IS110" s="31" t="s">
        <v>950</v>
      </c>
      <c r="IV110" s="4"/>
      <c r="IW110" s="4"/>
      <c r="IX110" s="4"/>
      <c r="IY110" s="37"/>
      <c r="IZ110" s="37"/>
      <c r="JA110" s="37">
        <f t="shared" si="22"/>
        <v>0</v>
      </c>
      <c r="JB110" s="34"/>
      <c r="JC110" s="75">
        <v>7.25</v>
      </c>
      <c r="JD110">
        <v>23.44</v>
      </c>
      <c r="JE110" s="107">
        <v>5.81</v>
      </c>
      <c r="JF110" s="34"/>
      <c r="JG110" s="136"/>
      <c r="JH110" s="31">
        <v>5.81</v>
      </c>
      <c r="JJ110" s="110">
        <v>56.07</v>
      </c>
      <c r="JK110" s="6">
        <v>5.25</v>
      </c>
      <c r="JL110">
        <v>4.9800000000000004</v>
      </c>
      <c r="JM110" t="s">
        <v>668</v>
      </c>
      <c r="JN110" s="40">
        <v>3.95</v>
      </c>
      <c r="JO110" s="40">
        <v>6.31</v>
      </c>
      <c r="JR110" s="107">
        <v>1.4</v>
      </c>
      <c r="JS110" s="107">
        <v>0.09</v>
      </c>
      <c r="JT110" s="107">
        <f t="shared" si="14"/>
        <v>1.4</v>
      </c>
      <c r="JU110" s="107">
        <f t="shared" si="15"/>
        <v>0.09</v>
      </c>
      <c r="JV110" s="107">
        <f t="shared" si="16"/>
        <v>61.88</v>
      </c>
      <c r="JW110" s="107">
        <f>IF(ISBLANK(JE110),"",IF(ISBLANK(JC111),"",IFERROR(((JE110-JC111)/0.36/P110),"")))</f>
        <v>-7.8240740740740763E-2</v>
      </c>
      <c r="JX110" s="107" t="str">
        <f>IF(ISBLANK(JE110),"",IF(ISBLANK(JE111),"",IFERROR(((JE110-JE111)/0.36/P110),"")))</f>
        <v/>
      </c>
      <c r="JY110" s="107">
        <f>IF(ISBLANK(JV110),"",IF(ISBLANK(JD111),"",IFERROR(((JV110-JD111)/0.36/P110),"")))</f>
        <v>1.3129629629629633</v>
      </c>
      <c r="JZ110" s="107">
        <f>IF(ISBLANK(JV111),"",IF(ISBLANK(JV110),"",IFERROR(((JV110-JV111)/0.36/P110),"")))</f>
        <v>2.3953703703703706</v>
      </c>
      <c r="KA110" s="107">
        <v>1.3</v>
      </c>
      <c r="KB110" s="107">
        <v>0.34</v>
      </c>
      <c r="KC110" s="107">
        <v>1.68</v>
      </c>
      <c r="KD110" s="107">
        <v>0.28999999999999998</v>
      </c>
    </row>
    <row r="111" spans="1:290" x14ac:dyDescent="0.25">
      <c r="A111" s="15" t="s">
        <v>269</v>
      </c>
      <c r="B111" s="4" t="s">
        <v>278</v>
      </c>
      <c r="C111" s="4" t="s">
        <v>635</v>
      </c>
      <c r="D111" s="4" t="s">
        <v>820</v>
      </c>
      <c r="E111" s="4" t="s">
        <v>183</v>
      </c>
      <c r="F111" s="15" t="s">
        <v>635</v>
      </c>
      <c r="G111" s="15" t="s">
        <v>628</v>
      </c>
      <c r="H111" s="27">
        <v>2</v>
      </c>
      <c r="I111" s="15" t="s">
        <v>631</v>
      </c>
      <c r="J111" s="15" t="s">
        <v>636</v>
      </c>
      <c r="K111" s="27">
        <v>1025</v>
      </c>
      <c r="L111" s="98">
        <v>-2.43776598</v>
      </c>
      <c r="M111" s="98">
        <v>34.855393991</v>
      </c>
      <c r="N111" s="20">
        <v>42812</v>
      </c>
      <c r="O111" s="20">
        <v>42872</v>
      </c>
      <c r="P111" s="26">
        <f t="shared" si="20"/>
        <v>60</v>
      </c>
      <c r="Q111" s="77">
        <f>INDEX([1]Sheet1!$J:$J,MATCH(A111,[1]Sheet1!$A:$A,0))</f>
        <v>136.415489476</v>
      </c>
      <c r="R111" s="91" t="s">
        <v>82</v>
      </c>
      <c r="S111" s="82">
        <v>3</v>
      </c>
      <c r="T111" s="82">
        <v>6.5</v>
      </c>
      <c r="U111" s="26"/>
      <c r="V111" s="26"/>
      <c r="W111" s="26"/>
      <c r="Y111" s="26"/>
      <c r="Z111" s="26"/>
      <c r="AA111" s="26"/>
      <c r="AB111" s="26"/>
      <c r="AC111" s="26"/>
      <c r="AD111" s="26"/>
      <c r="AE111" s="26"/>
      <c r="AF111" s="26"/>
      <c r="AG111" s="26"/>
      <c r="AH111" s="26"/>
      <c r="AI111" s="26"/>
      <c r="AJ111" s="26"/>
      <c r="AL111" s="26"/>
      <c r="AM111" s="104">
        <v>30</v>
      </c>
      <c r="AN111" s="26"/>
      <c r="AO111" s="26"/>
      <c r="AP111" s="26"/>
      <c r="AQ111" s="26"/>
      <c r="AR111" s="26"/>
      <c r="AS111" s="26"/>
      <c r="AT111" s="26"/>
      <c r="AU111" s="26"/>
      <c r="AV111" s="26"/>
      <c r="AW111" s="26"/>
      <c r="AX111" s="26"/>
      <c r="AY111" s="26"/>
      <c r="AZ111" s="26"/>
      <c r="BA111" s="26"/>
      <c r="BB111" s="26"/>
      <c r="BC111" s="26"/>
      <c r="BD111" s="26"/>
      <c r="BE111" s="26"/>
      <c r="BF111" s="26"/>
      <c r="BG111" s="104">
        <v>10</v>
      </c>
      <c r="BH111" s="26"/>
      <c r="BI111" s="26"/>
      <c r="BJ111" s="26"/>
      <c r="BK111" s="26"/>
      <c r="BL111" s="26"/>
      <c r="BM111" s="26"/>
      <c r="BN111" s="26"/>
      <c r="BO111" s="26"/>
      <c r="BP111" s="26"/>
      <c r="BQ111" s="26"/>
      <c r="BR111" s="26"/>
      <c r="BS111" s="26"/>
      <c r="BT111" s="26"/>
      <c r="BU111" s="104">
        <v>5</v>
      </c>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c r="DK111" s="26"/>
      <c r="DL111" s="26"/>
      <c r="DM111" s="26"/>
      <c r="DN111" s="26"/>
      <c r="DO111" s="26"/>
      <c r="DP111" s="26"/>
      <c r="DQ111" s="26"/>
      <c r="DR111" s="26"/>
      <c r="DS111" s="26"/>
      <c r="DT111" s="26"/>
      <c r="DU111" s="26"/>
      <c r="DV111" s="26"/>
      <c r="DW111" s="26"/>
      <c r="DX111" s="26"/>
      <c r="DY111" s="26"/>
      <c r="DZ111" s="26"/>
      <c r="EA111" s="26">
        <v>7</v>
      </c>
      <c r="EB111" s="26">
        <f t="shared" si="18"/>
        <v>52</v>
      </c>
      <c r="EC111" s="26">
        <v>55</v>
      </c>
      <c r="EF111" s="3" t="s">
        <v>951</v>
      </c>
      <c r="EG111" s="10">
        <v>2.2000000000000002</v>
      </c>
      <c r="EH111" s="15">
        <v>11.8</v>
      </c>
      <c r="EI111" s="15"/>
      <c r="EJ111" s="15"/>
      <c r="EK111" s="15"/>
      <c r="EL111" s="15"/>
      <c r="EM111" s="15"/>
      <c r="EN111" s="15"/>
      <c r="EO111" s="15"/>
      <c r="EP111" s="15"/>
      <c r="EQ111" s="15"/>
      <c r="ER111" s="15"/>
      <c r="ES111" s="15"/>
      <c r="ET111" s="15"/>
      <c r="EU111" s="15"/>
      <c r="EV111" s="15"/>
      <c r="EW111" s="15"/>
      <c r="EX111" s="15"/>
      <c r="EY111" s="15">
        <v>5</v>
      </c>
      <c r="EZ111" s="15"/>
      <c r="FA111" s="15">
        <v>8</v>
      </c>
      <c r="FB111" s="15"/>
      <c r="FC111" s="15"/>
      <c r="FD111" s="15"/>
      <c r="FE111" s="15"/>
      <c r="FF111" s="15"/>
      <c r="FG111" s="15"/>
      <c r="FH111" s="15"/>
      <c r="FI111" s="15"/>
      <c r="FJ111" s="15"/>
      <c r="FK111" s="15"/>
      <c r="FL111" s="15"/>
      <c r="FM111" s="15"/>
      <c r="FN111" s="15"/>
      <c r="FO111" s="15"/>
      <c r="FP111" s="15"/>
      <c r="FQ111" s="15"/>
      <c r="FR111" s="15"/>
      <c r="FS111" s="15"/>
      <c r="FT111" s="15"/>
      <c r="FU111" s="15"/>
      <c r="FV111" s="15"/>
      <c r="FW111" s="15"/>
      <c r="FX111" s="15"/>
      <c r="FY111" s="15"/>
      <c r="FZ111" s="15"/>
      <c r="GA111" s="15"/>
      <c r="GB111" s="15"/>
      <c r="GC111" s="15"/>
      <c r="GD111" s="15"/>
      <c r="GE111" s="15"/>
      <c r="GF111" s="15"/>
      <c r="GG111" s="15"/>
      <c r="GH111" s="15"/>
      <c r="GI111" s="15"/>
      <c r="GJ111" s="15"/>
      <c r="GK111" s="15"/>
      <c r="GL111" s="15"/>
      <c r="GM111" s="15"/>
      <c r="GN111" s="15"/>
      <c r="GO111" s="15"/>
      <c r="GP111" s="15"/>
      <c r="GQ111" s="15"/>
      <c r="GR111" s="15"/>
      <c r="GS111" s="15"/>
      <c r="GT111" s="15"/>
      <c r="GU111" s="15"/>
      <c r="GV111" s="15"/>
      <c r="GW111" s="15"/>
      <c r="GX111" s="15"/>
      <c r="GY111" s="15"/>
      <c r="GZ111" s="15"/>
      <c r="HA111" s="15"/>
      <c r="HB111" s="15"/>
      <c r="HC111" s="15"/>
      <c r="HD111" s="15"/>
      <c r="HE111" s="15"/>
      <c r="HF111" s="15"/>
      <c r="HG111" s="15"/>
      <c r="HH111" s="15"/>
      <c r="HI111" s="15"/>
      <c r="HJ111" s="15"/>
      <c r="HK111" s="15"/>
      <c r="HL111" s="15"/>
      <c r="HM111" s="15"/>
      <c r="HN111" s="15"/>
      <c r="HO111" s="15"/>
      <c r="HP111" s="15"/>
      <c r="HQ111" s="15"/>
      <c r="HR111" s="15"/>
      <c r="HS111" s="15"/>
      <c r="HT111" s="15"/>
      <c r="HU111" s="15"/>
      <c r="HV111" s="15"/>
      <c r="HW111" s="15"/>
      <c r="HX111" s="15"/>
      <c r="HY111" s="15"/>
      <c r="HZ111" s="15"/>
      <c r="IA111" s="15"/>
      <c r="IB111" s="15"/>
      <c r="IC111" s="15"/>
      <c r="ID111" s="15"/>
      <c r="IE111" s="15"/>
      <c r="IF111" s="15"/>
      <c r="IG111" s="15"/>
      <c r="IH111" s="15"/>
      <c r="II111" s="15"/>
      <c r="IJ111" s="15"/>
      <c r="IK111" s="15"/>
      <c r="IL111" s="15"/>
      <c r="IM111" s="15"/>
      <c r="IN111" s="15">
        <v>8</v>
      </c>
      <c r="IO111" s="15">
        <f t="shared" si="21"/>
        <v>21</v>
      </c>
      <c r="IP111" s="15">
        <v>25</v>
      </c>
      <c r="IQ111" s="15"/>
      <c r="IR111" s="67"/>
      <c r="IS111" s="31" t="s">
        <v>950</v>
      </c>
      <c r="IV111" s="4"/>
      <c r="IW111" s="4"/>
      <c r="IX111" s="4"/>
      <c r="IY111" s="37"/>
      <c r="IZ111" s="37"/>
      <c r="JA111" s="37">
        <f t="shared" si="22"/>
        <v>0</v>
      </c>
      <c r="JB111" s="34"/>
      <c r="JC111" s="75">
        <v>7.5</v>
      </c>
      <c r="JD111">
        <v>33.519999999999996</v>
      </c>
      <c r="JF111" s="34"/>
      <c r="JG111" s="136"/>
      <c r="JH111" s="31"/>
      <c r="JJ111" s="110">
        <v>10.14</v>
      </c>
      <c r="JK111" s="6">
        <v>4.18</v>
      </c>
      <c r="JL111">
        <v>2.6</v>
      </c>
      <c r="JO111" s="40">
        <v>1.38</v>
      </c>
      <c r="JR111" s="107">
        <v>2.38</v>
      </c>
      <c r="JS111" s="107">
        <v>0.15</v>
      </c>
      <c r="JT111" s="107">
        <f t="shared" si="14"/>
        <v>2.38</v>
      </c>
      <c r="JU111" s="107">
        <f t="shared" si="15"/>
        <v>0.15</v>
      </c>
      <c r="JV111" s="107">
        <f t="shared" si="16"/>
        <v>10.14</v>
      </c>
      <c r="JW111" s="107" t="str">
        <f>IF(ISBLANK(JE111),"",IF(ISBLANK(JC111),"",IFERROR(((JE111-JC111)/0.36/P111),"")))</f>
        <v/>
      </c>
      <c r="JY111" s="107">
        <f>IF(ISBLANK(JV111),"",IF(ISBLANK(JD111),"",IFERROR(((JV111-JD111)/0.36/P111),"")))</f>
        <v>-1.082407407407407</v>
      </c>
      <c r="KA111" s="107"/>
      <c r="KB111" s="107"/>
      <c r="KC111" s="107">
        <v>1.79</v>
      </c>
      <c r="KD111" s="107">
        <v>0.41</v>
      </c>
    </row>
    <row r="112" spans="1:290" x14ac:dyDescent="0.25">
      <c r="A112" s="15" t="s">
        <v>270</v>
      </c>
      <c r="B112" s="4" t="s">
        <v>298</v>
      </c>
      <c r="C112" s="4" t="s">
        <v>635</v>
      </c>
      <c r="D112" s="4" t="s">
        <v>821</v>
      </c>
      <c r="E112" s="4" t="s">
        <v>183</v>
      </c>
      <c r="F112" s="15" t="s">
        <v>635</v>
      </c>
      <c r="G112" s="15" t="s">
        <v>628</v>
      </c>
      <c r="H112" s="27">
        <v>3</v>
      </c>
      <c r="I112" s="15" t="s">
        <v>629</v>
      </c>
      <c r="J112" s="15" t="s">
        <v>636</v>
      </c>
      <c r="K112" s="27">
        <v>1027</v>
      </c>
      <c r="L112" s="98">
        <v>-2.4379910339999999</v>
      </c>
      <c r="M112" s="98">
        <v>34.855417963000001</v>
      </c>
      <c r="N112" s="20">
        <v>42812</v>
      </c>
      <c r="O112" s="20">
        <v>42872</v>
      </c>
      <c r="P112" s="26">
        <f t="shared" si="20"/>
        <v>60</v>
      </c>
      <c r="Q112" s="77">
        <f>INDEX([1]Sheet1!$J:$J,MATCH(A112,[1]Sheet1!$A:$A,0))</f>
        <v>136.415489476</v>
      </c>
      <c r="R112" s="91" t="s">
        <v>82</v>
      </c>
      <c r="S112" s="82">
        <v>4.5</v>
      </c>
      <c r="T112" s="82">
        <v>6.7</v>
      </c>
      <c r="U112" s="26"/>
      <c r="V112" s="26"/>
      <c r="W112" s="26"/>
      <c r="Y112" s="26"/>
      <c r="Z112" s="26"/>
      <c r="AA112" s="26"/>
      <c r="AB112" s="26"/>
      <c r="AC112" s="26"/>
      <c r="AD112" s="26"/>
      <c r="AE112" s="26"/>
      <c r="AF112" s="26"/>
      <c r="AG112" s="26"/>
      <c r="AH112" s="26"/>
      <c r="AI112" s="26"/>
      <c r="AJ112" s="26"/>
      <c r="AK112" s="104">
        <v>5</v>
      </c>
      <c r="AL112" s="26"/>
      <c r="AM112" s="104">
        <v>27</v>
      </c>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104">
        <v>6</v>
      </c>
      <c r="BV112" s="26"/>
      <c r="BW112" s="26"/>
      <c r="BX112" s="26"/>
      <c r="BY112" s="26"/>
      <c r="BZ112" s="26"/>
      <c r="CA112" s="26"/>
      <c r="CB112" s="26"/>
      <c r="CC112" s="26"/>
      <c r="CD112" s="26"/>
      <c r="CE112" s="26"/>
      <c r="CF112" s="26"/>
      <c r="CG112" s="26"/>
      <c r="CH112" s="26"/>
      <c r="CI112" s="26"/>
      <c r="CJ112" s="26"/>
      <c r="CK112" s="26"/>
      <c r="CL112" s="26"/>
      <c r="CM112" s="26"/>
      <c r="CN112" s="26"/>
      <c r="CO112" s="26"/>
      <c r="CP112" s="26"/>
      <c r="CQ112" s="26"/>
      <c r="CR112" s="26"/>
      <c r="CS112" s="26"/>
      <c r="CT112" s="26"/>
      <c r="CU112" s="26"/>
      <c r="CV112" s="26"/>
      <c r="CW112" s="26"/>
      <c r="CX112" s="26"/>
      <c r="CY112" s="26"/>
      <c r="CZ112" s="26"/>
      <c r="DA112" s="26"/>
      <c r="DB112" s="26"/>
      <c r="DC112" s="26"/>
      <c r="DD112" s="26"/>
      <c r="DE112" s="26"/>
      <c r="DF112" s="26"/>
      <c r="DG112" s="26"/>
      <c r="DH112" s="26"/>
      <c r="DI112" s="26"/>
      <c r="DJ112" s="26"/>
      <c r="DK112" s="26"/>
      <c r="DL112" s="26"/>
      <c r="DM112" s="26"/>
      <c r="DN112" s="26"/>
      <c r="DO112" s="26"/>
      <c r="DP112" s="26"/>
      <c r="DQ112" s="26"/>
      <c r="DR112" s="26"/>
      <c r="DS112" s="26"/>
      <c r="DT112" s="26"/>
      <c r="DU112" s="26"/>
      <c r="DV112" s="26"/>
      <c r="DW112" s="26"/>
      <c r="DX112" s="26"/>
      <c r="DY112" s="26"/>
      <c r="DZ112" s="26"/>
      <c r="EA112" s="26">
        <v>10</v>
      </c>
      <c r="EB112" s="26">
        <f t="shared" si="18"/>
        <v>48</v>
      </c>
      <c r="EC112" s="26">
        <v>50</v>
      </c>
      <c r="EF112" s="3" t="s">
        <v>951</v>
      </c>
      <c r="EG112" s="10">
        <v>5.7</v>
      </c>
      <c r="EH112" s="15">
        <v>28.4</v>
      </c>
      <c r="EI112" s="15"/>
      <c r="EJ112" s="15"/>
      <c r="EK112" s="15"/>
      <c r="EL112" s="15">
        <v>5</v>
      </c>
      <c r="EM112" s="15"/>
      <c r="EN112" s="15"/>
      <c r="EO112" s="15"/>
      <c r="EP112" s="15"/>
      <c r="EQ112" s="15"/>
      <c r="ER112" s="15"/>
      <c r="ES112" s="15"/>
      <c r="ET112" s="15"/>
      <c r="EU112" s="15"/>
      <c r="EV112" s="15"/>
      <c r="EW112" s="15"/>
      <c r="EX112" s="15"/>
      <c r="EY112" s="15">
        <v>5</v>
      </c>
      <c r="EZ112" s="15"/>
      <c r="FA112" s="15">
        <v>30</v>
      </c>
      <c r="FB112" s="15"/>
      <c r="FC112" s="15"/>
      <c r="FD112" s="15"/>
      <c r="FE112" s="15"/>
      <c r="FF112" s="15"/>
      <c r="FG112" s="15"/>
      <c r="FH112" s="15"/>
      <c r="FI112" s="15"/>
      <c r="FJ112" s="15"/>
      <c r="FK112" s="15"/>
      <c r="FL112" s="15"/>
      <c r="FM112" s="15"/>
      <c r="FN112" s="15"/>
      <c r="FO112" s="15"/>
      <c r="FP112" s="15"/>
      <c r="FQ112" s="15"/>
      <c r="FR112" s="15"/>
      <c r="FS112" s="15"/>
      <c r="FT112" s="15"/>
      <c r="FU112" s="15"/>
      <c r="FV112" s="15"/>
      <c r="FW112" s="15"/>
      <c r="FX112" s="15"/>
      <c r="FY112" s="15"/>
      <c r="FZ112" s="15"/>
      <c r="GA112" s="15"/>
      <c r="GB112" s="15"/>
      <c r="GC112" s="15"/>
      <c r="GD112" s="15"/>
      <c r="GE112" s="15"/>
      <c r="GF112" s="15"/>
      <c r="GG112" s="15"/>
      <c r="GH112" s="15"/>
      <c r="GI112" s="15"/>
      <c r="GJ112" s="15"/>
      <c r="GK112" s="15"/>
      <c r="GL112" s="15"/>
      <c r="GM112" s="15"/>
      <c r="GN112" s="15"/>
      <c r="GO112" s="15"/>
      <c r="GP112" s="15"/>
      <c r="GQ112" s="15"/>
      <c r="GR112" s="15"/>
      <c r="GS112" s="15"/>
      <c r="GT112" s="15"/>
      <c r="GU112" s="15"/>
      <c r="GV112" s="15"/>
      <c r="GW112" s="15"/>
      <c r="GX112" s="15"/>
      <c r="GY112" s="15"/>
      <c r="GZ112" s="15"/>
      <c r="HA112" s="15"/>
      <c r="HB112" s="15"/>
      <c r="HC112" s="15"/>
      <c r="HD112" s="15"/>
      <c r="HE112" s="15"/>
      <c r="HF112" s="15"/>
      <c r="HG112" s="15"/>
      <c r="HH112" s="15"/>
      <c r="HI112" s="15"/>
      <c r="HJ112" s="15"/>
      <c r="HK112" s="15"/>
      <c r="HL112" s="15"/>
      <c r="HM112" s="15"/>
      <c r="HN112" s="15"/>
      <c r="HO112" s="15"/>
      <c r="HP112" s="15"/>
      <c r="HQ112" s="15"/>
      <c r="HR112" s="15"/>
      <c r="HS112" s="15"/>
      <c r="HT112" s="15"/>
      <c r="HU112" s="15"/>
      <c r="HV112" s="15"/>
      <c r="HW112" s="15"/>
      <c r="HX112" s="15"/>
      <c r="HY112" s="15"/>
      <c r="HZ112" s="15"/>
      <c r="IA112" s="15"/>
      <c r="IB112" s="15"/>
      <c r="IC112" s="15"/>
      <c r="ID112" s="15"/>
      <c r="IE112" s="15"/>
      <c r="IF112" s="15"/>
      <c r="IG112" s="15"/>
      <c r="IH112" s="15"/>
      <c r="II112" s="15"/>
      <c r="IJ112" s="15"/>
      <c r="IK112" s="15"/>
      <c r="IL112" s="15"/>
      <c r="IM112" s="15"/>
      <c r="IN112" s="15">
        <v>20</v>
      </c>
      <c r="IO112" s="15">
        <f t="shared" si="21"/>
        <v>60</v>
      </c>
      <c r="IP112" s="15">
        <v>65</v>
      </c>
      <c r="IQ112" s="15"/>
      <c r="IR112" s="67"/>
      <c r="IS112" s="31" t="s">
        <v>950</v>
      </c>
      <c r="IV112" s="4"/>
      <c r="IW112" s="4"/>
      <c r="IX112" s="4"/>
      <c r="IY112" s="37"/>
      <c r="IZ112" s="37"/>
      <c r="JA112" s="37">
        <f t="shared" si="22"/>
        <v>0</v>
      </c>
      <c r="JB112" s="34"/>
      <c r="JC112" s="75">
        <v>16.940000000000001</v>
      </c>
      <c r="JD112">
        <v>63.150000000000006</v>
      </c>
      <c r="JE112" s="107">
        <v>7.99</v>
      </c>
      <c r="JF112" s="34"/>
      <c r="JG112" s="136">
        <v>4.75</v>
      </c>
      <c r="JH112" s="31">
        <v>3.19</v>
      </c>
      <c r="JJ112" s="110">
        <v>43.38</v>
      </c>
      <c r="JK112" s="6">
        <v>5.33</v>
      </c>
      <c r="JL112">
        <v>4.95</v>
      </c>
      <c r="JM112" t="s">
        <v>668</v>
      </c>
      <c r="JO112" s="40">
        <v>5.87</v>
      </c>
      <c r="JP112" s="149"/>
      <c r="JQ112" s="149"/>
      <c r="JR112" s="107">
        <v>1.1000000000000001</v>
      </c>
      <c r="JS112" s="107">
        <v>0.2</v>
      </c>
      <c r="JT112" s="107">
        <f t="shared" si="14"/>
        <v>1.1000000000000001</v>
      </c>
      <c r="JU112" s="107">
        <f t="shared" si="15"/>
        <v>0.2</v>
      </c>
      <c r="JV112" s="107">
        <f t="shared" si="16"/>
        <v>51.370000000000005</v>
      </c>
      <c r="JW112" s="107">
        <f>IF(ISBLANK(JE112),"",IF(ISBLANK(JC114),"",IFERROR(((JE112-JC114)/0.36/P112),"")))</f>
        <v>7.7777777777777807E-2</v>
      </c>
      <c r="JX112" s="107">
        <f>IF(ISBLANK(JE112),"",IF(ISBLANK(JE114),"",IFERROR(((JE112-JE114)/0.36/P112),"")))</f>
        <v>-0.62777777777777788</v>
      </c>
      <c r="JY112" s="107">
        <f>IF(ISBLANK(JV112),"",IF(ISBLANK(JD114),"",IFERROR(((JV112-JD114)/0.36/P112),"")))</f>
        <v>0.55972222222222234</v>
      </c>
      <c r="JZ112" s="107">
        <f>IF(ISBLANK(JV114),"",IF(ISBLANK(JV112),"",IFERROR(((JV112-JV114)/0.36/P112),"")))</f>
        <v>-0.14814814814814828</v>
      </c>
      <c r="KA112" s="126"/>
      <c r="KB112" s="126"/>
      <c r="KC112" s="107">
        <v>0.95</v>
      </c>
      <c r="KD112" s="107">
        <v>0.36</v>
      </c>
    </row>
    <row r="113" spans="1:290" x14ac:dyDescent="0.25">
      <c r="A113" s="15" t="s">
        <v>271</v>
      </c>
      <c r="B113" s="4" t="s">
        <v>298</v>
      </c>
      <c r="C113" s="4" t="s">
        <v>635</v>
      </c>
      <c r="D113" s="4" t="s">
        <v>821</v>
      </c>
      <c r="E113" s="4" t="s">
        <v>183</v>
      </c>
      <c r="F113" s="15" t="s">
        <v>635</v>
      </c>
      <c r="G113" s="15" t="s">
        <v>628</v>
      </c>
      <c r="H113" s="27">
        <v>3</v>
      </c>
      <c r="I113" s="15" t="s">
        <v>634</v>
      </c>
      <c r="J113" s="15" t="s">
        <v>636</v>
      </c>
      <c r="K113" s="27">
        <v>1027</v>
      </c>
      <c r="L113" s="98">
        <v>-2.4379910339999999</v>
      </c>
      <c r="M113" s="98">
        <v>34.855417963000001</v>
      </c>
      <c r="N113" s="20">
        <v>42812</v>
      </c>
      <c r="O113" s="20">
        <v>42872</v>
      </c>
      <c r="P113" s="26">
        <f t="shared" si="20"/>
        <v>60</v>
      </c>
      <c r="Q113" s="77">
        <f>INDEX([1]Sheet1!$J:$J,MATCH(A113,[1]Sheet1!$A:$A,0))</f>
        <v>136.415489476</v>
      </c>
      <c r="R113" s="91" t="s">
        <v>82</v>
      </c>
      <c r="S113" s="82">
        <v>5.0999999999999996</v>
      </c>
      <c r="T113" s="82">
        <v>7.8</v>
      </c>
      <c r="U113" s="26"/>
      <c r="V113" s="26"/>
      <c r="W113" s="26"/>
      <c r="Y113" s="26"/>
      <c r="Z113" s="26"/>
      <c r="AA113" s="26"/>
      <c r="AB113" s="26"/>
      <c r="AC113" s="26"/>
      <c r="AD113" s="26"/>
      <c r="AE113" s="26"/>
      <c r="AF113" s="26"/>
      <c r="AG113" s="26"/>
      <c r="AH113" s="26"/>
      <c r="AI113" s="26"/>
      <c r="AJ113" s="26"/>
      <c r="AL113" s="26"/>
      <c r="AM113" s="104">
        <v>20</v>
      </c>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104">
        <v>10</v>
      </c>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c r="DK113" s="26"/>
      <c r="DL113" s="26"/>
      <c r="DM113" s="26"/>
      <c r="DN113" s="26"/>
      <c r="DO113" s="26"/>
      <c r="DP113" s="26"/>
      <c r="DQ113" s="26"/>
      <c r="DR113" s="26"/>
      <c r="DS113" s="26"/>
      <c r="DT113" s="26"/>
      <c r="DU113" s="26"/>
      <c r="DV113" s="26"/>
      <c r="DW113" s="26"/>
      <c r="DX113" s="26"/>
      <c r="DY113" s="26"/>
      <c r="DZ113" s="26"/>
      <c r="EA113" s="26">
        <v>15</v>
      </c>
      <c r="EB113" s="26">
        <f t="shared" si="18"/>
        <v>45</v>
      </c>
      <c r="EC113" s="26">
        <v>50</v>
      </c>
      <c r="EF113" s="3" t="s">
        <v>951</v>
      </c>
      <c r="EG113" s="10">
        <v>3.6</v>
      </c>
      <c r="EH113" s="15">
        <v>24.6</v>
      </c>
      <c r="EI113" s="15"/>
      <c r="EJ113" s="15"/>
      <c r="EK113" s="15"/>
      <c r="EL113" s="15"/>
      <c r="EM113" s="15"/>
      <c r="EN113" s="15"/>
      <c r="EO113" s="15"/>
      <c r="EP113" s="15"/>
      <c r="EQ113" s="15"/>
      <c r="ER113" s="15"/>
      <c r="ES113" s="15"/>
      <c r="ET113" s="15"/>
      <c r="EU113" s="15"/>
      <c r="EV113" s="15"/>
      <c r="EW113" s="15"/>
      <c r="EX113" s="15"/>
      <c r="EY113" s="15">
        <v>10</v>
      </c>
      <c r="EZ113" s="15"/>
      <c r="FA113" s="15">
        <v>35</v>
      </c>
      <c r="FB113" s="15"/>
      <c r="FC113" s="15"/>
      <c r="FD113" s="15"/>
      <c r="FE113" s="15"/>
      <c r="FF113" s="15"/>
      <c r="FG113" s="15"/>
      <c r="FH113" s="15"/>
      <c r="FI113" s="15"/>
      <c r="FJ113" s="15"/>
      <c r="FK113" s="15"/>
      <c r="FL113" s="15"/>
      <c r="FM113" s="15"/>
      <c r="FN113" s="15"/>
      <c r="FO113" s="15"/>
      <c r="FP113" s="15"/>
      <c r="FQ113" s="15"/>
      <c r="FR113" s="15"/>
      <c r="FS113" s="15"/>
      <c r="FT113" s="15"/>
      <c r="FU113" s="15"/>
      <c r="FV113" s="15"/>
      <c r="FW113" s="15"/>
      <c r="FX113" s="15"/>
      <c r="FY113" s="15"/>
      <c r="FZ113" s="15"/>
      <c r="GA113" s="15"/>
      <c r="GB113" s="15"/>
      <c r="GC113" s="15"/>
      <c r="GD113" s="15"/>
      <c r="GE113" s="15"/>
      <c r="GF113" s="15"/>
      <c r="GG113" s="15"/>
      <c r="GH113" s="15"/>
      <c r="GI113" s="15"/>
      <c r="GJ113" s="15"/>
      <c r="GK113" s="15"/>
      <c r="GL113" s="15"/>
      <c r="GM113" s="15"/>
      <c r="GN113" s="15"/>
      <c r="GO113" s="15"/>
      <c r="GP113" s="15"/>
      <c r="GQ113" s="15"/>
      <c r="GR113" s="15"/>
      <c r="GS113" s="15"/>
      <c r="GT113" s="15"/>
      <c r="GU113" s="15"/>
      <c r="GV113" s="15"/>
      <c r="GW113" s="15"/>
      <c r="GX113" s="15">
        <v>10</v>
      </c>
      <c r="GY113" s="15"/>
      <c r="GZ113" s="15"/>
      <c r="HA113" s="15"/>
      <c r="HB113" s="15"/>
      <c r="HC113" s="15"/>
      <c r="HD113" s="15"/>
      <c r="HE113" s="15"/>
      <c r="HF113" s="15"/>
      <c r="HG113" s="15"/>
      <c r="HH113" s="15"/>
      <c r="HI113" s="15"/>
      <c r="HJ113" s="15"/>
      <c r="HK113" s="15"/>
      <c r="HL113" s="15"/>
      <c r="HM113" s="15"/>
      <c r="HN113" s="15"/>
      <c r="HO113" s="15"/>
      <c r="HP113" s="15"/>
      <c r="HQ113" s="15"/>
      <c r="HR113" s="15"/>
      <c r="HS113" s="15"/>
      <c r="HT113" s="15"/>
      <c r="HU113" s="15"/>
      <c r="HV113" s="15"/>
      <c r="HW113" s="15"/>
      <c r="HX113" s="15"/>
      <c r="HY113" s="15"/>
      <c r="HZ113" s="15"/>
      <c r="IA113" s="15"/>
      <c r="IB113" s="15"/>
      <c r="IC113" s="15"/>
      <c r="ID113" s="15"/>
      <c r="IE113" s="15"/>
      <c r="IF113" s="15"/>
      <c r="IG113" s="15"/>
      <c r="IH113" s="15"/>
      <c r="II113" s="15"/>
      <c r="IJ113" s="15"/>
      <c r="IK113" s="15"/>
      <c r="IL113" s="15"/>
      <c r="IM113" s="15"/>
      <c r="IN113" s="15">
        <v>10</v>
      </c>
      <c r="IO113" s="15">
        <f t="shared" si="21"/>
        <v>65</v>
      </c>
      <c r="IP113" s="15">
        <v>70</v>
      </c>
      <c r="IQ113" s="15"/>
      <c r="IR113" s="67"/>
      <c r="IS113" s="31" t="s">
        <v>950</v>
      </c>
      <c r="IV113" s="4"/>
      <c r="IW113" s="4"/>
      <c r="IX113" s="4"/>
      <c r="IY113" s="37"/>
      <c r="IZ113" s="37"/>
      <c r="JA113" s="37">
        <f t="shared" si="22"/>
        <v>0</v>
      </c>
      <c r="JB113" s="34"/>
      <c r="JC113" s="75">
        <v>9.1199999999999992</v>
      </c>
      <c r="JD113">
        <v>40.08</v>
      </c>
      <c r="JE113" s="107">
        <v>5.26</v>
      </c>
      <c r="JF113" s="34"/>
      <c r="JG113" s="136"/>
      <c r="JH113" s="31">
        <v>5.26</v>
      </c>
      <c r="JJ113" s="110">
        <v>58.58</v>
      </c>
      <c r="JK113" s="6">
        <v>5.37</v>
      </c>
      <c r="JL113">
        <v>5.04</v>
      </c>
      <c r="JM113" t="s">
        <v>668</v>
      </c>
      <c r="JO113" s="40">
        <v>7.98</v>
      </c>
      <c r="JP113" s="107">
        <v>0.95</v>
      </c>
      <c r="JQ113" s="107">
        <v>0.18</v>
      </c>
      <c r="JR113" s="107">
        <v>1.1000000000000001</v>
      </c>
      <c r="JS113" s="107">
        <v>0.15</v>
      </c>
      <c r="JT113" s="107">
        <f t="shared" si="14"/>
        <v>2.0499999999999998</v>
      </c>
      <c r="JU113" s="107">
        <f t="shared" si="15"/>
        <v>0.32999999999999996</v>
      </c>
      <c r="JV113" s="107">
        <f t="shared" si="16"/>
        <v>63.839999999999996</v>
      </c>
      <c r="JW113" s="107">
        <f>IF(ISBLANK(JE113),"",IF(ISBLANK(JC114),"",IFERROR(((JE113-JC114)/0.36/P113),"")))</f>
        <v>-4.8611111111111098E-2</v>
      </c>
      <c r="JX113" s="107">
        <f>IF(ISBLANK(JE113),"",IF(ISBLANK(JE114),"",IFERROR(((JE113-JE114)/0.36/P113),"")))</f>
        <v>-0.75416666666666665</v>
      </c>
      <c r="JY113" s="107">
        <f>IF(ISBLANK(JV113),"",IF(ISBLANK(JD114),"",IFERROR(((JV113-JD114)/0.36/P113),"")))</f>
        <v>1.1370370370370368</v>
      </c>
      <c r="JZ113" s="107">
        <f>IF(ISBLANK(JV114),"",IF(ISBLANK(JV113),"",IFERROR(((JV113-JV114)/0.36/P113),"")))</f>
        <v>0.4291666666666662</v>
      </c>
      <c r="KA113" s="107"/>
      <c r="KB113" s="107"/>
      <c r="KC113" s="107">
        <v>1.23</v>
      </c>
      <c r="KD113" s="107">
        <v>0.3</v>
      </c>
    </row>
    <row r="114" spans="1:290" x14ac:dyDescent="0.25">
      <c r="A114" s="15" t="s">
        <v>272</v>
      </c>
      <c r="B114" s="4" t="s">
        <v>298</v>
      </c>
      <c r="C114" s="4" t="s">
        <v>635</v>
      </c>
      <c r="D114" s="4" t="s">
        <v>821</v>
      </c>
      <c r="E114" s="4" t="s">
        <v>183</v>
      </c>
      <c r="F114" s="15" t="s">
        <v>635</v>
      </c>
      <c r="G114" s="15" t="s">
        <v>628</v>
      </c>
      <c r="H114" s="27">
        <v>3</v>
      </c>
      <c r="I114" s="15" t="s">
        <v>631</v>
      </c>
      <c r="J114" s="15" t="s">
        <v>636</v>
      </c>
      <c r="K114" s="27">
        <v>1027</v>
      </c>
      <c r="L114" s="98">
        <v>-2.4379910339999999</v>
      </c>
      <c r="M114" s="98">
        <v>34.855417963000001</v>
      </c>
      <c r="N114" s="20">
        <v>42812</v>
      </c>
      <c r="O114" s="20">
        <v>42872</v>
      </c>
      <c r="P114" s="26">
        <f t="shared" si="20"/>
        <v>60</v>
      </c>
      <c r="Q114" s="77">
        <f>INDEX([1]Sheet1!$J:$J,MATCH(A114,[1]Sheet1!$A:$A,0))</f>
        <v>136.415489476</v>
      </c>
      <c r="R114" s="91" t="s">
        <v>82</v>
      </c>
      <c r="S114" s="82">
        <v>3.9</v>
      </c>
      <c r="T114" s="82">
        <v>7.7</v>
      </c>
      <c r="U114" s="26"/>
      <c r="V114" s="26"/>
      <c r="W114" s="26"/>
      <c r="Y114" s="26"/>
      <c r="Z114" s="26"/>
      <c r="AA114" s="26"/>
      <c r="AB114" s="26"/>
      <c r="AC114" s="26"/>
      <c r="AD114" s="26"/>
      <c r="AE114" s="26"/>
      <c r="AF114" s="26"/>
      <c r="AG114" s="26"/>
      <c r="AH114" s="26"/>
      <c r="AI114" s="26"/>
      <c r="AJ114" s="26"/>
      <c r="AK114" s="104">
        <v>8</v>
      </c>
      <c r="AL114" s="26"/>
      <c r="AM114" s="104">
        <v>20</v>
      </c>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V114" s="26"/>
      <c r="BW114" s="26"/>
      <c r="BX114" s="26"/>
      <c r="BY114" s="26"/>
      <c r="BZ114" s="26"/>
      <c r="CA114" s="26"/>
      <c r="CB114" s="26"/>
      <c r="CC114" s="26"/>
      <c r="CD114" s="26"/>
      <c r="CE114" s="26"/>
      <c r="CF114" s="26"/>
      <c r="CG114" s="26"/>
      <c r="CH114" s="26"/>
      <c r="CI114" s="26"/>
      <c r="CJ114" s="26"/>
      <c r="CK114" s="26"/>
      <c r="CL114" s="26"/>
      <c r="CM114" s="26"/>
      <c r="CN114" s="26"/>
      <c r="CO114" s="26"/>
      <c r="CP114" s="26"/>
      <c r="CQ114" s="26"/>
      <c r="CR114" s="26"/>
      <c r="CS114" s="26"/>
      <c r="CT114" s="26"/>
      <c r="CU114" s="26"/>
      <c r="CV114" s="26"/>
      <c r="CW114" s="26"/>
      <c r="CX114" s="26"/>
      <c r="CY114" s="26"/>
      <c r="CZ114" s="26"/>
      <c r="DA114" s="26"/>
      <c r="DB114" s="26"/>
      <c r="DC114" s="26"/>
      <c r="DD114" s="26"/>
      <c r="DE114" s="26"/>
      <c r="DF114" s="26"/>
      <c r="DG114" s="26"/>
      <c r="DH114" s="26"/>
      <c r="DI114" s="26"/>
      <c r="DJ114" s="26"/>
      <c r="DK114" s="26"/>
      <c r="DL114" s="26"/>
      <c r="DM114" s="26"/>
      <c r="DN114" s="26"/>
      <c r="DO114" s="26"/>
      <c r="DP114" s="26"/>
      <c r="DQ114" s="26"/>
      <c r="DR114" s="26"/>
      <c r="DS114" s="26"/>
      <c r="DT114" s="26"/>
      <c r="DU114" s="26"/>
      <c r="DV114" s="26"/>
      <c r="DW114" s="26"/>
      <c r="DX114" s="26"/>
      <c r="DY114" s="26"/>
      <c r="DZ114" s="26"/>
      <c r="EA114" s="26">
        <v>15</v>
      </c>
      <c r="EB114" s="26">
        <f t="shared" si="18"/>
        <v>43</v>
      </c>
      <c r="EC114" s="26">
        <v>45</v>
      </c>
      <c r="EF114" s="3" t="s">
        <v>951</v>
      </c>
      <c r="EG114" s="10">
        <v>4.5</v>
      </c>
      <c r="EH114" s="15">
        <v>22.4</v>
      </c>
      <c r="EI114" s="15"/>
      <c r="EJ114" s="15"/>
      <c r="EK114" s="15"/>
      <c r="EL114" s="15"/>
      <c r="EM114" s="15"/>
      <c r="EN114" s="15"/>
      <c r="EO114" s="15"/>
      <c r="EP114" s="15"/>
      <c r="EQ114" s="15"/>
      <c r="ER114" s="15"/>
      <c r="ES114" s="15"/>
      <c r="ET114" s="15"/>
      <c r="EU114" s="15"/>
      <c r="EV114" s="15"/>
      <c r="EW114" s="15"/>
      <c r="EX114" s="15"/>
      <c r="EY114" s="15">
        <v>7</v>
      </c>
      <c r="EZ114" s="15"/>
      <c r="FA114" s="15">
        <v>20</v>
      </c>
      <c r="FB114" s="15"/>
      <c r="FC114" s="15"/>
      <c r="FD114" s="15"/>
      <c r="FE114" s="15"/>
      <c r="FF114" s="15"/>
      <c r="FG114" s="15"/>
      <c r="FH114" s="15"/>
      <c r="FI114" s="15"/>
      <c r="FJ114" s="15"/>
      <c r="FK114" s="15"/>
      <c r="FL114" s="15"/>
      <c r="FM114" s="15"/>
      <c r="FN114" s="15"/>
      <c r="FO114" s="15"/>
      <c r="FP114" s="15"/>
      <c r="FQ114" s="15"/>
      <c r="FR114" s="15"/>
      <c r="FS114" s="15"/>
      <c r="FT114" s="15"/>
      <c r="FU114" s="15"/>
      <c r="FV114" s="15"/>
      <c r="FW114" s="15"/>
      <c r="FX114" s="15"/>
      <c r="FY114" s="15"/>
      <c r="FZ114" s="15"/>
      <c r="GA114" s="15"/>
      <c r="GB114" s="15"/>
      <c r="GC114" s="15"/>
      <c r="GD114" s="15"/>
      <c r="GE114" s="15"/>
      <c r="GF114" s="15"/>
      <c r="GG114" s="15"/>
      <c r="GH114" s="15"/>
      <c r="GI114" s="15"/>
      <c r="GJ114" s="15"/>
      <c r="GK114" s="15"/>
      <c r="GL114" s="15"/>
      <c r="GM114" s="15"/>
      <c r="GN114" s="15"/>
      <c r="GO114" s="15"/>
      <c r="GP114" s="15"/>
      <c r="GQ114" s="15"/>
      <c r="GR114" s="15"/>
      <c r="GS114" s="15"/>
      <c r="GT114" s="15"/>
      <c r="GU114" s="15"/>
      <c r="GV114" s="15"/>
      <c r="GW114" s="15"/>
      <c r="GX114" s="15"/>
      <c r="GY114" s="15"/>
      <c r="GZ114" s="15"/>
      <c r="HA114" s="15"/>
      <c r="HB114" s="15"/>
      <c r="HC114" s="15"/>
      <c r="HD114" s="15"/>
      <c r="HE114" s="15"/>
      <c r="HF114" s="15"/>
      <c r="HG114" s="15"/>
      <c r="HH114" s="15"/>
      <c r="HI114" s="15"/>
      <c r="HJ114" s="15"/>
      <c r="HK114" s="15"/>
      <c r="HL114" s="15"/>
      <c r="HM114" s="15"/>
      <c r="HN114" s="15"/>
      <c r="HO114" s="15"/>
      <c r="HP114" s="15"/>
      <c r="HQ114" s="15"/>
      <c r="HR114" s="15"/>
      <c r="HS114" s="15"/>
      <c r="HT114" s="15"/>
      <c r="HU114" s="15"/>
      <c r="HV114" s="15"/>
      <c r="HW114" s="15"/>
      <c r="HX114" s="15"/>
      <c r="HY114" s="15"/>
      <c r="HZ114" s="15"/>
      <c r="IA114" s="15"/>
      <c r="IB114" s="15"/>
      <c r="IC114" s="15"/>
      <c r="ID114" s="15"/>
      <c r="IE114" s="15"/>
      <c r="IF114" s="15"/>
      <c r="IG114" s="15"/>
      <c r="IH114" s="15"/>
      <c r="II114" s="15"/>
      <c r="IJ114" s="15"/>
      <c r="IK114" s="15"/>
      <c r="IL114" s="15"/>
      <c r="IM114" s="15"/>
      <c r="IN114" s="15">
        <v>20</v>
      </c>
      <c r="IO114" s="15">
        <f t="shared" si="21"/>
        <v>47</v>
      </c>
      <c r="IP114" s="15">
        <v>55</v>
      </c>
      <c r="IQ114" s="15"/>
      <c r="IR114" s="67"/>
      <c r="IS114" s="31" t="s">
        <v>950</v>
      </c>
      <c r="IV114" s="4"/>
      <c r="IW114" s="4"/>
      <c r="IX114" s="4"/>
      <c r="IY114" s="37"/>
      <c r="IZ114" s="37"/>
      <c r="JA114" s="37">
        <f t="shared" si="22"/>
        <v>0</v>
      </c>
      <c r="JB114" s="34"/>
      <c r="JC114" s="75">
        <v>6.31</v>
      </c>
      <c r="JD114">
        <v>39.28</v>
      </c>
      <c r="JE114" s="107">
        <v>21.55</v>
      </c>
      <c r="JF114" s="34"/>
      <c r="JG114" s="136">
        <v>5.03</v>
      </c>
      <c r="JH114" s="31">
        <v>4.82</v>
      </c>
      <c r="JI114" t="s">
        <v>668</v>
      </c>
      <c r="JJ114" s="110">
        <v>33.020000000000003</v>
      </c>
      <c r="JK114" s="6">
        <v>5.23</v>
      </c>
      <c r="JL114">
        <v>4.88</v>
      </c>
      <c r="JM114" t="s">
        <v>668</v>
      </c>
      <c r="JN114" s="40">
        <v>5.54</v>
      </c>
      <c r="JO114" s="40">
        <v>1.1200000000000001</v>
      </c>
      <c r="JP114" s="107">
        <v>1.05</v>
      </c>
      <c r="JQ114" s="107">
        <v>0.17</v>
      </c>
      <c r="JR114" s="107">
        <v>1.19</v>
      </c>
      <c r="JS114" s="107">
        <v>0.17</v>
      </c>
      <c r="JT114" s="107">
        <f t="shared" si="14"/>
        <v>2.2400000000000002</v>
      </c>
      <c r="JU114" s="107">
        <f t="shared" si="15"/>
        <v>0.34</v>
      </c>
      <c r="JV114" s="107">
        <f t="shared" si="16"/>
        <v>54.570000000000007</v>
      </c>
      <c r="JW114" s="107">
        <f>IF(ISBLANK(JE114),"",IF(ISBLANK(JC114),"",IFERROR(((JE114-JC114)/0.36/P114),"")))</f>
        <v>0.70555555555555571</v>
      </c>
      <c r="JY114" s="107">
        <f>IF(ISBLANK(JV114),"",IF(ISBLANK(JD114),"",IFERROR(((JV114-JD114)/0.36/P114),"")))</f>
        <v>0.70787037037037071</v>
      </c>
      <c r="KA114" s="107">
        <v>1.02</v>
      </c>
      <c r="KB114" s="107">
        <v>0.3</v>
      </c>
      <c r="KC114" s="107">
        <v>1.33</v>
      </c>
      <c r="KD114" s="107">
        <v>0.49</v>
      </c>
    </row>
    <row r="115" spans="1:290" x14ac:dyDescent="0.25">
      <c r="A115" s="15" t="s">
        <v>273</v>
      </c>
      <c r="B115" s="4" t="s">
        <v>299</v>
      </c>
      <c r="C115" s="4" t="s">
        <v>635</v>
      </c>
      <c r="D115" s="4" t="s">
        <v>822</v>
      </c>
      <c r="E115" s="4" t="s">
        <v>183</v>
      </c>
      <c r="F115" s="15" t="s">
        <v>635</v>
      </c>
      <c r="G115" s="15" t="s">
        <v>628</v>
      </c>
      <c r="H115" s="27">
        <v>4</v>
      </c>
      <c r="I115" s="15" t="s">
        <v>629</v>
      </c>
      <c r="J115" s="15" t="s">
        <v>636</v>
      </c>
      <c r="K115" s="102">
        <v>1026</v>
      </c>
      <c r="L115" s="100">
        <v>-2.4380789599999999</v>
      </c>
      <c r="M115" s="100">
        <v>34.854988976999998</v>
      </c>
      <c r="N115" s="20">
        <v>42812</v>
      </c>
      <c r="O115" s="20">
        <v>42872</v>
      </c>
      <c r="P115" s="26">
        <f t="shared" si="20"/>
        <v>60</v>
      </c>
      <c r="Q115" s="77">
        <f>INDEX([1]Sheet1!$J:$J,MATCH(A115,[1]Sheet1!$A:$A,0))</f>
        <v>136.415489476</v>
      </c>
      <c r="R115" s="91" t="s">
        <v>82</v>
      </c>
      <c r="S115" s="82">
        <v>4</v>
      </c>
      <c r="T115" s="82">
        <v>10.1</v>
      </c>
      <c r="U115" s="26"/>
      <c r="V115" s="26"/>
      <c r="W115" s="26"/>
      <c r="X115" s="104">
        <v>5</v>
      </c>
      <c r="Y115" s="26"/>
      <c r="Z115" s="26"/>
      <c r="AA115" s="26"/>
      <c r="AB115" s="26"/>
      <c r="AC115" s="26"/>
      <c r="AD115" s="26"/>
      <c r="AE115" s="26"/>
      <c r="AF115" s="26"/>
      <c r="AG115" s="26"/>
      <c r="AH115" s="26"/>
      <c r="AI115" s="26"/>
      <c r="AJ115" s="26"/>
      <c r="AK115" s="104">
        <v>5</v>
      </c>
      <c r="AL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104">
        <v>7</v>
      </c>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26"/>
      <c r="EA115" s="26">
        <v>6</v>
      </c>
      <c r="EB115" s="26">
        <f t="shared" si="18"/>
        <v>23</v>
      </c>
      <c r="EC115" s="26">
        <v>50</v>
      </c>
      <c r="EE115" s="3" t="s">
        <v>325</v>
      </c>
      <c r="EF115" s="3" t="s">
        <v>951</v>
      </c>
      <c r="EG115" s="10">
        <v>5.5</v>
      </c>
      <c r="EH115" s="15">
        <v>24.4</v>
      </c>
      <c r="EI115" s="15"/>
      <c r="EJ115" s="15"/>
      <c r="EK115" s="15">
        <v>5</v>
      </c>
      <c r="EL115" s="15">
        <v>18</v>
      </c>
      <c r="EM115" s="15"/>
      <c r="EN115" s="15"/>
      <c r="EO115" s="15"/>
      <c r="EP115" s="15"/>
      <c r="EQ115" s="15"/>
      <c r="ER115" s="15"/>
      <c r="ES115" s="15"/>
      <c r="ET115" s="15"/>
      <c r="EU115" s="15"/>
      <c r="EV115" s="15"/>
      <c r="EW115" s="15"/>
      <c r="EX115" s="15"/>
      <c r="EY115" s="15">
        <v>5</v>
      </c>
      <c r="EZ115" s="15"/>
      <c r="FA115" s="15"/>
      <c r="FB115" s="15"/>
      <c r="FC115" s="15"/>
      <c r="FD115" s="15"/>
      <c r="FE115" s="15"/>
      <c r="FF115" s="15"/>
      <c r="FG115" s="15"/>
      <c r="FH115" s="15"/>
      <c r="FI115" s="15"/>
      <c r="FJ115" s="15"/>
      <c r="FK115" s="15"/>
      <c r="FL115" s="15"/>
      <c r="FM115" s="15"/>
      <c r="FN115" s="15"/>
      <c r="FO115" s="15"/>
      <c r="FP115" s="15"/>
      <c r="FQ115" s="15"/>
      <c r="FR115" s="15"/>
      <c r="FS115" s="15"/>
      <c r="FT115" s="15"/>
      <c r="FU115" s="15"/>
      <c r="FV115" s="15"/>
      <c r="FW115" s="15"/>
      <c r="FX115" s="15"/>
      <c r="FY115" s="15"/>
      <c r="FZ115" s="15"/>
      <c r="GA115" s="15"/>
      <c r="GB115" s="15"/>
      <c r="GC115" s="15"/>
      <c r="GD115" s="15"/>
      <c r="GE115" s="15"/>
      <c r="GF115" s="15"/>
      <c r="GG115" s="15"/>
      <c r="GH115" s="15"/>
      <c r="GI115" s="15"/>
      <c r="GJ115" s="15"/>
      <c r="GK115" s="15"/>
      <c r="GL115" s="15"/>
      <c r="GM115" s="15"/>
      <c r="GN115" s="15"/>
      <c r="GO115" s="15"/>
      <c r="GP115" s="15"/>
      <c r="GQ115" s="15"/>
      <c r="GR115" s="15"/>
      <c r="GS115" s="15"/>
      <c r="GT115" s="15"/>
      <c r="GU115" s="15"/>
      <c r="GV115" s="15"/>
      <c r="GW115" s="15"/>
      <c r="GX115" s="15"/>
      <c r="GY115" s="15"/>
      <c r="GZ115" s="15"/>
      <c r="HA115" s="15"/>
      <c r="HB115" s="15"/>
      <c r="HC115" s="15"/>
      <c r="HD115" s="15"/>
      <c r="HE115" s="15"/>
      <c r="HF115" s="15"/>
      <c r="HG115" s="15"/>
      <c r="HH115" s="15"/>
      <c r="HI115" s="15"/>
      <c r="HJ115" s="15"/>
      <c r="HK115" s="15"/>
      <c r="HL115" s="15"/>
      <c r="HM115" s="15"/>
      <c r="HN115" s="15"/>
      <c r="HO115" s="15"/>
      <c r="HP115" s="15"/>
      <c r="HQ115" s="15"/>
      <c r="HR115" s="15"/>
      <c r="HS115" s="15"/>
      <c r="HT115" s="15"/>
      <c r="HU115" s="15"/>
      <c r="HV115" s="15"/>
      <c r="HW115" s="15"/>
      <c r="HX115" s="15"/>
      <c r="HY115" s="15"/>
      <c r="HZ115" s="15"/>
      <c r="IA115" s="15"/>
      <c r="IB115" s="15"/>
      <c r="IC115" s="15"/>
      <c r="ID115" s="15"/>
      <c r="IE115" s="15"/>
      <c r="IF115" s="15"/>
      <c r="IG115" s="15"/>
      <c r="IH115" s="15"/>
      <c r="II115" s="15"/>
      <c r="IJ115" s="15"/>
      <c r="IK115" s="15"/>
      <c r="IL115" s="15"/>
      <c r="IM115" s="15"/>
      <c r="IN115" s="15">
        <v>20</v>
      </c>
      <c r="IO115" s="15">
        <f t="shared" si="21"/>
        <v>48</v>
      </c>
      <c r="IP115" s="15">
        <v>60</v>
      </c>
      <c r="IQ115" s="15"/>
      <c r="IR115" s="67"/>
      <c r="IS115" s="31" t="s">
        <v>950</v>
      </c>
      <c r="IV115" s="4"/>
      <c r="IW115" s="4"/>
      <c r="IX115" s="4"/>
      <c r="IY115" s="37"/>
      <c r="IZ115" s="37"/>
      <c r="JA115" s="37">
        <f t="shared" si="22"/>
        <v>0</v>
      </c>
      <c r="JB115" s="34"/>
      <c r="JC115" s="75">
        <v>9.73</v>
      </c>
      <c r="JD115">
        <v>51.900000000000006</v>
      </c>
      <c r="JE115" s="107">
        <v>8.14</v>
      </c>
      <c r="JF115" s="34"/>
      <c r="JG115" s="136"/>
      <c r="JH115" s="31">
        <v>3.95</v>
      </c>
      <c r="JJ115" s="110">
        <v>53.85</v>
      </c>
      <c r="JK115" s="6">
        <v>5.4</v>
      </c>
      <c r="JL115">
        <v>4.99</v>
      </c>
      <c r="JM115" t="s">
        <v>668</v>
      </c>
      <c r="JN115" s="40">
        <v>4.2699999999999996</v>
      </c>
      <c r="JO115" s="40">
        <v>6.95</v>
      </c>
      <c r="JP115" s="142"/>
      <c r="JQ115" s="142"/>
      <c r="JR115" s="107">
        <v>1.65</v>
      </c>
      <c r="JS115" s="107">
        <v>0.05</v>
      </c>
      <c r="JT115" s="107">
        <f t="shared" si="14"/>
        <v>1.65</v>
      </c>
      <c r="JU115" s="107">
        <f t="shared" si="15"/>
        <v>0.05</v>
      </c>
      <c r="JV115" s="107">
        <f t="shared" si="16"/>
        <v>61.99</v>
      </c>
      <c r="JW115" s="107">
        <f>IF(ISBLANK(JE115),"",IF(ISBLANK(JC117),"",IFERROR(((JE115-JC117)/0.36/P115),"")))</f>
        <v>-4.3518518518518498E-2</v>
      </c>
      <c r="JX115" s="107">
        <f>IF(ISBLANK(JE115),"",IF(ISBLANK(JE117),"",IFERROR(((JE115-JE117)/0.36/P115),"")))</f>
        <v>0.15138888888888893</v>
      </c>
      <c r="JY115" s="107">
        <f>IF(ISBLANK(JV115),"",IF(ISBLANK(JD117),"",IFERROR(((JV115-JD117)/0.36/P115),"")))</f>
        <v>1.1805555555555558</v>
      </c>
      <c r="JZ115" s="107">
        <f>IF(ISBLANK(JV117),"",IF(ISBLANK(JV115),"",IFERROR(((JV115-JV117)/0.36/P115),"")))</f>
        <v>0.57870370370370405</v>
      </c>
      <c r="KA115" s="107">
        <v>1.3</v>
      </c>
      <c r="KB115" s="107">
        <v>0.33</v>
      </c>
      <c r="KC115" s="107">
        <v>1.47</v>
      </c>
      <c r="KD115" s="107">
        <v>0.27</v>
      </c>
    </row>
    <row r="116" spans="1:290" x14ac:dyDescent="0.25">
      <c r="A116" s="15" t="s">
        <v>274</v>
      </c>
      <c r="B116" s="4" t="s">
        <v>299</v>
      </c>
      <c r="C116" s="4" t="s">
        <v>635</v>
      </c>
      <c r="D116" s="4" t="s">
        <v>822</v>
      </c>
      <c r="E116" s="4" t="s">
        <v>183</v>
      </c>
      <c r="F116" s="15" t="s">
        <v>635</v>
      </c>
      <c r="G116" s="15" t="s">
        <v>628</v>
      </c>
      <c r="H116" s="27">
        <v>4</v>
      </c>
      <c r="I116" s="15" t="s">
        <v>634</v>
      </c>
      <c r="J116" s="15" t="s">
        <v>636</v>
      </c>
      <c r="K116" s="102">
        <v>1026</v>
      </c>
      <c r="L116" s="100">
        <v>-2.4380789599999999</v>
      </c>
      <c r="M116" s="100">
        <v>34.854988976999998</v>
      </c>
      <c r="N116" s="20">
        <v>42812</v>
      </c>
      <c r="O116" s="20">
        <v>42872</v>
      </c>
      <c r="P116" s="26">
        <f t="shared" si="20"/>
        <v>60</v>
      </c>
      <c r="Q116" s="77">
        <f>INDEX([1]Sheet1!$J:$J,MATCH(A116,[1]Sheet1!$A:$A,0))</f>
        <v>136.415489476</v>
      </c>
      <c r="R116" s="91" t="s">
        <v>82</v>
      </c>
      <c r="S116" s="82">
        <v>5.3</v>
      </c>
      <c r="T116" s="82">
        <v>7</v>
      </c>
      <c r="U116" s="26"/>
      <c r="V116" s="26"/>
      <c r="W116" s="26"/>
      <c r="Y116" s="26"/>
      <c r="Z116" s="26"/>
      <c r="AA116" s="26"/>
      <c r="AB116" s="26"/>
      <c r="AC116" s="26"/>
      <c r="AD116" s="26"/>
      <c r="AE116" s="26"/>
      <c r="AF116" s="26"/>
      <c r="AG116" s="26"/>
      <c r="AH116" s="26"/>
      <c r="AI116" s="26"/>
      <c r="AJ116" s="26"/>
      <c r="AL116" s="26"/>
      <c r="AM116" s="104">
        <v>15</v>
      </c>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104">
        <v>5</v>
      </c>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26"/>
      <c r="DT116" s="26"/>
      <c r="DU116" s="26"/>
      <c r="DV116" s="26"/>
      <c r="DW116" s="26"/>
      <c r="DX116" s="26"/>
      <c r="DY116" s="26"/>
      <c r="DZ116" s="26"/>
      <c r="EA116" s="26">
        <v>25</v>
      </c>
      <c r="EB116" s="26">
        <f t="shared" si="18"/>
        <v>45</v>
      </c>
      <c r="EC116" s="26">
        <v>65</v>
      </c>
      <c r="EF116" s="3" t="s">
        <v>951</v>
      </c>
      <c r="EG116" s="10">
        <v>10.5</v>
      </c>
      <c r="EH116" s="15">
        <v>28</v>
      </c>
      <c r="EI116" s="15"/>
      <c r="EJ116" s="15"/>
      <c r="EK116" s="15"/>
      <c r="EL116" s="15">
        <v>15</v>
      </c>
      <c r="EM116" s="15"/>
      <c r="EN116" s="15"/>
      <c r="EO116" s="15"/>
      <c r="EP116" s="15"/>
      <c r="EQ116" s="15"/>
      <c r="ER116" s="15"/>
      <c r="ES116" s="15"/>
      <c r="ET116" s="15"/>
      <c r="EU116" s="15">
        <v>10</v>
      </c>
      <c r="EV116" s="15"/>
      <c r="EW116" s="15"/>
      <c r="EX116" s="15"/>
      <c r="EY116" s="15"/>
      <c r="EZ116" s="15"/>
      <c r="FA116" s="15">
        <v>25</v>
      </c>
      <c r="FB116" s="15"/>
      <c r="FC116" s="15"/>
      <c r="FD116" s="15"/>
      <c r="FE116" s="15"/>
      <c r="FF116" s="15"/>
      <c r="FG116" s="15"/>
      <c r="FH116" s="15"/>
      <c r="FI116" s="15"/>
      <c r="FJ116" s="15"/>
      <c r="FK116" s="15"/>
      <c r="FL116" s="15"/>
      <c r="FM116" s="15"/>
      <c r="FN116" s="15"/>
      <c r="FO116" s="15"/>
      <c r="FP116" s="15"/>
      <c r="FQ116" s="15"/>
      <c r="FR116" s="15"/>
      <c r="FS116" s="15"/>
      <c r="FT116" s="15"/>
      <c r="FU116" s="15"/>
      <c r="FV116" s="15"/>
      <c r="FW116" s="15"/>
      <c r="FX116" s="15"/>
      <c r="FY116" s="15"/>
      <c r="FZ116" s="15"/>
      <c r="GA116" s="15"/>
      <c r="GB116" s="15"/>
      <c r="GC116" s="15"/>
      <c r="GD116" s="15"/>
      <c r="GE116" s="15"/>
      <c r="GF116" s="15"/>
      <c r="GG116" s="15"/>
      <c r="GH116" s="15"/>
      <c r="GI116" s="15"/>
      <c r="GJ116" s="15"/>
      <c r="GK116" s="15"/>
      <c r="GL116" s="15"/>
      <c r="GM116" s="15"/>
      <c r="GN116" s="15"/>
      <c r="GO116" s="15"/>
      <c r="GP116" s="15"/>
      <c r="GQ116" s="15"/>
      <c r="GR116" s="15"/>
      <c r="GS116" s="15"/>
      <c r="GT116" s="15"/>
      <c r="GU116" s="15"/>
      <c r="GV116" s="15"/>
      <c r="GW116" s="15"/>
      <c r="GX116" s="15"/>
      <c r="GY116" s="15"/>
      <c r="GZ116" s="15"/>
      <c r="HA116" s="15"/>
      <c r="HB116" s="15"/>
      <c r="HC116" s="15"/>
      <c r="HD116" s="15"/>
      <c r="HE116" s="15"/>
      <c r="HF116" s="15"/>
      <c r="HG116" s="15"/>
      <c r="HH116" s="15"/>
      <c r="HI116" s="15"/>
      <c r="HJ116" s="15"/>
      <c r="HK116" s="15"/>
      <c r="HL116" s="15"/>
      <c r="HM116" s="15"/>
      <c r="HN116" s="15"/>
      <c r="HO116" s="15"/>
      <c r="HP116" s="15"/>
      <c r="HQ116" s="15"/>
      <c r="HR116" s="15"/>
      <c r="HS116" s="15"/>
      <c r="HT116" s="15"/>
      <c r="HU116" s="15"/>
      <c r="HV116" s="15"/>
      <c r="HW116" s="15"/>
      <c r="HX116" s="15"/>
      <c r="HY116" s="15"/>
      <c r="HZ116" s="15"/>
      <c r="IA116" s="15"/>
      <c r="IB116" s="15"/>
      <c r="IC116" s="15"/>
      <c r="ID116" s="15"/>
      <c r="IE116" s="15"/>
      <c r="IF116" s="15"/>
      <c r="IG116" s="15"/>
      <c r="IH116" s="15"/>
      <c r="II116" s="15"/>
      <c r="IJ116" s="15"/>
      <c r="IK116" s="15"/>
      <c r="IL116" s="15"/>
      <c r="IM116" s="15"/>
      <c r="IN116" s="15">
        <v>25</v>
      </c>
      <c r="IO116" s="15">
        <f t="shared" si="21"/>
        <v>75</v>
      </c>
      <c r="IP116" s="15">
        <v>85</v>
      </c>
      <c r="IQ116" s="15"/>
      <c r="IR116" s="67"/>
      <c r="IS116" s="31" t="s">
        <v>950</v>
      </c>
      <c r="IV116" s="4"/>
      <c r="IW116" s="4"/>
      <c r="IX116" s="4"/>
      <c r="IY116" s="37"/>
      <c r="IZ116" s="37"/>
      <c r="JA116" s="37">
        <f t="shared" si="22"/>
        <v>0</v>
      </c>
      <c r="JB116" s="34"/>
      <c r="JC116" s="75">
        <f>14.41+11.87</f>
        <v>26.28</v>
      </c>
      <c r="JD116">
        <v>60.69</v>
      </c>
      <c r="JE116" s="107">
        <v>21.61</v>
      </c>
      <c r="JF116" s="34"/>
      <c r="JG116" s="136">
        <v>5.2</v>
      </c>
      <c r="JH116" s="31">
        <v>4.54</v>
      </c>
      <c r="JI116" t="s">
        <v>668</v>
      </c>
      <c r="JJ116" s="110">
        <v>66.91</v>
      </c>
      <c r="JK116" s="6">
        <v>5.54</v>
      </c>
      <c r="JL116">
        <v>4.9800000000000004</v>
      </c>
      <c r="JM116" t="s">
        <v>668</v>
      </c>
      <c r="JN116" s="40">
        <v>6.93</v>
      </c>
      <c r="JO116" s="40">
        <v>9.07</v>
      </c>
      <c r="JP116" s="107">
        <v>4.24</v>
      </c>
      <c r="JQ116" s="107">
        <v>0.15</v>
      </c>
      <c r="JR116" s="107">
        <v>1.1200000000000001</v>
      </c>
      <c r="JS116" s="107">
        <v>0.12</v>
      </c>
      <c r="JT116" s="107">
        <f t="shared" si="14"/>
        <v>5.36</v>
      </c>
      <c r="JU116" s="107">
        <f t="shared" si="15"/>
        <v>0.27</v>
      </c>
      <c r="JV116" s="107">
        <f t="shared" si="16"/>
        <v>88.52</v>
      </c>
      <c r="JW116" s="107">
        <f>IF(ISBLANK(JE116),"",IF(ISBLANK(JC117),"",IFERROR(((JE116-JC117)/0.36/P116),"")))</f>
        <v>0.5800925925925926</v>
      </c>
      <c r="JX116" s="107">
        <f>IF(ISBLANK(JE116),"",IF(ISBLANK(JE117),"",IFERROR(((JE116-JE117)/0.36/P116),"")))</f>
        <v>0.77500000000000002</v>
      </c>
      <c r="JY116" s="107">
        <f>IF(ISBLANK(JV116),"",IF(ISBLANK(JD117),"",IFERROR(((JV116-JD117)/0.36/P116),"")))</f>
        <v>2.4087962962962961</v>
      </c>
      <c r="JZ116" s="107">
        <f>IF(ISBLANK(JV117),"",IF(ISBLANK(JV116),"",IFERROR(((JV116-JV117)/0.36/P116),"")))</f>
        <v>1.8069444444444445</v>
      </c>
      <c r="KA116" s="107">
        <v>1.1200000000000001</v>
      </c>
      <c r="KB116" s="107">
        <v>0.28000000000000003</v>
      </c>
      <c r="KC116" s="107">
        <v>1.1200000000000001</v>
      </c>
      <c r="KD116" s="107">
        <v>0.21</v>
      </c>
    </row>
    <row r="117" spans="1:290" s="50" customFormat="1" x14ac:dyDescent="0.25">
      <c r="A117" s="49" t="s">
        <v>275</v>
      </c>
      <c r="B117" s="51" t="s">
        <v>299</v>
      </c>
      <c r="C117" s="51" t="s">
        <v>635</v>
      </c>
      <c r="D117" s="51" t="s">
        <v>822</v>
      </c>
      <c r="E117" s="51" t="s">
        <v>183</v>
      </c>
      <c r="F117" s="49" t="s">
        <v>635</v>
      </c>
      <c r="G117" s="49" t="s">
        <v>628</v>
      </c>
      <c r="H117" s="69">
        <v>4</v>
      </c>
      <c r="I117" s="49" t="s">
        <v>631</v>
      </c>
      <c r="J117" s="49" t="s">
        <v>636</v>
      </c>
      <c r="K117" s="69">
        <v>1026</v>
      </c>
      <c r="L117" s="99">
        <v>-2.4380789599999999</v>
      </c>
      <c r="M117" s="99">
        <v>34.854988976999998</v>
      </c>
      <c r="N117" s="59">
        <v>42812</v>
      </c>
      <c r="O117" s="59">
        <v>42872</v>
      </c>
      <c r="P117" s="60">
        <f t="shared" si="20"/>
        <v>60</v>
      </c>
      <c r="Q117" s="78">
        <f>INDEX([1]Sheet1!$J:$J,MATCH(A117,[1]Sheet1!$A:$A,0))</f>
        <v>136.415489476</v>
      </c>
      <c r="R117" s="92" t="s">
        <v>82</v>
      </c>
      <c r="S117" s="84">
        <v>3</v>
      </c>
      <c r="T117" s="84">
        <v>6</v>
      </c>
      <c r="U117" s="60"/>
      <c r="V117" s="60"/>
      <c r="W117" s="60"/>
      <c r="X117" s="153"/>
      <c r="Y117" s="60"/>
      <c r="Z117" s="60"/>
      <c r="AA117" s="60"/>
      <c r="AB117" s="60"/>
      <c r="AC117" s="60"/>
      <c r="AD117" s="60"/>
      <c r="AE117" s="60"/>
      <c r="AF117" s="60"/>
      <c r="AG117" s="60"/>
      <c r="AH117" s="60"/>
      <c r="AI117" s="60"/>
      <c r="AJ117" s="60"/>
      <c r="AK117" s="153"/>
      <c r="AL117" s="60"/>
      <c r="AM117" s="153">
        <v>25</v>
      </c>
      <c r="AN117" s="60"/>
      <c r="AO117" s="60"/>
      <c r="AP117" s="60"/>
      <c r="AQ117" s="60"/>
      <c r="AR117" s="60"/>
      <c r="AS117" s="60"/>
      <c r="AT117" s="60"/>
      <c r="AU117" s="60"/>
      <c r="AV117" s="60"/>
      <c r="AW117" s="60"/>
      <c r="AX117" s="60"/>
      <c r="AY117" s="60"/>
      <c r="AZ117" s="60"/>
      <c r="BA117" s="60"/>
      <c r="BB117" s="60"/>
      <c r="BC117" s="60"/>
      <c r="BD117" s="60"/>
      <c r="BE117" s="60"/>
      <c r="BF117" s="60"/>
      <c r="BG117" s="60"/>
      <c r="BH117" s="60"/>
      <c r="BI117" s="60"/>
      <c r="BJ117" s="60"/>
      <c r="BK117" s="60"/>
      <c r="BL117" s="60"/>
      <c r="BM117" s="60"/>
      <c r="BN117" s="60"/>
      <c r="BO117" s="60"/>
      <c r="BP117" s="60"/>
      <c r="BQ117" s="60"/>
      <c r="BR117" s="60"/>
      <c r="BS117" s="60"/>
      <c r="BT117" s="60"/>
      <c r="BU117" s="60"/>
      <c r="BV117" s="60"/>
      <c r="BW117" s="60"/>
      <c r="BX117" s="60"/>
      <c r="BY117" s="60"/>
      <c r="BZ117" s="60"/>
      <c r="CA117" s="60"/>
      <c r="CB117" s="60"/>
      <c r="CC117" s="60"/>
      <c r="CD117" s="60"/>
      <c r="CE117" s="60"/>
      <c r="CF117" s="60"/>
      <c r="CG117" s="60"/>
      <c r="CH117" s="60"/>
      <c r="CI117" s="60"/>
      <c r="CJ117" s="60"/>
      <c r="CK117" s="60"/>
      <c r="CL117" s="60"/>
      <c r="CM117" s="60"/>
      <c r="CN117" s="60"/>
      <c r="CO117" s="60"/>
      <c r="CP117" s="60"/>
      <c r="CQ117" s="60"/>
      <c r="CR117" s="60"/>
      <c r="CS117" s="60"/>
      <c r="CT117" s="60"/>
      <c r="CU117" s="60"/>
      <c r="CV117" s="60"/>
      <c r="CW117" s="60"/>
      <c r="CX117" s="60"/>
      <c r="CY117" s="60"/>
      <c r="CZ117" s="60"/>
      <c r="DA117" s="60"/>
      <c r="DB117" s="60"/>
      <c r="DC117" s="60"/>
      <c r="DD117" s="60"/>
      <c r="DE117" s="60"/>
      <c r="DF117" s="60"/>
      <c r="DG117" s="60"/>
      <c r="DH117" s="60"/>
      <c r="DI117" s="60"/>
      <c r="DJ117" s="60"/>
      <c r="DK117" s="60"/>
      <c r="DL117" s="60"/>
      <c r="DM117" s="60"/>
      <c r="DN117" s="60"/>
      <c r="DO117" s="60"/>
      <c r="DP117" s="60"/>
      <c r="DQ117" s="60"/>
      <c r="DR117" s="60"/>
      <c r="DS117" s="60"/>
      <c r="DT117" s="60"/>
      <c r="DU117" s="60"/>
      <c r="DV117" s="60"/>
      <c r="DW117" s="60"/>
      <c r="DX117" s="60"/>
      <c r="DY117" s="60"/>
      <c r="DZ117" s="60"/>
      <c r="EA117" s="60">
        <v>4</v>
      </c>
      <c r="EB117" s="60">
        <f t="shared" si="18"/>
        <v>29</v>
      </c>
      <c r="EC117" s="60">
        <v>45</v>
      </c>
      <c r="ED117" s="160"/>
      <c r="EE117" s="155"/>
      <c r="EF117" s="155" t="s">
        <v>951</v>
      </c>
      <c r="EG117" s="61">
        <v>5</v>
      </c>
      <c r="EH117" s="49">
        <v>20.399999999999999</v>
      </c>
      <c r="EI117" s="49"/>
      <c r="EJ117" s="49"/>
      <c r="EK117" s="49"/>
      <c r="EL117" s="49"/>
      <c r="EM117" s="49"/>
      <c r="EN117" s="49"/>
      <c r="EO117" s="49"/>
      <c r="EP117" s="49"/>
      <c r="EQ117" s="49"/>
      <c r="ER117" s="49"/>
      <c r="ES117" s="49"/>
      <c r="ET117" s="49"/>
      <c r="EU117" s="49"/>
      <c r="EV117" s="49"/>
      <c r="EW117" s="49"/>
      <c r="EX117" s="49"/>
      <c r="EY117" s="49"/>
      <c r="EZ117" s="49"/>
      <c r="FA117" s="49">
        <v>45</v>
      </c>
      <c r="FB117" s="49"/>
      <c r="FC117" s="49"/>
      <c r="FD117" s="49"/>
      <c r="FE117" s="49"/>
      <c r="FF117" s="49"/>
      <c r="FG117" s="49"/>
      <c r="FH117" s="49"/>
      <c r="FI117" s="49"/>
      <c r="FJ117" s="49"/>
      <c r="FK117" s="49"/>
      <c r="FL117" s="49"/>
      <c r="FM117" s="49"/>
      <c r="FN117" s="49"/>
      <c r="FO117" s="49"/>
      <c r="FP117" s="49"/>
      <c r="FQ117" s="49"/>
      <c r="FR117" s="49"/>
      <c r="FS117" s="49"/>
      <c r="FT117" s="49"/>
      <c r="FU117" s="49"/>
      <c r="FV117" s="49"/>
      <c r="FW117" s="49"/>
      <c r="FX117" s="49"/>
      <c r="FY117" s="49"/>
      <c r="FZ117" s="49"/>
      <c r="GA117" s="49"/>
      <c r="GB117" s="49"/>
      <c r="GC117" s="49"/>
      <c r="GD117" s="49"/>
      <c r="GE117" s="49"/>
      <c r="GF117" s="49"/>
      <c r="GG117" s="49"/>
      <c r="GH117" s="49"/>
      <c r="GI117" s="49"/>
      <c r="GJ117" s="49"/>
      <c r="GK117" s="49"/>
      <c r="GL117" s="49"/>
      <c r="GM117" s="49"/>
      <c r="GN117" s="49"/>
      <c r="GO117" s="49"/>
      <c r="GP117" s="49"/>
      <c r="GQ117" s="49"/>
      <c r="GR117" s="49"/>
      <c r="GS117" s="49"/>
      <c r="GT117" s="49"/>
      <c r="GU117" s="49"/>
      <c r="GV117" s="49"/>
      <c r="GW117" s="49"/>
      <c r="GX117" s="49"/>
      <c r="GY117" s="49"/>
      <c r="GZ117" s="49"/>
      <c r="HA117" s="49"/>
      <c r="HB117" s="49"/>
      <c r="HC117" s="49"/>
      <c r="HD117" s="49"/>
      <c r="HE117" s="49"/>
      <c r="HF117" s="49"/>
      <c r="HG117" s="49"/>
      <c r="HH117" s="49"/>
      <c r="HI117" s="49"/>
      <c r="HJ117" s="49"/>
      <c r="HK117" s="49"/>
      <c r="HL117" s="49"/>
      <c r="HM117" s="49"/>
      <c r="HN117" s="49"/>
      <c r="HO117" s="49"/>
      <c r="HP117" s="49"/>
      <c r="HQ117" s="49"/>
      <c r="HR117" s="49"/>
      <c r="HS117" s="49"/>
      <c r="HT117" s="49"/>
      <c r="HU117" s="49"/>
      <c r="HV117" s="49"/>
      <c r="HW117" s="49"/>
      <c r="HX117" s="49"/>
      <c r="HY117" s="49"/>
      <c r="HZ117" s="49"/>
      <c r="IA117" s="49"/>
      <c r="IB117" s="49"/>
      <c r="IC117" s="49"/>
      <c r="ID117" s="49"/>
      <c r="IE117" s="49"/>
      <c r="IF117" s="49"/>
      <c r="IG117" s="49"/>
      <c r="IH117" s="49"/>
      <c r="II117" s="49"/>
      <c r="IJ117" s="49"/>
      <c r="IK117" s="49"/>
      <c r="IL117" s="49"/>
      <c r="IM117" s="49"/>
      <c r="IN117" s="49">
        <v>10</v>
      </c>
      <c r="IO117" s="49">
        <f t="shared" si="21"/>
        <v>55</v>
      </c>
      <c r="IP117" s="49">
        <v>60</v>
      </c>
      <c r="IQ117" s="49"/>
      <c r="IR117" s="154"/>
      <c r="IS117" s="64" t="s">
        <v>950</v>
      </c>
      <c r="IT117" s="51"/>
      <c r="IU117" s="51"/>
      <c r="IV117" s="51"/>
      <c r="IW117" s="51"/>
      <c r="IX117" s="51"/>
      <c r="IY117" s="62"/>
      <c r="IZ117" s="62"/>
      <c r="JA117" s="62">
        <f t="shared" si="22"/>
        <v>0</v>
      </c>
      <c r="JB117" s="63"/>
      <c r="JC117" s="76">
        <v>9.08</v>
      </c>
      <c r="JD117" s="50">
        <v>36.49</v>
      </c>
      <c r="JE117" s="109">
        <v>4.87</v>
      </c>
      <c r="JF117" s="63"/>
      <c r="JG117" s="138"/>
      <c r="JH117" s="64">
        <v>4.87</v>
      </c>
      <c r="JJ117" s="111">
        <v>44.62</v>
      </c>
      <c r="JK117" s="130">
        <v>5.49</v>
      </c>
      <c r="JL117" s="50">
        <v>4.92</v>
      </c>
      <c r="JM117" s="50" t="s">
        <v>668</v>
      </c>
      <c r="JN117" s="57"/>
      <c r="JO117" s="57">
        <v>7.28</v>
      </c>
      <c r="JP117" s="109"/>
      <c r="JQ117" s="109"/>
      <c r="JR117" s="109">
        <v>1.23</v>
      </c>
      <c r="JS117" s="109">
        <v>0.25</v>
      </c>
      <c r="JT117" s="109">
        <f t="shared" si="14"/>
        <v>1.23</v>
      </c>
      <c r="JU117" s="109">
        <f t="shared" si="15"/>
        <v>0.25</v>
      </c>
      <c r="JV117" s="109">
        <f t="shared" si="16"/>
        <v>49.489999999999995</v>
      </c>
      <c r="JW117" s="109">
        <f>IF(ISBLANK(JE117),"",IF(ISBLANK(JC117),"",IFERROR(((JE117-JC117)/0.36/P117),"")))</f>
        <v>-0.19490740740740742</v>
      </c>
      <c r="JX117" s="109"/>
      <c r="JY117" s="109">
        <f>IF(ISBLANK(JV117),"",IF(ISBLANK(JD117),"",IFERROR(((JV117-JD117)/0.36/P117),"")))</f>
        <v>0.60185185185185153</v>
      </c>
      <c r="JZ117" s="109"/>
      <c r="KA117" s="109"/>
      <c r="KB117" s="109"/>
      <c r="KC117" s="109">
        <v>1.1599999999999999</v>
      </c>
      <c r="KD117" s="109">
        <v>0.22</v>
      </c>
    </row>
    <row r="118" spans="1:290" x14ac:dyDescent="0.25">
      <c r="A118" s="15" t="s">
        <v>354</v>
      </c>
      <c r="B118" s="4" t="s">
        <v>582</v>
      </c>
      <c r="C118" s="4" t="s">
        <v>733</v>
      </c>
      <c r="D118" s="4" t="s">
        <v>802</v>
      </c>
      <c r="E118" s="4" t="s">
        <v>14</v>
      </c>
      <c r="F118" s="15" t="s">
        <v>627</v>
      </c>
      <c r="G118" s="15" t="s">
        <v>628</v>
      </c>
      <c r="H118" s="27">
        <v>1</v>
      </c>
      <c r="I118" s="15" t="s">
        <v>629</v>
      </c>
      <c r="J118" s="15" t="s">
        <v>637</v>
      </c>
      <c r="K118" s="26">
        <v>954</v>
      </c>
      <c r="L118" s="98">
        <v>-2.2724839860000001</v>
      </c>
      <c r="M118" s="98">
        <v>34.023325982999999</v>
      </c>
      <c r="N118" s="20">
        <v>42868</v>
      </c>
      <c r="O118" s="24">
        <v>42940</v>
      </c>
      <c r="P118" s="26">
        <f t="shared" si="20"/>
        <v>72</v>
      </c>
      <c r="Q118" s="77">
        <f>INDEX([1]Sheet1!$J:$J,MATCH(A118,[1]Sheet1!$A:$A,0))</f>
        <v>95.971684111000002</v>
      </c>
      <c r="R118" s="91" t="s">
        <v>39</v>
      </c>
      <c r="S118" s="82">
        <v>1.5</v>
      </c>
      <c r="T118" s="82">
        <v>7.4</v>
      </c>
      <c r="AC118" s="104">
        <v>10</v>
      </c>
      <c r="AF118" s="104">
        <v>5</v>
      </c>
      <c r="EA118" s="26">
        <v>5</v>
      </c>
      <c r="EB118" s="26">
        <f t="shared" ref="EB118:EB165" si="23">SUM(U118:EA118)</f>
        <v>20</v>
      </c>
      <c r="EC118" s="26">
        <v>25</v>
      </c>
      <c r="EG118" s="1">
        <v>1.6</v>
      </c>
      <c r="EH118" s="15">
        <v>7.2</v>
      </c>
      <c r="EJ118">
        <v>5</v>
      </c>
      <c r="ET118">
        <v>6</v>
      </c>
      <c r="IN118" s="15">
        <v>5</v>
      </c>
      <c r="IO118" s="15">
        <f t="shared" si="21"/>
        <v>16</v>
      </c>
      <c r="IP118" s="15">
        <v>17</v>
      </c>
      <c r="IS118" s="32" t="s">
        <v>951</v>
      </c>
      <c r="JC118">
        <v>2.2200000000000002</v>
      </c>
      <c r="JD118">
        <v>25.709999999999997</v>
      </c>
      <c r="JE118" s="75">
        <v>8.41</v>
      </c>
      <c r="JF118" s="40">
        <v>14.08</v>
      </c>
      <c r="JG118" s="132"/>
      <c r="JH118" s="40"/>
      <c r="JJ118" s="110">
        <v>14.08</v>
      </c>
      <c r="JN118" s="31">
        <v>1.78</v>
      </c>
      <c r="JO118" s="40">
        <v>2.77</v>
      </c>
      <c r="JP118" s="107">
        <v>0.74</v>
      </c>
      <c r="JQ118" s="107">
        <v>1.07</v>
      </c>
      <c r="JR118" s="107">
        <v>1.33</v>
      </c>
      <c r="JS118" s="107">
        <v>0.16</v>
      </c>
      <c r="JT118" s="107">
        <f t="shared" si="14"/>
        <v>2.0700000000000003</v>
      </c>
      <c r="JU118" s="107">
        <f t="shared" si="15"/>
        <v>1.23</v>
      </c>
      <c r="JV118" s="107">
        <f t="shared" si="16"/>
        <v>22.490000000000002</v>
      </c>
      <c r="JW118" s="107">
        <f>IF(ISBLANK(JE118),"",IF(ISBLANK(JC119),"",IFERROR(((JE118-JC119)/0.36/P118),"")))</f>
        <v>-0.22723765432098769</v>
      </c>
      <c r="JX118" s="107">
        <f>IF(ISBLANK(JE118),"",IF(ISBLANK(JE118),"",IFERROR(((JE118-JE119)/0.36/P118),"")))</f>
        <v>0.20100308641975309</v>
      </c>
      <c r="JY118" s="107">
        <f>IF(ISBLANK(JD119),"",IF(ISBLANK(JV118),"",IFERROR(((JV118-JD119)/0.36/P118),"")))</f>
        <v>-1.0447530864197534</v>
      </c>
      <c r="JZ118" s="107">
        <f>IF(ISBLANK(JV119),"",IF(ISBLANK(JV118),"",IFERROR(((JV118-JV119)/0.36/P118),"")))</f>
        <v>0.12191358024691373</v>
      </c>
    </row>
    <row r="119" spans="1:290" x14ac:dyDescent="0.25">
      <c r="A119" s="15" t="s">
        <v>355</v>
      </c>
      <c r="B119" s="4" t="s">
        <v>582</v>
      </c>
      <c r="C119" s="4" t="s">
        <v>733</v>
      </c>
      <c r="D119" s="4" t="s">
        <v>802</v>
      </c>
      <c r="E119" s="4" t="s">
        <v>14</v>
      </c>
      <c r="F119" s="15" t="s">
        <v>627</v>
      </c>
      <c r="G119" s="15" t="s">
        <v>628</v>
      </c>
      <c r="H119" s="27">
        <v>1</v>
      </c>
      <c r="I119" s="15" t="s">
        <v>631</v>
      </c>
      <c r="J119" s="15" t="s">
        <v>637</v>
      </c>
      <c r="K119" s="26">
        <v>954</v>
      </c>
      <c r="L119" s="98">
        <v>-2.2724839860000001</v>
      </c>
      <c r="M119" s="98">
        <v>34.023325982999999</v>
      </c>
      <c r="N119" s="20">
        <v>42868</v>
      </c>
      <c r="O119" s="24">
        <v>42940</v>
      </c>
      <c r="P119" s="26">
        <f t="shared" si="20"/>
        <v>72</v>
      </c>
      <c r="Q119" s="77">
        <f>INDEX([1]Sheet1!$J:$J,MATCH(A119,[1]Sheet1!$A:$A,0))</f>
        <v>95.971684111000002</v>
      </c>
      <c r="R119" s="91" t="s">
        <v>39</v>
      </c>
      <c r="S119" s="82">
        <v>4</v>
      </c>
      <c r="T119" s="82">
        <v>12.2</v>
      </c>
      <c r="AF119" s="104">
        <v>15</v>
      </c>
      <c r="EA119" s="26">
        <v>12</v>
      </c>
      <c r="EB119" s="26">
        <f t="shared" si="23"/>
        <v>27</v>
      </c>
      <c r="EC119" s="26">
        <v>35</v>
      </c>
      <c r="EG119" s="1">
        <v>2</v>
      </c>
      <c r="EH119" s="15">
        <v>6.8</v>
      </c>
      <c r="EJ119">
        <v>5</v>
      </c>
      <c r="ET119">
        <v>10</v>
      </c>
      <c r="IN119" s="15">
        <v>8</v>
      </c>
      <c r="IO119" s="58">
        <f t="shared" si="21"/>
        <v>23</v>
      </c>
      <c r="IP119" s="15">
        <v>25</v>
      </c>
      <c r="IS119" s="32" t="s">
        <v>951</v>
      </c>
      <c r="JC119">
        <v>14.3</v>
      </c>
      <c r="JD119">
        <v>49.570000000000007</v>
      </c>
      <c r="JE119" s="75">
        <v>3.2</v>
      </c>
      <c r="JF119" s="40">
        <v>16.13</v>
      </c>
      <c r="JG119" s="132"/>
      <c r="JH119" s="40"/>
      <c r="JJ119" s="110">
        <v>16.13</v>
      </c>
      <c r="JO119" s="40">
        <v>5.36</v>
      </c>
      <c r="JR119" s="107">
        <v>1.0900000000000001</v>
      </c>
      <c r="JS119" s="107">
        <v>0.18</v>
      </c>
      <c r="JT119" s="107">
        <f t="shared" si="14"/>
        <v>1.0900000000000001</v>
      </c>
      <c r="JU119" s="107">
        <f t="shared" si="15"/>
        <v>0.18</v>
      </c>
      <c r="JV119" s="107">
        <f t="shared" si="16"/>
        <v>19.329999999999998</v>
      </c>
      <c r="JW119" s="107">
        <f>IF(ISBLANK(JE119),"",IF(ISBLANK(JC119),"",IFERROR(((JE119-JC119)/0.36/P119),"")))</f>
        <v>-0.42824074074074081</v>
      </c>
      <c r="JY119" s="107">
        <f>IF(ISBLANK(JV119),"",IF(ISBLANK(JD119),"",IFERROR(((JV119-JD119)/0.36/P119),"")))</f>
        <v>-1.166666666666667</v>
      </c>
    </row>
    <row r="120" spans="1:290" x14ac:dyDescent="0.25">
      <c r="A120" s="15" t="s">
        <v>356</v>
      </c>
      <c r="B120" s="4" t="s">
        <v>583</v>
      </c>
      <c r="C120" s="4" t="s">
        <v>733</v>
      </c>
      <c r="D120" s="4" t="s">
        <v>803</v>
      </c>
      <c r="E120" s="4" t="s">
        <v>14</v>
      </c>
      <c r="F120" s="15" t="s">
        <v>627</v>
      </c>
      <c r="G120" s="15" t="s">
        <v>628</v>
      </c>
      <c r="H120" s="27">
        <v>2</v>
      </c>
      <c r="I120" s="15" t="s">
        <v>629</v>
      </c>
      <c r="J120" s="15" t="s">
        <v>637</v>
      </c>
      <c r="K120" s="26">
        <v>953</v>
      </c>
      <c r="L120" s="98">
        <v>-2.2783000210000002</v>
      </c>
      <c r="M120" s="98">
        <v>34.024458965000001</v>
      </c>
      <c r="N120" s="20">
        <v>42868</v>
      </c>
      <c r="O120" s="24">
        <v>42940</v>
      </c>
      <c r="P120" s="26">
        <f t="shared" si="20"/>
        <v>72</v>
      </c>
      <c r="Q120" s="77">
        <f>INDEX([1]Sheet1!$J:$J,MATCH(A120,[1]Sheet1!$A:$A,0))</f>
        <v>95.971684111000002</v>
      </c>
      <c r="R120" s="91" t="s">
        <v>39</v>
      </c>
      <c r="S120" s="82">
        <v>3</v>
      </c>
      <c r="T120" s="82">
        <v>25.4</v>
      </c>
      <c r="AC120" s="104">
        <v>5</v>
      </c>
      <c r="AD120" s="104">
        <v>10</v>
      </c>
      <c r="AF120" s="104">
        <v>10</v>
      </c>
      <c r="EA120" s="26">
        <v>40</v>
      </c>
      <c r="EB120" s="26">
        <f t="shared" si="23"/>
        <v>65</v>
      </c>
      <c r="EC120" s="26">
        <v>70</v>
      </c>
      <c r="EG120" s="1">
        <v>2</v>
      </c>
      <c r="EH120" s="15">
        <v>4.2</v>
      </c>
      <c r="EO120">
        <v>8</v>
      </c>
      <c r="ET120">
        <v>5</v>
      </c>
      <c r="IN120" s="15">
        <v>10</v>
      </c>
      <c r="IO120" s="15">
        <f t="shared" si="21"/>
        <v>23</v>
      </c>
      <c r="IP120" s="15">
        <v>27</v>
      </c>
      <c r="IS120" s="32" t="s">
        <v>951</v>
      </c>
      <c r="JC120">
        <v>14.86</v>
      </c>
      <c r="JD120">
        <v>52.69</v>
      </c>
      <c r="JE120" s="75">
        <v>7.67</v>
      </c>
      <c r="JF120" s="40">
        <v>23.28</v>
      </c>
      <c r="JG120" s="132"/>
      <c r="JH120" s="40"/>
      <c r="JJ120" s="110">
        <v>23.28</v>
      </c>
      <c r="JO120" s="40">
        <v>6.22</v>
      </c>
      <c r="JR120" s="107">
        <v>1.1200000000000001</v>
      </c>
      <c r="JS120" s="107">
        <v>0.22</v>
      </c>
      <c r="JT120" s="107">
        <f t="shared" si="14"/>
        <v>1.1200000000000001</v>
      </c>
      <c r="JU120" s="107">
        <f t="shared" si="15"/>
        <v>0.22</v>
      </c>
      <c r="JV120" s="107">
        <f t="shared" si="16"/>
        <v>30.950000000000003</v>
      </c>
      <c r="JW120" s="107" t="str">
        <f>IF(ISBLANK(JE120),"",IF(ISBLANK(JC121),"",IFERROR(((JE120-JC121)/0.36/P120),"")))</f>
        <v/>
      </c>
      <c r="JX120" s="107">
        <f>IF(ISBLANK(JE120),"",IF(ISBLANK(JE120),"",IFERROR(((JE120-JE121)/0.36/P120),"")))</f>
        <v>0.13117283950617287</v>
      </c>
      <c r="JY120" s="107">
        <f>IF(ISBLANK(JD121),"",IF(ISBLANK(JV120),"",IFERROR(((JV120-JD121)/0.36/P120),"")))</f>
        <v>0.69367283950617298</v>
      </c>
      <c r="JZ120" s="107">
        <f>IF(ISBLANK(JV121),"",IF(ISBLANK(JV120),"",IFERROR(((JV120-JV121)/0.36/P120),"")))</f>
        <v>0.55941358024691368</v>
      </c>
    </row>
    <row r="121" spans="1:290" x14ac:dyDescent="0.25">
      <c r="A121" s="15" t="s">
        <v>357</v>
      </c>
      <c r="B121" s="4" t="s">
        <v>583</v>
      </c>
      <c r="C121" s="4" t="s">
        <v>733</v>
      </c>
      <c r="D121" s="4" t="s">
        <v>803</v>
      </c>
      <c r="E121" s="4" t="s">
        <v>14</v>
      </c>
      <c r="F121" s="15" t="s">
        <v>627</v>
      </c>
      <c r="G121" s="15" t="s">
        <v>628</v>
      </c>
      <c r="H121" s="27">
        <v>2</v>
      </c>
      <c r="I121" s="15" t="s">
        <v>631</v>
      </c>
      <c r="J121" s="15" t="s">
        <v>637</v>
      </c>
      <c r="K121" s="26">
        <v>953</v>
      </c>
      <c r="L121" s="98">
        <v>-2.2783000210000002</v>
      </c>
      <c r="M121" s="98">
        <v>34.024458965000001</v>
      </c>
      <c r="N121" s="20">
        <v>42868</v>
      </c>
      <c r="O121" s="24">
        <v>42940</v>
      </c>
      <c r="P121" s="26">
        <f t="shared" si="20"/>
        <v>72</v>
      </c>
      <c r="Q121" s="77">
        <f>INDEX([1]Sheet1!$J:$J,MATCH(A121,[1]Sheet1!$A:$A,0))</f>
        <v>95.971684111000002</v>
      </c>
      <c r="R121" s="91" t="s">
        <v>39</v>
      </c>
      <c r="S121" s="82">
        <v>2.5</v>
      </c>
      <c r="T121" s="82">
        <v>13.2</v>
      </c>
      <c r="AC121" s="104">
        <v>5</v>
      </c>
      <c r="BY121" s="104">
        <v>20</v>
      </c>
      <c r="EA121" s="26">
        <v>25</v>
      </c>
      <c r="EB121" s="26">
        <f t="shared" si="23"/>
        <v>50</v>
      </c>
      <c r="EC121" s="26">
        <v>55</v>
      </c>
      <c r="EG121" s="1">
        <v>1.5</v>
      </c>
      <c r="EH121" s="15">
        <v>10.199999999999999</v>
      </c>
      <c r="EJ121">
        <v>7</v>
      </c>
      <c r="EO121">
        <v>5</v>
      </c>
      <c r="IN121" s="15">
        <v>8</v>
      </c>
      <c r="IO121" s="58">
        <f t="shared" si="21"/>
        <v>20</v>
      </c>
      <c r="IP121" s="15">
        <v>25</v>
      </c>
      <c r="IS121" s="32" t="s">
        <v>951</v>
      </c>
      <c r="JD121">
        <v>12.97</v>
      </c>
      <c r="JE121" s="75">
        <v>4.2699999999999996</v>
      </c>
      <c r="JF121" s="40">
        <v>12.18</v>
      </c>
      <c r="JG121" s="132"/>
      <c r="JH121" s="40"/>
      <c r="JJ121" s="110">
        <v>12.18</v>
      </c>
      <c r="JO121" s="40">
        <v>5.2</v>
      </c>
      <c r="JR121" s="107">
        <v>0.98</v>
      </c>
      <c r="JS121" s="107">
        <v>0.2</v>
      </c>
      <c r="JT121" s="107">
        <f t="shared" si="14"/>
        <v>0.98</v>
      </c>
      <c r="JU121" s="107">
        <f t="shared" si="15"/>
        <v>0.2</v>
      </c>
      <c r="JV121" s="107">
        <f t="shared" si="16"/>
        <v>16.45</v>
      </c>
      <c r="JW121" s="107" t="str">
        <f>IF(ISBLANK(JE121),"",IF(ISBLANK(JC121),"",IFERROR(((JE121-JC121)/0.36/P121),"")))</f>
        <v/>
      </c>
      <c r="JY121" s="107">
        <f>IF(ISBLANK(JV121),"",IF(ISBLANK(JD121),"",IFERROR(((JV121-JD121)/0.36/P121),"")))</f>
        <v>0.13425925925925919</v>
      </c>
    </row>
    <row r="122" spans="1:290" x14ac:dyDescent="0.25">
      <c r="A122" s="15" t="s">
        <v>358</v>
      </c>
      <c r="B122" s="4" t="s">
        <v>584</v>
      </c>
      <c r="C122" s="4" t="s">
        <v>733</v>
      </c>
      <c r="D122" s="4" t="s">
        <v>804</v>
      </c>
      <c r="E122" s="4" t="s">
        <v>14</v>
      </c>
      <c r="F122" s="15" t="s">
        <v>627</v>
      </c>
      <c r="G122" s="15" t="s">
        <v>628</v>
      </c>
      <c r="H122" s="27">
        <v>3</v>
      </c>
      <c r="I122" s="15" t="s">
        <v>629</v>
      </c>
      <c r="J122" s="15" t="s">
        <v>637</v>
      </c>
      <c r="K122" s="26">
        <v>951</v>
      </c>
      <c r="L122" s="98">
        <v>-2.2779990269999999</v>
      </c>
      <c r="M122" s="98">
        <v>34.027678035000001</v>
      </c>
      <c r="N122" s="20">
        <v>42868</v>
      </c>
      <c r="O122" s="24">
        <v>42940</v>
      </c>
      <c r="P122" s="26">
        <f t="shared" si="20"/>
        <v>72</v>
      </c>
      <c r="Q122" s="77">
        <f>INDEX([1]Sheet1!$J:$J,MATCH(A122,[1]Sheet1!$A:$A,0))</f>
        <v>95.971684111000002</v>
      </c>
      <c r="R122" s="91" t="s">
        <v>39</v>
      </c>
      <c r="S122" s="82">
        <v>2.2000000000000002</v>
      </c>
      <c r="T122" s="82">
        <v>21</v>
      </c>
      <c r="V122" s="104">
        <v>5</v>
      </c>
      <c r="AC122" s="104">
        <v>15</v>
      </c>
      <c r="AF122" s="104">
        <v>10</v>
      </c>
      <c r="AH122" s="104">
        <v>5</v>
      </c>
      <c r="EA122" s="26">
        <v>25</v>
      </c>
      <c r="EB122" s="26">
        <f t="shared" si="23"/>
        <v>60</v>
      </c>
      <c r="EC122" s="26">
        <v>60</v>
      </c>
      <c r="EG122" s="1">
        <v>3</v>
      </c>
      <c r="EH122" s="15">
        <v>21</v>
      </c>
      <c r="EO122">
        <v>10</v>
      </c>
      <c r="IN122" s="15">
        <v>35</v>
      </c>
      <c r="IO122" s="15">
        <f t="shared" si="21"/>
        <v>45</v>
      </c>
      <c r="IP122" s="15">
        <v>65</v>
      </c>
      <c r="IS122" s="32" t="s">
        <v>951</v>
      </c>
      <c r="JC122">
        <v>63.96</v>
      </c>
      <c r="JD122">
        <v>81.039999999999992</v>
      </c>
      <c r="JE122" s="75">
        <v>21.13</v>
      </c>
      <c r="JF122" s="40">
        <v>20.079999999999998</v>
      </c>
      <c r="JG122" s="132"/>
      <c r="JH122" s="40"/>
      <c r="JJ122" s="110">
        <v>20.079999999999998</v>
      </c>
      <c r="JN122" s="31">
        <v>3.16</v>
      </c>
      <c r="JO122" s="31">
        <v>4.62</v>
      </c>
      <c r="JP122" s="107">
        <v>0.67</v>
      </c>
      <c r="JQ122" s="107">
        <v>0.16</v>
      </c>
      <c r="JR122" s="107">
        <v>0.95</v>
      </c>
      <c r="JS122" s="107">
        <v>0.17</v>
      </c>
      <c r="JT122" s="107">
        <f t="shared" si="14"/>
        <v>1.62</v>
      </c>
      <c r="JU122" s="107">
        <f t="shared" si="15"/>
        <v>0.33</v>
      </c>
      <c r="JV122" s="107">
        <f t="shared" si="16"/>
        <v>41.209999999999994</v>
      </c>
      <c r="JW122" s="107" t="str">
        <f>IF(ISBLANK(JE122),"",IF(ISBLANK(JC123),"",IFERROR(((JE122-JC123)/0.36/P122),"")))</f>
        <v/>
      </c>
      <c r="JX122" s="107">
        <f>IF(ISBLANK(JE122),"",IF(ISBLANK(JE122),"",IFERROR(((JE122-JE123)/0.36/P122),"")))</f>
        <v>0.49305555555555558</v>
      </c>
      <c r="JY122" s="107">
        <f>IF(ISBLANK(JD123),"",IF(ISBLANK(JV122),"",IFERROR(((JV122-JD123)/0.36/P122),"")))</f>
        <v>0.9239969135802466</v>
      </c>
      <c r="JZ122" s="107">
        <f>IF(ISBLANK(JV123),"",IF(ISBLANK(JV122),"",IFERROR(((JV122-JV123)/0.36/P122),"")))</f>
        <v>0.85956790123456761</v>
      </c>
    </row>
    <row r="123" spans="1:290" x14ac:dyDescent="0.25">
      <c r="A123" s="15" t="s">
        <v>359</v>
      </c>
      <c r="B123" s="4" t="s">
        <v>584</v>
      </c>
      <c r="C123" s="4" t="s">
        <v>733</v>
      </c>
      <c r="D123" s="4" t="s">
        <v>804</v>
      </c>
      <c r="E123" s="4" t="s">
        <v>14</v>
      </c>
      <c r="F123" s="15" t="s">
        <v>627</v>
      </c>
      <c r="G123" s="15" t="s">
        <v>628</v>
      </c>
      <c r="H123" s="27">
        <v>3</v>
      </c>
      <c r="I123" s="15" t="s">
        <v>631</v>
      </c>
      <c r="J123" s="15" t="s">
        <v>637</v>
      </c>
      <c r="K123" s="26">
        <v>951</v>
      </c>
      <c r="L123" s="98">
        <v>-2.2779990269999999</v>
      </c>
      <c r="M123" s="98">
        <v>34.027678035000001</v>
      </c>
      <c r="N123" s="20">
        <v>42868</v>
      </c>
      <c r="O123" s="24">
        <v>42940</v>
      </c>
      <c r="P123" s="26">
        <f t="shared" si="20"/>
        <v>72</v>
      </c>
      <c r="Q123" s="77">
        <f>INDEX([1]Sheet1!$J:$J,MATCH(A123,[1]Sheet1!$A:$A,0))</f>
        <v>95.971684111000002</v>
      </c>
      <c r="R123" s="91" t="s">
        <v>39</v>
      </c>
      <c r="S123" s="82">
        <v>3.4</v>
      </c>
      <c r="T123" s="82">
        <v>14.8</v>
      </c>
      <c r="V123" s="104">
        <v>5</v>
      </c>
      <c r="AC123" s="104">
        <v>5</v>
      </c>
      <c r="AH123" s="104">
        <v>10</v>
      </c>
      <c r="EA123" s="26">
        <v>25</v>
      </c>
      <c r="EB123" s="26">
        <f t="shared" si="23"/>
        <v>45</v>
      </c>
      <c r="EC123" s="26">
        <v>50</v>
      </c>
      <c r="EG123" s="1">
        <v>2.5</v>
      </c>
      <c r="EH123" s="15">
        <v>6.8</v>
      </c>
      <c r="EO123">
        <v>5</v>
      </c>
      <c r="EQ123">
        <v>6</v>
      </c>
      <c r="GM123" s="4">
        <v>8</v>
      </c>
      <c r="IN123" s="15">
        <v>7</v>
      </c>
      <c r="IO123" s="58">
        <f t="shared" si="21"/>
        <v>26</v>
      </c>
      <c r="IP123" s="15">
        <v>30</v>
      </c>
      <c r="IS123" s="32" t="s">
        <v>951</v>
      </c>
      <c r="JD123">
        <v>17.260000000000002</v>
      </c>
      <c r="JE123" s="75">
        <v>8.35</v>
      </c>
      <c r="JF123" s="40">
        <v>10.58</v>
      </c>
      <c r="JG123" s="132"/>
      <c r="JH123" s="40"/>
      <c r="JJ123" s="110">
        <v>10.58</v>
      </c>
      <c r="JN123" s="31">
        <v>3.23</v>
      </c>
      <c r="JO123" s="31">
        <v>2.0699999999999998</v>
      </c>
      <c r="JP123" s="107">
        <v>0.88</v>
      </c>
      <c r="JQ123" s="107">
        <v>0.19</v>
      </c>
      <c r="JR123" s="107">
        <v>1.02</v>
      </c>
      <c r="JS123" s="107">
        <v>0.2</v>
      </c>
      <c r="JT123" s="107">
        <f t="shared" si="14"/>
        <v>1.9</v>
      </c>
      <c r="JU123" s="107">
        <f t="shared" si="15"/>
        <v>0.39</v>
      </c>
      <c r="JV123" s="107">
        <f t="shared" si="16"/>
        <v>18.93</v>
      </c>
      <c r="JW123" s="107" t="str">
        <f>IF(ISBLANK(JE123),"",IF(ISBLANK(JC123),"",IFERROR(((JE123-JC123)/0.36/P123),"")))</f>
        <v/>
      </c>
      <c r="JY123" s="107">
        <f>IF(ISBLANK(JV123),"",IF(ISBLANK(JD123),"",IFERROR(((JV123-JD123)/0.36/P123),"")))</f>
        <v>6.4429012345678938E-2</v>
      </c>
    </row>
    <row r="124" spans="1:290" x14ac:dyDescent="0.25">
      <c r="A124" s="15" t="s">
        <v>360</v>
      </c>
      <c r="B124" s="4" t="s">
        <v>585</v>
      </c>
      <c r="C124" s="4" t="s">
        <v>733</v>
      </c>
      <c r="D124" s="4" t="s">
        <v>805</v>
      </c>
      <c r="E124" s="4" t="s">
        <v>14</v>
      </c>
      <c r="F124" s="15" t="s">
        <v>627</v>
      </c>
      <c r="G124" s="15" t="s">
        <v>628</v>
      </c>
      <c r="H124" s="27">
        <v>4</v>
      </c>
      <c r="I124" s="15" t="s">
        <v>629</v>
      </c>
      <c r="J124" s="15" t="s">
        <v>637</v>
      </c>
      <c r="K124" s="26">
        <v>950</v>
      </c>
      <c r="L124" s="98">
        <v>-2.2788369660000001</v>
      </c>
      <c r="M124" s="98">
        <v>34.031883989999997</v>
      </c>
      <c r="N124" s="20">
        <v>42868</v>
      </c>
      <c r="O124" s="24">
        <v>42940</v>
      </c>
      <c r="P124" s="26">
        <f t="shared" si="20"/>
        <v>72</v>
      </c>
      <c r="Q124" s="77">
        <f>INDEX([1]Sheet1!$J:$J,MATCH(A124,[1]Sheet1!$A:$A,0))</f>
        <v>95.971684111000002</v>
      </c>
      <c r="R124" s="91" t="s">
        <v>39</v>
      </c>
      <c r="S124" s="82">
        <v>4</v>
      </c>
      <c r="T124" s="82">
        <v>10.8</v>
      </c>
      <c r="AF124" s="104">
        <v>18</v>
      </c>
      <c r="EA124" s="26">
        <v>15</v>
      </c>
      <c r="EB124" s="26">
        <f t="shared" si="23"/>
        <v>33</v>
      </c>
      <c r="EC124" s="26">
        <v>35</v>
      </c>
      <c r="EG124" s="1">
        <v>3</v>
      </c>
      <c r="EH124" s="15">
        <v>9</v>
      </c>
      <c r="EO124">
        <v>12</v>
      </c>
      <c r="EQ124">
        <v>8</v>
      </c>
      <c r="IN124" s="15">
        <v>20</v>
      </c>
      <c r="IO124" s="15">
        <f t="shared" si="21"/>
        <v>40</v>
      </c>
      <c r="IP124" s="15">
        <v>45</v>
      </c>
      <c r="IS124" s="32" t="s">
        <v>951</v>
      </c>
      <c r="JC124">
        <v>9.2799999999999994</v>
      </c>
      <c r="JD124">
        <v>33.72</v>
      </c>
      <c r="JE124" s="75">
        <v>26.72</v>
      </c>
      <c r="JF124" s="40">
        <v>4.92</v>
      </c>
      <c r="JG124" s="132"/>
      <c r="JH124" s="40"/>
      <c r="JJ124" s="110">
        <v>4.92</v>
      </c>
      <c r="JN124" s="31">
        <v>5.99</v>
      </c>
      <c r="JP124" s="107">
        <v>0.77</v>
      </c>
      <c r="JQ124" s="107">
        <v>0.16</v>
      </c>
      <c r="JT124" s="107">
        <f t="shared" si="14"/>
        <v>0.77</v>
      </c>
      <c r="JU124" s="107">
        <f t="shared" si="15"/>
        <v>0.16</v>
      </c>
      <c r="JV124" s="107">
        <f t="shared" si="16"/>
        <v>31.64</v>
      </c>
      <c r="JW124" s="107">
        <f>IF(ISBLANK(JE124),"",IF(ISBLANK(JC125),"",IFERROR(((JE124-JC125)/0.36/P124),"")))</f>
        <v>0.75655864197530864</v>
      </c>
      <c r="JX124" s="107">
        <f>IF(ISBLANK(JE124),"",IF(ISBLANK(JE124),"",IFERROR(((JE124-JE125)/0.36/P124),"")))</f>
        <v>0.58410493827160492</v>
      </c>
      <c r="JY124" s="107">
        <f>IF(ISBLANK(JD125),"",IF(ISBLANK(JV124),"",IFERROR(((JV124-JD125)/0.36/P124),"")))</f>
        <v>0.2372685185185186</v>
      </c>
      <c r="JZ124" s="107">
        <f>IF(ISBLANK(JV125),"",IF(ISBLANK(JV124),"",IFERROR(((JV124-JV125)/0.36/P124),"")))</f>
        <v>-0.37962962962962954</v>
      </c>
    </row>
    <row r="125" spans="1:290" x14ac:dyDescent="0.25">
      <c r="A125" s="15" t="s">
        <v>361</v>
      </c>
      <c r="B125" s="4" t="s">
        <v>585</v>
      </c>
      <c r="C125" s="4" t="s">
        <v>733</v>
      </c>
      <c r="D125" s="4" t="s">
        <v>805</v>
      </c>
      <c r="E125" s="4" t="s">
        <v>14</v>
      </c>
      <c r="F125" s="15" t="s">
        <v>627</v>
      </c>
      <c r="G125" s="15" t="s">
        <v>628</v>
      </c>
      <c r="H125" s="27">
        <v>4</v>
      </c>
      <c r="I125" s="15" t="s">
        <v>631</v>
      </c>
      <c r="J125" s="15" t="s">
        <v>637</v>
      </c>
      <c r="K125" s="26">
        <v>950</v>
      </c>
      <c r="L125" s="98">
        <v>-2.2788369660000001</v>
      </c>
      <c r="M125" s="98">
        <v>34.031883989999997</v>
      </c>
      <c r="N125" s="20">
        <v>42868</v>
      </c>
      <c r="O125" s="24">
        <v>42940</v>
      </c>
      <c r="P125" s="26">
        <f t="shared" si="20"/>
        <v>72</v>
      </c>
      <c r="Q125" s="77">
        <f>INDEX([1]Sheet1!$J:$J,MATCH(A125,[1]Sheet1!$A:$A,0))</f>
        <v>95.971684111000002</v>
      </c>
      <c r="R125" s="91" t="s">
        <v>39</v>
      </c>
      <c r="S125" s="82">
        <v>3.2</v>
      </c>
      <c r="T125" s="82">
        <v>22.2</v>
      </c>
      <c r="V125" s="104">
        <v>5</v>
      </c>
      <c r="AF125" s="104">
        <v>15</v>
      </c>
      <c r="EA125" s="26">
        <v>20</v>
      </c>
      <c r="EB125" s="26">
        <f t="shared" si="23"/>
        <v>40</v>
      </c>
      <c r="EC125" s="26">
        <v>55</v>
      </c>
      <c r="EG125" s="1">
        <v>2</v>
      </c>
      <c r="EH125" s="15">
        <v>2.6</v>
      </c>
      <c r="EQ125">
        <v>10</v>
      </c>
      <c r="IN125" s="15">
        <v>13</v>
      </c>
      <c r="IO125" s="58">
        <f t="shared" si="21"/>
        <v>23</v>
      </c>
      <c r="IP125" s="15">
        <v>27</v>
      </c>
      <c r="IS125" s="32" t="s">
        <v>951</v>
      </c>
      <c r="JC125">
        <v>7.11</v>
      </c>
      <c r="JD125">
        <v>25.49</v>
      </c>
      <c r="JE125" s="75">
        <v>11.58</v>
      </c>
      <c r="JF125" s="40">
        <v>29.9</v>
      </c>
      <c r="JG125" s="132"/>
      <c r="JH125" s="40"/>
      <c r="JJ125" s="110">
        <v>29.9</v>
      </c>
      <c r="JN125" s="31">
        <v>3.2</v>
      </c>
      <c r="JP125" s="107">
        <v>0.84</v>
      </c>
      <c r="JQ125" s="107">
        <v>0.24</v>
      </c>
      <c r="JT125" s="107">
        <f t="shared" si="14"/>
        <v>0.84</v>
      </c>
      <c r="JU125" s="107">
        <f t="shared" si="15"/>
        <v>0.24</v>
      </c>
      <c r="JV125" s="107">
        <f t="shared" si="16"/>
        <v>41.48</v>
      </c>
      <c r="JW125" s="107">
        <f>IF(ISBLANK(JE125),"",IF(ISBLANK(JC125),"",IFERROR(((JE125-JC125)/0.36/P125),"")))</f>
        <v>0.17245370370370369</v>
      </c>
      <c r="JY125" s="107">
        <f>IF(ISBLANK(JV125),"",IF(ISBLANK(JD125),"",IFERROR(((JV125-JD125)/0.36/P125),"")))</f>
        <v>0.61689814814814814</v>
      </c>
    </row>
    <row r="126" spans="1:290" x14ac:dyDescent="0.25">
      <c r="A126" s="15" t="s">
        <v>362</v>
      </c>
      <c r="B126" s="4" t="s">
        <v>586</v>
      </c>
      <c r="C126" s="4" t="s">
        <v>734</v>
      </c>
      <c r="D126" s="4" t="s">
        <v>806</v>
      </c>
      <c r="E126" s="4" t="s">
        <v>15</v>
      </c>
      <c r="F126" s="15" t="s">
        <v>627</v>
      </c>
      <c r="G126" s="15" t="s">
        <v>632</v>
      </c>
      <c r="H126" s="27">
        <v>1</v>
      </c>
      <c r="I126" s="15" t="s">
        <v>629</v>
      </c>
      <c r="J126" s="15" t="s">
        <v>637</v>
      </c>
      <c r="K126" s="26">
        <v>957</v>
      </c>
      <c r="L126" s="98">
        <v>-2.3500519620000002</v>
      </c>
      <c r="M126" s="98">
        <v>34.049975992999997</v>
      </c>
      <c r="N126" s="20">
        <v>42869</v>
      </c>
      <c r="O126" s="24">
        <v>42939</v>
      </c>
      <c r="P126" s="26">
        <f t="shared" si="20"/>
        <v>70</v>
      </c>
      <c r="Q126" s="77">
        <f>INDEX([1]Sheet1!$J:$J,MATCH(A126,[1]Sheet1!$A:$A,0))</f>
        <v>71.696299983000003</v>
      </c>
      <c r="R126" s="91" t="s">
        <v>23</v>
      </c>
      <c r="S126" s="82">
        <v>3</v>
      </c>
      <c r="T126" s="82">
        <v>2.2000000000000002</v>
      </c>
      <c r="AP126" s="104">
        <v>10</v>
      </c>
      <c r="EA126" s="26">
        <v>38</v>
      </c>
      <c r="EB126" s="26">
        <f t="shared" si="23"/>
        <v>48</v>
      </c>
      <c r="EC126" s="26">
        <v>55</v>
      </c>
      <c r="EG126" s="1">
        <v>2.5</v>
      </c>
      <c r="EH126" s="15">
        <v>2.2000000000000002</v>
      </c>
      <c r="FD126">
        <v>10</v>
      </c>
      <c r="IN126" s="15">
        <v>28</v>
      </c>
      <c r="IO126" s="15">
        <f t="shared" si="21"/>
        <v>38</v>
      </c>
      <c r="IP126" s="15">
        <v>40</v>
      </c>
      <c r="IS126" s="32" t="s">
        <v>951</v>
      </c>
      <c r="JC126">
        <v>24.25</v>
      </c>
      <c r="JD126">
        <v>58.14</v>
      </c>
      <c r="JE126" s="75">
        <v>38.76</v>
      </c>
      <c r="JF126" s="40">
        <v>11.19</v>
      </c>
      <c r="JG126" s="132"/>
      <c r="JH126" s="40"/>
      <c r="JJ126" s="110">
        <v>11.19</v>
      </c>
      <c r="JN126" s="31">
        <v>9.66</v>
      </c>
      <c r="JO126" s="31">
        <v>4.3899999999999997</v>
      </c>
      <c r="JP126" s="107">
        <v>0.84</v>
      </c>
      <c r="JQ126" s="107">
        <v>0.14000000000000001</v>
      </c>
      <c r="JR126" s="107">
        <v>1.05</v>
      </c>
      <c r="JS126" s="107">
        <v>0.26</v>
      </c>
      <c r="JT126" s="107">
        <f t="shared" si="14"/>
        <v>1.8900000000000001</v>
      </c>
      <c r="JU126" s="107">
        <f t="shared" si="15"/>
        <v>0.4</v>
      </c>
      <c r="JV126" s="107">
        <f t="shared" si="16"/>
        <v>49.949999999999996</v>
      </c>
      <c r="JW126" s="107">
        <f>IF(ISBLANK(JE126),"",IF(ISBLANK(JC127),"",IFERROR(((JE126-JC127)/0.36/P126),"")))</f>
        <v>0.88849206349206333</v>
      </c>
      <c r="JX126" s="107">
        <f>IF(ISBLANK(JE126),"",IF(ISBLANK(JE126),"",IFERROR(((JE126-JE127)/0.36/P126),"")))</f>
        <v>8.2142857142857156E-2</v>
      </c>
      <c r="JY126" s="107">
        <f>IF(ISBLANK(JD127),"",IF(ISBLANK(JV126),"",IFERROR(((JV126-JD127)/0.36/P126),"")))</f>
        <v>0.8103174603174601</v>
      </c>
      <c r="JZ126" s="107">
        <f>IF(ISBLANK(JV127),"",IF(ISBLANK(JV126),"",IFERROR(((JV126-JV127)/0.36/P126),"")))</f>
        <v>0.47738095238095246</v>
      </c>
    </row>
    <row r="127" spans="1:290" x14ac:dyDescent="0.25">
      <c r="A127" s="15" t="s">
        <v>363</v>
      </c>
      <c r="B127" s="4" t="s">
        <v>586</v>
      </c>
      <c r="C127" s="4" t="s">
        <v>734</v>
      </c>
      <c r="D127" s="4" t="s">
        <v>806</v>
      </c>
      <c r="E127" s="4" t="s">
        <v>15</v>
      </c>
      <c r="F127" s="15" t="s">
        <v>627</v>
      </c>
      <c r="G127" s="15" t="s">
        <v>632</v>
      </c>
      <c r="H127" s="27">
        <v>1</v>
      </c>
      <c r="I127" s="15" t="s">
        <v>631</v>
      </c>
      <c r="J127" s="15" t="s">
        <v>637</v>
      </c>
      <c r="K127" s="26">
        <v>957</v>
      </c>
      <c r="L127" s="98">
        <v>-2.3500519620000002</v>
      </c>
      <c r="M127" s="98">
        <v>34.049975992999997</v>
      </c>
      <c r="N127" s="20">
        <v>42869</v>
      </c>
      <c r="O127" s="24">
        <v>42939</v>
      </c>
      <c r="P127" s="26">
        <f t="shared" si="20"/>
        <v>70</v>
      </c>
      <c r="Q127" s="77">
        <f>INDEX([1]Sheet1!$J:$J,MATCH(A127,[1]Sheet1!$A:$A,0))</f>
        <v>71.696299983000003</v>
      </c>
      <c r="R127" s="91" t="s">
        <v>23</v>
      </c>
      <c r="S127" s="82">
        <v>1</v>
      </c>
      <c r="T127" s="82">
        <v>2.2000000000000002</v>
      </c>
      <c r="EA127" s="26">
        <v>70</v>
      </c>
      <c r="EB127" s="26">
        <f t="shared" si="23"/>
        <v>70</v>
      </c>
      <c r="EC127" s="26">
        <v>85</v>
      </c>
      <c r="EG127" s="1">
        <v>1</v>
      </c>
      <c r="EH127" s="15">
        <v>1.4</v>
      </c>
      <c r="EN127">
        <v>3</v>
      </c>
      <c r="IN127" s="15">
        <v>30</v>
      </c>
      <c r="IO127" s="58">
        <f t="shared" si="21"/>
        <v>33</v>
      </c>
      <c r="IP127" s="15">
        <v>35</v>
      </c>
      <c r="IS127" s="32" t="s">
        <v>951</v>
      </c>
      <c r="JC127">
        <v>16.37</v>
      </c>
      <c r="JD127">
        <v>29.53</v>
      </c>
      <c r="JE127" s="75">
        <v>36.69</v>
      </c>
      <c r="JF127" s="40">
        <v>1.23</v>
      </c>
      <c r="JG127" s="132"/>
      <c r="JH127" s="40"/>
      <c r="JJ127" s="110">
        <v>1.23</v>
      </c>
      <c r="JN127" s="31">
        <v>7.78</v>
      </c>
      <c r="JP127" s="107">
        <v>1.0900000000000001</v>
      </c>
      <c r="JQ127" s="107">
        <v>0.14000000000000001</v>
      </c>
      <c r="JT127" s="107">
        <f t="shared" si="14"/>
        <v>1.0900000000000001</v>
      </c>
      <c r="JU127" s="107">
        <f t="shared" si="15"/>
        <v>0.14000000000000001</v>
      </c>
      <c r="JV127" s="107">
        <f t="shared" si="16"/>
        <v>37.919999999999995</v>
      </c>
      <c r="JW127" s="107">
        <f>IF(ISBLANK(JE127),"",IF(ISBLANK(JC127),"",IFERROR(((JE127-JC127)/0.36/P127),"")))</f>
        <v>0.80634920634920626</v>
      </c>
      <c r="JY127" s="107">
        <f>IF(ISBLANK(JV127),"",IF(ISBLANK(JD127),"",IFERROR(((JV127-JD127)/0.36/P127),"")))</f>
        <v>0.3329365079365077</v>
      </c>
    </row>
    <row r="128" spans="1:290" x14ac:dyDescent="0.25">
      <c r="A128" s="15" t="s">
        <v>364</v>
      </c>
      <c r="B128" s="4" t="s">
        <v>587</v>
      </c>
      <c r="C128" s="4" t="s">
        <v>734</v>
      </c>
      <c r="D128" s="4" t="s">
        <v>807</v>
      </c>
      <c r="E128" s="4" t="s">
        <v>15</v>
      </c>
      <c r="F128" s="15" t="s">
        <v>627</v>
      </c>
      <c r="G128" s="15" t="s">
        <v>632</v>
      </c>
      <c r="H128" s="27">
        <v>2</v>
      </c>
      <c r="I128" s="15" t="s">
        <v>629</v>
      </c>
      <c r="J128" s="15" t="s">
        <v>637</v>
      </c>
      <c r="K128" s="26">
        <v>959</v>
      </c>
      <c r="L128" s="98">
        <v>-2.3484879830000001</v>
      </c>
      <c r="M128" s="98">
        <v>34.050110019999998</v>
      </c>
      <c r="N128" s="20">
        <v>42869</v>
      </c>
      <c r="O128" s="24">
        <v>42939</v>
      </c>
      <c r="P128" s="26">
        <f t="shared" si="20"/>
        <v>70</v>
      </c>
      <c r="Q128" s="77">
        <f>INDEX([1]Sheet1!$J:$J,MATCH(A128,[1]Sheet1!$A:$A,0))</f>
        <v>71.696299983000003</v>
      </c>
      <c r="R128" s="91" t="s">
        <v>23</v>
      </c>
      <c r="S128" s="82">
        <v>2</v>
      </c>
      <c r="T128" s="82">
        <v>4.4000000000000004</v>
      </c>
      <c r="Z128" s="104">
        <v>6</v>
      </c>
      <c r="CD128" s="104">
        <v>10</v>
      </c>
      <c r="EA128" s="28">
        <v>40</v>
      </c>
      <c r="EB128" s="26">
        <f t="shared" si="23"/>
        <v>56</v>
      </c>
      <c r="EC128" s="28">
        <v>60</v>
      </c>
      <c r="EG128" s="1">
        <v>2.2000000000000002</v>
      </c>
      <c r="EH128" s="15">
        <v>8.8000000000000007</v>
      </c>
      <c r="EN128">
        <v>5</v>
      </c>
      <c r="EY128">
        <v>5</v>
      </c>
      <c r="IN128" s="15">
        <v>25</v>
      </c>
      <c r="IO128" s="15">
        <f t="shared" si="21"/>
        <v>35</v>
      </c>
      <c r="IP128" s="15">
        <v>37</v>
      </c>
      <c r="IS128" s="32" t="s">
        <v>951</v>
      </c>
      <c r="JC128">
        <v>24.42</v>
      </c>
      <c r="JD128">
        <v>61.21</v>
      </c>
      <c r="JE128" s="75">
        <v>30.58</v>
      </c>
      <c r="JF128" s="40">
        <v>10.29</v>
      </c>
      <c r="JG128" s="132"/>
      <c r="JH128" s="40"/>
      <c r="JJ128" s="110">
        <v>10.29</v>
      </c>
      <c r="JN128" s="31">
        <v>7.29</v>
      </c>
      <c r="JO128" s="40">
        <v>4.87</v>
      </c>
      <c r="JP128" s="107">
        <v>1.26</v>
      </c>
      <c r="JQ128" s="107">
        <v>0.2</v>
      </c>
      <c r="JR128" s="107">
        <v>10.9</v>
      </c>
      <c r="JS128" s="107">
        <v>0.14000000000000001</v>
      </c>
      <c r="JT128" s="107">
        <f t="shared" si="14"/>
        <v>12.16</v>
      </c>
      <c r="JU128" s="107">
        <f t="shared" si="15"/>
        <v>0.34</v>
      </c>
      <c r="JV128" s="107">
        <f t="shared" si="16"/>
        <v>40.869999999999997</v>
      </c>
      <c r="JW128" s="107">
        <f>IF(ISBLANK(JE128),"",IF(ISBLANK(JC129),"",IFERROR(((JE128-JC129)/0.36/P128),"")))</f>
        <v>0.75238095238095248</v>
      </c>
      <c r="JX128" s="107">
        <f>IF(ISBLANK(JE128),"",IF(ISBLANK(JE128),"",IFERROR(((JE128-JE129)/0.36/P128),"")))</f>
        <v>0.11428571428571425</v>
      </c>
      <c r="JY128" s="107">
        <f>IF(ISBLANK(JD129),"",IF(ISBLANK(JV128),"",IFERROR(((JV128-JD129)/0.36/P128),"")))</f>
        <v>0.46626984126984133</v>
      </c>
      <c r="JZ128" s="107">
        <f>IF(ISBLANK(JV129),"",IF(ISBLANK(JV128),"",IFERROR(((JV128-JV129)/0.36/P128),"")))</f>
        <v>0.39880952380952372</v>
      </c>
    </row>
    <row r="129" spans="1:286" x14ac:dyDescent="0.25">
      <c r="A129" s="15" t="s">
        <v>365</v>
      </c>
      <c r="B129" s="4" t="s">
        <v>587</v>
      </c>
      <c r="C129" s="4" t="s">
        <v>734</v>
      </c>
      <c r="D129" s="4" t="s">
        <v>807</v>
      </c>
      <c r="E129" s="4" t="s">
        <v>15</v>
      </c>
      <c r="F129" s="15" t="s">
        <v>627</v>
      </c>
      <c r="G129" s="15" t="s">
        <v>632</v>
      </c>
      <c r="H129" s="27">
        <v>2</v>
      </c>
      <c r="I129" s="15" t="s">
        <v>631</v>
      </c>
      <c r="J129" s="15" t="s">
        <v>637</v>
      </c>
      <c r="K129" s="26">
        <v>959</v>
      </c>
      <c r="L129" s="98">
        <v>-2.3484879830000001</v>
      </c>
      <c r="M129" s="98">
        <v>34.050110019999998</v>
      </c>
      <c r="N129" s="20">
        <v>42869</v>
      </c>
      <c r="O129" s="24">
        <v>42939</v>
      </c>
      <c r="P129" s="26">
        <f t="shared" si="20"/>
        <v>70</v>
      </c>
      <c r="Q129" s="77">
        <f>INDEX([1]Sheet1!$J:$J,MATCH(A129,[1]Sheet1!$A:$A,0))</f>
        <v>71.696299983000003</v>
      </c>
      <c r="R129" s="91" t="s">
        <v>23</v>
      </c>
      <c r="S129" s="82">
        <v>1.3</v>
      </c>
      <c r="T129" s="82">
        <v>5.4</v>
      </c>
      <c r="Z129" s="104">
        <v>5</v>
      </c>
      <c r="CD129" s="104">
        <v>5</v>
      </c>
      <c r="EA129" s="28">
        <v>45</v>
      </c>
      <c r="EB129" s="26">
        <f t="shared" si="23"/>
        <v>55</v>
      </c>
      <c r="EC129" s="28">
        <v>55</v>
      </c>
      <c r="EG129" s="1">
        <v>1.9</v>
      </c>
      <c r="EH129" s="15">
        <v>1.8</v>
      </c>
      <c r="EN129">
        <v>5</v>
      </c>
      <c r="IN129" s="15">
        <v>15</v>
      </c>
      <c r="IO129" s="58">
        <f t="shared" si="21"/>
        <v>20</v>
      </c>
      <c r="IP129" s="15">
        <v>22</v>
      </c>
      <c r="IS129" s="32" t="s">
        <v>951</v>
      </c>
      <c r="JC129">
        <v>11.62</v>
      </c>
      <c r="JD129">
        <v>29.119999999999997</v>
      </c>
      <c r="JE129" s="75">
        <v>27.7</v>
      </c>
      <c r="JF129" s="40">
        <v>3.12</v>
      </c>
      <c r="JG129" s="132"/>
      <c r="JH129" s="40"/>
      <c r="JJ129" s="110">
        <v>3.12</v>
      </c>
      <c r="JK129" s="6">
        <v>1.65</v>
      </c>
      <c r="JN129" s="31">
        <v>6.38</v>
      </c>
      <c r="JP129" s="107">
        <v>1.4</v>
      </c>
      <c r="JQ129" s="107">
        <v>0.2</v>
      </c>
      <c r="JT129" s="107">
        <f t="shared" si="14"/>
        <v>1.4</v>
      </c>
      <c r="JU129" s="107">
        <f t="shared" si="15"/>
        <v>0.2</v>
      </c>
      <c r="JV129" s="107">
        <f t="shared" si="16"/>
        <v>30.82</v>
      </c>
      <c r="JW129" s="107">
        <f>IF(ISBLANK(JE129),"",IF(ISBLANK(JC129),"",IFERROR(((JE129-JC129)/0.36/P129),"")))</f>
        <v>0.63809523809523805</v>
      </c>
      <c r="JY129" s="107">
        <f>IF(ISBLANK(JV129),"",IF(ISBLANK(JD129),"",IFERROR(((JV129-JD129)/0.36/P129),"")))</f>
        <v>6.7460317460317581E-2</v>
      </c>
    </row>
    <row r="130" spans="1:286" x14ac:dyDescent="0.25">
      <c r="A130" s="15" t="s">
        <v>366</v>
      </c>
      <c r="B130" s="4" t="s">
        <v>588</v>
      </c>
      <c r="C130" s="4" t="s">
        <v>734</v>
      </c>
      <c r="D130" s="4" t="s">
        <v>808</v>
      </c>
      <c r="E130" s="4" t="s">
        <v>15</v>
      </c>
      <c r="F130" s="15" t="s">
        <v>627</v>
      </c>
      <c r="G130" s="15" t="s">
        <v>632</v>
      </c>
      <c r="H130" s="27">
        <v>3</v>
      </c>
      <c r="I130" s="15" t="s">
        <v>629</v>
      </c>
      <c r="J130" s="15" t="s">
        <v>637</v>
      </c>
      <c r="K130" s="26">
        <v>1022</v>
      </c>
      <c r="L130" s="98">
        <v>-2.3672930339999998</v>
      </c>
      <c r="M130" s="98">
        <v>34.062509034000001</v>
      </c>
      <c r="N130" s="20">
        <v>42869</v>
      </c>
      <c r="O130" s="24">
        <v>42939</v>
      </c>
      <c r="P130" s="26">
        <f t="shared" si="20"/>
        <v>70</v>
      </c>
      <c r="Q130" s="77">
        <f>INDEX([1]Sheet1!$J:$J,MATCH(A130,[1]Sheet1!$A:$A,0))</f>
        <v>71.696299983000003</v>
      </c>
      <c r="R130" s="91" t="s">
        <v>23</v>
      </c>
      <c r="S130" s="82">
        <v>3</v>
      </c>
      <c r="T130" s="82">
        <v>17</v>
      </c>
      <c r="Z130" s="104">
        <v>30</v>
      </c>
      <c r="AH130" s="104">
        <v>10</v>
      </c>
      <c r="CE130" s="104">
        <v>20</v>
      </c>
      <c r="EA130" s="28">
        <v>30</v>
      </c>
      <c r="EB130" s="26">
        <f t="shared" si="23"/>
        <v>90</v>
      </c>
      <c r="EC130" s="28">
        <v>95</v>
      </c>
      <c r="EG130" s="1">
        <v>2.8</v>
      </c>
      <c r="EH130" s="15">
        <v>24</v>
      </c>
      <c r="EN130">
        <v>15</v>
      </c>
      <c r="GS130" s="4">
        <v>5</v>
      </c>
      <c r="IN130" s="15">
        <v>45</v>
      </c>
      <c r="IO130" s="15">
        <f t="shared" si="21"/>
        <v>65</v>
      </c>
      <c r="IP130" s="15">
        <v>70</v>
      </c>
      <c r="IS130" s="32" t="s">
        <v>951</v>
      </c>
      <c r="JC130">
        <v>4.8</v>
      </c>
      <c r="JD130">
        <v>104.22</v>
      </c>
      <c r="JE130" s="75">
        <v>40.770000000000003</v>
      </c>
      <c r="JF130" s="40">
        <v>20.14</v>
      </c>
      <c r="JG130" s="132"/>
      <c r="JH130" s="40"/>
      <c r="JJ130" s="110">
        <v>20.14</v>
      </c>
      <c r="JN130" s="31">
        <v>3.98</v>
      </c>
      <c r="JO130" s="31">
        <v>3.49</v>
      </c>
      <c r="JP130" s="107">
        <v>1.05</v>
      </c>
      <c r="JQ130" s="107">
        <v>0.26</v>
      </c>
      <c r="JR130" s="107">
        <v>1.05</v>
      </c>
      <c r="JS130" s="107">
        <v>0.21</v>
      </c>
      <c r="JT130" s="107">
        <f t="shared" ref="JT130:JT193" si="24">IF((AND(JP130="", JR130="")),"",JP130+JR130)</f>
        <v>2.1</v>
      </c>
      <c r="JU130" s="107">
        <f t="shared" ref="JU130:JU193" si="25">IF((AND(JQ130="", JS130="")),"",JQ130+JS130)</f>
        <v>0.47</v>
      </c>
      <c r="JV130" s="107">
        <f t="shared" ref="JV130:JV193" si="26">IF((AND(JE130="", JJ130="")),"",JE130+JJ130)</f>
        <v>60.910000000000004</v>
      </c>
      <c r="JW130" s="107">
        <f>IF(ISBLANK(JE130),"",IF(ISBLANK(JC131),"",IFERROR(((JE130-JC131)/0.36/P130),"")))</f>
        <v>1.573809523809524</v>
      </c>
      <c r="JX130" s="107">
        <f>IF(ISBLANK(JE130),"",IF(ISBLANK(JE130),"",IFERROR(((JE130-JE131)/0.36/P130),"")))</f>
        <v>0.93809523809523832</v>
      </c>
      <c r="JY130" s="107">
        <f>IF(ISBLANK(JD131),"",IF(ISBLANK(JV130),"",IFERROR(((JV130-JD131)/0.36/P130),"")))</f>
        <v>-1.1337301587301587</v>
      </c>
      <c r="JZ130" s="107">
        <f>IF(ISBLANK(JV131),"",IF(ISBLANK(JV130),"",IFERROR(((JV130-JV131)/0.36/P130),"")))</f>
        <v>1.4539682539682541</v>
      </c>
    </row>
    <row r="131" spans="1:286" x14ac:dyDescent="0.25">
      <c r="A131" s="15" t="s">
        <v>367</v>
      </c>
      <c r="B131" s="4" t="s">
        <v>588</v>
      </c>
      <c r="C131" s="4" t="s">
        <v>734</v>
      </c>
      <c r="D131" s="4" t="s">
        <v>808</v>
      </c>
      <c r="E131" s="4" t="s">
        <v>15</v>
      </c>
      <c r="F131" s="15" t="s">
        <v>627</v>
      </c>
      <c r="G131" s="15" t="s">
        <v>632</v>
      </c>
      <c r="H131" s="27">
        <v>3</v>
      </c>
      <c r="I131" s="15" t="s">
        <v>631</v>
      </c>
      <c r="J131" s="15" t="s">
        <v>637</v>
      </c>
      <c r="K131" s="26">
        <v>1022</v>
      </c>
      <c r="L131" s="98">
        <v>-2.3672930339999998</v>
      </c>
      <c r="M131" s="98">
        <v>34.062509034000001</v>
      </c>
      <c r="N131" s="20">
        <v>42869</v>
      </c>
      <c r="O131" s="24">
        <v>42939</v>
      </c>
      <c r="P131" s="26">
        <f t="shared" si="20"/>
        <v>70</v>
      </c>
      <c r="Q131" s="77">
        <f>INDEX([1]Sheet1!$J:$J,MATCH(A131,[1]Sheet1!$A:$A,0))</f>
        <v>71.696299983000003</v>
      </c>
      <c r="R131" s="91" t="s">
        <v>23</v>
      </c>
      <c r="T131" s="82">
        <v>25</v>
      </c>
      <c r="Z131" s="104">
        <v>30</v>
      </c>
      <c r="CK131" s="104">
        <v>20</v>
      </c>
      <c r="EA131" s="28">
        <v>40</v>
      </c>
      <c r="EB131" s="26">
        <f t="shared" si="23"/>
        <v>90</v>
      </c>
      <c r="EC131" s="28">
        <v>95</v>
      </c>
      <c r="EG131" s="1">
        <v>2</v>
      </c>
      <c r="EH131" s="15">
        <v>4</v>
      </c>
      <c r="EN131">
        <v>12</v>
      </c>
      <c r="IN131" s="15">
        <v>40</v>
      </c>
      <c r="IO131" s="58">
        <f t="shared" si="21"/>
        <v>52</v>
      </c>
      <c r="IP131" s="15">
        <v>55</v>
      </c>
      <c r="IS131" s="32" t="s">
        <v>951</v>
      </c>
      <c r="JC131">
        <v>1.1100000000000001</v>
      </c>
      <c r="JD131">
        <v>89.48</v>
      </c>
      <c r="JE131" s="75">
        <v>17.13</v>
      </c>
      <c r="JF131" s="40">
        <v>7.14</v>
      </c>
      <c r="JG131" s="132"/>
      <c r="JH131" s="40"/>
      <c r="JJ131" s="110">
        <v>7.14</v>
      </c>
      <c r="JN131" s="31">
        <v>5.16</v>
      </c>
      <c r="JP131" s="107">
        <v>0.84</v>
      </c>
      <c r="JQ131" s="107">
        <v>0.22</v>
      </c>
      <c r="JT131" s="107">
        <f t="shared" si="24"/>
        <v>0.84</v>
      </c>
      <c r="JU131" s="107">
        <f t="shared" si="25"/>
        <v>0.22</v>
      </c>
      <c r="JV131" s="107">
        <f t="shared" si="26"/>
        <v>24.27</v>
      </c>
      <c r="JW131" s="107">
        <f>IF(ISBLANK(JE131),"",IF(ISBLANK(JC131),"",IFERROR(((JE131-JC131)/0.36/P131),"")))</f>
        <v>0.63571428571428568</v>
      </c>
      <c r="JY131" s="107">
        <f>IF(ISBLANK(JV131),"",IF(ISBLANK(JD131),"",IFERROR(((JV131-JD131)/0.36/P131),"")))</f>
        <v>-2.5876984126984133</v>
      </c>
    </row>
    <row r="132" spans="1:286" x14ac:dyDescent="0.25">
      <c r="A132" s="15" t="s">
        <v>368</v>
      </c>
      <c r="B132" s="4" t="s">
        <v>589</v>
      </c>
      <c r="C132" s="4" t="s">
        <v>734</v>
      </c>
      <c r="D132" s="4" t="s">
        <v>809</v>
      </c>
      <c r="E132" s="4" t="s">
        <v>15</v>
      </c>
      <c r="F132" s="15" t="s">
        <v>627</v>
      </c>
      <c r="G132" s="15" t="s">
        <v>632</v>
      </c>
      <c r="H132" s="27">
        <v>4</v>
      </c>
      <c r="I132" s="15" t="s">
        <v>629</v>
      </c>
      <c r="J132" s="15" t="s">
        <v>637</v>
      </c>
      <c r="K132" s="26">
        <v>1020</v>
      </c>
      <c r="L132" s="98">
        <v>-2.3685700170000001</v>
      </c>
      <c r="M132" s="98">
        <v>34.062585980000001</v>
      </c>
      <c r="N132" s="20">
        <v>42869</v>
      </c>
      <c r="O132" s="24">
        <v>42939</v>
      </c>
      <c r="P132" s="26">
        <f t="shared" si="20"/>
        <v>70</v>
      </c>
      <c r="Q132" s="77">
        <f>INDEX([1]Sheet1!$J:$J,MATCH(A132,[1]Sheet1!$A:$A,0))</f>
        <v>71.696299983000003</v>
      </c>
      <c r="R132" s="91" t="s">
        <v>23</v>
      </c>
      <c r="S132" s="85">
        <v>4.8</v>
      </c>
      <c r="T132" s="82">
        <v>16.8</v>
      </c>
      <c r="Z132" s="104">
        <v>5</v>
      </c>
      <c r="AL132" s="104">
        <v>20</v>
      </c>
      <c r="AP132" s="104">
        <v>20</v>
      </c>
      <c r="EA132" s="28">
        <v>25</v>
      </c>
      <c r="EB132" s="26">
        <f t="shared" si="23"/>
        <v>70</v>
      </c>
      <c r="EC132" s="28">
        <v>75</v>
      </c>
      <c r="EG132" s="1">
        <v>4.5</v>
      </c>
      <c r="EH132" s="15">
        <v>13.8</v>
      </c>
      <c r="EN132">
        <v>5</v>
      </c>
      <c r="FD132">
        <v>20</v>
      </c>
      <c r="GY132" s="4">
        <v>5</v>
      </c>
      <c r="IN132" s="15">
        <v>15</v>
      </c>
      <c r="IO132" s="15">
        <f t="shared" si="21"/>
        <v>45</v>
      </c>
      <c r="IP132" s="15">
        <v>50</v>
      </c>
      <c r="IS132" s="32" t="s">
        <v>951</v>
      </c>
      <c r="JC132">
        <v>9.2200000000000006</v>
      </c>
      <c r="JD132">
        <v>77.400000000000006</v>
      </c>
      <c r="JE132" s="75">
        <v>16.68</v>
      </c>
      <c r="JF132" s="40">
        <v>38.950000000000003</v>
      </c>
      <c r="JG132" s="132">
        <v>8.2200000000000006</v>
      </c>
      <c r="JH132" s="40"/>
      <c r="JJ132" s="110">
        <v>38.950000000000003</v>
      </c>
      <c r="JN132" s="31">
        <v>4.8099999999999996</v>
      </c>
      <c r="JO132" s="40">
        <v>5.91</v>
      </c>
      <c r="JP132" s="107">
        <v>0.81</v>
      </c>
      <c r="JQ132" s="107">
        <v>0.22</v>
      </c>
      <c r="JR132" s="107">
        <v>0.98</v>
      </c>
      <c r="JS132" s="107">
        <v>0.24</v>
      </c>
      <c r="JT132" s="107">
        <f t="shared" si="24"/>
        <v>1.79</v>
      </c>
      <c r="JU132" s="107">
        <f t="shared" si="25"/>
        <v>0.45999999999999996</v>
      </c>
      <c r="JV132" s="107">
        <f t="shared" si="26"/>
        <v>55.63</v>
      </c>
      <c r="JW132" s="107">
        <f>IF(ISBLANK(JE132),"",IF(ISBLANK(JC133),"",IFERROR(((JE132-JC133)/0.36/P132),"")))</f>
        <v>-4.2857142857142934E-2</v>
      </c>
      <c r="JX132" s="107">
        <f>IF(ISBLANK(JE132),"",IF(ISBLANK(JE132),"",IFERROR(((JE132-JE133)/0.36/P132),"")))</f>
        <v>0.21865079365079365</v>
      </c>
      <c r="JY132" s="107">
        <f>IF(ISBLANK(JD133),"",IF(ISBLANK(JV132),"",IFERROR(((JV132-JD133)/0.36/P132),"")))</f>
        <v>-0.49007936507936523</v>
      </c>
      <c r="JZ132" s="107">
        <f>IF(ISBLANK(JV133),"",IF(ISBLANK(JV132),"",IFERROR(((JV132-JV133)/0.36/P132),"")))</f>
        <v>0.76388888888888884</v>
      </c>
    </row>
    <row r="133" spans="1:286" x14ac:dyDescent="0.25">
      <c r="A133" s="15" t="s">
        <v>369</v>
      </c>
      <c r="B133" s="4" t="s">
        <v>589</v>
      </c>
      <c r="C133" s="4" t="s">
        <v>734</v>
      </c>
      <c r="D133" s="4" t="s">
        <v>809</v>
      </c>
      <c r="E133" s="4" t="s">
        <v>15</v>
      </c>
      <c r="F133" s="15" t="s">
        <v>627</v>
      </c>
      <c r="G133" s="15" t="s">
        <v>632</v>
      </c>
      <c r="H133" s="27">
        <v>4</v>
      </c>
      <c r="I133" s="15" t="s">
        <v>631</v>
      </c>
      <c r="J133" s="15" t="s">
        <v>637</v>
      </c>
      <c r="K133" s="26">
        <v>1020</v>
      </c>
      <c r="L133" s="98">
        <v>-2.3685700170000001</v>
      </c>
      <c r="M133" s="98">
        <v>34.062585980000001</v>
      </c>
      <c r="N133" s="20">
        <v>42869</v>
      </c>
      <c r="O133" s="24">
        <v>42939</v>
      </c>
      <c r="P133" s="26">
        <f t="shared" si="20"/>
        <v>70</v>
      </c>
      <c r="Q133" s="77">
        <f>INDEX([1]Sheet1!$J:$J,MATCH(A133,[1]Sheet1!$A:$A,0))</f>
        <v>71.696299983000003</v>
      </c>
      <c r="R133" s="91" t="s">
        <v>23</v>
      </c>
      <c r="S133" s="85">
        <v>2</v>
      </c>
      <c r="T133" s="82">
        <v>9.6</v>
      </c>
      <c r="Z133" s="104">
        <v>25</v>
      </c>
      <c r="AF133" s="104">
        <v>5</v>
      </c>
      <c r="CK133" s="104">
        <v>5</v>
      </c>
      <c r="EA133" s="28">
        <v>25</v>
      </c>
      <c r="EB133" s="26">
        <f t="shared" si="23"/>
        <v>60</v>
      </c>
      <c r="EC133" s="28">
        <v>70</v>
      </c>
      <c r="EG133" s="1">
        <v>1.7</v>
      </c>
      <c r="EH133" s="15">
        <v>10.199999999999999</v>
      </c>
      <c r="EN133">
        <v>20</v>
      </c>
      <c r="IN133" s="15">
        <v>18</v>
      </c>
      <c r="IO133" s="58">
        <f t="shared" si="21"/>
        <v>38</v>
      </c>
      <c r="IP133" s="15">
        <v>45</v>
      </c>
      <c r="IS133" s="32" t="s">
        <v>951</v>
      </c>
      <c r="JC133">
        <v>17.760000000000002</v>
      </c>
      <c r="JD133">
        <v>67.98</v>
      </c>
      <c r="JE133" s="75">
        <v>11.17</v>
      </c>
      <c r="JF133" s="40">
        <v>25.21</v>
      </c>
      <c r="JG133" s="132">
        <v>4.22</v>
      </c>
      <c r="JH133" s="40"/>
      <c r="JJ133" s="110">
        <v>25.21</v>
      </c>
      <c r="JN133" s="31">
        <v>4.87</v>
      </c>
      <c r="JP133" s="107">
        <v>0.88</v>
      </c>
      <c r="JQ133" s="107">
        <v>0.21</v>
      </c>
      <c r="JT133" s="107">
        <f t="shared" si="24"/>
        <v>0.88</v>
      </c>
      <c r="JU133" s="107">
        <f t="shared" si="25"/>
        <v>0.21</v>
      </c>
      <c r="JV133" s="107">
        <f t="shared" si="26"/>
        <v>36.380000000000003</v>
      </c>
      <c r="JW133" s="107">
        <f>IF(ISBLANK(JE133),"",IF(ISBLANK(JC133),"",IFERROR(((JE133-JC133)/0.36/P133),"")))</f>
        <v>-0.26150793650793658</v>
      </c>
      <c r="JY133" s="107">
        <f>IF(ISBLANK(JV133),"",IF(ISBLANK(JD133),"",IFERROR(((JV133-JD133)/0.36/P133),"")))</f>
        <v>-1.2539682539682542</v>
      </c>
    </row>
    <row r="134" spans="1:286" x14ac:dyDescent="0.25">
      <c r="A134" s="15" t="s">
        <v>370</v>
      </c>
      <c r="B134" s="4" t="s">
        <v>590</v>
      </c>
      <c r="C134" s="4" t="s">
        <v>735</v>
      </c>
      <c r="D134" s="4" t="s">
        <v>810</v>
      </c>
      <c r="E134" s="4" t="s">
        <v>31</v>
      </c>
      <c r="F134" s="15" t="s">
        <v>633</v>
      </c>
      <c r="G134" s="15" t="s">
        <v>628</v>
      </c>
      <c r="H134" s="27">
        <v>1</v>
      </c>
      <c r="I134" s="15" t="s">
        <v>629</v>
      </c>
      <c r="J134" s="15" t="s">
        <v>637</v>
      </c>
      <c r="K134" s="26">
        <v>995</v>
      </c>
      <c r="L134" s="98">
        <v>-3.2993320000000002</v>
      </c>
      <c r="M134" s="98">
        <v>34.848457965999998</v>
      </c>
      <c r="N134" s="24">
        <v>42866</v>
      </c>
      <c r="O134" s="24">
        <v>42937</v>
      </c>
      <c r="P134" s="26">
        <f t="shared" si="20"/>
        <v>71</v>
      </c>
      <c r="Q134" s="77">
        <f>INDEX([1]Sheet1!$J:$J,MATCH(A134,[1]Sheet1!$A:$A,0))</f>
        <v>9.6000002329999994</v>
      </c>
      <c r="R134" s="91" t="s">
        <v>115</v>
      </c>
      <c r="S134" s="85">
        <v>2.4</v>
      </c>
      <c r="T134" s="82">
        <v>2.6</v>
      </c>
      <c r="EA134" s="28">
        <v>20</v>
      </c>
      <c r="EB134" s="26">
        <f t="shared" si="23"/>
        <v>20</v>
      </c>
      <c r="EC134" s="28">
        <v>25</v>
      </c>
      <c r="EG134" s="1">
        <v>1.5</v>
      </c>
      <c r="EH134" s="15">
        <v>5</v>
      </c>
      <c r="EN134">
        <v>18</v>
      </c>
      <c r="FV134" s="4">
        <v>2</v>
      </c>
      <c r="IN134" s="15">
        <v>10</v>
      </c>
      <c r="IO134" s="15">
        <f t="shared" si="21"/>
        <v>30</v>
      </c>
      <c r="IP134" s="15">
        <v>30</v>
      </c>
      <c r="IS134" s="32" t="s">
        <v>951</v>
      </c>
      <c r="JD134" t="s">
        <v>859</v>
      </c>
      <c r="JE134" s="75">
        <v>6.43</v>
      </c>
      <c r="JF134" s="40">
        <v>2.68</v>
      </c>
      <c r="JG134" s="132"/>
      <c r="JH134" s="40"/>
      <c r="JJ134" s="110">
        <v>2.68</v>
      </c>
      <c r="JO134" s="40">
        <v>3.2</v>
      </c>
      <c r="JR134" s="107">
        <v>1.05</v>
      </c>
      <c r="JS134" s="107">
        <v>0.27</v>
      </c>
      <c r="JT134" s="107">
        <f t="shared" si="24"/>
        <v>1.05</v>
      </c>
      <c r="JU134" s="107">
        <f t="shared" si="25"/>
        <v>0.27</v>
      </c>
      <c r="JV134" s="107">
        <f t="shared" si="26"/>
        <v>9.11</v>
      </c>
      <c r="JW134" s="107">
        <f>IF(ISBLANK(JE134),"",IF(ISBLANK(JC136),"",IFERROR(((JE134-JC136)/0.36/P134),"")))</f>
        <v>0.25156494522691702</v>
      </c>
      <c r="JX134" s="107">
        <f>IF(ISBLANK(JE134),"",IF(ISBLANK(JE136),"",IFERROR(((JE134-JE136)/0.36/P134),"")))</f>
        <v>-1.9561815336463502E-3</v>
      </c>
      <c r="JY134" s="107">
        <f>IF(ISBLANK(JV134),"",IF(ISBLANK(JD136),"",IFERROR(((JV134-JD136)/0.36/P134),"")))</f>
        <v>0.35641627543035992</v>
      </c>
      <c r="JZ134" s="107">
        <f>IF(ISBLANK(JV136),"",IF(ISBLANK(JV134),"",IFERROR(((JV134-JV136)/0.36/P134),"")))</f>
        <v>-4.4209702660406913E-2</v>
      </c>
    </row>
    <row r="135" spans="1:286" x14ac:dyDescent="0.25">
      <c r="A135" s="15" t="s">
        <v>371</v>
      </c>
      <c r="B135" s="4" t="s">
        <v>590</v>
      </c>
      <c r="C135" s="4" t="s">
        <v>735</v>
      </c>
      <c r="D135" s="4" t="s">
        <v>810</v>
      </c>
      <c r="E135" s="4" t="s">
        <v>31</v>
      </c>
      <c r="F135" s="15" t="s">
        <v>633</v>
      </c>
      <c r="G135" s="15" t="s">
        <v>628</v>
      </c>
      <c r="H135" s="27">
        <v>1</v>
      </c>
      <c r="I135" s="15" t="s">
        <v>634</v>
      </c>
      <c r="J135" s="15" t="s">
        <v>637</v>
      </c>
      <c r="K135" s="26">
        <v>995</v>
      </c>
      <c r="L135" s="98">
        <v>-3.2993320000000002</v>
      </c>
      <c r="M135" s="98">
        <v>34.848457965999998</v>
      </c>
      <c r="N135" s="24">
        <v>42866</v>
      </c>
      <c r="O135" s="24">
        <v>42937</v>
      </c>
      <c r="P135" s="26">
        <f t="shared" si="20"/>
        <v>71</v>
      </c>
      <c r="Q135" s="77">
        <f>INDEX([1]Sheet1!$J:$J,MATCH(A135,[1]Sheet1!$A:$A,0))</f>
        <v>9.6000002329999994</v>
      </c>
      <c r="R135" s="91" t="s">
        <v>115</v>
      </c>
      <c r="S135" s="85">
        <v>1.5</v>
      </c>
      <c r="T135" s="82">
        <v>3.2</v>
      </c>
      <c r="Z135" s="104">
        <v>5</v>
      </c>
      <c r="AS135" s="104">
        <v>10</v>
      </c>
      <c r="EA135" s="28">
        <v>5</v>
      </c>
      <c r="EB135" s="26">
        <f t="shared" si="23"/>
        <v>20</v>
      </c>
      <c r="EC135" s="28">
        <v>25</v>
      </c>
      <c r="EG135" s="1">
        <v>2</v>
      </c>
      <c r="EH135" s="15">
        <v>2.4</v>
      </c>
      <c r="EN135">
        <v>20</v>
      </c>
      <c r="GT135" s="4">
        <v>2</v>
      </c>
      <c r="IN135" s="15">
        <v>13</v>
      </c>
      <c r="IO135" s="58">
        <f t="shared" si="21"/>
        <v>35</v>
      </c>
      <c r="IP135" s="15">
        <v>35</v>
      </c>
      <c r="IS135" s="32" t="s">
        <v>951</v>
      </c>
      <c r="JD135" t="s">
        <v>859</v>
      </c>
      <c r="JE135" s="75">
        <v>1.38</v>
      </c>
      <c r="JF135" s="40">
        <v>16.36</v>
      </c>
      <c r="JG135" s="132"/>
      <c r="JH135" s="40"/>
      <c r="JJ135" s="110">
        <v>16.36</v>
      </c>
      <c r="JO135" s="40">
        <v>3.56</v>
      </c>
      <c r="JR135" s="107">
        <v>0.88</v>
      </c>
      <c r="JS135" s="107">
        <v>0.2</v>
      </c>
      <c r="JT135" s="107">
        <f t="shared" si="24"/>
        <v>0.88</v>
      </c>
      <c r="JU135" s="107">
        <f t="shared" si="25"/>
        <v>0.2</v>
      </c>
      <c r="JV135" s="107">
        <f t="shared" si="26"/>
        <v>17.739999999999998</v>
      </c>
      <c r="JW135" s="107">
        <f>IF(ISBLANK(JE135),"",IF(ISBLANK(JC136),"",IFERROR(((JE135-JC136)/0.36/P135),"")))</f>
        <v>5.3990610328638493E-2</v>
      </c>
      <c r="JX135" s="107">
        <f>IF(ISBLANK(JE135),"",IF(ISBLANK(JE136),"",IFERROR(((JE135-JE136)/0.36/P135),"")))</f>
        <v>-0.1995305164319249</v>
      </c>
      <c r="JY135" s="107">
        <f>IF(ISBLANK(JV135),"",IF(ISBLANK(JD136),"",IFERROR(((JV135-JD136)/0.36/P135),"")))</f>
        <v>0.69405320813771521</v>
      </c>
      <c r="JZ135" s="107">
        <f>IF(ISBLANK(JV136),"",IF(ISBLANK(JV135),"",IFERROR(((JV135-JV136)/0.36/P135),"")))</f>
        <v>0.29342723004694832</v>
      </c>
    </row>
    <row r="136" spans="1:286" x14ac:dyDescent="0.25">
      <c r="A136" s="15" t="s">
        <v>372</v>
      </c>
      <c r="B136" s="4" t="s">
        <v>590</v>
      </c>
      <c r="C136" s="4" t="s">
        <v>735</v>
      </c>
      <c r="D136" s="4" t="s">
        <v>810</v>
      </c>
      <c r="E136" s="4" t="s">
        <v>31</v>
      </c>
      <c r="F136" s="15" t="s">
        <v>633</v>
      </c>
      <c r="G136" s="15" t="s">
        <v>628</v>
      </c>
      <c r="H136" s="27">
        <v>1</v>
      </c>
      <c r="I136" s="15" t="s">
        <v>631</v>
      </c>
      <c r="J136" s="15" t="s">
        <v>637</v>
      </c>
      <c r="K136" s="26">
        <v>995</v>
      </c>
      <c r="L136" s="98">
        <v>-3.2993320000000002</v>
      </c>
      <c r="M136" s="98">
        <v>34.848457965999998</v>
      </c>
      <c r="N136" s="24">
        <v>42866</v>
      </c>
      <c r="O136" s="24">
        <v>42937</v>
      </c>
      <c r="P136" s="26">
        <f t="shared" si="20"/>
        <v>71</v>
      </c>
      <c r="Q136" s="77">
        <f>INDEX([1]Sheet1!$J:$J,MATCH(A136,[1]Sheet1!$A:$A,0))</f>
        <v>9.6000002329999994</v>
      </c>
      <c r="R136" s="91" t="s">
        <v>115</v>
      </c>
      <c r="S136" s="85">
        <v>1.3</v>
      </c>
      <c r="T136" s="82">
        <v>3.3</v>
      </c>
      <c r="AS136" s="104">
        <v>12</v>
      </c>
      <c r="EA136" s="28">
        <v>10</v>
      </c>
      <c r="EB136" s="26">
        <f t="shared" si="23"/>
        <v>22</v>
      </c>
      <c r="EC136" s="28">
        <v>30</v>
      </c>
      <c r="EG136" s="1">
        <v>2</v>
      </c>
      <c r="EH136" s="15">
        <v>1.4</v>
      </c>
      <c r="EN136">
        <v>5</v>
      </c>
      <c r="IN136" s="15">
        <v>5</v>
      </c>
      <c r="IO136" s="15">
        <f t="shared" si="21"/>
        <v>10</v>
      </c>
      <c r="IP136" s="15">
        <v>13</v>
      </c>
      <c r="IS136" s="32" t="s">
        <v>951</v>
      </c>
      <c r="JC136">
        <v>0</v>
      </c>
      <c r="JD136">
        <v>0</v>
      </c>
      <c r="JE136" s="75">
        <v>6.48</v>
      </c>
      <c r="JF136" s="40">
        <v>3.76</v>
      </c>
      <c r="JG136" s="132"/>
      <c r="JH136" s="40"/>
      <c r="JJ136" s="110">
        <v>3.76</v>
      </c>
      <c r="JT136" s="107" t="str">
        <f t="shared" si="24"/>
        <v/>
      </c>
      <c r="JU136" s="107" t="str">
        <f t="shared" si="25"/>
        <v/>
      </c>
      <c r="JV136" s="107">
        <f t="shared" si="26"/>
        <v>10.24</v>
      </c>
      <c r="JW136" s="107">
        <f>IF(ISBLANK(JE136),"",IF(ISBLANK(JC136),"",IFERROR(((JE136-JC136)/0.36/P136),"")))</f>
        <v>0.25352112676056343</v>
      </c>
      <c r="JY136" s="107">
        <f>IF(ISBLANK(JV136),"",IF(ISBLANK(JD136),"",IFERROR(((JV136-JD136)/0.36/P136),"")))</f>
        <v>0.40062597809076683</v>
      </c>
    </row>
    <row r="137" spans="1:286" x14ac:dyDescent="0.25">
      <c r="A137" s="15" t="s">
        <v>373</v>
      </c>
      <c r="B137" s="4" t="s">
        <v>591</v>
      </c>
      <c r="C137" s="4" t="s">
        <v>735</v>
      </c>
      <c r="D137" s="4" t="s">
        <v>811</v>
      </c>
      <c r="E137" s="4" t="s">
        <v>31</v>
      </c>
      <c r="F137" s="15" t="s">
        <v>633</v>
      </c>
      <c r="G137" s="15" t="s">
        <v>628</v>
      </c>
      <c r="H137" s="27">
        <v>2</v>
      </c>
      <c r="I137" s="15" t="s">
        <v>629</v>
      </c>
      <c r="J137" s="15" t="s">
        <v>637</v>
      </c>
      <c r="K137" s="26">
        <v>980</v>
      </c>
      <c r="L137" s="98">
        <v>-3.3032679740000002</v>
      </c>
      <c r="M137" s="98">
        <v>34.847795963000003</v>
      </c>
      <c r="N137" s="24">
        <v>42866</v>
      </c>
      <c r="O137" s="24">
        <v>42937</v>
      </c>
      <c r="P137" s="26">
        <f t="shared" si="20"/>
        <v>71</v>
      </c>
      <c r="Q137" s="77">
        <f>INDEX([1]Sheet1!$J:$J,MATCH(A137,[1]Sheet1!$A:$A,0))</f>
        <v>9.6000002329999994</v>
      </c>
      <c r="R137" s="91" t="s">
        <v>115</v>
      </c>
      <c r="S137" s="85">
        <v>1.5</v>
      </c>
      <c r="T137" s="82">
        <v>2.8</v>
      </c>
      <c r="AQ137" s="104">
        <v>6</v>
      </c>
      <c r="EA137" s="28">
        <v>7</v>
      </c>
      <c r="EB137" s="26">
        <f t="shared" si="23"/>
        <v>13</v>
      </c>
      <c r="EC137" s="28">
        <v>15</v>
      </c>
      <c r="EG137" s="1">
        <v>2.5</v>
      </c>
      <c r="EH137" s="15">
        <v>4.4000000000000004</v>
      </c>
      <c r="EN137">
        <v>8</v>
      </c>
      <c r="FY137" s="4">
        <v>7</v>
      </c>
      <c r="IN137" s="15">
        <v>5</v>
      </c>
      <c r="IO137" s="58">
        <f t="shared" si="21"/>
        <v>20</v>
      </c>
      <c r="IP137" s="15">
        <v>20</v>
      </c>
      <c r="IS137" s="32" t="s">
        <v>951</v>
      </c>
      <c r="JC137">
        <v>14.46</v>
      </c>
      <c r="JD137">
        <v>25.810000000000002</v>
      </c>
      <c r="JE137" s="75">
        <v>3.8</v>
      </c>
      <c r="JF137" s="40">
        <v>7.75</v>
      </c>
      <c r="JG137" s="132"/>
      <c r="JH137" s="40"/>
      <c r="JJ137" s="110">
        <v>7.75</v>
      </c>
      <c r="JO137" s="40">
        <v>3.55</v>
      </c>
      <c r="JR137" s="107">
        <v>0.88</v>
      </c>
      <c r="JS137" s="107">
        <v>0.09</v>
      </c>
      <c r="JT137" s="107">
        <f t="shared" si="24"/>
        <v>0.88</v>
      </c>
      <c r="JU137" s="107">
        <f t="shared" si="25"/>
        <v>0.09</v>
      </c>
      <c r="JV137" s="107">
        <f t="shared" si="26"/>
        <v>11.55</v>
      </c>
      <c r="JW137" s="107">
        <f>IF(ISBLANK(JE137),"",IF(ISBLANK(JC139),"",IFERROR(((JE137-JC139)/0.36/P137),"")))</f>
        <v>-4.9687010954616605E-2</v>
      </c>
      <c r="JX137" s="107">
        <f>IF(ISBLANK(JE137),"",IF(ISBLANK(JE139),"",IFERROR(((JE137-JE139)/0.36/P137),"")))</f>
        <v>-0.16431924882629109</v>
      </c>
      <c r="JY137" s="107">
        <f>IF(ISBLANK(JV137),"",IF(ISBLANK(JD139),"",IFERROR(((JV137-JD139)/0.36/P137),"")))</f>
        <v>-0.16627543035993739</v>
      </c>
      <c r="JZ137" s="107">
        <f>IF(ISBLANK(JV139),"",IF(ISBLANK(JV137),"",IFERROR(((JV137-JV139)/0.36/P137),"")))</f>
        <v>-7.9029733959311413E-2</v>
      </c>
    </row>
    <row r="138" spans="1:286" x14ac:dyDescent="0.25">
      <c r="A138" s="15" t="s">
        <v>374</v>
      </c>
      <c r="B138" s="4" t="s">
        <v>591</v>
      </c>
      <c r="C138" s="4" t="s">
        <v>735</v>
      </c>
      <c r="D138" s="4" t="s">
        <v>811</v>
      </c>
      <c r="E138" s="4" t="s">
        <v>31</v>
      </c>
      <c r="F138" s="15" t="s">
        <v>633</v>
      </c>
      <c r="G138" s="15" t="s">
        <v>628</v>
      </c>
      <c r="H138" s="27">
        <v>2</v>
      </c>
      <c r="I138" s="15" t="s">
        <v>634</v>
      </c>
      <c r="J138" s="15" t="s">
        <v>637</v>
      </c>
      <c r="K138" s="26">
        <v>980</v>
      </c>
      <c r="L138" s="98">
        <v>-3.3032679740000002</v>
      </c>
      <c r="M138" s="98">
        <v>34.847795963000003</v>
      </c>
      <c r="N138" s="24">
        <v>42866</v>
      </c>
      <c r="O138" s="24">
        <v>42937</v>
      </c>
      <c r="P138" s="26">
        <f t="shared" si="20"/>
        <v>71</v>
      </c>
      <c r="Q138" s="77">
        <f>INDEX([1]Sheet1!$J:$J,MATCH(A138,[1]Sheet1!$A:$A,0))</f>
        <v>9.6000002329999994</v>
      </c>
      <c r="R138" s="91" t="s">
        <v>115</v>
      </c>
      <c r="T138" s="85">
        <v>4.7</v>
      </c>
      <c r="Z138" s="104">
        <v>6</v>
      </c>
      <c r="BG138" s="104">
        <v>5</v>
      </c>
      <c r="CG138" s="104">
        <v>10</v>
      </c>
      <c r="EA138" s="28">
        <v>20</v>
      </c>
      <c r="EB138" s="26">
        <f t="shared" si="23"/>
        <v>41</v>
      </c>
      <c r="EC138" s="28">
        <v>45</v>
      </c>
      <c r="EG138" s="1">
        <v>2</v>
      </c>
      <c r="EH138" s="15">
        <v>5.6</v>
      </c>
      <c r="EN138">
        <v>7</v>
      </c>
      <c r="FG138">
        <v>6</v>
      </c>
      <c r="GU138" s="4">
        <v>5</v>
      </c>
      <c r="IN138" s="15">
        <v>7</v>
      </c>
      <c r="IO138" s="15">
        <f t="shared" si="21"/>
        <v>25</v>
      </c>
      <c r="IP138" s="15">
        <v>25</v>
      </c>
      <c r="IS138" s="32" t="s">
        <v>951</v>
      </c>
      <c r="JD138" t="s">
        <v>859</v>
      </c>
      <c r="JE138" s="75">
        <v>5.73</v>
      </c>
      <c r="JF138" s="40">
        <v>12.85</v>
      </c>
      <c r="JG138" s="132"/>
      <c r="JH138" s="40"/>
      <c r="JJ138" s="110">
        <v>12.85</v>
      </c>
      <c r="JO138" s="40">
        <v>3.08</v>
      </c>
      <c r="JR138" s="107">
        <v>1.23</v>
      </c>
      <c r="JS138" s="107">
        <v>0.15</v>
      </c>
      <c r="JT138" s="107">
        <f t="shared" si="24"/>
        <v>1.23</v>
      </c>
      <c r="JU138" s="107">
        <f t="shared" si="25"/>
        <v>0.15</v>
      </c>
      <c r="JV138" s="107">
        <f t="shared" si="26"/>
        <v>18.579999999999998</v>
      </c>
      <c r="JW138" s="107">
        <f>IF(ISBLANK(JE138),"",IF(ISBLANK(JC139),"",IFERROR(((JE138-JC139)/0.36/P138),"")))</f>
        <v>2.582159624413146E-2</v>
      </c>
      <c r="JX138" s="107">
        <f>IF(ISBLANK(JE138),"",IF(ISBLANK(JE139),"",IFERROR(((JE138-JE139)/0.36/P138),"")))</f>
        <v>-8.8810641627543027E-2</v>
      </c>
      <c r="JY138" s="107">
        <f>IF(ISBLANK(JV138),"",IF(ISBLANK(JD139),"",IFERROR(((JV138-JD139)/0.36/P138),"")))</f>
        <v>0.10876369327073544</v>
      </c>
      <c r="JZ138" s="107">
        <f>IF(ISBLANK(JV139),"",IF(ISBLANK(JV138),"",IFERROR(((JV138-JV139)/0.36/P138),"")))</f>
        <v>0.19600938967136144</v>
      </c>
    </row>
    <row r="139" spans="1:286" x14ac:dyDescent="0.25">
      <c r="A139" s="15" t="s">
        <v>375</v>
      </c>
      <c r="B139" s="4" t="s">
        <v>591</v>
      </c>
      <c r="C139" s="4" t="s">
        <v>735</v>
      </c>
      <c r="D139" s="15" t="s">
        <v>811</v>
      </c>
      <c r="E139" s="4" t="s">
        <v>31</v>
      </c>
      <c r="F139" s="15" t="s">
        <v>633</v>
      </c>
      <c r="G139" s="15" t="s">
        <v>628</v>
      </c>
      <c r="H139" s="27">
        <v>2</v>
      </c>
      <c r="I139" s="15" t="s">
        <v>631</v>
      </c>
      <c r="J139" s="15" t="s">
        <v>637</v>
      </c>
      <c r="K139" s="27">
        <v>980</v>
      </c>
      <c r="L139" s="98">
        <v>-3.3032679740000002</v>
      </c>
      <c r="M139" s="98">
        <v>34.847795963000003</v>
      </c>
      <c r="N139" s="24">
        <v>42866</v>
      </c>
      <c r="O139" s="24">
        <v>42937</v>
      </c>
      <c r="P139" s="26">
        <f t="shared" si="20"/>
        <v>71</v>
      </c>
      <c r="Q139" s="77">
        <f>INDEX([1]Sheet1!$J:$J,MATCH(A139,[1]Sheet1!$A:$A,0))</f>
        <v>9.6000002329999994</v>
      </c>
      <c r="R139" s="91" t="s">
        <v>115</v>
      </c>
      <c r="S139" s="85">
        <v>1.5</v>
      </c>
      <c r="T139" s="85">
        <v>5.4</v>
      </c>
      <c r="AQ139" s="104">
        <v>7</v>
      </c>
      <c r="EA139" s="28">
        <v>20</v>
      </c>
      <c r="EB139" s="26">
        <f t="shared" si="23"/>
        <v>27</v>
      </c>
      <c r="EC139" s="28">
        <v>30</v>
      </c>
      <c r="EH139" s="15">
        <v>1.4</v>
      </c>
      <c r="EN139">
        <v>4</v>
      </c>
      <c r="FY139" s="4">
        <v>3</v>
      </c>
      <c r="IN139" s="15">
        <v>3</v>
      </c>
      <c r="IO139" s="58">
        <f t="shared" si="21"/>
        <v>10</v>
      </c>
      <c r="IP139" s="15">
        <v>10</v>
      </c>
      <c r="IS139" s="32" t="s">
        <v>951</v>
      </c>
      <c r="JC139">
        <v>5.07</v>
      </c>
      <c r="JD139">
        <v>15.8</v>
      </c>
      <c r="JE139" s="75">
        <v>8</v>
      </c>
      <c r="JF139" s="40">
        <v>5.57</v>
      </c>
      <c r="JG139" s="132"/>
      <c r="JH139" s="40"/>
      <c r="JJ139" s="110">
        <v>5.57</v>
      </c>
      <c r="JT139" s="107" t="str">
        <f t="shared" si="24"/>
        <v/>
      </c>
      <c r="JU139" s="107" t="str">
        <f t="shared" si="25"/>
        <v/>
      </c>
      <c r="JV139" s="107">
        <f t="shared" si="26"/>
        <v>13.57</v>
      </c>
      <c r="JW139" s="107">
        <f>IF(ISBLANK(JE139),"",IF(ISBLANK(JC139),"",IFERROR(((JE139-JC139)/0.36/P139),"")))</f>
        <v>0.11463223787167449</v>
      </c>
      <c r="JY139" s="107">
        <f>IF(ISBLANK(JV139),"",IF(ISBLANK(JD139),"",IFERROR(((JV139-JD139)/0.36/P139),"")))</f>
        <v>-8.7245696400625988E-2</v>
      </c>
    </row>
    <row r="140" spans="1:286" x14ac:dyDescent="0.25">
      <c r="A140" s="15" t="s">
        <v>376</v>
      </c>
      <c r="B140" s="4" t="s">
        <v>592</v>
      </c>
      <c r="C140" s="4" t="s">
        <v>735</v>
      </c>
      <c r="D140" s="4" t="s">
        <v>812</v>
      </c>
      <c r="E140" s="4" t="s">
        <v>31</v>
      </c>
      <c r="F140" s="15" t="s">
        <v>633</v>
      </c>
      <c r="G140" s="15" t="s">
        <v>628</v>
      </c>
      <c r="H140" s="27">
        <v>3</v>
      </c>
      <c r="I140" s="15" t="s">
        <v>629</v>
      </c>
      <c r="J140" s="15" t="s">
        <v>637</v>
      </c>
      <c r="K140" s="26">
        <v>998</v>
      </c>
      <c r="L140" s="98">
        <v>-3.295644969</v>
      </c>
      <c r="M140" s="98">
        <v>34.852435010999997</v>
      </c>
      <c r="N140" s="24">
        <v>42866</v>
      </c>
      <c r="O140" s="24">
        <v>42937</v>
      </c>
      <c r="P140" s="26">
        <f t="shared" si="20"/>
        <v>71</v>
      </c>
      <c r="Q140" s="77">
        <f>INDEX([1]Sheet1!$J:$J,MATCH(A140,[1]Sheet1!$A:$A,0))</f>
        <v>9.6000002329999994</v>
      </c>
      <c r="R140" s="91" t="s">
        <v>115</v>
      </c>
      <c r="S140" s="85">
        <v>2</v>
      </c>
      <c r="T140" s="85">
        <v>6</v>
      </c>
      <c r="Z140" s="104">
        <v>11</v>
      </c>
      <c r="CA140" s="104">
        <v>8</v>
      </c>
      <c r="EA140" s="28">
        <v>15</v>
      </c>
      <c r="EB140" s="26">
        <f t="shared" si="23"/>
        <v>34</v>
      </c>
      <c r="EC140" s="28">
        <v>45</v>
      </c>
      <c r="EG140" s="1">
        <v>2.5</v>
      </c>
      <c r="EH140" s="15">
        <v>1</v>
      </c>
      <c r="ES140">
        <v>2</v>
      </c>
      <c r="FE140">
        <v>2</v>
      </c>
      <c r="FG140">
        <v>3</v>
      </c>
      <c r="IN140" s="15">
        <v>10</v>
      </c>
      <c r="IO140" s="15">
        <f t="shared" si="21"/>
        <v>17</v>
      </c>
      <c r="IP140" s="15">
        <v>17</v>
      </c>
      <c r="IS140" s="32" t="s">
        <v>951</v>
      </c>
      <c r="JD140" t="s">
        <v>859</v>
      </c>
      <c r="JE140" s="75">
        <v>5.85</v>
      </c>
      <c r="JF140" s="40">
        <v>9</v>
      </c>
      <c r="JG140" s="132"/>
      <c r="JH140" s="40"/>
      <c r="JJ140" s="110">
        <v>9</v>
      </c>
      <c r="JN140" s="31">
        <v>3.33</v>
      </c>
      <c r="JP140" s="107">
        <v>1.19</v>
      </c>
      <c r="JQ140" s="107">
        <v>0.14000000000000001</v>
      </c>
      <c r="JT140" s="107">
        <f t="shared" si="24"/>
        <v>1.19</v>
      </c>
      <c r="JU140" s="107">
        <f t="shared" si="25"/>
        <v>0.14000000000000001</v>
      </c>
      <c r="JV140" s="107">
        <f t="shared" si="26"/>
        <v>14.85</v>
      </c>
      <c r="JW140" s="107">
        <f>IF(ISBLANK(JE140),"",IF(ISBLANK(JC142),"",IFERROR(((JE140-JC142)/0.36/P140),"")))</f>
        <v>-2.7386541471048627E-3</v>
      </c>
      <c r="JX140" s="107">
        <f>IF(ISBLANK(JE140),"",IF(ISBLANK(JE142),"",IFERROR(((JE140-JE142)/0.36/P140),"")))</f>
        <v>4.3427230046948331E-2</v>
      </c>
      <c r="JY140" s="107">
        <f>IF(ISBLANK(JV140),"",IF(ISBLANK(JD142),"",IFERROR(((JV140-JD142)/0.36/P140),"")))</f>
        <v>-0.37989045383411596</v>
      </c>
      <c r="JZ140" s="107">
        <f>IF(ISBLANK(JV142),"",IF(ISBLANK(JV140),"",IFERROR(((JV140-JV142)/0.36/P140),"")))</f>
        <v>0.14084507042253522</v>
      </c>
    </row>
    <row r="141" spans="1:286" x14ac:dyDescent="0.25">
      <c r="A141" s="15" t="s">
        <v>377</v>
      </c>
      <c r="B141" s="4" t="s">
        <v>592</v>
      </c>
      <c r="C141" s="4" t="s">
        <v>735</v>
      </c>
      <c r="D141" s="4" t="s">
        <v>812</v>
      </c>
      <c r="E141" s="4" t="s">
        <v>31</v>
      </c>
      <c r="F141" s="15" t="s">
        <v>633</v>
      </c>
      <c r="G141" s="15" t="s">
        <v>628</v>
      </c>
      <c r="H141" s="27">
        <v>3</v>
      </c>
      <c r="I141" s="15" t="s">
        <v>634</v>
      </c>
      <c r="J141" s="15" t="s">
        <v>637</v>
      </c>
      <c r="K141" s="26">
        <v>998</v>
      </c>
      <c r="L141" s="98">
        <v>-3.295644969</v>
      </c>
      <c r="M141" s="98">
        <v>34.852435010999997</v>
      </c>
      <c r="N141" s="24">
        <v>42866</v>
      </c>
      <c r="O141" s="24">
        <v>42937</v>
      </c>
      <c r="P141" s="26">
        <f t="shared" si="20"/>
        <v>71</v>
      </c>
      <c r="Q141" s="77">
        <f>INDEX([1]Sheet1!$J:$J,MATCH(A141,[1]Sheet1!$A:$A,0))</f>
        <v>9.6000002329999994</v>
      </c>
      <c r="R141" s="91" t="s">
        <v>115</v>
      </c>
      <c r="S141" s="85">
        <v>2.2999999999999998</v>
      </c>
      <c r="T141" s="85">
        <v>4</v>
      </c>
      <c r="Z141" s="104">
        <v>10</v>
      </c>
      <c r="CA141" s="104">
        <v>10</v>
      </c>
      <c r="EA141" s="28">
        <v>20</v>
      </c>
      <c r="EB141" s="26">
        <f t="shared" si="23"/>
        <v>40</v>
      </c>
      <c r="EC141" s="28">
        <v>45</v>
      </c>
      <c r="EG141" s="1">
        <v>2</v>
      </c>
      <c r="EH141" s="15">
        <v>2.7</v>
      </c>
      <c r="EN141">
        <v>4</v>
      </c>
      <c r="FG141">
        <v>5</v>
      </c>
      <c r="FV141" s="4">
        <v>1</v>
      </c>
      <c r="GU141" s="4">
        <v>2</v>
      </c>
      <c r="IN141" s="15">
        <v>3</v>
      </c>
      <c r="IO141" s="58">
        <f t="shared" si="21"/>
        <v>15</v>
      </c>
      <c r="IP141" s="15">
        <v>15</v>
      </c>
      <c r="IS141" s="32" t="s">
        <v>951</v>
      </c>
      <c r="JC141">
        <v>8.0399999999999991</v>
      </c>
      <c r="JD141">
        <v>46.41</v>
      </c>
      <c r="JE141" s="75">
        <v>6.88</v>
      </c>
      <c r="JF141" s="40">
        <v>21.95</v>
      </c>
      <c r="JG141" s="132"/>
      <c r="JH141" s="40"/>
      <c r="JJ141" s="110">
        <v>21.95</v>
      </c>
      <c r="JO141" s="40">
        <v>2.4300000000000002</v>
      </c>
      <c r="JR141" s="107">
        <v>1.1599999999999999</v>
      </c>
      <c r="JS141" s="107">
        <v>0.18</v>
      </c>
      <c r="JT141" s="107">
        <f t="shared" si="24"/>
        <v>1.1599999999999999</v>
      </c>
      <c r="JU141" s="107">
        <f t="shared" si="25"/>
        <v>0.18</v>
      </c>
      <c r="JV141" s="107">
        <f t="shared" si="26"/>
        <v>28.83</v>
      </c>
      <c r="JW141" s="107">
        <f>IF(ISBLANK(JE141),"",IF(ISBLANK(JC142),"",IFERROR(((JE141-JC142)/0.36/P141),"")))</f>
        <v>3.7558685446009391E-2</v>
      </c>
      <c r="JX141" s="107">
        <f>IF(ISBLANK(JE141),"",IF(ISBLANK(JE142),"",IFERROR(((JE141-JE142)/0.36/P141),"")))</f>
        <v>8.3724569640062585E-2</v>
      </c>
      <c r="JY141" s="107">
        <f>IF(ISBLANK(JV141),"",IF(ISBLANK(JD142),"",IFERROR(((JV141-JD142)/0.36/P141),"")))</f>
        <v>0.16705790297339579</v>
      </c>
      <c r="JZ141" s="107">
        <f>IF(ISBLANK(JV142),"",IF(ISBLANK(JV141),"",IFERROR(((JV141-JV142)/0.36/P141),"")))</f>
        <v>0.68779342723004688</v>
      </c>
    </row>
    <row r="142" spans="1:286" x14ac:dyDescent="0.25">
      <c r="A142" s="15" t="s">
        <v>378</v>
      </c>
      <c r="B142" s="4" t="s">
        <v>592</v>
      </c>
      <c r="C142" s="4" t="s">
        <v>735</v>
      </c>
      <c r="D142" s="4" t="s">
        <v>812</v>
      </c>
      <c r="E142" s="4" t="s">
        <v>31</v>
      </c>
      <c r="F142" s="15" t="s">
        <v>633</v>
      </c>
      <c r="G142" s="15" t="s">
        <v>628</v>
      </c>
      <c r="H142" s="27">
        <v>3</v>
      </c>
      <c r="I142" s="15" t="s">
        <v>631</v>
      </c>
      <c r="J142" s="15" t="s">
        <v>637</v>
      </c>
      <c r="K142" s="26">
        <v>998</v>
      </c>
      <c r="L142" s="98">
        <v>-3.295644969</v>
      </c>
      <c r="M142" s="98">
        <v>34.852435010999997</v>
      </c>
      <c r="N142" s="24">
        <v>42866</v>
      </c>
      <c r="O142" s="24">
        <v>42937</v>
      </c>
      <c r="P142" s="26">
        <f t="shared" si="20"/>
        <v>71</v>
      </c>
      <c r="Q142" s="77">
        <f>INDEX([1]Sheet1!$J:$J,MATCH(A142,[1]Sheet1!$A:$A,0))</f>
        <v>9.6000002329999994</v>
      </c>
      <c r="R142" s="91" t="s">
        <v>115</v>
      </c>
      <c r="S142" s="85">
        <v>1.5</v>
      </c>
      <c r="T142" s="85">
        <v>4.2</v>
      </c>
      <c r="Z142" s="104">
        <v>8</v>
      </c>
      <c r="EA142" s="28">
        <v>18</v>
      </c>
      <c r="EB142" s="26">
        <f t="shared" si="23"/>
        <v>26</v>
      </c>
      <c r="EC142" s="28">
        <v>30</v>
      </c>
      <c r="EG142" s="1">
        <v>1.5</v>
      </c>
      <c r="EH142" s="15">
        <v>3.6</v>
      </c>
      <c r="EI142">
        <v>2</v>
      </c>
      <c r="GZ142" s="4">
        <v>2</v>
      </c>
      <c r="IN142" s="15">
        <v>11</v>
      </c>
      <c r="IO142" s="15">
        <f t="shared" si="21"/>
        <v>15</v>
      </c>
      <c r="IP142" s="15">
        <v>15</v>
      </c>
      <c r="IS142" s="32" t="s">
        <v>951</v>
      </c>
      <c r="JC142">
        <v>5.92</v>
      </c>
      <c r="JD142">
        <v>24.560000000000002</v>
      </c>
      <c r="JE142" s="75">
        <v>4.74</v>
      </c>
      <c r="JF142" s="40">
        <v>6.51</v>
      </c>
      <c r="JG142" s="132"/>
      <c r="JH142" s="40"/>
      <c r="JJ142" s="110">
        <v>6.51</v>
      </c>
      <c r="JT142" s="107" t="str">
        <f t="shared" si="24"/>
        <v/>
      </c>
      <c r="JU142" s="107" t="str">
        <f t="shared" si="25"/>
        <v/>
      </c>
      <c r="JV142" s="107">
        <f t="shared" si="26"/>
        <v>11.25</v>
      </c>
      <c r="JW142" s="107">
        <f>IF(ISBLANK(JE142),"",IF(ISBLANK(JC142),"",IFERROR(((JE142-JC142)/0.36/P142),"")))</f>
        <v>-4.6165884194053201E-2</v>
      </c>
      <c r="JY142" s="107">
        <f>IF(ISBLANK(JV142),"",IF(ISBLANK(JD142),"",IFERROR(((JV142-JD142)/0.36/P142),"")))</f>
        <v>-0.52073552425665115</v>
      </c>
    </row>
    <row r="143" spans="1:286" x14ac:dyDescent="0.25">
      <c r="A143" s="15" t="s">
        <v>379</v>
      </c>
      <c r="B143" s="4" t="s">
        <v>593</v>
      </c>
      <c r="C143" s="4" t="s">
        <v>735</v>
      </c>
      <c r="D143" s="4" t="s">
        <v>813</v>
      </c>
      <c r="E143" s="4" t="s">
        <v>31</v>
      </c>
      <c r="F143" s="15" t="s">
        <v>633</v>
      </c>
      <c r="G143" s="15" t="s">
        <v>628</v>
      </c>
      <c r="H143" s="27">
        <v>4</v>
      </c>
      <c r="I143" s="15" t="s">
        <v>629</v>
      </c>
      <c r="J143" s="15" t="s">
        <v>637</v>
      </c>
      <c r="K143" s="26">
        <v>1000</v>
      </c>
      <c r="L143" s="98">
        <v>-3.296013018</v>
      </c>
      <c r="M143" s="98">
        <v>34.854326974999999</v>
      </c>
      <c r="N143" s="24">
        <v>42866</v>
      </c>
      <c r="O143" s="24">
        <v>42937</v>
      </c>
      <c r="P143" s="26">
        <f t="shared" si="20"/>
        <v>71</v>
      </c>
      <c r="Q143" s="77">
        <f>INDEX([1]Sheet1!$J:$J,MATCH(A143,[1]Sheet1!$A:$A,0))</f>
        <v>16.575000300999999</v>
      </c>
      <c r="R143" s="91" t="s">
        <v>115</v>
      </c>
      <c r="S143" s="85">
        <v>3.5</v>
      </c>
      <c r="T143" s="85">
        <v>2.6</v>
      </c>
      <c r="Z143" s="104">
        <v>12</v>
      </c>
      <c r="AS143" s="104">
        <v>5</v>
      </c>
      <c r="BK143" s="104">
        <v>7</v>
      </c>
      <c r="EA143" s="28">
        <v>10</v>
      </c>
      <c r="EB143" s="26">
        <f t="shared" si="23"/>
        <v>34</v>
      </c>
      <c r="EC143" s="28">
        <v>35</v>
      </c>
      <c r="EH143" s="15">
        <v>1</v>
      </c>
      <c r="ES143">
        <v>2</v>
      </c>
      <c r="IN143" s="15">
        <v>5</v>
      </c>
      <c r="IO143" s="58">
        <f t="shared" si="21"/>
        <v>7</v>
      </c>
      <c r="IP143" s="15">
        <v>7</v>
      </c>
      <c r="IS143" s="32" t="s">
        <v>951</v>
      </c>
      <c r="JC143">
        <v>4.07</v>
      </c>
      <c r="JD143">
        <v>43.6</v>
      </c>
      <c r="JE143" s="75">
        <v>4.67</v>
      </c>
      <c r="JF143" s="40">
        <v>8.81</v>
      </c>
      <c r="JG143" s="132"/>
      <c r="JH143" s="40"/>
      <c r="JJ143" s="110">
        <v>8.81</v>
      </c>
      <c r="JO143" s="40">
        <v>2.93</v>
      </c>
      <c r="JR143" s="107">
        <v>0.81</v>
      </c>
      <c r="JS143" s="107">
        <v>0.12</v>
      </c>
      <c r="JT143" s="107">
        <f t="shared" si="24"/>
        <v>0.81</v>
      </c>
      <c r="JU143" s="107">
        <f t="shared" si="25"/>
        <v>0.12</v>
      </c>
      <c r="JV143" s="107">
        <f t="shared" si="26"/>
        <v>13.48</v>
      </c>
      <c r="JW143" s="107">
        <f>IF(ISBLANK(JE143),"",IF(ISBLANK(JC145),"",IFERROR(((JE143-JC145)/0.36/P143),"")))</f>
        <v>-2.895148669796558E-2</v>
      </c>
      <c r="JX143" s="107">
        <f>IF(ISBLANK(JE143),"",IF(ISBLANK(JE145),"",IFERROR(((JE143-JE145)/0.36/P143),"")))</f>
        <v>4.7339593114241005E-2</v>
      </c>
      <c r="JY143" s="107">
        <f>IF(ISBLANK(JV143),"",IF(ISBLANK(JD145),"",IFERROR(((JV143-JD145)/0.36/P143),"")))</f>
        <v>-0.10798122065727707</v>
      </c>
      <c r="JZ143" s="107">
        <f>IF(ISBLANK(JV145),"",IF(ISBLANK(JV143),"",IFERROR(((JV143-JV145)/0.36/P143),"")))</f>
        <v>0.1909233176838811</v>
      </c>
    </row>
    <row r="144" spans="1:286" x14ac:dyDescent="0.25">
      <c r="A144" s="15" t="s">
        <v>380</v>
      </c>
      <c r="B144" s="4" t="s">
        <v>593</v>
      </c>
      <c r="C144" s="4" t="s">
        <v>735</v>
      </c>
      <c r="D144" s="4" t="s">
        <v>813</v>
      </c>
      <c r="E144" s="4" t="s">
        <v>31</v>
      </c>
      <c r="F144" s="15" t="s">
        <v>633</v>
      </c>
      <c r="G144" s="15" t="s">
        <v>628</v>
      </c>
      <c r="H144" s="27">
        <v>4</v>
      </c>
      <c r="I144" s="15" t="s">
        <v>634</v>
      </c>
      <c r="J144" s="15" t="s">
        <v>637</v>
      </c>
      <c r="K144" s="26">
        <v>1000</v>
      </c>
      <c r="L144" s="98">
        <v>-3.296013018</v>
      </c>
      <c r="M144" s="98">
        <v>34.854326974999999</v>
      </c>
      <c r="N144" s="24">
        <v>42866</v>
      </c>
      <c r="O144" s="24">
        <v>42937</v>
      </c>
      <c r="P144" s="26">
        <f t="shared" si="20"/>
        <v>71</v>
      </c>
      <c r="Q144" s="77">
        <f>INDEX([1]Sheet1!$J:$J,MATCH(A144,[1]Sheet1!$A:$A,0))</f>
        <v>16.575000300999999</v>
      </c>
      <c r="R144" s="91" t="s">
        <v>115</v>
      </c>
      <c r="S144" s="85">
        <v>1.5</v>
      </c>
      <c r="T144" s="85">
        <v>2.4</v>
      </c>
      <c r="Z144" s="104">
        <v>8</v>
      </c>
      <c r="AS144" s="104">
        <v>8</v>
      </c>
      <c r="BK144" s="104">
        <v>5</v>
      </c>
      <c r="CG144" s="104">
        <v>6</v>
      </c>
      <c r="EA144" s="28">
        <v>10</v>
      </c>
      <c r="EB144" s="26">
        <f t="shared" si="23"/>
        <v>37</v>
      </c>
      <c r="EC144" s="28">
        <v>40</v>
      </c>
      <c r="EG144" s="1">
        <v>1.5</v>
      </c>
      <c r="EH144" s="15">
        <v>3.8</v>
      </c>
      <c r="EN144">
        <v>2</v>
      </c>
      <c r="FY144" s="4">
        <v>5</v>
      </c>
      <c r="GU144" s="4">
        <v>5</v>
      </c>
      <c r="GW144" s="4">
        <v>3</v>
      </c>
      <c r="IN144" s="15">
        <v>15</v>
      </c>
      <c r="IO144" s="15">
        <f t="shared" si="21"/>
        <v>30</v>
      </c>
      <c r="IP144" s="15">
        <v>30</v>
      </c>
      <c r="IS144" s="32" t="s">
        <v>951</v>
      </c>
      <c r="JC144">
        <v>24.86</v>
      </c>
      <c r="JD144">
        <v>46.29</v>
      </c>
      <c r="JE144" s="75">
        <v>3.6</v>
      </c>
      <c r="JF144" s="40">
        <v>14.01</v>
      </c>
      <c r="JG144" s="132"/>
      <c r="JH144" s="40"/>
      <c r="JJ144" s="110">
        <v>14.01</v>
      </c>
      <c r="JN144" s="31">
        <v>2.73</v>
      </c>
      <c r="JO144" s="31">
        <v>2.4500000000000002</v>
      </c>
      <c r="JP144" s="107">
        <v>0.98</v>
      </c>
      <c r="JQ144" s="107">
        <v>0.16</v>
      </c>
      <c r="JR144" s="107">
        <v>1.1599999999999999</v>
      </c>
      <c r="JS144" s="107">
        <v>0.17</v>
      </c>
      <c r="JT144" s="107">
        <f t="shared" si="24"/>
        <v>2.1399999999999997</v>
      </c>
      <c r="JU144" s="107">
        <f t="shared" si="25"/>
        <v>0.33</v>
      </c>
      <c r="JV144" s="107">
        <f t="shared" si="26"/>
        <v>17.61</v>
      </c>
      <c r="JW144" s="107">
        <f>IF(ISBLANK(JE144),"",IF(ISBLANK(JC145),"",IFERROR(((JE144-JC145)/0.36/P144),"")))</f>
        <v>-7.0813771517996865E-2</v>
      </c>
      <c r="JX144" s="107">
        <f>IF(ISBLANK(JE144),"",IF(ISBLANK(JE145),"",IFERROR(((JE144-JE145)/0.36/P144),"")))</f>
        <v>5.4773082942097071E-3</v>
      </c>
      <c r="JY144" s="107">
        <f>IF(ISBLANK(JV144),"",IF(ISBLANK(JD145),"",IFERROR(((JV144-JD145)/0.36/P144),"")))</f>
        <v>5.3599374021909139E-2</v>
      </c>
      <c r="JZ144" s="107">
        <f>IF(ISBLANK(JV145),"",IF(ISBLANK(JV144),"",IFERROR(((JV144-JV145)/0.36/P144),"")))</f>
        <v>0.35250391236306733</v>
      </c>
    </row>
    <row r="145" spans="1:286" x14ac:dyDescent="0.25">
      <c r="A145" s="15" t="s">
        <v>381</v>
      </c>
      <c r="B145" s="4" t="s">
        <v>593</v>
      </c>
      <c r="C145" s="4" t="s">
        <v>735</v>
      </c>
      <c r="D145" s="4" t="s">
        <v>813</v>
      </c>
      <c r="E145" s="4" t="s">
        <v>31</v>
      </c>
      <c r="F145" s="15" t="s">
        <v>633</v>
      </c>
      <c r="G145" s="15" t="s">
        <v>628</v>
      </c>
      <c r="H145" s="27">
        <v>4</v>
      </c>
      <c r="I145" s="15" t="s">
        <v>631</v>
      </c>
      <c r="J145" s="15" t="s">
        <v>637</v>
      </c>
      <c r="K145" s="26">
        <v>1000</v>
      </c>
      <c r="L145" s="98">
        <v>-3.296013018</v>
      </c>
      <c r="M145" s="98">
        <v>34.854326974999999</v>
      </c>
      <c r="N145" s="24">
        <v>42866</v>
      </c>
      <c r="O145" s="24">
        <v>42937</v>
      </c>
      <c r="P145" s="26">
        <f t="shared" si="20"/>
        <v>71</v>
      </c>
      <c r="Q145" s="77">
        <f>INDEX([1]Sheet1!$J:$J,MATCH(A145,[1]Sheet1!$A:$A,0))</f>
        <v>16.575000300999999</v>
      </c>
      <c r="R145" s="91" t="s">
        <v>115</v>
      </c>
      <c r="S145" s="85">
        <v>1.5</v>
      </c>
      <c r="T145" s="85">
        <v>3.6</v>
      </c>
      <c r="AQ145" s="104">
        <v>8</v>
      </c>
      <c r="EA145" s="28">
        <v>15</v>
      </c>
      <c r="EB145" s="26">
        <f t="shared" si="23"/>
        <v>23</v>
      </c>
      <c r="EC145" s="28">
        <v>25</v>
      </c>
      <c r="EG145" s="1">
        <v>1.7</v>
      </c>
      <c r="EH145" s="15">
        <v>3.2</v>
      </c>
      <c r="EN145">
        <v>2</v>
      </c>
      <c r="FU145" s="4">
        <v>5</v>
      </c>
      <c r="FZ145" s="4">
        <v>2</v>
      </c>
      <c r="GU145" s="4">
        <v>1</v>
      </c>
      <c r="IN145" s="15">
        <v>15</v>
      </c>
      <c r="IO145" s="58">
        <f t="shared" si="21"/>
        <v>25</v>
      </c>
      <c r="IP145" s="15">
        <v>25</v>
      </c>
      <c r="IS145" s="32" t="s">
        <v>951</v>
      </c>
      <c r="JC145">
        <v>5.41</v>
      </c>
      <c r="JD145">
        <v>16.240000000000002</v>
      </c>
      <c r="JE145" s="75">
        <v>3.46</v>
      </c>
      <c r="JF145" s="40">
        <v>5.14</v>
      </c>
      <c r="JG145" s="132"/>
      <c r="JH145" s="40"/>
      <c r="JJ145" s="110">
        <v>5.14</v>
      </c>
      <c r="JN145" s="31">
        <v>3.35</v>
      </c>
      <c r="JO145" s="40">
        <v>2.2400000000000002</v>
      </c>
      <c r="JP145" s="107">
        <v>1.23</v>
      </c>
      <c r="JQ145" s="107">
        <v>0.17</v>
      </c>
      <c r="JR145" s="107">
        <v>0.95</v>
      </c>
      <c r="JS145" s="107">
        <v>0.2</v>
      </c>
      <c r="JT145" s="107">
        <f t="shared" si="24"/>
        <v>2.1799999999999997</v>
      </c>
      <c r="JU145" s="107">
        <f t="shared" si="25"/>
        <v>0.37</v>
      </c>
      <c r="JV145" s="107">
        <f t="shared" si="26"/>
        <v>8.6</v>
      </c>
      <c r="JW145" s="107">
        <f>IF(ISBLANK(JE145),"",IF(ISBLANK(JC145),"",IFERROR(((JE145-JC145)/0.36/P145),"")))</f>
        <v>-7.6291079812206578E-2</v>
      </c>
      <c r="JY145" s="107">
        <f>IF(ISBLANK(JV145),"",IF(ISBLANK(JD145),"",IFERROR(((JV145-JD145)/0.36/P145),"")))</f>
        <v>-0.29890453834115815</v>
      </c>
    </row>
    <row r="146" spans="1:286" x14ac:dyDescent="0.25">
      <c r="A146" s="15" t="s">
        <v>382</v>
      </c>
      <c r="B146" s="4" t="s">
        <v>594</v>
      </c>
      <c r="C146" s="4" t="s">
        <v>736</v>
      </c>
      <c r="D146" s="4" t="s">
        <v>814</v>
      </c>
      <c r="E146" s="4" t="s">
        <v>59</v>
      </c>
      <c r="F146" s="15" t="s">
        <v>633</v>
      </c>
      <c r="G146" s="15" t="s">
        <v>632</v>
      </c>
      <c r="H146" s="27">
        <v>1</v>
      </c>
      <c r="I146" s="15" t="s">
        <v>629</v>
      </c>
      <c r="J146" s="15" t="s">
        <v>637</v>
      </c>
      <c r="K146" s="26">
        <v>1009</v>
      </c>
      <c r="L146" s="98">
        <v>-3.3032119830000002</v>
      </c>
      <c r="M146" s="98">
        <v>34.847736032999997</v>
      </c>
      <c r="N146" s="20">
        <v>42864</v>
      </c>
      <c r="O146" s="24">
        <v>42938</v>
      </c>
      <c r="P146" s="26">
        <f t="shared" si="20"/>
        <v>74</v>
      </c>
      <c r="Q146" s="77">
        <f>INDEX([1]Sheet1!$J:$J,MATCH(A146,[1]Sheet1!$A:$A,0))</f>
        <v>6.674999863</v>
      </c>
      <c r="R146" s="91" t="s">
        <v>352</v>
      </c>
      <c r="S146" s="85">
        <v>3</v>
      </c>
      <c r="T146" s="85">
        <v>14.6</v>
      </c>
      <c r="BE146" s="104">
        <v>5</v>
      </c>
      <c r="BH146" s="104">
        <v>10</v>
      </c>
      <c r="EA146" s="28">
        <v>55</v>
      </c>
      <c r="EB146" s="26">
        <f t="shared" si="23"/>
        <v>70</v>
      </c>
      <c r="EC146" s="28">
        <v>75</v>
      </c>
      <c r="EG146" s="1">
        <v>2</v>
      </c>
      <c r="EH146" s="15">
        <v>7.2</v>
      </c>
      <c r="EI146">
        <v>5</v>
      </c>
      <c r="FS146" s="4">
        <v>5</v>
      </c>
      <c r="IN146" s="15">
        <v>35</v>
      </c>
      <c r="IO146" s="15">
        <f t="shared" si="21"/>
        <v>45</v>
      </c>
      <c r="IP146" s="15">
        <v>55</v>
      </c>
      <c r="IS146" s="32" t="s">
        <v>951</v>
      </c>
      <c r="JC146">
        <v>24.77</v>
      </c>
      <c r="JD146">
        <v>72.929999999999993</v>
      </c>
      <c r="JE146" s="75">
        <v>16.78</v>
      </c>
      <c r="JF146" s="40">
        <v>13.52</v>
      </c>
      <c r="JG146" s="132">
        <v>4.8</v>
      </c>
      <c r="JH146" s="40"/>
      <c r="JJ146" s="110">
        <v>13.52</v>
      </c>
      <c r="JK146" s="6">
        <v>3.5</v>
      </c>
      <c r="JN146" s="31">
        <v>4.2699999999999996</v>
      </c>
      <c r="JO146" s="40">
        <v>4.0999999999999996</v>
      </c>
      <c r="JR146" s="107">
        <v>1.05</v>
      </c>
      <c r="JS146" s="107">
        <v>0.17</v>
      </c>
      <c r="JT146" s="107">
        <f t="shared" si="24"/>
        <v>1.05</v>
      </c>
      <c r="JU146" s="107">
        <f t="shared" si="25"/>
        <v>0.17</v>
      </c>
      <c r="JV146" s="107">
        <f t="shared" si="26"/>
        <v>30.3</v>
      </c>
      <c r="JW146" s="107">
        <f>IF(ISBLANK(JE146),"",IF(ISBLANK(JC147),"",IFERROR(((JE146-JC147)/0.36/P146),"")))</f>
        <v>-0.24512012012012002</v>
      </c>
      <c r="JX146" s="107">
        <f>IF(ISBLANK(JE146),"",IF(ISBLANK(JE147),"",IFERROR(((JE146-JE147)/0.36/P146),"")))</f>
        <v>0.338963963963964</v>
      </c>
      <c r="JY146" s="107">
        <f>IF(ISBLANK(JV146),"",IF(ISBLANK(JD147),"",IFERROR(((JV146-JD147)/0.36/P146),"")))</f>
        <v>-5.217717717717707E-2</v>
      </c>
      <c r="JZ146" s="107">
        <f>IF(ISBLANK(JV147),"",IF(ISBLANK(JV146),"",IFERROR(((JV146-JV147)/0.36/P146),"")))</f>
        <v>0.66816816816816826</v>
      </c>
    </row>
    <row r="147" spans="1:286" x14ac:dyDescent="0.25">
      <c r="A147" s="15" t="s">
        <v>383</v>
      </c>
      <c r="B147" s="4" t="s">
        <v>594</v>
      </c>
      <c r="C147" s="4" t="s">
        <v>736</v>
      </c>
      <c r="D147" s="4" t="s">
        <v>814</v>
      </c>
      <c r="E147" s="4" t="s">
        <v>59</v>
      </c>
      <c r="F147" s="15" t="s">
        <v>633</v>
      </c>
      <c r="G147" s="15" t="s">
        <v>632</v>
      </c>
      <c r="H147" s="27">
        <v>1</v>
      </c>
      <c r="I147" s="15" t="s">
        <v>631</v>
      </c>
      <c r="J147" s="15" t="s">
        <v>637</v>
      </c>
      <c r="K147" s="26">
        <v>1009</v>
      </c>
      <c r="L147" s="98">
        <v>-3.3032119830000002</v>
      </c>
      <c r="M147" s="98">
        <v>34.847736032999997</v>
      </c>
      <c r="N147" s="20">
        <v>42864</v>
      </c>
      <c r="O147" s="24">
        <v>42938</v>
      </c>
      <c r="P147" s="26">
        <f t="shared" si="20"/>
        <v>74</v>
      </c>
      <c r="Q147" s="77">
        <f>INDEX([1]Sheet1!$J:$J,MATCH(A147,[1]Sheet1!$A:$A,0))</f>
        <v>6.674999863</v>
      </c>
      <c r="R147" s="91" t="s">
        <v>352</v>
      </c>
      <c r="S147" s="85">
        <v>3</v>
      </c>
      <c r="T147" s="85">
        <v>19.2</v>
      </c>
      <c r="CN147" s="104">
        <v>7</v>
      </c>
      <c r="EA147" s="28">
        <v>70</v>
      </c>
      <c r="EB147" s="26">
        <f t="shared" si="23"/>
        <v>77</v>
      </c>
      <c r="EC147" s="28">
        <v>90</v>
      </c>
      <c r="EH147" s="15">
        <v>1</v>
      </c>
      <c r="IN147" s="15">
        <v>12</v>
      </c>
      <c r="IO147" s="58">
        <f t="shared" si="21"/>
        <v>12</v>
      </c>
      <c r="IP147" s="15">
        <v>20</v>
      </c>
      <c r="IS147" s="32" t="s">
        <v>951</v>
      </c>
      <c r="JC147">
        <v>23.31</v>
      </c>
      <c r="JD147">
        <v>31.689999999999998</v>
      </c>
      <c r="JE147" s="75">
        <v>7.75</v>
      </c>
      <c r="JF147" s="40">
        <v>4.75</v>
      </c>
      <c r="JG147" s="132"/>
      <c r="JH147" s="40"/>
      <c r="JJ147" s="110">
        <v>4.75</v>
      </c>
      <c r="JK147" s="6">
        <v>2.7</v>
      </c>
      <c r="JN147" s="31">
        <v>3.21</v>
      </c>
      <c r="JP147" s="107">
        <v>1.05</v>
      </c>
      <c r="JQ147" s="107">
        <v>0.16</v>
      </c>
      <c r="JT147" s="107">
        <f t="shared" si="24"/>
        <v>1.05</v>
      </c>
      <c r="JU147" s="107">
        <f t="shared" si="25"/>
        <v>0.16</v>
      </c>
      <c r="JV147" s="107">
        <f t="shared" si="26"/>
        <v>12.5</v>
      </c>
      <c r="JW147" s="107">
        <f>IF(ISBLANK(JE147),"",IF(ISBLANK(JC147),"",IFERROR(((JE147-JC147)/0.36/P147),"")))</f>
        <v>-0.58408408408408408</v>
      </c>
      <c r="JY147" s="107">
        <f>IF(ISBLANK(JV147),"",IF(ISBLANK(JD147),"",IFERROR(((JV147-JD147)/0.36/P147),"")))</f>
        <v>-0.72034534534534522</v>
      </c>
    </row>
    <row r="148" spans="1:286" x14ac:dyDescent="0.25">
      <c r="A148" s="15" t="s">
        <v>384</v>
      </c>
      <c r="B148" s="4" t="s">
        <v>595</v>
      </c>
      <c r="C148" s="4" t="s">
        <v>736</v>
      </c>
      <c r="D148" s="4" t="s">
        <v>815</v>
      </c>
      <c r="E148" s="4" t="s">
        <v>59</v>
      </c>
      <c r="F148" s="15" t="s">
        <v>633</v>
      </c>
      <c r="G148" s="15" t="s">
        <v>632</v>
      </c>
      <c r="H148" s="27">
        <v>2</v>
      </c>
      <c r="I148" s="15" t="s">
        <v>629</v>
      </c>
      <c r="J148" s="15" t="s">
        <v>637</v>
      </c>
      <c r="K148" s="26">
        <v>1006</v>
      </c>
      <c r="L148" s="98">
        <v>-3.40842599</v>
      </c>
      <c r="M148" s="98">
        <v>34.850243982000002</v>
      </c>
      <c r="N148" s="20">
        <v>42864</v>
      </c>
      <c r="O148" s="24">
        <v>42938</v>
      </c>
      <c r="P148" s="26">
        <f t="shared" si="20"/>
        <v>74</v>
      </c>
      <c r="Q148" s="77">
        <f>INDEX([1]Sheet1!$J:$J,MATCH(A148,[1]Sheet1!$A:$A,0))</f>
        <v>6.674999863</v>
      </c>
      <c r="R148" s="91" t="s">
        <v>352</v>
      </c>
      <c r="S148" s="85">
        <v>1.2</v>
      </c>
      <c r="T148" s="85">
        <v>7.4</v>
      </c>
      <c r="AW148" s="104">
        <v>7</v>
      </c>
      <c r="BH148" s="104">
        <v>5</v>
      </c>
      <c r="CG148" s="104">
        <v>5</v>
      </c>
      <c r="EA148" s="28">
        <v>10</v>
      </c>
      <c r="EB148" s="26">
        <f t="shared" si="23"/>
        <v>27</v>
      </c>
      <c r="EC148" s="28">
        <v>35</v>
      </c>
      <c r="EG148" s="1">
        <v>1.5</v>
      </c>
      <c r="EH148" s="15">
        <v>4.8</v>
      </c>
      <c r="FY148" s="4">
        <v>5</v>
      </c>
      <c r="IN148" s="15">
        <v>8</v>
      </c>
      <c r="IO148" s="15">
        <f t="shared" si="21"/>
        <v>13</v>
      </c>
      <c r="IP148" s="15">
        <v>15</v>
      </c>
      <c r="IS148" s="32" t="s">
        <v>951</v>
      </c>
      <c r="JC148">
        <v>14.68</v>
      </c>
      <c r="JD148">
        <v>29.67</v>
      </c>
      <c r="JE148" s="75">
        <v>4.42</v>
      </c>
      <c r="JF148" s="40">
        <v>16.88</v>
      </c>
      <c r="JG148" s="132">
        <v>2.27</v>
      </c>
      <c r="JH148" s="40"/>
      <c r="JJ148" s="110">
        <v>16.88</v>
      </c>
      <c r="JO148" s="40">
        <v>6.5</v>
      </c>
      <c r="JR148" s="107">
        <v>1.1599999999999999</v>
      </c>
      <c r="JS148" s="107">
        <v>0.19</v>
      </c>
      <c r="JT148" s="107">
        <f t="shared" si="24"/>
        <v>1.1599999999999999</v>
      </c>
      <c r="JU148" s="107">
        <f t="shared" si="25"/>
        <v>0.19</v>
      </c>
      <c r="JV148" s="107">
        <f t="shared" si="26"/>
        <v>21.299999999999997</v>
      </c>
      <c r="JW148" s="107">
        <f>IF(ISBLANK(JE148),"",IF(ISBLANK(JC149),"",IFERROR(((JE148-JC149)/0.36/P148),"")))</f>
        <v>0.12162162162162164</v>
      </c>
      <c r="JX148" s="107">
        <f>IF(ISBLANK(JE148),"",IF(ISBLANK(JE149),"",IFERROR(((JE148-JE149)/0.36/P148),"")))</f>
        <v>0.14939939939939939</v>
      </c>
      <c r="JY148" s="107">
        <f>IF(ISBLANK(JV148),"",IF(ISBLANK(JD149),"",IFERROR(((JV148-JD149)/0.36/P148),"")))</f>
        <v>0.17905405405405392</v>
      </c>
      <c r="JZ148" s="107">
        <f>IF(ISBLANK(JV149),"",IF(ISBLANK(JV148),"",IFERROR(((JV148-JV149)/0.36/P148),"")))</f>
        <v>0.49849849849849848</v>
      </c>
    </row>
    <row r="149" spans="1:286" x14ac:dyDescent="0.25">
      <c r="A149" s="15" t="s">
        <v>385</v>
      </c>
      <c r="B149" s="4" t="s">
        <v>595</v>
      </c>
      <c r="C149" s="4" t="s">
        <v>736</v>
      </c>
      <c r="D149" s="15" t="s">
        <v>815</v>
      </c>
      <c r="E149" s="4" t="s">
        <v>59</v>
      </c>
      <c r="F149" s="15" t="s">
        <v>633</v>
      </c>
      <c r="G149" s="15" t="s">
        <v>632</v>
      </c>
      <c r="H149" s="27">
        <v>2</v>
      </c>
      <c r="I149" s="15" t="s">
        <v>631</v>
      </c>
      <c r="J149" s="15" t="s">
        <v>637</v>
      </c>
      <c r="K149" s="27">
        <v>1006</v>
      </c>
      <c r="L149" s="98">
        <v>-3.40842599</v>
      </c>
      <c r="M149" s="98">
        <v>34.850243982000002</v>
      </c>
      <c r="N149" s="20">
        <v>42864</v>
      </c>
      <c r="O149" s="24">
        <v>42938</v>
      </c>
      <c r="P149" s="26">
        <f t="shared" si="20"/>
        <v>74</v>
      </c>
      <c r="Q149" s="77">
        <f>INDEX([1]Sheet1!$J:$J,MATCH(A149,[1]Sheet1!$A:$A,0))</f>
        <v>6.674999863</v>
      </c>
      <c r="R149" s="91" t="s">
        <v>352</v>
      </c>
      <c r="S149" s="85">
        <v>1</v>
      </c>
      <c r="T149" s="85">
        <v>4.8</v>
      </c>
      <c r="BH149" s="104">
        <v>20</v>
      </c>
      <c r="CG149" s="104">
        <v>6</v>
      </c>
      <c r="EA149" s="28">
        <v>15</v>
      </c>
      <c r="EB149" s="26">
        <f t="shared" si="23"/>
        <v>41</v>
      </c>
      <c r="EC149" s="28">
        <v>50</v>
      </c>
      <c r="EG149" s="1">
        <v>1.5</v>
      </c>
      <c r="EH149" s="15">
        <v>0.9</v>
      </c>
      <c r="FV149" s="4">
        <v>10</v>
      </c>
      <c r="IN149" s="15">
        <v>2</v>
      </c>
      <c r="IO149" s="58">
        <f t="shared" si="21"/>
        <v>12</v>
      </c>
      <c r="IP149" s="15">
        <v>15</v>
      </c>
      <c r="IS149" s="32" t="s">
        <v>951</v>
      </c>
      <c r="JC149">
        <v>1.18</v>
      </c>
      <c r="JD149">
        <v>16.53</v>
      </c>
      <c r="JE149" s="75">
        <v>0.44</v>
      </c>
      <c r="JF149" s="40">
        <v>7.58</v>
      </c>
      <c r="JG149" s="132"/>
      <c r="JH149" s="40"/>
      <c r="JJ149" s="110">
        <v>7.58</v>
      </c>
      <c r="JO149" s="40">
        <v>1.3</v>
      </c>
      <c r="JR149" s="107">
        <v>0.91</v>
      </c>
      <c r="JS149" s="107">
        <v>0.16</v>
      </c>
      <c r="JT149" s="107">
        <f t="shared" si="24"/>
        <v>0.91</v>
      </c>
      <c r="JU149" s="107">
        <f t="shared" si="25"/>
        <v>0.16</v>
      </c>
      <c r="JV149" s="107">
        <f t="shared" si="26"/>
        <v>8.02</v>
      </c>
      <c r="JW149" s="107">
        <f>IF(ISBLANK(JE149),"",IF(ISBLANK(JC149),"",IFERROR(((JE149-JC149)/0.36/P149),"")))</f>
        <v>-2.777777777777778E-2</v>
      </c>
      <c r="JY149" s="107">
        <f>IF(ISBLANK(JV149),"",IF(ISBLANK(JD149),"",IFERROR(((JV149-JD149)/0.36/P149),"")))</f>
        <v>-0.31944444444444448</v>
      </c>
    </row>
    <row r="150" spans="1:286" x14ac:dyDescent="0.25">
      <c r="A150" s="15" t="s">
        <v>386</v>
      </c>
      <c r="B150" s="15" t="s">
        <v>596</v>
      </c>
      <c r="C150" s="15" t="s">
        <v>736</v>
      </c>
      <c r="D150" s="15" t="s">
        <v>816</v>
      </c>
      <c r="E150" s="4" t="s">
        <v>59</v>
      </c>
      <c r="F150" s="15" t="s">
        <v>633</v>
      </c>
      <c r="G150" s="15" t="s">
        <v>632</v>
      </c>
      <c r="H150" s="27">
        <v>3</v>
      </c>
      <c r="I150" s="15" t="s">
        <v>629</v>
      </c>
      <c r="J150" s="15" t="s">
        <v>637</v>
      </c>
      <c r="K150" s="27">
        <v>1001</v>
      </c>
      <c r="L150" s="98">
        <v>-3.4063160140000002</v>
      </c>
      <c r="M150" s="98">
        <v>34.850407009999998</v>
      </c>
      <c r="N150" s="20">
        <v>42864</v>
      </c>
      <c r="O150" s="24">
        <v>42938</v>
      </c>
      <c r="P150" s="26">
        <f t="shared" si="20"/>
        <v>74</v>
      </c>
      <c r="Q150" s="77">
        <f>INDEX([1]Sheet1!$J:$J,MATCH(A150,[1]Sheet1!$A:$A,0))</f>
        <v>6.674999863</v>
      </c>
      <c r="R150" s="91" t="s">
        <v>352</v>
      </c>
      <c r="S150" s="85">
        <v>11</v>
      </c>
      <c r="T150" s="85">
        <v>18.8</v>
      </c>
      <c r="BH150" s="104">
        <v>10</v>
      </c>
      <c r="EA150" s="28">
        <v>35</v>
      </c>
      <c r="EB150" s="26">
        <f t="shared" si="23"/>
        <v>45</v>
      </c>
      <c r="EC150" s="28">
        <v>60</v>
      </c>
      <c r="EG150" s="1">
        <v>1</v>
      </c>
      <c r="EH150" s="15">
        <v>1.8</v>
      </c>
      <c r="FV150" s="4">
        <v>10</v>
      </c>
      <c r="IN150" s="15">
        <v>10</v>
      </c>
      <c r="IO150" s="15">
        <f t="shared" si="21"/>
        <v>20</v>
      </c>
      <c r="IP150" s="15">
        <v>25</v>
      </c>
      <c r="IS150" s="32" t="s">
        <v>951</v>
      </c>
      <c r="JC150">
        <v>13.47</v>
      </c>
      <c r="JD150">
        <v>27.67</v>
      </c>
      <c r="JE150" s="75">
        <v>1.43</v>
      </c>
      <c r="JF150" s="40">
        <v>14.18</v>
      </c>
      <c r="JG150" s="132"/>
      <c r="JH150" s="40"/>
      <c r="JJ150" s="110">
        <v>14.18</v>
      </c>
      <c r="JK150" s="6">
        <v>3.95</v>
      </c>
      <c r="JO150" s="40">
        <v>3.99</v>
      </c>
      <c r="JR150" s="107">
        <v>0.95</v>
      </c>
      <c r="JS150" s="107">
        <v>0.11</v>
      </c>
      <c r="JT150" s="107">
        <f t="shared" si="24"/>
        <v>0.95</v>
      </c>
      <c r="JU150" s="107">
        <f t="shared" si="25"/>
        <v>0.11</v>
      </c>
      <c r="JV150" s="107">
        <f t="shared" si="26"/>
        <v>15.61</v>
      </c>
      <c r="JW150" s="107">
        <f>IF(ISBLANK(JE150),"",IF(ISBLANK(JC151),"",IFERROR(((JE150-JC151)/0.36/P150),"")))</f>
        <v>-0.22447447447447452</v>
      </c>
      <c r="JX150" s="107">
        <f>IF(ISBLANK(JE150),"",IF(ISBLANK(JE151),"",IFERROR(((JE150-JE151)/0.36/P150),"")))</f>
        <v>3.7537537537537538E-2</v>
      </c>
      <c r="JY150" s="107">
        <f>IF(ISBLANK(JV150),"",IF(ISBLANK(JD151),"",IFERROR(((JV150-JD151)/0.36/P150),"")))</f>
        <v>-0.90728228228228247</v>
      </c>
      <c r="JZ150" s="107">
        <f>IF(ISBLANK(JV151),"",IF(ISBLANK(JV150),"",IFERROR(((JV150-JV151)/0.36/P150),"")))</f>
        <v>0.27064564564564558</v>
      </c>
    </row>
    <row r="151" spans="1:286" x14ac:dyDescent="0.25">
      <c r="A151" s="15" t="s">
        <v>387</v>
      </c>
      <c r="B151" s="15" t="s">
        <v>596</v>
      </c>
      <c r="C151" s="15" t="s">
        <v>736</v>
      </c>
      <c r="D151" s="15" t="s">
        <v>816</v>
      </c>
      <c r="E151" s="4" t="s">
        <v>59</v>
      </c>
      <c r="F151" s="15" t="s">
        <v>633</v>
      </c>
      <c r="G151" s="15" t="s">
        <v>632</v>
      </c>
      <c r="H151" s="27">
        <v>3</v>
      </c>
      <c r="I151" s="15" t="s">
        <v>631</v>
      </c>
      <c r="J151" s="15" t="s">
        <v>637</v>
      </c>
      <c r="K151" s="27">
        <v>1001</v>
      </c>
      <c r="L151" s="98">
        <v>-3.4063160140000002</v>
      </c>
      <c r="M151" s="98">
        <v>34.850407009999998</v>
      </c>
      <c r="N151" s="20">
        <v>42864</v>
      </c>
      <c r="O151" s="24">
        <v>42938</v>
      </c>
      <c r="P151" s="26">
        <f t="shared" ref="P151:P214" si="27">O151-N151</f>
        <v>74</v>
      </c>
      <c r="Q151" s="77">
        <f>INDEX([1]Sheet1!$J:$J,MATCH(A151,[1]Sheet1!$A:$A,0))</f>
        <v>6.674999863</v>
      </c>
      <c r="R151" s="91" t="s">
        <v>352</v>
      </c>
      <c r="S151" s="85">
        <v>2</v>
      </c>
      <c r="T151" s="85">
        <v>12.1</v>
      </c>
      <c r="V151" s="104">
        <v>15</v>
      </c>
      <c r="BH151" s="104">
        <v>7</v>
      </c>
      <c r="CL151" s="104">
        <v>5</v>
      </c>
      <c r="EA151" s="28">
        <v>30</v>
      </c>
      <c r="EB151" s="26">
        <f t="shared" si="23"/>
        <v>57</v>
      </c>
      <c r="EC151" s="28">
        <v>55</v>
      </c>
      <c r="EG151" s="1">
        <v>1</v>
      </c>
      <c r="EH151" s="15">
        <v>0.6</v>
      </c>
      <c r="GW151" s="4">
        <v>2</v>
      </c>
      <c r="GY151" s="4">
        <v>3</v>
      </c>
      <c r="IN151" s="15">
        <v>7</v>
      </c>
      <c r="IO151" s="58">
        <f t="shared" si="21"/>
        <v>12</v>
      </c>
      <c r="IP151" s="15">
        <v>12</v>
      </c>
      <c r="IS151" s="32" t="s">
        <v>951</v>
      </c>
      <c r="JC151">
        <v>7.41</v>
      </c>
      <c r="JD151">
        <v>39.78</v>
      </c>
      <c r="JE151" s="75">
        <v>0.43</v>
      </c>
      <c r="JF151" s="40">
        <v>7.97</v>
      </c>
      <c r="JG151" s="132"/>
      <c r="JH151" s="40"/>
      <c r="JJ151" s="110">
        <v>7.97</v>
      </c>
      <c r="JO151" s="40">
        <v>3.91</v>
      </c>
      <c r="JR151" s="107">
        <v>1.02</v>
      </c>
      <c r="JS151" s="107">
        <v>0.13</v>
      </c>
      <c r="JT151" s="107">
        <f t="shared" si="24"/>
        <v>1.02</v>
      </c>
      <c r="JU151" s="107">
        <f t="shared" si="25"/>
        <v>0.13</v>
      </c>
      <c r="JV151" s="107">
        <f t="shared" si="26"/>
        <v>8.4</v>
      </c>
      <c r="JW151" s="107">
        <f>IF(ISBLANK(JE151),"",IF(ISBLANK(JC151),"",IFERROR(((JE151-JC151)/0.36/P151),"")))</f>
        <v>-0.26201201201201202</v>
      </c>
      <c r="JY151" s="107">
        <f>IF(ISBLANK(JV151),"",IF(ISBLANK(JD151),"",IFERROR(((JV151-JD151)/0.36/P151),"")))</f>
        <v>-1.177927927927928</v>
      </c>
    </row>
    <row r="152" spans="1:286" x14ac:dyDescent="0.25">
      <c r="A152" s="15" t="s">
        <v>388</v>
      </c>
      <c r="B152" s="4" t="s">
        <v>597</v>
      </c>
      <c r="C152" s="4" t="s">
        <v>736</v>
      </c>
      <c r="D152" s="4" t="s">
        <v>817</v>
      </c>
      <c r="E152" s="4" t="s">
        <v>59</v>
      </c>
      <c r="F152" s="15" t="s">
        <v>633</v>
      </c>
      <c r="G152" s="15" t="s">
        <v>632</v>
      </c>
      <c r="H152" s="27">
        <v>4</v>
      </c>
      <c r="I152" s="15" t="s">
        <v>629</v>
      </c>
      <c r="J152" s="15" t="s">
        <v>637</v>
      </c>
      <c r="K152" s="26">
        <v>1003</v>
      </c>
      <c r="L152" s="98">
        <v>-3.4068529590000001</v>
      </c>
      <c r="M152" s="98">
        <v>34.851600005999998</v>
      </c>
      <c r="N152" s="20">
        <v>42864</v>
      </c>
      <c r="O152" s="24">
        <v>42938</v>
      </c>
      <c r="P152" s="26">
        <f t="shared" si="27"/>
        <v>74</v>
      </c>
      <c r="Q152" s="77">
        <f>INDEX([1]Sheet1!$J:$J,MATCH(A152,[1]Sheet1!$A:$A,0))</f>
        <v>6.674999863</v>
      </c>
      <c r="R152" s="91" t="s">
        <v>352</v>
      </c>
      <c r="S152" s="85">
        <v>2.5</v>
      </c>
      <c r="T152" s="85">
        <v>14.4</v>
      </c>
      <c r="BH152" s="104">
        <v>35</v>
      </c>
      <c r="BK152" s="104">
        <v>25</v>
      </c>
      <c r="EA152" s="28">
        <v>20</v>
      </c>
      <c r="EB152" s="26">
        <f t="shared" si="23"/>
        <v>80</v>
      </c>
      <c r="EC152" s="28">
        <v>70</v>
      </c>
      <c r="EG152" s="1">
        <v>1</v>
      </c>
      <c r="EH152" s="15">
        <v>1.8</v>
      </c>
      <c r="FV152" s="4">
        <v>15</v>
      </c>
      <c r="IN152" s="15">
        <v>7</v>
      </c>
      <c r="IO152" s="15">
        <f t="shared" si="21"/>
        <v>22</v>
      </c>
      <c r="IP152" s="15">
        <v>25</v>
      </c>
      <c r="IS152" s="32" t="s">
        <v>951</v>
      </c>
      <c r="JC152">
        <v>5.69</v>
      </c>
      <c r="JD152">
        <v>26.720000000000002</v>
      </c>
      <c r="JE152" s="75">
        <v>2.6</v>
      </c>
      <c r="JF152" s="40">
        <v>18.260000000000002</v>
      </c>
      <c r="JG152" s="132"/>
      <c r="JH152" s="40"/>
      <c r="JJ152" s="110">
        <v>18.260000000000002</v>
      </c>
      <c r="JO152" s="40">
        <v>2.33</v>
      </c>
      <c r="JR152" s="107">
        <v>0.88</v>
      </c>
      <c r="JS152" s="107">
        <v>0.1</v>
      </c>
      <c r="JT152" s="107">
        <f t="shared" si="24"/>
        <v>0.88</v>
      </c>
      <c r="JU152" s="107">
        <f t="shared" si="25"/>
        <v>0.1</v>
      </c>
      <c r="JV152" s="107">
        <f t="shared" si="26"/>
        <v>20.860000000000003</v>
      </c>
      <c r="JW152" s="107">
        <f>IF(ISBLANK(JE152),"",IF(ISBLANK(JC153),"",IFERROR(((JE152-JC153)/0.36/P152),"")))</f>
        <v>-0.50900900900900903</v>
      </c>
      <c r="JX152" s="107">
        <f>IF(ISBLANK(JE152),"",IF(ISBLANK(JE153),"",IFERROR(((JE152-JE153)/0.36/P152),"")))</f>
        <v>6.0810810810810821E-2</v>
      </c>
      <c r="JY152" s="107">
        <f>IF(ISBLANK(JV152),"",IF(ISBLANK(JD153),"",IFERROR(((JV152-JD153)/0.36/P152),"")))</f>
        <v>-1.0018768768768767</v>
      </c>
      <c r="JZ152" s="107">
        <f>IF(ISBLANK(JV153),"",IF(ISBLANK(JV152),"",IFERROR(((JV152-JV153)/0.36/P152),"")))</f>
        <v>0.56831831831831847</v>
      </c>
    </row>
    <row r="153" spans="1:286" x14ac:dyDescent="0.25">
      <c r="A153" s="15" t="s">
        <v>389</v>
      </c>
      <c r="B153" s="4" t="s">
        <v>597</v>
      </c>
      <c r="C153" s="4" t="s">
        <v>736</v>
      </c>
      <c r="D153" s="4" t="s">
        <v>817</v>
      </c>
      <c r="E153" s="4" t="s">
        <v>59</v>
      </c>
      <c r="F153" s="15" t="s">
        <v>633</v>
      </c>
      <c r="G153" s="15" t="s">
        <v>632</v>
      </c>
      <c r="H153" s="27">
        <v>4</v>
      </c>
      <c r="I153" s="15" t="s">
        <v>631</v>
      </c>
      <c r="J153" s="15" t="s">
        <v>637</v>
      </c>
      <c r="K153" s="26">
        <v>1003</v>
      </c>
      <c r="L153" s="98">
        <v>-3.4068529590000001</v>
      </c>
      <c r="M153" s="98">
        <v>34.851600005999998</v>
      </c>
      <c r="N153" s="20">
        <v>42864</v>
      </c>
      <c r="O153" s="24">
        <v>42938</v>
      </c>
      <c r="P153" s="26">
        <f t="shared" si="27"/>
        <v>74</v>
      </c>
      <c r="Q153" s="77">
        <f>INDEX([1]Sheet1!$J:$J,MATCH(A153,[1]Sheet1!$A:$A,0))</f>
        <v>6.674999863</v>
      </c>
      <c r="R153" s="91" t="s">
        <v>352</v>
      </c>
      <c r="S153" s="85">
        <v>2.4</v>
      </c>
      <c r="T153" s="85">
        <v>15.6</v>
      </c>
      <c r="BH153" s="104">
        <v>36</v>
      </c>
      <c r="EA153" s="28">
        <v>25</v>
      </c>
      <c r="EB153" s="26">
        <f t="shared" si="23"/>
        <v>61</v>
      </c>
      <c r="EC153" s="28">
        <v>60</v>
      </c>
      <c r="EG153" s="1">
        <v>0.4</v>
      </c>
      <c r="EH153" s="15">
        <v>0.9</v>
      </c>
      <c r="FV153" s="4">
        <v>2</v>
      </c>
      <c r="GW153" s="4">
        <v>1</v>
      </c>
      <c r="IN153" s="15">
        <v>4</v>
      </c>
      <c r="IO153" s="58">
        <f t="shared" si="21"/>
        <v>7</v>
      </c>
      <c r="IP153" s="15">
        <v>7</v>
      </c>
      <c r="IS153" s="32" t="s">
        <v>951</v>
      </c>
      <c r="JC153">
        <v>16.16</v>
      </c>
      <c r="JD153">
        <v>47.55</v>
      </c>
      <c r="JE153" s="75">
        <v>0.98</v>
      </c>
      <c r="JF153" s="40">
        <v>4.74</v>
      </c>
      <c r="JG153" s="132"/>
      <c r="JH153" s="40"/>
      <c r="JJ153" s="110">
        <v>4.74</v>
      </c>
      <c r="JK153" s="6">
        <v>1.76</v>
      </c>
      <c r="JT153" s="107" t="str">
        <f t="shared" si="24"/>
        <v/>
      </c>
      <c r="JU153" s="107" t="str">
        <f t="shared" si="25"/>
        <v/>
      </c>
      <c r="JV153" s="107">
        <f t="shared" si="26"/>
        <v>5.7200000000000006</v>
      </c>
      <c r="JW153" s="107">
        <f>IF(ISBLANK(JE153),"",IF(ISBLANK(JC153),"",IFERROR(((JE153-JC153)/0.36/P153),"")))</f>
        <v>-0.56981981981981977</v>
      </c>
      <c r="JY153" s="107">
        <f>IF(ISBLANK(JV153),"",IF(ISBLANK(JD153),"",IFERROR(((JV153-JD153)/0.36/P153),"")))</f>
        <v>-1.5701951951951951</v>
      </c>
    </row>
    <row r="154" spans="1:286" x14ac:dyDescent="0.25">
      <c r="A154" s="15" t="s">
        <v>390</v>
      </c>
      <c r="B154" s="4" t="s">
        <v>598</v>
      </c>
      <c r="C154" s="4" t="s">
        <v>635</v>
      </c>
      <c r="D154" s="4" t="s">
        <v>819</v>
      </c>
      <c r="E154" s="4" t="s">
        <v>183</v>
      </c>
      <c r="F154" s="15" t="s">
        <v>635</v>
      </c>
      <c r="G154" s="15" t="s">
        <v>628</v>
      </c>
      <c r="H154" s="27">
        <v>1</v>
      </c>
      <c r="I154" s="15" t="s">
        <v>629</v>
      </c>
      <c r="J154" s="15" t="s">
        <v>637</v>
      </c>
      <c r="K154" s="27">
        <v>1023</v>
      </c>
      <c r="L154" s="98">
        <v>-2.4377470369999998</v>
      </c>
      <c r="M154" s="98">
        <v>34.855161979999998</v>
      </c>
      <c r="N154" s="20">
        <v>42872</v>
      </c>
      <c r="O154" s="24">
        <v>42942</v>
      </c>
      <c r="P154" s="26">
        <f t="shared" si="27"/>
        <v>70</v>
      </c>
      <c r="Q154" s="77">
        <f>INDEX([1]Sheet1!$J:$J,MATCH(A154,[1]Sheet1!$A:$A,0))</f>
        <v>65.344653491999992</v>
      </c>
      <c r="R154" s="91" t="s">
        <v>82</v>
      </c>
      <c r="S154" s="85">
        <v>8.1999999999999993</v>
      </c>
      <c r="T154" s="85">
        <v>28.4</v>
      </c>
      <c r="AM154" s="104">
        <v>50</v>
      </c>
      <c r="EA154" s="28">
        <v>25</v>
      </c>
      <c r="EB154" s="26">
        <f t="shared" si="23"/>
        <v>75</v>
      </c>
      <c r="EC154" s="28">
        <v>80</v>
      </c>
      <c r="EG154" s="1">
        <v>6</v>
      </c>
      <c r="EH154" s="15">
        <v>10.6</v>
      </c>
      <c r="EL154">
        <v>10</v>
      </c>
      <c r="FA154">
        <v>30</v>
      </c>
      <c r="IN154" s="15">
        <v>30</v>
      </c>
      <c r="IO154" s="15">
        <f t="shared" si="21"/>
        <v>70</v>
      </c>
      <c r="IP154" s="15">
        <v>65</v>
      </c>
      <c r="IS154" s="32" t="s">
        <v>951</v>
      </c>
      <c r="JC154">
        <v>20.74</v>
      </c>
      <c r="JD154">
        <v>65.63</v>
      </c>
      <c r="JE154" s="75">
        <v>18.05</v>
      </c>
      <c r="JF154" s="40">
        <v>33.299999999999997</v>
      </c>
      <c r="JG154" s="132"/>
      <c r="JH154" s="40"/>
      <c r="JJ154" s="110">
        <v>33.299999999999997</v>
      </c>
      <c r="JN154" s="31">
        <v>3.77</v>
      </c>
      <c r="JO154" s="40">
        <v>2.71</v>
      </c>
      <c r="JP154" s="107">
        <v>0.98</v>
      </c>
      <c r="JQ154" s="107">
        <v>0.24</v>
      </c>
      <c r="JR154" s="107">
        <v>0.91</v>
      </c>
      <c r="JS154" s="107">
        <v>0.23</v>
      </c>
      <c r="JT154" s="107">
        <f t="shared" si="24"/>
        <v>1.8900000000000001</v>
      </c>
      <c r="JU154" s="107">
        <f t="shared" si="25"/>
        <v>0.47</v>
      </c>
      <c r="JV154" s="107">
        <f t="shared" si="26"/>
        <v>51.349999999999994</v>
      </c>
      <c r="JW154" s="107">
        <f>IF(ISBLANK(JE154),"",IF(ISBLANK(JC156),"",IFERROR(((JE154-JC156)/0.36/P154),"")))</f>
        <v>0.41190476190476194</v>
      </c>
      <c r="JX154" s="107">
        <f>IF(ISBLANK(JE154),"",IF(ISBLANK(JE156),"",IFERROR(((JE154-JE156)/0.36/P154),"")))</f>
        <v>0.33174603174603179</v>
      </c>
      <c r="JY154" s="107">
        <f>IF(ISBLANK(JV154),"",IF(ISBLANK(JD156),"",IFERROR(((JV154-JD156)/0.36/P154),"")))</f>
        <v>-0.60277777777777775</v>
      </c>
      <c r="JZ154" s="107">
        <f>IF(ISBLANK(JV156),"",IF(ISBLANK(JV154),"",IFERROR(((JV154-JV156)/0.36/P154),"")))</f>
        <v>0.85039682539682515</v>
      </c>
    </row>
    <row r="155" spans="1:286" x14ac:dyDescent="0.25">
      <c r="A155" s="15" t="s">
        <v>391</v>
      </c>
      <c r="B155" s="4" t="s">
        <v>598</v>
      </c>
      <c r="C155" s="4" t="s">
        <v>635</v>
      </c>
      <c r="D155" s="4" t="s">
        <v>819</v>
      </c>
      <c r="E155" s="4" t="s">
        <v>183</v>
      </c>
      <c r="F155" s="15" t="s">
        <v>635</v>
      </c>
      <c r="G155" s="15" t="s">
        <v>628</v>
      </c>
      <c r="H155" s="27">
        <v>1</v>
      </c>
      <c r="I155" s="15" t="s">
        <v>634</v>
      </c>
      <c r="J155" s="15" t="s">
        <v>637</v>
      </c>
      <c r="K155" s="27">
        <v>1023</v>
      </c>
      <c r="L155" s="98">
        <v>-2.4377470369999998</v>
      </c>
      <c r="M155" s="98">
        <v>34.855161979999998</v>
      </c>
      <c r="N155" s="20">
        <v>42872</v>
      </c>
      <c r="O155" s="24">
        <v>42942</v>
      </c>
      <c r="P155" s="26">
        <f t="shared" si="27"/>
        <v>70</v>
      </c>
      <c r="Q155" s="77">
        <f>INDEX([1]Sheet1!$J:$J,MATCH(A155,[1]Sheet1!$A:$A,0))</f>
        <v>65.344653491999992</v>
      </c>
      <c r="R155" s="91" t="s">
        <v>82</v>
      </c>
      <c r="S155" s="85">
        <v>2</v>
      </c>
      <c r="T155" s="85">
        <v>13.4</v>
      </c>
      <c r="AM155" s="104">
        <v>15</v>
      </c>
      <c r="EA155" s="28">
        <v>30</v>
      </c>
      <c r="EB155" s="26">
        <f t="shared" si="23"/>
        <v>45</v>
      </c>
      <c r="EC155" s="28">
        <v>50</v>
      </c>
      <c r="EG155" s="1">
        <v>2.5</v>
      </c>
      <c r="EH155" s="15">
        <v>6.2</v>
      </c>
      <c r="FA155">
        <v>5</v>
      </c>
      <c r="FD155">
        <v>20</v>
      </c>
      <c r="IN155" s="15">
        <v>20</v>
      </c>
      <c r="IO155" s="58">
        <f t="shared" si="21"/>
        <v>45</v>
      </c>
      <c r="IP155" s="15">
        <v>30</v>
      </c>
      <c r="IS155" s="32" t="s">
        <v>951</v>
      </c>
      <c r="JC155">
        <v>9.19</v>
      </c>
      <c r="JD155">
        <v>48.94</v>
      </c>
      <c r="JE155" s="75">
        <v>13.9</v>
      </c>
      <c r="JF155" s="40">
        <v>10.68</v>
      </c>
      <c r="JG155" s="132"/>
      <c r="JH155" s="40"/>
      <c r="JJ155" s="110">
        <v>10.68</v>
      </c>
      <c r="JK155" s="6">
        <v>2.3199999999999998</v>
      </c>
      <c r="JN155" s="31">
        <v>3.49</v>
      </c>
      <c r="JO155" s="40">
        <v>5.5</v>
      </c>
      <c r="JP155" s="107">
        <v>1.05</v>
      </c>
      <c r="JQ155" s="107">
        <v>0.21</v>
      </c>
      <c r="JR155" s="107">
        <v>1.23</v>
      </c>
      <c r="JS155" s="107">
        <v>0.27</v>
      </c>
      <c r="JT155" s="107">
        <f t="shared" si="24"/>
        <v>2.2800000000000002</v>
      </c>
      <c r="JU155" s="107">
        <f t="shared" si="25"/>
        <v>0.48</v>
      </c>
      <c r="JV155" s="107">
        <f t="shared" si="26"/>
        <v>24.58</v>
      </c>
      <c r="JW155" s="107">
        <f>IF(ISBLANK(JE155),"",IF(ISBLANK(JC156),"",IFERROR(((JE155-JC156)/0.36/P155),"")))</f>
        <v>0.24722222222222223</v>
      </c>
      <c r="JX155" s="107">
        <f>IF(ISBLANK(JE155),"",IF(ISBLANK(JE156),"",IFERROR(((JE155-JE156)/0.36/P155),"")))</f>
        <v>0.16706349206349208</v>
      </c>
      <c r="JY155" s="107">
        <f>IF(ISBLANK(JV155),"",IF(ISBLANK(JD156),"",IFERROR(((JV155-JD156)/0.36/P155),"")))</f>
        <v>-1.6650793650793649</v>
      </c>
      <c r="JZ155" s="107">
        <f>IF(ISBLANK(JV156),"",IF(ISBLANK(JV155),"",IFERROR(((JV155-JV156)/0.36/P155),"")))</f>
        <v>-0.21190476190476204</v>
      </c>
    </row>
    <row r="156" spans="1:286" x14ac:dyDescent="0.25">
      <c r="A156" s="15" t="s">
        <v>392</v>
      </c>
      <c r="B156" s="4" t="s">
        <v>598</v>
      </c>
      <c r="C156" s="4" t="s">
        <v>635</v>
      </c>
      <c r="D156" s="4" t="s">
        <v>819</v>
      </c>
      <c r="E156" s="4" t="s">
        <v>183</v>
      </c>
      <c r="F156" s="15" t="s">
        <v>635</v>
      </c>
      <c r="G156" s="15" t="s">
        <v>628</v>
      </c>
      <c r="H156" s="27">
        <v>1</v>
      </c>
      <c r="I156" s="15" t="s">
        <v>631</v>
      </c>
      <c r="J156" s="15" t="s">
        <v>637</v>
      </c>
      <c r="K156" s="27">
        <v>1023</v>
      </c>
      <c r="L156" s="98">
        <v>-2.4377470369999998</v>
      </c>
      <c r="M156" s="98">
        <v>34.855161979999998</v>
      </c>
      <c r="N156" s="20">
        <v>42872</v>
      </c>
      <c r="O156" s="24">
        <v>42942</v>
      </c>
      <c r="P156" s="26">
        <f t="shared" si="27"/>
        <v>70</v>
      </c>
      <c r="Q156" s="77">
        <f>INDEX([1]Sheet1!$J:$J,MATCH(A156,[1]Sheet1!$A:$A,0))</f>
        <v>65.344653491999992</v>
      </c>
      <c r="R156" s="91" t="s">
        <v>82</v>
      </c>
      <c r="S156" s="85">
        <v>5</v>
      </c>
      <c r="T156" s="85">
        <v>18.399999999999999</v>
      </c>
      <c r="X156" s="104">
        <v>15</v>
      </c>
      <c r="AM156" s="104">
        <v>5</v>
      </c>
      <c r="BG156" s="104">
        <v>10</v>
      </c>
      <c r="CJ156" s="104">
        <v>10</v>
      </c>
      <c r="EA156" s="28">
        <v>15</v>
      </c>
      <c r="EB156" s="26">
        <f t="shared" si="23"/>
        <v>55</v>
      </c>
      <c r="EC156" s="28">
        <v>60</v>
      </c>
      <c r="EG156" s="1">
        <v>3.5</v>
      </c>
      <c r="EH156" s="15">
        <v>4.4000000000000004</v>
      </c>
      <c r="GI156" s="4">
        <v>5</v>
      </c>
      <c r="IN156" s="15">
        <v>20</v>
      </c>
      <c r="IO156" s="15">
        <f t="shared" si="21"/>
        <v>25</v>
      </c>
      <c r="IP156" s="15">
        <v>30</v>
      </c>
      <c r="IS156" s="32" t="s">
        <v>951</v>
      </c>
      <c r="JC156">
        <v>7.67</v>
      </c>
      <c r="JD156">
        <v>66.539999999999992</v>
      </c>
      <c r="JE156" s="75">
        <v>9.69</v>
      </c>
      <c r="JF156" s="40">
        <v>20.23</v>
      </c>
      <c r="JG156" s="132">
        <v>4.84</v>
      </c>
      <c r="JH156" s="40"/>
      <c r="JJ156" s="110">
        <v>20.23</v>
      </c>
      <c r="JO156" s="40">
        <v>7.66</v>
      </c>
      <c r="JR156" s="107">
        <v>1.02</v>
      </c>
      <c r="JS156" s="107">
        <v>0.18</v>
      </c>
      <c r="JT156" s="107">
        <f t="shared" si="24"/>
        <v>1.02</v>
      </c>
      <c r="JU156" s="107">
        <f t="shared" si="25"/>
        <v>0.18</v>
      </c>
      <c r="JV156" s="107">
        <f t="shared" si="26"/>
        <v>29.92</v>
      </c>
      <c r="JW156" s="107">
        <f>IF(ISBLANK(JE156),"",IF(ISBLANK(JC156),"",IFERROR(((JE156-JC156)/0.36/P156),"")))</f>
        <v>8.0158730158730138E-2</v>
      </c>
      <c r="JY156" s="107">
        <f>IF(ISBLANK(JV156),"",IF(ISBLANK(JD156),"",IFERROR(((JV156-JD156)/0.36/P156),"")))</f>
        <v>-1.4531746031746029</v>
      </c>
    </row>
    <row r="157" spans="1:286" x14ac:dyDescent="0.25">
      <c r="A157" s="15" t="s">
        <v>393</v>
      </c>
      <c r="B157" s="4" t="s">
        <v>599</v>
      </c>
      <c r="C157" s="4" t="s">
        <v>635</v>
      </c>
      <c r="D157" s="4" t="s">
        <v>820</v>
      </c>
      <c r="E157" s="4" t="s">
        <v>183</v>
      </c>
      <c r="F157" s="15" t="s">
        <v>635</v>
      </c>
      <c r="G157" s="15" t="s">
        <v>628</v>
      </c>
      <c r="H157" s="27">
        <v>2</v>
      </c>
      <c r="I157" s="15" t="s">
        <v>629</v>
      </c>
      <c r="J157" s="15" t="s">
        <v>637</v>
      </c>
      <c r="K157" s="27">
        <v>1025</v>
      </c>
      <c r="L157" s="98">
        <v>-2.43776598</v>
      </c>
      <c r="M157" s="98">
        <v>34.855393991</v>
      </c>
      <c r="N157" s="20">
        <v>42872</v>
      </c>
      <c r="O157" s="24">
        <v>42942</v>
      </c>
      <c r="P157" s="26">
        <f t="shared" si="27"/>
        <v>70</v>
      </c>
      <c r="Q157" s="77">
        <f>INDEX([1]Sheet1!$J:$J,MATCH(A157,[1]Sheet1!$A:$A,0))</f>
        <v>65.344653491999992</v>
      </c>
      <c r="R157" s="91" t="s">
        <v>82</v>
      </c>
      <c r="S157" s="85">
        <v>4</v>
      </c>
      <c r="T157" s="85">
        <v>10</v>
      </c>
      <c r="AK157" s="104">
        <v>5</v>
      </c>
      <c r="AM157" s="104">
        <v>10</v>
      </c>
      <c r="EA157" s="28">
        <v>25</v>
      </c>
      <c r="EB157" s="26">
        <f t="shared" si="23"/>
        <v>40</v>
      </c>
      <c r="EC157" s="28">
        <v>50</v>
      </c>
      <c r="EG157" s="1">
        <v>2.5</v>
      </c>
      <c r="EH157" s="15">
        <v>3.8</v>
      </c>
      <c r="FA157">
        <v>5</v>
      </c>
      <c r="IN157" s="15">
        <v>12</v>
      </c>
      <c r="IO157" s="58">
        <f t="shared" ref="IO157:IO220" si="28">SUM(EI157:IN157)</f>
        <v>17</v>
      </c>
      <c r="IP157" s="15">
        <v>20</v>
      </c>
      <c r="IS157" s="32" t="s">
        <v>951</v>
      </c>
      <c r="JC157">
        <v>32.450000000000003</v>
      </c>
      <c r="JD157">
        <v>85.990000000000009</v>
      </c>
      <c r="JE157" s="75">
        <v>7.72</v>
      </c>
      <c r="JF157" s="40">
        <v>15.37</v>
      </c>
      <c r="JG157" s="132">
        <v>4.22</v>
      </c>
      <c r="JH157" s="40"/>
      <c r="JJ157" s="110">
        <v>15.37</v>
      </c>
      <c r="JO157" s="40">
        <v>4.7</v>
      </c>
      <c r="JR157" s="107">
        <v>1.26</v>
      </c>
      <c r="JS157" s="107">
        <v>0.22</v>
      </c>
      <c r="JT157" s="107">
        <f t="shared" si="24"/>
        <v>1.26</v>
      </c>
      <c r="JU157" s="107">
        <f t="shared" si="25"/>
        <v>0.22</v>
      </c>
      <c r="JV157" s="107">
        <f t="shared" si="26"/>
        <v>23.09</v>
      </c>
      <c r="JW157" s="107" t="str">
        <f>IF(ISBLANK(JE157),"",IF(ISBLANK(JC159),"",IFERROR(((JE157-JC159)/0.36/P157),"")))</f>
        <v/>
      </c>
      <c r="JX157" s="107">
        <f>IF(ISBLANK(JE157),"",IF(ISBLANK(JE159),"",IFERROR(((JE157-JE159)/0.36/P157),"")))</f>
        <v>-0.37420634920634921</v>
      </c>
      <c r="JY157" s="107">
        <f>IF(ISBLANK(JV157),"",IF(ISBLANK(JD159),"",IFERROR(((JV157-JD159)/0.36/P157),"")))</f>
        <v>0.51388888888888884</v>
      </c>
      <c r="JZ157" s="107">
        <f>IF(ISBLANK(JV159),"",IF(ISBLANK(JV157),"",IFERROR(((JV157-JV159)/0.36/P157),"")))</f>
        <v>-0.42261904761904745</v>
      </c>
    </row>
    <row r="158" spans="1:286" x14ac:dyDescent="0.25">
      <c r="A158" s="15" t="s">
        <v>394</v>
      </c>
      <c r="B158" s="4" t="s">
        <v>599</v>
      </c>
      <c r="C158" s="4" t="s">
        <v>635</v>
      </c>
      <c r="D158" s="4" t="s">
        <v>820</v>
      </c>
      <c r="E158" s="4" t="s">
        <v>183</v>
      </c>
      <c r="F158" s="15" t="s">
        <v>635</v>
      </c>
      <c r="G158" s="15" t="s">
        <v>628</v>
      </c>
      <c r="H158" s="27">
        <v>2</v>
      </c>
      <c r="I158" s="15" t="s">
        <v>634</v>
      </c>
      <c r="J158" s="15" t="s">
        <v>637</v>
      </c>
      <c r="K158" s="27">
        <v>1025</v>
      </c>
      <c r="L158" s="98">
        <v>-2.43776598</v>
      </c>
      <c r="M158" s="98">
        <v>34.855393991</v>
      </c>
      <c r="N158" s="20">
        <v>42872</v>
      </c>
      <c r="O158" s="24">
        <v>42942</v>
      </c>
      <c r="P158" s="26">
        <f t="shared" si="27"/>
        <v>70</v>
      </c>
      <c r="Q158" s="77">
        <f>INDEX([1]Sheet1!$J:$J,MATCH(A158,[1]Sheet1!$A:$A,0))</f>
        <v>65.344653491999992</v>
      </c>
      <c r="R158" s="91" t="s">
        <v>82</v>
      </c>
      <c r="S158" s="85">
        <v>2.5</v>
      </c>
      <c r="T158" s="85">
        <v>18.2</v>
      </c>
      <c r="AK158" s="104">
        <v>15</v>
      </c>
      <c r="AM158" s="104">
        <v>20</v>
      </c>
      <c r="EA158" s="28">
        <v>15</v>
      </c>
      <c r="EB158" s="26">
        <f t="shared" si="23"/>
        <v>50</v>
      </c>
      <c r="EC158" s="28">
        <v>65</v>
      </c>
      <c r="EG158" s="1">
        <v>2.1</v>
      </c>
      <c r="EH158" s="15">
        <v>9.6</v>
      </c>
      <c r="EQ158">
        <v>10</v>
      </c>
      <c r="FA158">
        <v>15</v>
      </c>
      <c r="IN158" s="15">
        <v>10</v>
      </c>
      <c r="IO158" s="15">
        <f t="shared" si="28"/>
        <v>35</v>
      </c>
      <c r="IP158" s="15">
        <v>40</v>
      </c>
      <c r="IS158" s="32" t="s">
        <v>951</v>
      </c>
      <c r="JC158">
        <v>5.81</v>
      </c>
      <c r="JD158">
        <v>61.88</v>
      </c>
      <c r="JE158" s="75">
        <v>29.3</v>
      </c>
      <c r="JF158" s="40">
        <v>31.02</v>
      </c>
      <c r="JG158" s="132"/>
      <c r="JH158" s="40"/>
      <c r="JJ158" s="110">
        <v>31.02</v>
      </c>
      <c r="JO158" s="40">
        <v>4.87</v>
      </c>
      <c r="JR158" s="107">
        <v>1.05</v>
      </c>
      <c r="JS158" s="107">
        <v>0.28000000000000003</v>
      </c>
      <c r="JT158" s="107">
        <f t="shared" si="24"/>
        <v>1.05</v>
      </c>
      <c r="JU158" s="107">
        <f t="shared" si="25"/>
        <v>0.28000000000000003</v>
      </c>
      <c r="JV158" s="107">
        <f t="shared" si="26"/>
        <v>60.32</v>
      </c>
      <c r="JW158" s="107" t="str">
        <f>IF(ISBLANK(JE158),"",IF(ISBLANK(JC159),"",IFERROR(((JE158-JC159)/0.36/P158),"")))</f>
        <v/>
      </c>
      <c r="JX158" s="107">
        <f>IF(ISBLANK(JE158),"",IF(ISBLANK(JE159),"",IFERROR(((JE158-JE159)/0.36/P158),"")))</f>
        <v>0.48214285714285726</v>
      </c>
      <c r="JY158" s="107">
        <f>IF(ISBLANK(JV158),"",IF(ISBLANK(JD159),"",IFERROR(((JV158-JD159)/0.36/P158),"")))</f>
        <v>1.9912698412698413</v>
      </c>
      <c r="JZ158" s="107">
        <f>IF(ISBLANK(JV159),"",IF(ISBLANK(JV158),"",IFERROR(((JV158-JV159)/0.36/P158),"")))</f>
        <v>1.054761904761905</v>
      </c>
    </row>
    <row r="159" spans="1:286" x14ac:dyDescent="0.25">
      <c r="A159" s="15" t="s">
        <v>395</v>
      </c>
      <c r="B159" s="4" t="s">
        <v>599</v>
      </c>
      <c r="C159" s="4" t="s">
        <v>635</v>
      </c>
      <c r="D159" s="4" t="s">
        <v>820</v>
      </c>
      <c r="E159" s="4" t="s">
        <v>183</v>
      </c>
      <c r="F159" s="15" t="s">
        <v>635</v>
      </c>
      <c r="G159" s="15" t="s">
        <v>628</v>
      </c>
      <c r="H159" s="27">
        <v>2</v>
      </c>
      <c r="I159" s="15" t="s">
        <v>631</v>
      </c>
      <c r="J159" s="15" t="s">
        <v>637</v>
      </c>
      <c r="K159" s="27">
        <v>1025</v>
      </c>
      <c r="L159" s="98">
        <v>-2.43776598</v>
      </c>
      <c r="M159" s="98">
        <v>34.855393991</v>
      </c>
      <c r="N159" s="20">
        <v>42872</v>
      </c>
      <c r="O159" s="24">
        <v>42942</v>
      </c>
      <c r="P159" s="26">
        <f t="shared" si="27"/>
        <v>70</v>
      </c>
      <c r="Q159" s="77">
        <f>INDEX([1]Sheet1!$J:$J,MATCH(A159,[1]Sheet1!$A:$A,0))</f>
        <v>65.344653491999992</v>
      </c>
      <c r="R159" s="91" t="s">
        <v>82</v>
      </c>
      <c r="S159" s="85">
        <v>3.5</v>
      </c>
      <c r="T159" s="85">
        <v>10.4</v>
      </c>
      <c r="AM159" s="104">
        <v>15</v>
      </c>
      <c r="EA159" s="28">
        <v>30</v>
      </c>
      <c r="EB159" s="26">
        <f t="shared" si="23"/>
        <v>45</v>
      </c>
      <c r="EC159" s="28">
        <v>50</v>
      </c>
      <c r="EG159" s="1">
        <v>2.2000000000000002</v>
      </c>
      <c r="EH159" s="15">
        <v>5.4</v>
      </c>
      <c r="FA159">
        <v>5</v>
      </c>
      <c r="IN159" s="15">
        <v>18</v>
      </c>
      <c r="IO159" s="58">
        <f t="shared" si="28"/>
        <v>23</v>
      </c>
      <c r="IP159" s="15">
        <v>25</v>
      </c>
      <c r="IS159" s="32" t="s">
        <v>951</v>
      </c>
      <c r="JD159">
        <v>10.14</v>
      </c>
      <c r="JE159" s="75">
        <v>17.149999999999999</v>
      </c>
      <c r="JF159" s="40">
        <v>16.59</v>
      </c>
      <c r="JG159" s="132"/>
      <c r="JH159" s="40"/>
      <c r="JJ159" s="110">
        <v>16.59</v>
      </c>
      <c r="JK159" s="6">
        <v>6.1</v>
      </c>
      <c r="JN159" s="31">
        <v>2.97</v>
      </c>
      <c r="JP159" s="107">
        <v>0.81</v>
      </c>
      <c r="JQ159" s="107">
        <v>0.24</v>
      </c>
      <c r="JT159" s="107">
        <f t="shared" si="24"/>
        <v>0.81</v>
      </c>
      <c r="JU159" s="107">
        <f t="shared" si="25"/>
        <v>0.24</v>
      </c>
      <c r="JV159" s="107">
        <f t="shared" si="26"/>
        <v>33.739999999999995</v>
      </c>
      <c r="JW159" s="107" t="str">
        <f>IF(ISBLANK(JE159),"",IF(ISBLANK(JC159),"",IFERROR(((JE159-JC159)/0.36/P159),"")))</f>
        <v/>
      </c>
      <c r="JY159" s="107">
        <f>IF(ISBLANK(JV159),"",IF(ISBLANK(JD159),"",IFERROR(((JV159-JD159)/0.36/P159),"")))</f>
        <v>0.93650793650793629</v>
      </c>
    </row>
    <row r="160" spans="1:286" x14ac:dyDescent="0.25">
      <c r="A160" s="15" t="s">
        <v>396</v>
      </c>
      <c r="B160" s="4" t="s">
        <v>600</v>
      </c>
      <c r="C160" s="4" t="s">
        <v>635</v>
      </c>
      <c r="D160" s="4" t="s">
        <v>821</v>
      </c>
      <c r="E160" s="4" t="s">
        <v>183</v>
      </c>
      <c r="F160" s="15" t="s">
        <v>635</v>
      </c>
      <c r="G160" s="15" t="s">
        <v>628</v>
      </c>
      <c r="H160" s="27">
        <v>3</v>
      </c>
      <c r="I160" s="15" t="s">
        <v>629</v>
      </c>
      <c r="J160" s="15" t="s">
        <v>637</v>
      </c>
      <c r="K160" s="27">
        <v>1027</v>
      </c>
      <c r="L160" s="98">
        <v>-2.4379910339999999</v>
      </c>
      <c r="M160" s="98">
        <v>34.855417963000001</v>
      </c>
      <c r="N160" s="20">
        <v>42872</v>
      </c>
      <c r="O160" s="24">
        <v>42942</v>
      </c>
      <c r="P160" s="26">
        <f t="shared" si="27"/>
        <v>70</v>
      </c>
      <c r="Q160" s="77">
        <f>INDEX([1]Sheet1!$J:$J,MATCH(A160,[1]Sheet1!$A:$A,0))</f>
        <v>65.344653491999992</v>
      </c>
      <c r="R160" s="91" t="s">
        <v>82</v>
      </c>
      <c r="S160" s="85">
        <v>4</v>
      </c>
      <c r="T160" s="85">
        <v>7.4</v>
      </c>
      <c r="AM160" s="104">
        <v>20</v>
      </c>
      <c r="CN160" s="104">
        <v>20</v>
      </c>
      <c r="EB160" s="26">
        <f t="shared" si="23"/>
        <v>40</v>
      </c>
      <c r="EC160" s="28">
        <v>45</v>
      </c>
      <c r="EG160" s="1">
        <v>2.2000000000000002</v>
      </c>
      <c r="EH160" s="15">
        <v>9.1999999999999993</v>
      </c>
      <c r="FA160">
        <v>8</v>
      </c>
      <c r="IN160" s="15">
        <v>12</v>
      </c>
      <c r="IO160" s="15">
        <f t="shared" si="28"/>
        <v>20</v>
      </c>
      <c r="IP160" s="15">
        <v>23</v>
      </c>
      <c r="IS160" s="32" t="s">
        <v>951</v>
      </c>
      <c r="JC160">
        <v>7.99</v>
      </c>
      <c r="JD160">
        <v>51.370000000000005</v>
      </c>
      <c r="JE160" s="75">
        <v>12.5</v>
      </c>
      <c r="JF160" s="40">
        <v>5.92</v>
      </c>
      <c r="JG160" s="132">
        <v>4.99</v>
      </c>
      <c r="JH160" s="40"/>
      <c r="JJ160" s="110">
        <v>5.92</v>
      </c>
      <c r="JT160" s="107" t="str">
        <f t="shared" si="24"/>
        <v/>
      </c>
      <c r="JU160" s="107" t="str">
        <f t="shared" si="25"/>
        <v/>
      </c>
      <c r="JV160" s="107">
        <f t="shared" si="26"/>
        <v>18.420000000000002</v>
      </c>
      <c r="JW160" s="107">
        <f>IF(ISBLANK(JE160),"",IF(ISBLANK(JC162),"",IFERROR(((JE160-JC162)/0.36/P160),"")))</f>
        <v>-0.35912698412698418</v>
      </c>
      <c r="JX160" s="107">
        <f>IF(ISBLANK(JE160),"",IF(ISBLANK(JE162),"",IFERROR(((JE160-JE162)/0.36/P160),"")))</f>
        <v>0.22579365079365082</v>
      </c>
      <c r="JY160" s="107">
        <f>IF(ISBLANK(JV160),"",IF(ISBLANK(JD162),"",IFERROR(((JV160-JD162)/0.36/P160),"")))</f>
        <v>-1.4345238095238098</v>
      </c>
      <c r="JZ160" s="107">
        <f>IF(ISBLANK(JV162),"",IF(ISBLANK(JV160),"",IFERROR(((JV160-JV162)/0.36/P160),"")))</f>
        <v>-0.42460317460317443</v>
      </c>
    </row>
    <row r="161" spans="1:286" x14ac:dyDescent="0.25">
      <c r="A161" s="15" t="s">
        <v>397</v>
      </c>
      <c r="B161" s="4" t="s">
        <v>600</v>
      </c>
      <c r="C161" s="4" t="s">
        <v>635</v>
      </c>
      <c r="D161" s="4" t="s">
        <v>821</v>
      </c>
      <c r="E161" s="4" t="s">
        <v>183</v>
      </c>
      <c r="F161" s="15" t="s">
        <v>635</v>
      </c>
      <c r="G161" s="15" t="s">
        <v>628</v>
      </c>
      <c r="H161" s="27">
        <v>3</v>
      </c>
      <c r="I161" s="15" t="s">
        <v>634</v>
      </c>
      <c r="J161" s="15" t="s">
        <v>637</v>
      </c>
      <c r="K161" s="27">
        <v>1027</v>
      </c>
      <c r="L161" s="98">
        <v>-2.4379910339999999</v>
      </c>
      <c r="M161" s="98">
        <v>34.855417963000001</v>
      </c>
      <c r="N161" s="20">
        <v>42872</v>
      </c>
      <c r="O161" s="24">
        <v>42942</v>
      </c>
      <c r="P161" s="26">
        <f t="shared" si="27"/>
        <v>70</v>
      </c>
      <c r="Q161" s="77">
        <f>INDEX([1]Sheet1!$J:$J,MATCH(A161,[1]Sheet1!$A:$A,0))</f>
        <v>65.344653491999992</v>
      </c>
      <c r="R161" s="91" t="s">
        <v>82</v>
      </c>
      <c r="S161" s="85">
        <v>2.5</v>
      </c>
      <c r="T161" s="85">
        <v>15.4</v>
      </c>
      <c r="AM161" s="104">
        <v>25</v>
      </c>
      <c r="EA161" s="28">
        <v>15</v>
      </c>
      <c r="EB161" s="26">
        <f t="shared" si="23"/>
        <v>40</v>
      </c>
      <c r="EC161" s="28">
        <v>45</v>
      </c>
      <c r="EG161" s="1">
        <v>2.2000000000000002</v>
      </c>
      <c r="EH161" s="15">
        <v>6.6</v>
      </c>
      <c r="FA161">
        <v>20</v>
      </c>
      <c r="IN161" s="15">
        <v>10</v>
      </c>
      <c r="IO161" s="58">
        <f t="shared" si="28"/>
        <v>30</v>
      </c>
      <c r="IP161" s="15">
        <v>35</v>
      </c>
      <c r="IS161" s="32" t="s">
        <v>951</v>
      </c>
      <c r="JC161">
        <v>5.26</v>
      </c>
      <c r="JD161">
        <v>63.839999999999996</v>
      </c>
      <c r="JE161" s="75">
        <v>10.119999999999999</v>
      </c>
      <c r="JF161" s="40">
        <v>19.71</v>
      </c>
      <c r="JG161" s="132">
        <v>3.7</v>
      </c>
      <c r="JH161" s="40"/>
      <c r="JJ161" s="110">
        <v>19.71</v>
      </c>
      <c r="JK161" s="6">
        <v>4.7699999999999996</v>
      </c>
      <c r="JO161" s="40">
        <v>8.3800000000000008</v>
      </c>
      <c r="JR161" s="107">
        <v>1.0900000000000001</v>
      </c>
      <c r="JS161" s="107">
        <v>0.26</v>
      </c>
      <c r="JT161" s="107">
        <f t="shared" si="24"/>
        <v>1.0900000000000001</v>
      </c>
      <c r="JU161" s="107">
        <f t="shared" si="25"/>
        <v>0.26</v>
      </c>
      <c r="JV161" s="107">
        <f t="shared" si="26"/>
        <v>29.83</v>
      </c>
      <c r="JW161" s="107">
        <f>IF(ISBLANK(JE161),"",IF(ISBLANK(JC162),"",IFERROR(((JE161-JC162)/0.36/P161),"")))</f>
        <v>-0.45357142857142863</v>
      </c>
      <c r="JX161" s="107">
        <f>IF(ISBLANK(JE161),"",IF(ISBLANK(JE162),"",IFERROR(((JE161-JE162)/0.36/P161),"")))</f>
        <v>0.13134920634920633</v>
      </c>
      <c r="JY161" s="107">
        <f>IF(ISBLANK(JV161),"",IF(ISBLANK(JD162),"",IFERROR(((JV161-JD162)/0.36/P161),"")))</f>
        <v>-0.98174603174603225</v>
      </c>
      <c r="JZ161" s="107">
        <f>IF(ISBLANK(JV162),"",IF(ISBLANK(JV161),"",IFERROR(((JV161-JV162)/0.36/P161),"")))</f>
        <v>2.817460317460321E-2</v>
      </c>
    </row>
    <row r="162" spans="1:286" x14ac:dyDescent="0.25">
      <c r="A162" s="15" t="s">
        <v>398</v>
      </c>
      <c r="B162" s="4" t="s">
        <v>600</v>
      </c>
      <c r="C162" s="4" t="s">
        <v>635</v>
      </c>
      <c r="D162" s="4" t="s">
        <v>821</v>
      </c>
      <c r="E162" s="4" t="s">
        <v>183</v>
      </c>
      <c r="F162" s="15" t="s">
        <v>635</v>
      </c>
      <c r="G162" s="15" t="s">
        <v>628</v>
      </c>
      <c r="H162" s="27">
        <v>3</v>
      </c>
      <c r="I162" s="15" t="s">
        <v>631</v>
      </c>
      <c r="J162" s="15" t="s">
        <v>637</v>
      </c>
      <c r="K162" s="27">
        <v>1027</v>
      </c>
      <c r="L162" s="98">
        <v>-2.4379910339999999</v>
      </c>
      <c r="M162" s="98">
        <v>34.855417963000001</v>
      </c>
      <c r="N162" s="20">
        <v>42872</v>
      </c>
      <c r="O162" s="24">
        <v>42942</v>
      </c>
      <c r="P162" s="26">
        <f t="shared" si="27"/>
        <v>70</v>
      </c>
      <c r="Q162" s="77">
        <f>INDEX([1]Sheet1!$J:$J,MATCH(A162,[1]Sheet1!$A:$A,0))</f>
        <v>65.344653491999992</v>
      </c>
      <c r="R162" s="91" t="s">
        <v>82</v>
      </c>
      <c r="S162" s="85">
        <v>5.5</v>
      </c>
      <c r="T162" s="85">
        <v>24.8</v>
      </c>
      <c r="AK162" s="104">
        <v>15</v>
      </c>
      <c r="AM162" s="104">
        <v>25</v>
      </c>
      <c r="EA162" s="28">
        <v>18</v>
      </c>
      <c r="EB162" s="26">
        <f t="shared" si="23"/>
        <v>58</v>
      </c>
      <c r="EC162" s="28">
        <v>55</v>
      </c>
      <c r="EG162" s="1">
        <v>2.5</v>
      </c>
      <c r="EH162" s="15">
        <v>5.4</v>
      </c>
      <c r="FA162">
        <v>15</v>
      </c>
      <c r="IN162" s="15">
        <v>8</v>
      </c>
      <c r="IO162" s="15">
        <f t="shared" si="28"/>
        <v>23</v>
      </c>
      <c r="IP162" s="15">
        <v>25</v>
      </c>
      <c r="IS162" s="32" t="s">
        <v>951</v>
      </c>
      <c r="JC162">
        <v>21.55</v>
      </c>
      <c r="JD162">
        <v>54.570000000000007</v>
      </c>
      <c r="JE162" s="75">
        <v>6.81</v>
      </c>
      <c r="JF162" s="40">
        <v>22.31</v>
      </c>
      <c r="JG162" s="132"/>
      <c r="JH162" s="40"/>
      <c r="JJ162" s="110">
        <v>22.31</v>
      </c>
      <c r="JO162" s="40">
        <v>8.77</v>
      </c>
      <c r="JR162" s="107">
        <v>1.89</v>
      </c>
      <c r="JS162" s="107">
        <v>0.22</v>
      </c>
      <c r="JT162" s="107">
        <f t="shared" si="24"/>
        <v>1.89</v>
      </c>
      <c r="JU162" s="107">
        <f t="shared" si="25"/>
        <v>0.22</v>
      </c>
      <c r="JV162" s="107">
        <f t="shared" si="26"/>
        <v>29.119999999999997</v>
      </c>
      <c r="JW162" s="107">
        <f>IF(ISBLANK(JE162),"",IF(ISBLANK(JC162),"",IFERROR(((JE162-JC162)/0.36/P162),"")))</f>
        <v>-0.58492063492063495</v>
      </c>
      <c r="JY162" s="107">
        <f>IF(ISBLANK(JV162),"",IF(ISBLANK(JD162),"",IFERROR(((JV162-JD162)/0.36/P162),"")))</f>
        <v>-1.0099206349206353</v>
      </c>
    </row>
    <row r="163" spans="1:286" x14ac:dyDescent="0.25">
      <c r="A163" s="15" t="s">
        <v>399</v>
      </c>
      <c r="B163" s="4" t="s">
        <v>601</v>
      </c>
      <c r="C163" s="4" t="s">
        <v>635</v>
      </c>
      <c r="D163" s="4" t="s">
        <v>822</v>
      </c>
      <c r="E163" s="4" t="s">
        <v>183</v>
      </c>
      <c r="F163" s="15" t="s">
        <v>635</v>
      </c>
      <c r="G163" s="15" t="s">
        <v>628</v>
      </c>
      <c r="H163" s="27">
        <v>4</v>
      </c>
      <c r="I163" s="15" t="s">
        <v>629</v>
      </c>
      <c r="J163" s="15" t="s">
        <v>637</v>
      </c>
      <c r="K163" s="102">
        <v>1026</v>
      </c>
      <c r="L163" s="100">
        <v>-2.4380789599999999</v>
      </c>
      <c r="M163" s="100">
        <v>34.854988976999998</v>
      </c>
      <c r="N163" s="20">
        <v>42872</v>
      </c>
      <c r="O163" s="24">
        <v>42942</v>
      </c>
      <c r="P163" s="26">
        <f t="shared" si="27"/>
        <v>70</v>
      </c>
      <c r="Q163" s="77">
        <f>INDEX([1]Sheet1!$J:$J,MATCH(A163,[1]Sheet1!$A:$A,0))</f>
        <v>65.344653491999992</v>
      </c>
      <c r="R163" s="91" t="s">
        <v>82</v>
      </c>
      <c r="S163" s="85">
        <v>6.5</v>
      </c>
      <c r="T163" s="85">
        <v>18.2</v>
      </c>
      <c r="AM163" s="104">
        <v>20</v>
      </c>
      <c r="BG163" s="104">
        <v>7</v>
      </c>
      <c r="EA163" s="28">
        <v>35</v>
      </c>
      <c r="EB163" s="26">
        <f t="shared" si="23"/>
        <v>62</v>
      </c>
      <c r="EC163" s="28">
        <v>70</v>
      </c>
      <c r="EG163" s="1">
        <v>3.5</v>
      </c>
      <c r="EH163" s="15">
        <v>7.4</v>
      </c>
      <c r="FA163">
        <v>5</v>
      </c>
      <c r="IN163" s="15">
        <v>25</v>
      </c>
      <c r="IO163" s="58">
        <f t="shared" si="28"/>
        <v>30</v>
      </c>
      <c r="IP163" s="15">
        <v>35</v>
      </c>
      <c r="IS163" s="32" t="s">
        <v>951</v>
      </c>
      <c r="JC163">
        <v>8.14</v>
      </c>
      <c r="JD163">
        <v>61.99</v>
      </c>
      <c r="JE163" s="75">
        <v>16.55</v>
      </c>
      <c r="JF163" s="40">
        <v>24.26</v>
      </c>
      <c r="JG163" s="132"/>
      <c r="JH163" s="40"/>
      <c r="JJ163" s="110">
        <v>24.26</v>
      </c>
      <c r="JN163" s="31">
        <v>3.5</v>
      </c>
      <c r="JO163" s="40">
        <v>4.12</v>
      </c>
      <c r="JP163" s="107">
        <v>0.88</v>
      </c>
      <c r="JQ163" s="107">
        <v>0.44</v>
      </c>
      <c r="JR163" s="107">
        <v>0.98</v>
      </c>
      <c r="JS163" s="107">
        <v>0.23</v>
      </c>
      <c r="JT163" s="107">
        <f t="shared" si="24"/>
        <v>1.8599999999999999</v>
      </c>
      <c r="JU163" s="107">
        <f t="shared" si="25"/>
        <v>0.67</v>
      </c>
      <c r="JV163" s="107">
        <f t="shared" si="26"/>
        <v>40.81</v>
      </c>
      <c r="JW163" s="107">
        <f>IF(ISBLANK(JE163),"",IF(ISBLANK(JC165),"",IFERROR(((JE163-JC165)/0.36/P163),"")))</f>
        <v>0.46349206349206346</v>
      </c>
      <c r="JX163" s="107">
        <f>IF(ISBLANK(JE163),"",IF(ISBLANK(JE165),"",IFERROR(((JE163-JE165)/0.36/P163),"")))</f>
        <v>0.38690476190476192</v>
      </c>
      <c r="JY163" s="107">
        <f>IF(ISBLANK(JV163),"",IF(ISBLANK(JD165),"",IFERROR(((JV163-JD165)/0.36/P163),"")))</f>
        <v>-0.34444444444444416</v>
      </c>
      <c r="JZ163" s="107">
        <f>IF(ISBLANK(JV165),"",IF(ISBLANK(JV163),"",IFERROR(((JV163-JV165)/0.36/P163),"")))</f>
        <v>1.0809523809523811</v>
      </c>
    </row>
    <row r="164" spans="1:286" x14ac:dyDescent="0.25">
      <c r="A164" s="15" t="s">
        <v>400</v>
      </c>
      <c r="B164" s="4" t="s">
        <v>601</v>
      </c>
      <c r="C164" s="4" t="s">
        <v>635</v>
      </c>
      <c r="D164" s="4" t="s">
        <v>822</v>
      </c>
      <c r="E164" s="4" t="s">
        <v>183</v>
      </c>
      <c r="F164" s="15" t="s">
        <v>635</v>
      </c>
      <c r="G164" s="15" t="s">
        <v>628</v>
      </c>
      <c r="H164" s="27">
        <v>4</v>
      </c>
      <c r="I164" s="15" t="s">
        <v>634</v>
      </c>
      <c r="J164" s="15" t="s">
        <v>637</v>
      </c>
      <c r="K164" s="102">
        <v>1026</v>
      </c>
      <c r="L164" s="100">
        <v>-2.4380789599999999</v>
      </c>
      <c r="M164" s="100">
        <v>34.854988976999998</v>
      </c>
      <c r="N164" s="20">
        <v>42872</v>
      </c>
      <c r="O164" s="24">
        <v>42942</v>
      </c>
      <c r="P164" s="26">
        <f t="shared" si="27"/>
        <v>70</v>
      </c>
      <c r="Q164" s="77">
        <f>INDEX([1]Sheet1!$J:$J,MATCH(A164,[1]Sheet1!$A:$A,0))</f>
        <v>65.344653491999992</v>
      </c>
      <c r="R164" s="91" t="s">
        <v>82</v>
      </c>
      <c r="S164" s="85">
        <v>2.5</v>
      </c>
      <c r="T164" s="85">
        <v>19.2</v>
      </c>
      <c r="AM164" s="104">
        <v>35</v>
      </c>
      <c r="EA164" s="28">
        <v>20</v>
      </c>
      <c r="EB164" s="26">
        <f t="shared" si="23"/>
        <v>55</v>
      </c>
      <c r="EC164" s="28">
        <v>60</v>
      </c>
      <c r="EG164" s="1">
        <v>1</v>
      </c>
      <c r="EH164" s="15">
        <v>6</v>
      </c>
      <c r="FA164">
        <v>15</v>
      </c>
      <c r="IN164" s="15">
        <v>12</v>
      </c>
      <c r="IO164" s="15">
        <f t="shared" si="28"/>
        <v>27</v>
      </c>
      <c r="IP164" s="15">
        <v>27</v>
      </c>
      <c r="IS164" s="32" t="s">
        <v>951</v>
      </c>
      <c r="JC164">
        <v>21.61</v>
      </c>
      <c r="JD164">
        <v>88.52</v>
      </c>
      <c r="JE164" s="75">
        <v>5.67</v>
      </c>
      <c r="JF164" s="40">
        <v>19.72</v>
      </c>
      <c r="JG164" s="132"/>
      <c r="JH164" s="40"/>
      <c r="JJ164" s="110">
        <v>19.72</v>
      </c>
      <c r="JT164" s="107" t="str">
        <f t="shared" si="24"/>
        <v/>
      </c>
      <c r="JU164" s="107" t="str">
        <f t="shared" si="25"/>
        <v/>
      </c>
      <c r="JV164" s="107">
        <f t="shared" si="26"/>
        <v>25.39</v>
      </c>
      <c r="JW164" s="107">
        <f>IF(ISBLANK(JE164),"",IF(ISBLANK(JC165),"",IFERROR(((JE164-JC165)/0.36/P164),"")))</f>
        <v>3.1746031746031744E-2</v>
      </c>
      <c r="JX164" s="107">
        <f>IF(ISBLANK(JE164),"",IF(ISBLANK(JE165),"",IFERROR(((JE164-JE165)/0.36/P164),"")))</f>
        <v>-4.4841269841269842E-2</v>
      </c>
      <c r="JY164" s="107">
        <f>IF(ISBLANK(JV164),"",IF(ISBLANK(JD165),"",IFERROR(((JV164-JD165)/0.36/P164),"")))</f>
        <v>-0.95634920634920617</v>
      </c>
      <c r="JZ164" s="107">
        <f>IF(ISBLANK(JV165),"",IF(ISBLANK(JV164),"",IFERROR(((JV164-JV165)/0.36/P164),"")))</f>
        <v>0.4690476190476191</v>
      </c>
    </row>
    <row r="165" spans="1:286" s="50" customFormat="1" x14ac:dyDescent="0.25">
      <c r="A165" s="49" t="s">
        <v>401</v>
      </c>
      <c r="B165" s="51" t="s">
        <v>601</v>
      </c>
      <c r="C165" s="51" t="s">
        <v>635</v>
      </c>
      <c r="D165" s="51" t="s">
        <v>822</v>
      </c>
      <c r="E165" s="51" t="s">
        <v>183</v>
      </c>
      <c r="F165" s="49" t="s">
        <v>635</v>
      </c>
      <c r="G165" s="49" t="s">
        <v>628</v>
      </c>
      <c r="H165" s="69">
        <v>4</v>
      </c>
      <c r="I165" s="49" t="s">
        <v>631</v>
      </c>
      <c r="J165" s="49" t="s">
        <v>637</v>
      </c>
      <c r="K165" s="69">
        <v>1026</v>
      </c>
      <c r="L165" s="99">
        <v>-2.4380789599999999</v>
      </c>
      <c r="M165" s="99">
        <v>34.854988976999998</v>
      </c>
      <c r="N165" s="59">
        <v>42872</v>
      </c>
      <c r="O165" s="52">
        <v>42942</v>
      </c>
      <c r="P165" s="60">
        <f t="shared" si="27"/>
        <v>70</v>
      </c>
      <c r="Q165" s="78">
        <f>INDEX([1]Sheet1!$J:$J,MATCH(A165,[1]Sheet1!$A:$A,0))</f>
        <v>65.344653491999992</v>
      </c>
      <c r="R165" s="92" t="s">
        <v>82</v>
      </c>
      <c r="S165" s="86">
        <v>4.5</v>
      </c>
      <c r="T165" s="86">
        <v>8.8000000000000007</v>
      </c>
      <c r="U165" s="105"/>
      <c r="V165" s="153"/>
      <c r="W165" s="153"/>
      <c r="X165" s="153"/>
      <c r="Y165" s="153"/>
      <c r="Z165" s="153"/>
      <c r="AA165" s="153"/>
      <c r="AB165" s="153"/>
      <c r="AC165" s="153"/>
      <c r="AD165" s="153"/>
      <c r="AE165" s="153"/>
      <c r="AF165" s="153"/>
      <c r="AG165" s="153"/>
      <c r="AH165" s="153"/>
      <c r="AI165" s="153"/>
      <c r="AJ165" s="153"/>
      <c r="AK165" s="153">
        <v>15</v>
      </c>
      <c r="AL165" s="153"/>
      <c r="AM165" s="153"/>
      <c r="AN165" s="153"/>
      <c r="AO165" s="153"/>
      <c r="AP165" s="153"/>
      <c r="AQ165" s="153"/>
      <c r="AR165" s="153"/>
      <c r="AS165" s="153"/>
      <c r="AT165" s="153"/>
      <c r="AU165" s="153"/>
      <c r="AV165" s="153"/>
      <c r="AW165" s="153"/>
      <c r="AX165" s="153"/>
      <c r="AY165" s="153"/>
      <c r="AZ165" s="153"/>
      <c r="BA165" s="153"/>
      <c r="BB165" s="153"/>
      <c r="BC165" s="153"/>
      <c r="BD165" s="153"/>
      <c r="BE165" s="153"/>
      <c r="BF165" s="153"/>
      <c r="BG165" s="153"/>
      <c r="BH165" s="153"/>
      <c r="BI165" s="153"/>
      <c r="BJ165" s="153"/>
      <c r="BK165" s="153"/>
      <c r="BL165" s="153"/>
      <c r="BM165" s="153"/>
      <c r="BN165" s="153"/>
      <c r="BO165" s="153"/>
      <c r="BP165" s="153"/>
      <c r="BQ165" s="153"/>
      <c r="BR165" s="153"/>
      <c r="BS165" s="153"/>
      <c r="BT165" s="153"/>
      <c r="BU165" s="153"/>
      <c r="BV165" s="153"/>
      <c r="BW165" s="153"/>
      <c r="BX165" s="153"/>
      <c r="BY165" s="153"/>
      <c r="BZ165" s="153"/>
      <c r="CA165" s="153"/>
      <c r="CB165" s="153"/>
      <c r="CC165" s="153"/>
      <c r="CD165" s="153"/>
      <c r="CE165" s="153"/>
      <c r="CF165" s="153"/>
      <c r="CG165" s="153"/>
      <c r="CH165" s="153"/>
      <c r="CI165" s="153"/>
      <c r="CJ165" s="153"/>
      <c r="CK165" s="153"/>
      <c r="CL165" s="153"/>
      <c r="CM165" s="153"/>
      <c r="CN165" s="153"/>
      <c r="CO165" s="153"/>
      <c r="CP165" s="153"/>
      <c r="CQ165" s="153"/>
      <c r="CR165" s="153"/>
      <c r="CS165" s="153"/>
      <c r="CT165" s="153"/>
      <c r="CU165" s="153"/>
      <c r="CV165" s="153"/>
      <c r="CW165" s="153"/>
      <c r="CX165" s="153"/>
      <c r="CY165" s="153"/>
      <c r="CZ165" s="153"/>
      <c r="DA165" s="153"/>
      <c r="DB165" s="153"/>
      <c r="DC165" s="153"/>
      <c r="DD165" s="153"/>
      <c r="DE165" s="153"/>
      <c r="DF165" s="153"/>
      <c r="DG165" s="153"/>
      <c r="DH165" s="153"/>
      <c r="DI165" s="153"/>
      <c r="DJ165" s="153"/>
      <c r="DK165" s="153"/>
      <c r="DL165" s="153"/>
      <c r="DM165" s="153"/>
      <c r="DN165" s="153"/>
      <c r="DO165" s="153"/>
      <c r="DP165" s="153"/>
      <c r="DQ165" s="153"/>
      <c r="DR165" s="153"/>
      <c r="DS165" s="153"/>
      <c r="DT165" s="153"/>
      <c r="DU165" s="153"/>
      <c r="DV165" s="153"/>
      <c r="DW165" s="153"/>
      <c r="DX165" s="153"/>
      <c r="DY165" s="153"/>
      <c r="DZ165" s="153"/>
      <c r="EA165" s="105">
        <v>20</v>
      </c>
      <c r="EB165" s="60">
        <f t="shared" si="23"/>
        <v>35</v>
      </c>
      <c r="EC165" s="105">
        <v>45</v>
      </c>
      <c r="ED165" s="160"/>
      <c r="EE165" s="155"/>
      <c r="EF165" s="155"/>
      <c r="EG165" s="53">
        <v>2.5</v>
      </c>
      <c r="EH165" s="49">
        <v>2.2000000000000002</v>
      </c>
      <c r="FA165" s="50">
        <v>5</v>
      </c>
      <c r="FI165" s="51"/>
      <c r="FJ165" s="51"/>
      <c r="FK165" s="51"/>
      <c r="FL165" s="51"/>
      <c r="FM165" s="51"/>
      <c r="FN165" s="51"/>
      <c r="FO165" s="51"/>
      <c r="FP165" s="51"/>
      <c r="FQ165" s="51"/>
      <c r="FR165" s="51"/>
      <c r="FS165" s="51"/>
      <c r="FT165" s="51"/>
      <c r="FU165" s="51"/>
      <c r="FV165" s="51"/>
      <c r="FW165" s="51"/>
      <c r="FX165" s="51"/>
      <c r="FY165" s="51"/>
      <c r="FZ165" s="51"/>
      <c r="GA165" s="51"/>
      <c r="GB165" s="51"/>
      <c r="GC165" s="51"/>
      <c r="GD165" s="51"/>
      <c r="GE165" s="51"/>
      <c r="GF165" s="51"/>
      <c r="GG165" s="51"/>
      <c r="GH165" s="51"/>
      <c r="GI165" s="51"/>
      <c r="GJ165" s="51"/>
      <c r="GK165" s="51"/>
      <c r="GL165" s="51"/>
      <c r="GM165" s="51"/>
      <c r="GN165" s="51"/>
      <c r="GO165" s="51"/>
      <c r="GP165" s="51"/>
      <c r="GQ165" s="51"/>
      <c r="GR165" s="51"/>
      <c r="GS165" s="51"/>
      <c r="GT165" s="51"/>
      <c r="GU165" s="51"/>
      <c r="GV165" s="51"/>
      <c r="GW165" s="51"/>
      <c r="GX165" s="51"/>
      <c r="GY165" s="51"/>
      <c r="GZ165" s="51"/>
      <c r="HA165" s="51"/>
      <c r="HB165" s="51"/>
      <c r="HC165" s="51"/>
      <c r="HD165" s="51"/>
      <c r="HE165" s="51"/>
      <c r="HF165" s="51"/>
      <c r="HG165" s="51"/>
      <c r="HH165" s="51"/>
      <c r="HI165" s="51"/>
      <c r="HJ165" s="51"/>
      <c r="HK165" s="51"/>
      <c r="HL165" s="51"/>
      <c r="HM165" s="51"/>
      <c r="HN165" s="51"/>
      <c r="HO165" s="51"/>
      <c r="HP165" s="51"/>
      <c r="HQ165" s="51"/>
      <c r="HR165" s="51"/>
      <c r="HS165" s="51"/>
      <c r="HT165" s="51"/>
      <c r="HU165" s="51"/>
      <c r="HV165" s="51"/>
      <c r="HW165" s="51"/>
      <c r="HX165" s="51"/>
      <c r="HY165" s="51"/>
      <c r="HZ165" s="51"/>
      <c r="IA165" s="51"/>
      <c r="IB165" s="51"/>
      <c r="IC165" s="51"/>
      <c r="ID165" s="51"/>
      <c r="IE165" s="51"/>
      <c r="IF165" s="51"/>
      <c r="IG165" s="51"/>
      <c r="IH165" s="51"/>
      <c r="II165" s="51"/>
      <c r="IJ165" s="51"/>
      <c r="IK165" s="51"/>
      <c r="IL165" s="51"/>
      <c r="IM165" s="51"/>
      <c r="IN165" s="49">
        <v>10</v>
      </c>
      <c r="IO165" s="49">
        <f t="shared" si="28"/>
        <v>15</v>
      </c>
      <c r="IP165" s="49">
        <v>17</v>
      </c>
      <c r="IQ165" s="51"/>
      <c r="IR165" s="155"/>
      <c r="IS165" s="56" t="s">
        <v>951</v>
      </c>
      <c r="IT165" s="51"/>
      <c r="IU165" s="51"/>
      <c r="IY165" s="54"/>
      <c r="IZ165" s="54"/>
      <c r="JA165" s="54"/>
      <c r="JB165" s="55"/>
      <c r="JC165" s="50">
        <v>4.87</v>
      </c>
      <c r="JD165" s="50">
        <v>49.489999999999995</v>
      </c>
      <c r="JE165" s="76">
        <v>6.8</v>
      </c>
      <c r="JF165" s="57">
        <v>6.77</v>
      </c>
      <c r="JG165" s="133"/>
      <c r="JH165" s="57"/>
      <c r="JJ165" s="111">
        <v>6.77</v>
      </c>
      <c r="JK165" s="130"/>
      <c r="JN165" s="57"/>
      <c r="JO165" s="57"/>
      <c r="JP165" s="109"/>
      <c r="JQ165" s="109"/>
      <c r="JR165" s="109"/>
      <c r="JS165" s="109"/>
      <c r="JT165" s="109" t="str">
        <f t="shared" si="24"/>
        <v/>
      </c>
      <c r="JU165" s="109" t="str">
        <f t="shared" si="25"/>
        <v/>
      </c>
      <c r="JV165" s="109">
        <f t="shared" si="26"/>
        <v>13.57</v>
      </c>
      <c r="JW165" s="109">
        <f>IF(ISBLANK(JE165),"",IF(ISBLANK(JC165),"",IFERROR(((JE165-JC165)/0.36/P165),"")))</f>
        <v>7.6587301587301579E-2</v>
      </c>
      <c r="JX165" s="109"/>
      <c r="JY165" s="109">
        <f>IF(ISBLANK(JV165),"",IF(ISBLANK(JD165),"",IFERROR(((JV165-JD165)/0.36/P165),"")))</f>
        <v>-1.4253968253968252</v>
      </c>
      <c r="JZ165" s="109"/>
    </row>
    <row r="166" spans="1:286" x14ac:dyDescent="0.25">
      <c r="A166" s="15" t="s">
        <v>403</v>
      </c>
      <c r="B166" s="4" t="s">
        <v>602</v>
      </c>
      <c r="C166" s="4" t="s">
        <v>733</v>
      </c>
      <c r="D166" s="4" t="s">
        <v>802</v>
      </c>
      <c r="E166" s="4" t="s">
        <v>14</v>
      </c>
      <c r="F166" s="15" t="s">
        <v>627</v>
      </c>
      <c r="G166" s="15" t="s">
        <v>628</v>
      </c>
      <c r="H166" s="27">
        <v>1</v>
      </c>
      <c r="I166" s="15" t="s">
        <v>629</v>
      </c>
      <c r="J166" s="15" t="s">
        <v>638</v>
      </c>
      <c r="K166" s="26">
        <v>954</v>
      </c>
      <c r="L166" s="98">
        <v>-2.2724839860000001</v>
      </c>
      <c r="M166" s="98">
        <v>34.023325982999999</v>
      </c>
      <c r="N166" s="24">
        <v>42940</v>
      </c>
      <c r="O166" s="24">
        <v>43009</v>
      </c>
      <c r="P166" s="26">
        <f t="shared" si="27"/>
        <v>69</v>
      </c>
      <c r="Q166" s="77">
        <f>INDEX([1]Sheet1!$J:$J,MATCH(A166,[1]Sheet1!$A:$A,0))</f>
        <v>162.634207253</v>
      </c>
      <c r="R166" s="91" t="s">
        <v>39</v>
      </c>
      <c r="S166" s="85">
        <v>4</v>
      </c>
      <c r="T166" s="85">
        <v>29.4</v>
      </c>
      <c r="AA166" s="104">
        <v>12</v>
      </c>
      <c r="AC166" s="104">
        <v>7</v>
      </c>
      <c r="EA166" s="28">
        <v>10</v>
      </c>
      <c r="EB166" s="26">
        <f t="shared" ref="EB166:EB213" si="29">SUM(U166:EA166)</f>
        <v>29</v>
      </c>
      <c r="EC166" s="28">
        <v>35</v>
      </c>
      <c r="EG166" s="1">
        <v>5.5</v>
      </c>
      <c r="EH166" s="1">
        <v>19.600000000000001</v>
      </c>
      <c r="EJ166">
        <v>4</v>
      </c>
      <c r="EQ166">
        <v>4</v>
      </c>
      <c r="EU166">
        <v>20</v>
      </c>
      <c r="IN166" s="15">
        <v>17</v>
      </c>
      <c r="IO166" s="15">
        <f t="shared" si="28"/>
        <v>45</v>
      </c>
      <c r="IP166" s="15">
        <v>50</v>
      </c>
      <c r="IR166" s="3" t="s">
        <v>903</v>
      </c>
      <c r="JC166">
        <v>8.41</v>
      </c>
      <c r="JD166">
        <v>22.490000000000002</v>
      </c>
      <c r="JE166" s="75">
        <v>10.26</v>
      </c>
      <c r="JF166" s="40">
        <v>46.51</v>
      </c>
      <c r="JG166" s="132">
        <v>5.07</v>
      </c>
      <c r="JH166" s="40">
        <v>5.28</v>
      </c>
      <c r="JJ166" s="110">
        <v>46.51</v>
      </c>
      <c r="JK166" s="132">
        <v>5.35</v>
      </c>
      <c r="JL166" s="40">
        <v>4.8499999999999996</v>
      </c>
      <c r="JM166" t="s">
        <v>668</v>
      </c>
      <c r="JP166" s="107">
        <v>2.87</v>
      </c>
      <c r="JQ166" s="107">
        <v>0.09</v>
      </c>
      <c r="JR166" s="107">
        <v>2.91</v>
      </c>
      <c r="JS166" s="107">
        <v>0.08</v>
      </c>
      <c r="JT166" s="107">
        <f t="shared" si="24"/>
        <v>5.78</v>
      </c>
      <c r="JU166" s="107">
        <f t="shared" si="25"/>
        <v>0.16999999999999998</v>
      </c>
      <c r="JV166" s="107">
        <f t="shared" si="26"/>
        <v>56.769999999999996</v>
      </c>
      <c r="JW166" s="107">
        <f>IF(ISBLANK(JE166),"",IF(ISBLANK(JC167),"",IFERROR(((JE166-JC167)/0.36/P166),"")))</f>
        <v>0.28421900161030594</v>
      </c>
      <c r="JX166" s="107">
        <f>IF(ISBLANK(JE166),"",IF(ISBLANK(JE166),"",IFERROR(((JE166-JE167)/0.36/P166),"")))</f>
        <v>5.958132045088569E-2</v>
      </c>
      <c r="JY166" s="107">
        <f>IF(ISBLANK(JD167),"",IF(ISBLANK(JV166),"",IFERROR(((JV166-JD167)/0.36/P166),"")))</f>
        <v>1.5072463768115942</v>
      </c>
      <c r="JZ166" s="107">
        <f>IF(ISBLANK(JV167),"",IF(ISBLANK(JV166),"",IFERROR(((JV166-JV167)/0.36/P166),"")))</f>
        <v>0.44605475040257647</v>
      </c>
    </row>
    <row r="167" spans="1:286" x14ac:dyDescent="0.25">
      <c r="A167" s="15" t="s">
        <v>404</v>
      </c>
      <c r="B167" s="4" t="s">
        <v>602</v>
      </c>
      <c r="C167" s="4" t="s">
        <v>733</v>
      </c>
      <c r="D167" s="4" t="s">
        <v>802</v>
      </c>
      <c r="E167" s="4" t="s">
        <v>14</v>
      </c>
      <c r="F167" s="15" t="s">
        <v>627</v>
      </c>
      <c r="G167" s="15" t="s">
        <v>628</v>
      </c>
      <c r="H167" s="27">
        <v>1</v>
      </c>
      <c r="I167" s="15" t="s">
        <v>631</v>
      </c>
      <c r="J167" s="15" t="s">
        <v>638</v>
      </c>
      <c r="K167" s="26">
        <v>954</v>
      </c>
      <c r="L167" s="98">
        <v>-2.2724839860000001</v>
      </c>
      <c r="M167" s="98">
        <v>34.023325982999999</v>
      </c>
      <c r="N167" s="24">
        <v>42940</v>
      </c>
      <c r="O167" s="24">
        <v>43009</v>
      </c>
      <c r="P167" s="26">
        <f t="shared" si="27"/>
        <v>69</v>
      </c>
      <c r="Q167" s="77">
        <f>INDEX([1]Sheet1!$J:$J,MATCH(A167,[1]Sheet1!$A:$A,0))</f>
        <v>162.634207253</v>
      </c>
      <c r="R167" s="91" t="s">
        <v>39</v>
      </c>
      <c r="S167" s="85">
        <v>3.2</v>
      </c>
      <c r="T167" s="85">
        <v>11.4</v>
      </c>
      <c r="AE167" s="104">
        <v>5</v>
      </c>
      <c r="AM167" s="104">
        <v>7</v>
      </c>
      <c r="EA167" s="28">
        <v>12</v>
      </c>
      <c r="EB167" s="26">
        <f t="shared" si="29"/>
        <v>24</v>
      </c>
      <c r="EC167" s="28">
        <v>30</v>
      </c>
      <c r="EG167" s="1">
        <v>4</v>
      </c>
      <c r="EH167" s="1">
        <v>7.4</v>
      </c>
      <c r="ES167">
        <v>10</v>
      </c>
      <c r="HC167" s="4">
        <v>5</v>
      </c>
      <c r="IN167" s="15">
        <v>10</v>
      </c>
      <c r="IO167" s="58">
        <f t="shared" si="28"/>
        <v>25</v>
      </c>
      <c r="IP167" s="15">
        <v>36</v>
      </c>
      <c r="IR167" s="3" t="s">
        <v>894</v>
      </c>
      <c r="JC167">
        <v>3.2</v>
      </c>
      <c r="JD167">
        <v>19.329999999999998</v>
      </c>
      <c r="JE167" s="75">
        <v>8.7799999999999994</v>
      </c>
      <c r="JF167" s="40">
        <v>36.909999999999997</v>
      </c>
      <c r="JG167" s="132">
        <v>4.92</v>
      </c>
      <c r="JH167" s="40">
        <v>3.13</v>
      </c>
      <c r="JJ167" s="110">
        <v>36.909999999999997</v>
      </c>
      <c r="JK167" s="6">
        <v>5.26</v>
      </c>
      <c r="JL167">
        <v>5.0199999999999996</v>
      </c>
      <c r="JM167" t="s">
        <v>668</v>
      </c>
      <c r="JP167" s="107">
        <v>2.73</v>
      </c>
      <c r="JQ167" s="107">
        <v>0.08</v>
      </c>
      <c r="JR167" s="107">
        <v>3.99</v>
      </c>
      <c r="JS167" s="107">
        <v>0.1</v>
      </c>
      <c r="JT167" s="107">
        <f t="shared" si="24"/>
        <v>6.7200000000000006</v>
      </c>
      <c r="JU167" s="107">
        <f t="shared" si="25"/>
        <v>0.18</v>
      </c>
      <c r="JV167" s="107">
        <f t="shared" si="26"/>
        <v>45.69</v>
      </c>
      <c r="JW167" s="107">
        <f>IF(ISBLANK(JE167),"",IF(ISBLANK(JC167),"",IFERROR(((JE167-JC167)/0.36/P167),"")))</f>
        <v>0.22463768115942026</v>
      </c>
      <c r="JY167" s="107">
        <f>IF(ISBLANK(JV167),"",IF(ISBLANK(JD167),"",IFERROR(((JV167-JD167)/0.36/P167),"")))</f>
        <v>1.0611916264090178</v>
      </c>
    </row>
    <row r="168" spans="1:286" x14ac:dyDescent="0.25">
      <c r="A168" s="15" t="s">
        <v>405</v>
      </c>
      <c r="B168" s="4" t="s">
        <v>603</v>
      </c>
      <c r="C168" s="4" t="s">
        <v>733</v>
      </c>
      <c r="D168" s="4" t="s">
        <v>803</v>
      </c>
      <c r="E168" s="4" t="s">
        <v>14</v>
      </c>
      <c r="F168" s="15" t="s">
        <v>627</v>
      </c>
      <c r="G168" s="15" t="s">
        <v>628</v>
      </c>
      <c r="H168" s="27">
        <v>2</v>
      </c>
      <c r="I168" s="15" t="s">
        <v>629</v>
      </c>
      <c r="J168" s="15" t="s">
        <v>638</v>
      </c>
      <c r="K168" s="26">
        <v>953</v>
      </c>
      <c r="L168" s="98">
        <v>-2.2783000210000002</v>
      </c>
      <c r="M168" s="98">
        <v>34.024458965000001</v>
      </c>
      <c r="N168" s="24">
        <v>42940</v>
      </c>
      <c r="O168" s="24">
        <v>43009</v>
      </c>
      <c r="P168" s="26">
        <f t="shared" si="27"/>
        <v>69</v>
      </c>
      <c r="Q168" s="77">
        <f>INDEX([1]Sheet1!$J:$J,MATCH(A168,[1]Sheet1!$A:$A,0))</f>
        <v>162.634207253</v>
      </c>
      <c r="R168" s="91" t="s">
        <v>39</v>
      </c>
      <c r="S168" s="85">
        <v>1.2</v>
      </c>
      <c r="T168" s="85">
        <v>12.4</v>
      </c>
      <c r="AA168" s="104">
        <v>5</v>
      </c>
      <c r="AC168" s="104">
        <v>5</v>
      </c>
      <c r="EA168" s="28">
        <v>25</v>
      </c>
      <c r="EB168" s="26">
        <f t="shared" si="29"/>
        <v>35</v>
      </c>
      <c r="EC168" s="28">
        <v>40</v>
      </c>
      <c r="EG168" s="1">
        <v>3.5</v>
      </c>
      <c r="EH168" s="1">
        <v>6.2</v>
      </c>
      <c r="EO168">
        <v>33</v>
      </c>
      <c r="IN168" s="15">
        <v>5</v>
      </c>
      <c r="IO168" s="15">
        <f t="shared" si="28"/>
        <v>38</v>
      </c>
      <c r="IP168" s="15">
        <v>45</v>
      </c>
      <c r="IR168" s="3" t="s">
        <v>904</v>
      </c>
      <c r="JC168">
        <v>7.67</v>
      </c>
      <c r="JD168">
        <v>30.950000000000003</v>
      </c>
      <c r="JE168" s="75">
        <v>7.72</v>
      </c>
      <c r="JF168" s="40">
        <v>20.03</v>
      </c>
      <c r="JG168" s="132"/>
      <c r="JH168" s="40">
        <v>3.7</v>
      </c>
      <c r="JJ168" s="110">
        <v>20.03</v>
      </c>
      <c r="JK168" s="6">
        <v>5.08</v>
      </c>
      <c r="JL168">
        <v>4.96</v>
      </c>
      <c r="JM168" t="s">
        <v>668</v>
      </c>
      <c r="JP168" s="142"/>
      <c r="JQ168" s="142"/>
      <c r="JR168" s="107">
        <v>2.56</v>
      </c>
      <c r="JS168" s="107">
        <v>0.18</v>
      </c>
      <c r="JT168" s="107">
        <f t="shared" si="24"/>
        <v>2.56</v>
      </c>
      <c r="JU168" s="107">
        <f t="shared" si="25"/>
        <v>0.18</v>
      </c>
      <c r="JV168" s="107">
        <f t="shared" si="26"/>
        <v>27.75</v>
      </c>
      <c r="JW168" s="107">
        <f>IF(ISBLANK(JE168),"",IF(ISBLANK(JC169),"",IFERROR(((JE168-JC169)/0.36/P168),"")))</f>
        <v>0.1388888888888889</v>
      </c>
      <c r="JX168" s="107">
        <f>IF(ISBLANK(JE168),"",IF(ISBLANK(JE168),"",IFERROR(((JE168-JE169)/0.36/P168),"")))</f>
        <v>-1.4090177133655417E-2</v>
      </c>
      <c r="JY168" s="107">
        <f>IF(ISBLANK(JD169),"",IF(ISBLANK(JV168),"",IFERROR(((JV168-JD169)/0.36/P168),"")))</f>
        <v>0.45491143317230281</v>
      </c>
      <c r="JZ168" s="107">
        <f>IF(ISBLANK(JV169),"",IF(ISBLANK(JV168),"",IFERROR(((JV168-JV169)/0.36/P168),"")))</f>
        <v>-8.5748792270531365E-2</v>
      </c>
    </row>
    <row r="169" spans="1:286" x14ac:dyDescent="0.25">
      <c r="A169" s="15" t="s">
        <v>406</v>
      </c>
      <c r="B169" s="4" t="s">
        <v>603</v>
      </c>
      <c r="C169" s="4" t="s">
        <v>733</v>
      </c>
      <c r="D169" s="4" t="s">
        <v>803</v>
      </c>
      <c r="E169" s="4" t="s">
        <v>14</v>
      </c>
      <c r="F169" s="15" t="s">
        <v>627</v>
      </c>
      <c r="G169" s="15" t="s">
        <v>628</v>
      </c>
      <c r="H169" s="27">
        <v>2</v>
      </c>
      <c r="I169" s="15" t="s">
        <v>631</v>
      </c>
      <c r="J169" s="15" t="s">
        <v>638</v>
      </c>
      <c r="K169" s="26">
        <v>953</v>
      </c>
      <c r="L169" s="98">
        <v>-2.2783000210000002</v>
      </c>
      <c r="M169" s="98">
        <v>34.024458965000001</v>
      </c>
      <c r="N169" s="24">
        <v>42940</v>
      </c>
      <c r="O169" s="24">
        <v>43009</v>
      </c>
      <c r="P169" s="26">
        <f t="shared" si="27"/>
        <v>69</v>
      </c>
      <c r="Q169" s="77">
        <f>INDEX([1]Sheet1!$J:$J,MATCH(A169,[1]Sheet1!$A:$A,0))</f>
        <v>162.634207253</v>
      </c>
      <c r="R169" s="91" t="s">
        <v>39</v>
      </c>
      <c r="S169" s="85">
        <v>2.2999999999999998</v>
      </c>
      <c r="T169" s="85">
        <v>10.8</v>
      </c>
      <c r="AA169" s="104">
        <v>10</v>
      </c>
      <c r="AC169" s="104">
        <v>10</v>
      </c>
      <c r="EA169" s="28">
        <v>15</v>
      </c>
      <c r="EB169" s="26">
        <f t="shared" si="29"/>
        <v>35</v>
      </c>
      <c r="EC169" s="28">
        <v>38</v>
      </c>
      <c r="EG169" s="1">
        <v>3.3</v>
      </c>
      <c r="EH169" s="1">
        <v>4.5</v>
      </c>
      <c r="EO169">
        <v>14</v>
      </c>
      <c r="IN169" s="15">
        <v>17</v>
      </c>
      <c r="IO169" s="58">
        <f t="shared" si="28"/>
        <v>31</v>
      </c>
      <c r="IP169" s="15">
        <v>35</v>
      </c>
      <c r="JC169">
        <v>4.2699999999999996</v>
      </c>
      <c r="JD169">
        <v>16.45</v>
      </c>
      <c r="JE169" s="75">
        <v>8.07</v>
      </c>
      <c r="JF169" s="40">
        <v>21.81</v>
      </c>
      <c r="JG169" s="132">
        <v>5.08</v>
      </c>
      <c r="JH169" s="40">
        <v>3.18</v>
      </c>
      <c r="JJ169" s="110">
        <v>21.81</v>
      </c>
      <c r="JK169" s="6">
        <v>5.14</v>
      </c>
      <c r="JL169">
        <v>4.97</v>
      </c>
      <c r="JM169" t="s">
        <v>668</v>
      </c>
      <c r="JP169" s="107">
        <v>2.1</v>
      </c>
      <c r="JQ169" s="107">
        <v>0.1</v>
      </c>
      <c r="JR169" s="107">
        <v>3.01</v>
      </c>
      <c r="JS169" s="107">
        <v>0.17</v>
      </c>
      <c r="JT169" s="107">
        <f t="shared" si="24"/>
        <v>5.1099999999999994</v>
      </c>
      <c r="JU169" s="107">
        <f t="shared" si="25"/>
        <v>0.27</v>
      </c>
      <c r="JV169" s="107">
        <f t="shared" si="26"/>
        <v>29.88</v>
      </c>
      <c r="JW169" s="107">
        <f>IF(ISBLANK(JE169),"",IF(ISBLANK(JC169),"",IFERROR(((JE169-JC169)/0.36/P169),"")))</f>
        <v>0.1529790660225443</v>
      </c>
      <c r="JY169" s="107">
        <f>IF(ISBLANK(JV169),"",IF(ISBLANK(JD169),"",IFERROR(((JV169-JD169)/0.36/P169),"")))</f>
        <v>0.54066022544283421</v>
      </c>
    </row>
    <row r="170" spans="1:286" x14ac:dyDescent="0.25">
      <c r="A170" s="15" t="s">
        <v>407</v>
      </c>
      <c r="B170" s="4" t="s">
        <v>604</v>
      </c>
      <c r="C170" s="4" t="s">
        <v>733</v>
      </c>
      <c r="D170" s="4" t="s">
        <v>804</v>
      </c>
      <c r="E170" s="4" t="s">
        <v>14</v>
      </c>
      <c r="F170" s="15" t="s">
        <v>627</v>
      </c>
      <c r="G170" s="15" t="s">
        <v>628</v>
      </c>
      <c r="H170" s="27">
        <v>3</v>
      </c>
      <c r="I170" s="15" t="s">
        <v>629</v>
      </c>
      <c r="J170" s="15" t="s">
        <v>638</v>
      </c>
      <c r="K170" s="26">
        <v>951</v>
      </c>
      <c r="L170" s="98">
        <v>-2.2779990269999999</v>
      </c>
      <c r="M170" s="98">
        <v>34.027678035000001</v>
      </c>
      <c r="N170" s="24">
        <v>42940</v>
      </c>
      <c r="O170" s="24">
        <v>43009</v>
      </c>
      <c r="P170" s="26">
        <f t="shared" si="27"/>
        <v>69</v>
      </c>
      <c r="Q170" s="77">
        <f>INDEX([1]Sheet1!$J:$J,MATCH(A170,[1]Sheet1!$A:$A,0))</f>
        <v>162.634207253</v>
      </c>
      <c r="R170" s="91" t="s">
        <v>39</v>
      </c>
      <c r="S170" s="85">
        <v>2</v>
      </c>
      <c r="T170" s="85">
        <v>7.4</v>
      </c>
      <c r="AA170" s="104">
        <v>10</v>
      </c>
      <c r="AC170" s="104">
        <v>8</v>
      </c>
      <c r="EA170" s="28">
        <v>6</v>
      </c>
      <c r="EB170" s="26">
        <f t="shared" si="29"/>
        <v>24</v>
      </c>
      <c r="EC170" s="28">
        <v>30</v>
      </c>
      <c r="EG170" s="1">
        <v>2</v>
      </c>
      <c r="EH170" s="1">
        <v>8.6</v>
      </c>
      <c r="EJ170">
        <v>2</v>
      </c>
      <c r="EO170">
        <v>16</v>
      </c>
      <c r="EQ170">
        <v>5</v>
      </c>
      <c r="IN170" s="15">
        <v>8</v>
      </c>
      <c r="IO170" s="15">
        <f t="shared" si="28"/>
        <v>31</v>
      </c>
      <c r="IP170" s="15">
        <v>30</v>
      </c>
      <c r="JC170">
        <v>21.13</v>
      </c>
      <c r="JD170">
        <v>41.209999999999994</v>
      </c>
      <c r="JE170" s="75">
        <v>10.83</v>
      </c>
      <c r="JF170" s="40">
        <v>28.21</v>
      </c>
      <c r="JG170" s="132">
        <v>5.07</v>
      </c>
      <c r="JH170" s="40">
        <v>4.6100000000000003</v>
      </c>
      <c r="JJ170" s="110">
        <v>28.21</v>
      </c>
      <c r="JK170" s="6">
        <v>5.1100000000000003</v>
      </c>
      <c r="JL170">
        <v>4.93</v>
      </c>
      <c r="JM170" t="s">
        <v>668</v>
      </c>
      <c r="JP170" s="107">
        <v>0.88</v>
      </c>
      <c r="JQ170" s="107">
        <v>0.05</v>
      </c>
      <c r="JR170" s="107">
        <v>2.2799999999999998</v>
      </c>
      <c r="JS170" s="107">
        <v>0.12</v>
      </c>
      <c r="JT170" s="107">
        <f t="shared" si="24"/>
        <v>3.1599999999999997</v>
      </c>
      <c r="JU170" s="107">
        <f t="shared" si="25"/>
        <v>0.16999999999999998</v>
      </c>
      <c r="JV170" s="107">
        <f t="shared" si="26"/>
        <v>39.04</v>
      </c>
      <c r="JW170" s="107">
        <f>IF(ISBLANK(JE170),"",IF(ISBLANK(JC171),"",IFERROR(((JE170-JC171)/0.36/P170),"")))</f>
        <v>9.9838969404186809E-2</v>
      </c>
      <c r="JX170" s="107">
        <f>IF(ISBLANK(JE170),"",IF(ISBLANK(JE170),"",IFERROR(((JE170-JE171)/0.36/P170),"")))</f>
        <v>-0.11755233494363929</v>
      </c>
      <c r="JY170" s="107">
        <f>IF(ISBLANK(JD171),"",IF(ISBLANK(JV170),"",IFERROR(((JV170-JD171)/0.36/P170),"")))</f>
        <v>0.80958132045088571</v>
      </c>
      <c r="JZ170" s="107">
        <f>IF(ISBLANK(JV171),"",IF(ISBLANK(JV170),"",IFERROR(((JV170-JV171)/0.36/P170),"")))</f>
        <v>-2.3892914653784221</v>
      </c>
    </row>
    <row r="171" spans="1:286" x14ac:dyDescent="0.25">
      <c r="A171" s="15" t="s">
        <v>408</v>
      </c>
      <c r="B171" s="4" t="s">
        <v>604</v>
      </c>
      <c r="C171" s="4" t="s">
        <v>733</v>
      </c>
      <c r="D171" s="4" t="s">
        <v>804</v>
      </c>
      <c r="E171" s="4" t="s">
        <v>14</v>
      </c>
      <c r="F171" s="15" t="s">
        <v>627</v>
      </c>
      <c r="G171" s="15" t="s">
        <v>628</v>
      </c>
      <c r="H171" s="27">
        <v>3</v>
      </c>
      <c r="I171" s="15" t="s">
        <v>631</v>
      </c>
      <c r="J171" s="15" t="s">
        <v>638</v>
      </c>
      <c r="K171" s="26">
        <v>951</v>
      </c>
      <c r="L171" s="98">
        <v>-2.2779990269999999</v>
      </c>
      <c r="M171" s="98">
        <v>34.027678035000001</v>
      </c>
      <c r="N171" s="24">
        <v>42940</v>
      </c>
      <c r="O171" s="24">
        <v>43009</v>
      </c>
      <c r="P171" s="26">
        <f t="shared" si="27"/>
        <v>69</v>
      </c>
      <c r="Q171" s="77">
        <f>INDEX([1]Sheet1!$J:$J,MATCH(A171,[1]Sheet1!$A:$A,0))</f>
        <v>162.634207253</v>
      </c>
      <c r="R171" s="91" t="s">
        <v>39</v>
      </c>
      <c r="S171" s="85">
        <v>9.5</v>
      </c>
      <c r="T171" s="85">
        <v>15.8</v>
      </c>
      <c r="AA171" s="104">
        <v>25</v>
      </c>
      <c r="AC171" s="104">
        <v>10</v>
      </c>
      <c r="EA171" s="28">
        <v>16</v>
      </c>
      <c r="EB171" s="26">
        <f t="shared" si="29"/>
        <v>51</v>
      </c>
      <c r="EC171" s="28">
        <v>60</v>
      </c>
      <c r="EG171" s="1">
        <v>9.6999999999999993</v>
      </c>
      <c r="EH171" s="1">
        <v>12.9</v>
      </c>
      <c r="ER171">
        <v>10</v>
      </c>
      <c r="EU171">
        <v>25</v>
      </c>
      <c r="IN171" s="15">
        <v>10</v>
      </c>
      <c r="IO171" s="58">
        <f t="shared" si="28"/>
        <v>45</v>
      </c>
      <c r="IP171" s="15">
        <v>50</v>
      </c>
      <c r="IR171" s="3" t="s">
        <v>901</v>
      </c>
      <c r="JC171">
        <v>8.35</v>
      </c>
      <c r="JD171">
        <v>18.93</v>
      </c>
      <c r="JE171" s="75">
        <v>13.75</v>
      </c>
      <c r="JF171" s="40">
        <v>84.64</v>
      </c>
      <c r="JG171" s="132">
        <v>5.1100000000000003</v>
      </c>
      <c r="JH171" s="40">
        <v>4.9800000000000004</v>
      </c>
      <c r="JI171" t="s">
        <v>668</v>
      </c>
      <c r="JJ171" s="110">
        <v>84.64</v>
      </c>
      <c r="JK171" s="6">
        <v>5.38</v>
      </c>
      <c r="JL171">
        <v>5.05</v>
      </c>
      <c r="JM171" t="s">
        <v>668</v>
      </c>
      <c r="JP171" s="107">
        <v>1.75</v>
      </c>
      <c r="JQ171" s="107">
        <v>0.13</v>
      </c>
      <c r="JR171" s="107">
        <v>2.2400000000000002</v>
      </c>
      <c r="JS171" s="107">
        <v>0.97</v>
      </c>
      <c r="JT171" s="107">
        <f t="shared" si="24"/>
        <v>3.99</v>
      </c>
      <c r="JU171" s="107">
        <f t="shared" si="25"/>
        <v>1.1000000000000001</v>
      </c>
      <c r="JV171" s="107">
        <f t="shared" si="26"/>
        <v>98.39</v>
      </c>
      <c r="JW171" s="107">
        <f>IF(ISBLANK(JE171),"",IF(ISBLANK(JC171),"",IFERROR(((JE171-JC171)/0.36/P171),"")))</f>
        <v>0.21739130434782611</v>
      </c>
      <c r="JY171" s="107">
        <f>IF(ISBLANK(JV171),"",IF(ISBLANK(JD171),"",IFERROR(((JV171-JD171)/0.36/P171),"")))</f>
        <v>3.198872785829308</v>
      </c>
    </row>
    <row r="172" spans="1:286" x14ac:dyDescent="0.25">
      <c r="A172" s="15" t="s">
        <v>409</v>
      </c>
      <c r="B172" s="4" t="s">
        <v>605</v>
      </c>
      <c r="C172" s="4" t="s">
        <v>733</v>
      </c>
      <c r="D172" s="4" t="s">
        <v>805</v>
      </c>
      <c r="E172" s="4" t="s">
        <v>14</v>
      </c>
      <c r="F172" s="15" t="s">
        <v>627</v>
      </c>
      <c r="G172" s="15" t="s">
        <v>628</v>
      </c>
      <c r="H172" s="27">
        <v>4</v>
      </c>
      <c r="I172" s="15" t="s">
        <v>629</v>
      </c>
      <c r="J172" s="15" t="s">
        <v>638</v>
      </c>
      <c r="K172" s="26">
        <v>950</v>
      </c>
      <c r="L172" s="98">
        <v>-2.2788369660000001</v>
      </c>
      <c r="M172" s="98">
        <v>34.031883989999997</v>
      </c>
      <c r="N172" s="24">
        <v>42940</v>
      </c>
      <c r="O172" s="24">
        <v>43009</v>
      </c>
      <c r="P172" s="26">
        <f t="shared" si="27"/>
        <v>69</v>
      </c>
      <c r="Q172" s="77">
        <f>INDEX([1]Sheet1!$J:$J,MATCH(A172,[1]Sheet1!$A:$A,0))</f>
        <v>162.634207253</v>
      </c>
      <c r="R172" s="91" t="s">
        <v>39</v>
      </c>
      <c r="S172" s="85">
        <v>4.2</v>
      </c>
      <c r="T172" s="85">
        <v>16</v>
      </c>
      <c r="AA172" s="104">
        <v>10</v>
      </c>
      <c r="EA172" s="28">
        <v>35</v>
      </c>
      <c r="EB172" s="26">
        <f t="shared" si="29"/>
        <v>45</v>
      </c>
      <c r="EC172" s="28">
        <v>55</v>
      </c>
      <c r="EG172" s="1">
        <v>6.1</v>
      </c>
      <c r="EH172" s="1">
        <v>16.2</v>
      </c>
      <c r="FA172">
        <v>6</v>
      </c>
      <c r="IN172" s="15">
        <v>44</v>
      </c>
      <c r="IO172" s="15">
        <f t="shared" si="28"/>
        <v>50</v>
      </c>
      <c r="IP172" s="15">
        <v>50</v>
      </c>
      <c r="JC172">
        <v>26.72</v>
      </c>
      <c r="JD172">
        <v>31.64</v>
      </c>
      <c r="JE172" s="75">
        <v>51.26</v>
      </c>
      <c r="JF172" s="40">
        <v>7.37</v>
      </c>
      <c r="JG172" s="132">
        <v>5.04</v>
      </c>
      <c r="JH172" s="40">
        <v>4.9800000000000004</v>
      </c>
      <c r="JI172" t="s">
        <v>668</v>
      </c>
      <c r="JJ172" s="110">
        <v>7.37</v>
      </c>
      <c r="JK172" s="6">
        <v>4.76</v>
      </c>
      <c r="JL172">
        <v>2.62</v>
      </c>
      <c r="JP172" s="107">
        <v>2.2400000000000002</v>
      </c>
      <c r="JQ172" s="107">
        <v>0.04</v>
      </c>
      <c r="JR172" s="107">
        <v>3.08</v>
      </c>
      <c r="JS172" s="107">
        <v>0.12</v>
      </c>
      <c r="JT172" s="107">
        <f t="shared" si="24"/>
        <v>5.32</v>
      </c>
      <c r="JU172" s="107">
        <f t="shared" si="25"/>
        <v>0.16</v>
      </c>
      <c r="JV172" s="107">
        <f t="shared" si="26"/>
        <v>58.629999999999995</v>
      </c>
      <c r="JW172" s="107">
        <f>IF(ISBLANK(JE172),"",IF(ISBLANK(JC173),"",IFERROR(((JE172-JC173)/0.36/P172),"")))</f>
        <v>1.5974235104669887</v>
      </c>
      <c r="JX172" s="107">
        <f>IF(ISBLANK(JE172),"",IF(ISBLANK(JE172),"",IFERROR(((JE172-JE173)/0.36/P172),"")))</f>
        <v>1.718599033816425</v>
      </c>
      <c r="JY172" s="107">
        <f>IF(ISBLANK(JD173),"",IF(ISBLANK(JV172),"",IFERROR(((JV172-JD173)/0.36/P172),"")))</f>
        <v>0.69041867954911429</v>
      </c>
      <c r="JZ172" s="107">
        <f>IF(ISBLANK(JV173),"",IF(ISBLANK(JV172),"",IFERROR(((JV172-JV173)/0.36/P172),"")))</f>
        <v>0.95330112721417037</v>
      </c>
    </row>
    <row r="173" spans="1:286" x14ac:dyDescent="0.25">
      <c r="A173" s="15" t="s">
        <v>410</v>
      </c>
      <c r="B173" s="4" t="s">
        <v>605</v>
      </c>
      <c r="C173" s="4" t="s">
        <v>733</v>
      </c>
      <c r="D173" s="4" t="s">
        <v>805</v>
      </c>
      <c r="E173" s="4" t="s">
        <v>14</v>
      </c>
      <c r="F173" s="15" t="s">
        <v>627</v>
      </c>
      <c r="G173" s="15" t="s">
        <v>628</v>
      </c>
      <c r="H173" s="27">
        <v>4</v>
      </c>
      <c r="I173" s="15" t="s">
        <v>631</v>
      </c>
      <c r="J173" s="15" t="s">
        <v>638</v>
      </c>
      <c r="K173" s="26">
        <v>950</v>
      </c>
      <c r="L173" s="98">
        <v>-2.2788369660000001</v>
      </c>
      <c r="M173" s="98">
        <v>34.031883989999997</v>
      </c>
      <c r="N173" s="24">
        <v>42940</v>
      </c>
      <c r="O173" s="24">
        <v>43009</v>
      </c>
      <c r="P173" s="26">
        <f t="shared" si="27"/>
        <v>69</v>
      </c>
      <c r="Q173" s="77">
        <f>INDEX([1]Sheet1!$J:$J,MATCH(A173,[1]Sheet1!$A:$A,0))</f>
        <v>162.634207253</v>
      </c>
      <c r="R173" s="91" t="s">
        <v>39</v>
      </c>
      <c r="S173" s="85">
        <v>2.5</v>
      </c>
      <c r="T173" s="85">
        <v>18.399999999999999</v>
      </c>
      <c r="AC173" s="104">
        <v>10</v>
      </c>
      <c r="AN173" s="104">
        <v>5</v>
      </c>
      <c r="EA173" s="28">
        <v>20</v>
      </c>
      <c r="EB173" s="26">
        <f t="shared" si="29"/>
        <v>35</v>
      </c>
      <c r="EC173" s="28">
        <v>40</v>
      </c>
      <c r="EG173" s="1">
        <v>2.1</v>
      </c>
      <c r="EH173" s="1">
        <v>3.8</v>
      </c>
      <c r="EO173">
        <v>15</v>
      </c>
      <c r="EQ173">
        <v>7</v>
      </c>
      <c r="FA173">
        <v>3</v>
      </c>
      <c r="IN173" s="15">
        <v>5</v>
      </c>
      <c r="IO173" s="58">
        <f t="shared" si="28"/>
        <v>30</v>
      </c>
      <c r="IP173" s="15">
        <v>30</v>
      </c>
      <c r="JC173">
        <v>11.58</v>
      </c>
      <c r="JD173">
        <v>41.48</v>
      </c>
      <c r="JE173" s="75">
        <v>8.57</v>
      </c>
      <c r="JF173" s="40">
        <v>26.38</v>
      </c>
      <c r="JG173" s="132">
        <v>4.93</v>
      </c>
      <c r="JH173" s="40">
        <v>3.71</v>
      </c>
      <c r="JJ173" s="110">
        <v>26.38</v>
      </c>
      <c r="JK173" s="6">
        <v>5.05</v>
      </c>
      <c r="JL173">
        <v>4.8099999999999996</v>
      </c>
      <c r="JM173" t="s">
        <v>668</v>
      </c>
      <c r="JP173" s="107">
        <v>1.3</v>
      </c>
      <c r="JQ173" s="107">
        <v>0.09</v>
      </c>
      <c r="JR173" s="107">
        <v>2.63</v>
      </c>
      <c r="JS173" s="107">
        <v>0.06</v>
      </c>
      <c r="JT173" s="107">
        <f t="shared" si="24"/>
        <v>3.9299999999999997</v>
      </c>
      <c r="JU173" s="107">
        <f t="shared" si="25"/>
        <v>0.15</v>
      </c>
      <c r="JV173" s="107">
        <f t="shared" si="26"/>
        <v>34.950000000000003</v>
      </c>
      <c r="JW173" s="107">
        <f>IF(ISBLANK(JE173),"",IF(ISBLANK(JC173),"",IFERROR(((JE173-JC173)/0.36/P173),"")))</f>
        <v>-0.12117552334943639</v>
      </c>
      <c r="JY173" s="107">
        <f>IF(ISBLANK(JV173),"",IF(ISBLANK(JD173),"",IFERROR(((JV173-JD173)/0.36/P173),"")))</f>
        <v>-0.26288244766505608</v>
      </c>
    </row>
    <row r="174" spans="1:286" x14ac:dyDescent="0.25">
      <c r="A174" s="15" t="s">
        <v>411</v>
      </c>
      <c r="B174" s="4" t="s">
        <v>606</v>
      </c>
      <c r="C174" s="4" t="s">
        <v>734</v>
      </c>
      <c r="D174" s="4" t="s">
        <v>806</v>
      </c>
      <c r="E174" s="4" t="s">
        <v>15</v>
      </c>
      <c r="F174" s="15" t="s">
        <v>627</v>
      </c>
      <c r="G174" s="15" t="s">
        <v>632</v>
      </c>
      <c r="H174" s="27">
        <v>1</v>
      </c>
      <c r="I174" s="15" t="s">
        <v>629</v>
      </c>
      <c r="J174" s="15" t="s">
        <v>638</v>
      </c>
      <c r="K174" s="26">
        <v>957</v>
      </c>
      <c r="L174" s="98">
        <v>-2.3500519620000002</v>
      </c>
      <c r="M174" s="98">
        <v>34.049975992999997</v>
      </c>
      <c r="N174" s="24">
        <v>42939</v>
      </c>
      <c r="O174" s="24">
        <v>43008</v>
      </c>
      <c r="P174" s="26">
        <f t="shared" si="27"/>
        <v>69</v>
      </c>
      <c r="Q174" s="77">
        <f>INDEX([1]Sheet1!$J:$J,MATCH(A174,[1]Sheet1!$A:$A,0))</f>
        <v>136.27214243</v>
      </c>
      <c r="R174" s="91" t="s">
        <v>23</v>
      </c>
      <c r="S174" s="85">
        <v>1.6</v>
      </c>
      <c r="T174" s="85">
        <v>2</v>
      </c>
      <c r="EA174" s="28">
        <v>35</v>
      </c>
      <c r="EB174" s="26">
        <f t="shared" si="29"/>
        <v>35</v>
      </c>
      <c r="EC174" s="28">
        <v>45</v>
      </c>
      <c r="EE174" s="3" t="s">
        <v>886</v>
      </c>
      <c r="EG174" s="1">
        <v>0.25</v>
      </c>
      <c r="EH174" s="1">
        <v>1.7</v>
      </c>
      <c r="EY174" t="s">
        <v>895</v>
      </c>
      <c r="FB174" t="s">
        <v>895</v>
      </c>
      <c r="IN174" s="15">
        <v>34</v>
      </c>
      <c r="IO174" s="15">
        <f t="shared" si="28"/>
        <v>34</v>
      </c>
      <c r="IP174" s="15">
        <v>37</v>
      </c>
      <c r="IR174" s="3" t="s">
        <v>894</v>
      </c>
      <c r="JC174">
        <v>38.76</v>
      </c>
      <c r="JD174">
        <v>49.949999999999996</v>
      </c>
      <c r="JE174" s="75">
        <v>22.77</v>
      </c>
      <c r="JF174" s="40">
        <v>1.19</v>
      </c>
      <c r="JG174" s="132">
        <v>5.68</v>
      </c>
      <c r="JH174" s="40">
        <v>5.0199999999999996</v>
      </c>
      <c r="JI174" t="s">
        <v>668</v>
      </c>
      <c r="JJ174" s="110">
        <v>1.19</v>
      </c>
      <c r="JL174">
        <v>1.19</v>
      </c>
      <c r="JP174" s="107">
        <v>4.03</v>
      </c>
      <c r="JQ174" s="107">
        <v>0.15</v>
      </c>
      <c r="JT174" s="107">
        <f t="shared" si="24"/>
        <v>4.03</v>
      </c>
      <c r="JU174" s="107">
        <f t="shared" si="25"/>
        <v>0.15</v>
      </c>
      <c r="JV174" s="107">
        <f t="shared" si="26"/>
        <v>23.96</v>
      </c>
      <c r="JW174" s="107">
        <f>IF(ISBLANK(JE174),"",IF(ISBLANK(JC175),"",IFERROR(((JE174-JC175)/0.36/P174),"")))</f>
        <v>-0.56038647342995163</v>
      </c>
      <c r="JX174" s="107">
        <f>IF(ISBLANK(JE174),"",IF(ISBLANK(JE174),"",IFERROR(((JE174-JE175)/0.36/P174),"")))</f>
        <v>-0.47222222222222227</v>
      </c>
      <c r="JY174" s="107">
        <f>IF(ISBLANK(JD175),"",IF(ISBLANK(JV174),"",IFERROR(((JV174-JD175)/0.36/P174),"")))</f>
        <v>-0.56199677938808357</v>
      </c>
      <c r="JZ174" s="107">
        <f>IF(ISBLANK(JV175),"",IF(ISBLANK(JV174),"",IFERROR(((JV174-JV175)/0.36/P174),"")))</f>
        <v>-0.46215780998389683</v>
      </c>
    </row>
    <row r="175" spans="1:286" x14ac:dyDescent="0.25">
      <c r="A175" s="15" t="s">
        <v>412</v>
      </c>
      <c r="B175" s="4" t="s">
        <v>606</v>
      </c>
      <c r="C175" s="4" t="s">
        <v>734</v>
      </c>
      <c r="D175" s="4" t="s">
        <v>806</v>
      </c>
      <c r="E175" s="4" t="s">
        <v>15</v>
      </c>
      <c r="F175" s="15" t="s">
        <v>627</v>
      </c>
      <c r="G175" s="15" t="s">
        <v>632</v>
      </c>
      <c r="H175" s="27">
        <v>1</v>
      </c>
      <c r="I175" s="15" t="s">
        <v>631</v>
      </c>
      <c r="J175" s="15" t="s">
        <v>638</v>
      </c>
      <c r="K175" s="26">
        <v>957</v>
      </c>
      <c r="L175" s="98">
        <v>-2.3500519620000002</v>
      </c>
      <c r="M175" s="98">
        <v>34.049975992999997</v>
      </c>
      <c r="N175" s="24">
        <v>42939</v>
      </c>
      <c r="O175" s="24">
        <v>43008</v>
      </c>
      <c r="P175" s="26">
        <f t="shared" si="27"/>
        <v>69</v>
      </c>
      <c r="Q175" s="77">
        <f>INDEX([1]Sheet1!$J:$J,MATCH(A175,[1]Sheet1!$A:$A,0))</f>
        <v>136.27214243</v>
      </c>
      <c r="R175" s="91" t="s">
        <v>23</v>
      </c>
      <c r="S175" s="85">
        <v>1.3</v>
      </c>
      <c r="T175" s="85">
        <v>1.2</v>
      </c>
      <c r="Z175" s="104">
        <v>3</v>
      </c>
      <c r="EA175" s="28">
        <v>35</v>
      </c>
      <c r="EB175" s="26">
        <f t="shared" si="29"/>
        <v>38</v>
      </c>
      <c r="EC175" s="28">
        <v>40</v>
      </c>
      <c r="EG175" s="1">
        <v>0</v>
      </c>
      <c r="EH175" s="1">
        <v>1.7</v>
      </c>
      <c r="IN175" s="15">
        <v>28</v>
      </c>
      <c r="IO175" s="58">
        <f t="shared" si="28"/>
        <v>28</v>
      </c>
      <c r="IP175" s="15">
        <v>30</v>
      </c>
      <c r="IR175" s="3" t="s">
        <v>894</v>
      </c>
      <c r="JC175">
        <v>36.69</v>
      </c>
      <c r="JD175">
        <v>37.919999999999995</v>
      </c>
      <c r="JE175" s="75">
        <v>34.5</v>
      </c>
      <c r="JF175" s="40">
        <v>0.94</v>
      </c>
      <c r="JG175" s="132">
        <v>5.46</v>
      </c>
      <c r="JH175" s="40">
        <v>5.0599999999999996</v>
      </c>
      <c r="JI175" t="s">
        <v>668</v>
      </c>
      <c r="JJ175" s="110">
        <v>0.94</v>
      </c>
      <c r="JL175" s="40">
        <v>0.94</v>
      </c>
      <c r="JP175" s="107">
        <v>4.0599999999999996</v>
      </c>
      <c r="JQ175" s="107">
        <v>0.08</v>
      </c>
      <c r="JT175" s="107">
        <f t="shared" si="24"/>
        <v>4.0599999999999996</v>
      </c>
      <c r="JU175" s="107">
        <f t="shared" si="25"/>
        <v>0.08</v>
      </c>
      <c r="JV175" s="107">
        <f t="shared" si="26"/>
        <v>35.44</v>
      </c>
      <c r="JW175" s="107">
        <f>IF(ISBLANK(JE175),"",IF(ISBLANK(JC175),"",IFERROR(((JE175-JC175)/0.36/P175),"")))</f>
        <v>-8.8164251207729374E-2</v>
      </c>
      <c r="JY175" s="107">
        <f>IF(ISBLANK(JV175),"",IF(ISBLANK(JD175),"",IFERROR(((JV175-JD175)/0.36/P175),"")))</f>
        <v>-9.983896940418667E-2</v>
      </c>
    </row>
    <row r="176" spans="1:286" x14ac:dyDescent="0.25">
      <c r="A176" s="15" t="s">
        <v>413</v>
      </c>
      <c r="B176" s="4" t="s">
        <v>607</v>
      </c>
      <c r="C176" s="4" t="s">
        <v>734</v>
      </c>
      <c r="D176" s="4" t="s">
        <v>807</v>
      </c>
      <c r="E176" s="4" t="s">
        <v>15</v>
      </c>
      <c r="F176" s="15" t="s">
        <v>627</v>
      </c>
      <c r="G176" s="15" t="s">
        <v>632</v>
      </c>
      <c r="H176" s="27">
        <v>2</v>
      </c>
      <c r="I176" s="15" t="s">
        <v>629</v>
      </c>
      <c r="J176" s="15" t="s">
        <v>638</v>
      </c>
      <c r="K176" s="26">
        <v>959</v>
      </c>
      <c r="L176" s="98">
        <v>-2.3484879830000001</v>
      </c>
      <c r="M176" s="98">
        <v>34.050110019999998</v>
      </c>
      <c r="N176" s="24">
        <v>42939</v>
      </c>
      <c r="O176" s="24">
        <v>43008</v>
      </c>
      <c r="P176" s="26">
        <f t="shared" si="27"/>
        <v>69</v>
      </c>
      <c r="Q176" s="77">
        <f>INDEX([1]Sheet1!$J:$J,MATCH(A176,[1]Sheet1!$A:$A,0))</f>
        <v>136.27214243</v>
      </c>
      <c r="R176" s="91" t="s">
        <v>23</v>
      </c>
      <c r="S176" s="85">
        <v>1.7</v>
      </c>
      <c r="T176" s="85">
        <v>3</v>
      </c>
      <c r="AM176" s="104">
        <v>5</v>
      </c>
      <c r="EA176" s="28">
        <v>30</v>
      </c>
      <c r="EB176" s="26">
        <f t="shared" si="29"/>
        <v>35</v>
      </c>
      <c r="EC176" s="28">
        <v>40</v>
      </c>
      <c r="EG176" s="1">
        <v>2</v>
      </c>
      <c r="EH176" s="1">
        <v>2.2999999999999998</v>
      </c>
      <c r="EY176">
        <v>4</v>
      </c>
      <c r="FA176">
        <v>5</v>
      </c>
      <c r="IN176" s="15">
        <v>43</v>
      </c>
      <c r="IO176" s="15">
        <f t="shared" si="28"/>
        <v>52</v>
      </c>
      <c r="IP176" s="15">
        <v>55</v>
      </c>
      <c r="JC176">
        <v>30.58</v>
      </c>
      <c r="JD176">
        <v>40.869999999999997</v>
      </c>
      <c r="JE176" s="75">
        <v>20.96</v>
      </c>
      <c r="JF176" s="40">
        <v>5.82</v>
      </c>
      <c r="JG176" s="132">
        <v>5.19</v>
      </c>
      <c r="JH176" s="40">
        <v>4.95</v>
      </c>
      <c r="JI176" t="s">
        <v>668</v>
      </c>
      <c r="JJ176" s="110">
        <v>5.82</v>
      </c>
      <c r="JL176">
        <v>5.82</v>
      </c>
      <c r="JP176" s="142"/>
      <c r="JQ176" s="142"/>
      <c r="JT176" s="107" t="str">
        <f t="shared" si="24"/>
        <v/>
      </c>
      <c r="JU176" s="107" t="str">
        <f t="shared" si="25"/>
        <v/>
      </c>
      <c r="JV176" s="107">
        <f t="shared" si="26"/>
        <v>26.78</v>
      </c>
      <c r="JW176" s="107">
        <f>IF(ISBLANK(JE176),"",IF(ISBLANK(JC177),"",IFERROR(((JE176-JC177)/0.36/P176),"")))</f>
        <v>-0.27133655394524953</v>
      </c>
      <c r="JX176" s="107">
        <f>IF(ISBLANK(JE176),"",IF(ISBLANK(JE176),"",IFERROR(((JE176-JE177)/0.36/P176),"")))</f>
        <v>0.12318840579710155</v>
      </c>
      <c r="JY176" s="107">
        <f>IF(ISBLANK(JD177),"",IF(ISBLANK(JV176),"",IFERROR(((JV176-JD177)/0.36/P176),"")))</f>
        <v>-0.16264090177133653</v>
      </c>
      <c r="JZ176" s="107">
        <f>IF(ISBLANK(JV177),"",IF(ISBLANK(JV176),"",IFERROR(((JV176-JV177)/0.36/P176),"")))</f>
        <v>0.31280193236714987</v>
      </c>
    </row>
    <row r="177" spans="1:286" x14ac:dyDescent="0.25">
      <c r="A177" s="15" t="s">
        <v>414</v>
      </c>
      <c r="B177" s="4" t="s">
        <v>607</v>
      </c>
      <c r="C177" s="4" t="s">
        <v>734</v>
      </c>
      <c r="D177" s="4" t="s">
        <v>807</v>
      </c>
      <c r="E177" s="4" t="s">
        <v>15</v>
      </c>
      <c r="F177" s="15" t="s">
        <v>627</v>
      </c>
      <c r="G177" s="15" t="s">
        <v>632</v>
      </c>
      <c r="H177" s="27">
        <v>2</v>
      </c>
      <c r="I177" s="15" t="s">
        <v>631</v>
      </c>
      <c r="J177" s="15" t="s">
        <v>638</v>
      </c>
      <c r="K177" s="26">
        <v>959</v>
      </c>
      <c r="L177" s="98">
        <v>-2.3484879830000001</v>
      </c>
      <c r="M177" s="98">
        <v>34.050110019999998</v>
      </c>
      <c r="N177" s="24">
        <v>42939</v>
      </c>
      <c r="O177" s="24">
        <v>43008</v>
      </c>
      <c r="P177" s="26">
        <f t="shared" si="27"/>
        <v>69</v>
      </c>
      <c r="Q177" s="77">
        <f>INDEX([1]Sheet1!$J:$J,MATCH(A177,[1]Sheet1!$A:$A,0))</f>
        <v>136.27214243</v>
      </c>
      <c r="R177" s="91" t="s">
        <v>23</v>
      </c>
      <c r="S177" s="85">
        <v>1.5</v>
      </c>
      <c r="T177" s="85">
        <v>1.2</v>
      </c>
      <c r="AK177" s="104">
        <v>5</v>
      </c>
      <c r="EA177" s="28">
        <v>38</v>
      </c>
      <c r="EB177" s="26">
        <f t="shared" si="29"/>
        <v>43</v>
      </c>
      <c r="EC177" s="28">
        <v>45</v>
      </c>
      <c r="EG177" s="1">
        <v>0</v>
      </c>
      <c r="EH177" s="1">
        <v>1.4</v>
      </c>
      <c r="EY177">
        <v>4</v>
      </c>
      <c r="IN177" s="15">
        <v>21</v>
      </c>
      <c r="IO177" s="58">
        <f t="shared" si="28"/>
        <v>25</v>
      </c>
      <c r="IP177" s="15">
        <v>25</v>
      </c>
      <c r="JC177">
        <v>27.7</v>
      </c>
      <c r="JD177">
        <v>30.82</v>
      </c>
      <c r="JE177" s="75">
        <v>17.899999999999999</v>
      </c>
      <c r="JF177" s="40">
        <v>1.1100000000000001</v>
      </c>
      <c r="JG177" s="132">
        <v>5.3</v>
      </c>
      <c r="JH177" s="40">
        <v>4.83</v>
      </c>
      <c r="JI177" t="s">
        <v>668</v>
      </c>
      <c r="JJ177" s="110">
        <v>1.1100000000000001</v>
      </c>
      <c r="JL177">
        <v>1.1100000000000001</v>
      </c>
      <c r="JP177" s="107">
        <v>3.75</v>
      </c>
      <c r="JQ177" s="107">
        <v>0.14000000000000001</v>
      </c>
      <c r="JT177" s="107">
        <f t="shared" si="24"/>
        <v>3.75</v>
      </c>
      <c r="JU177" s="107">
        <f t="shared" si="25"/>
        <v>0.14000000000000001</v>
      </c>
      <c r="JV177" s="107">
        <f t="shared" si="26"/>
        <v>19.009999999999998</v>
      </c>
      <c r="JW177" s="107">
        <f>IF(ISBLANK(JE177),"",IF(ISBLANK(JC177),"",IFERROR(((JE177-JC177)/0.36/P177),"")))</f>
        <v>-0.39452495974235108</v>
      </c>
      <c r="JY177" s="107">
        <f>IF(ISBLANK(JV177),"",IF(ISBLANK(JD177),"",IFERROR(((JV177-JD177)/0.36/P177),"")))</f>
        <v>-0.47544283413848643</v>
      </c>
    </row>
    <row r="178" spans="1:286" x14ac:dyDescent="0.25">
      <c r="A178" s="15" t="s">
        <v>415</v>
      </c>
      <c r="B178" s="4" t="s">
        <v>608</v>
      </c>
      <c r="C178" s="4" t="s">
        <v>734</v>
      </c>
      <c r="D178" s="4" t="s">
        <v>808</v>
      </c>
      <c r="E178" s="4" t="s">
        <v>15</v>
      </c>
      <c r="F178" s="15" t="s">
        <v>627</v>
      </c>
      <c r="G178" s="15" t="s">
        <v>632</v>
      </c>
      <c r="H178" s="27">
        <v>3</v>
      </c>
      <c r="I178" s="15" t="s">
        <v>629</v>
      </c>
      <c r="J178" s="15" t="s">
        <v>638</v>
      </c>
      <c r="K178" s="26">
        <v>1022</v>
      </c>
      <c r="L178" s="98">
        <v>-2.3672930339999998</v>
      </c>
      <c r="M178" s="98">
        <v>34.062509034000001</v>
      </c>
      <c r="N178" s="24">
        <v>42939</v>
      </c>
      <c r="O178" s="24">
        <v>43008</v>
      </c>
      <c r="P178" s="26">
        <f t="shared" si="27"/>
        <v>69</v>
      </c>
      <c r="Q178" s="77">
        <f>INDEX([1]Sheet1!$J:$J,MATCH(A178,[1]Sheet1!$A:$A,0))</f>
        <v>136.27214243</v>
      </c>
      <c r="R178" s="91" t="s">
        <v>23</v>
      </c>
      <c r="S178" s="85">
        <v>1.8</v>
      </c>
      <c r="T178" s="85">
        <v>4.4000000000000004</v>
      </c>
      <c r="Z178" s="104">
        <v>30</v>
      </c>
      <c r="EA178" s="28">
        <v>25</v>
      </c>
      <c r="EB178" s="26">
        <f t="shared" si="29"/>
        <v>55</v>
      </c>
      <c r="EC178" s="28">
        <v>60</v>
      </c>
      <c r="EG178" s="1">
        <v>1.5</v>
      </c>
      <c r="EH178" s="1">
        <v>2.6</v>
      </c>
      <c r="EN178">
        <v>10</v>
      </c>
      <c r="IN178" s="15">
        <v>27</v>
      </c>
      <c r="IO178" s="15">
        <f t="shared" si="28"/>
        <v>37</v>
      </c>
      <c r="IP178" s="15">
        <v>48</v>
      </c>
      <c r="IR178" s="3" t="s">
        <v>894</v>
      </c>
      <c r="JC178">
        <v>40.770000000000003</v>
      </c>
      <c r="JD178">
        <v>60.910000000000004</v>
      </c>
      <c r="JE178" s="75">
        <v>13.18</v>
      </c>
      <c r="JF178" s="40">
        <v>5.38</v>
      </c>
      <c r="JG178" s="132">
        <v>5.0599999999999996</v>
      </c>
      <c r="JH178" s="40">
        <v>3.07</v>
      </c>
      <c r="JI178" t="s">
        <v>668</v>
      </c>
      <c r="JJ178" s="110">
        <v>5.38</v>
      </c>
      <c r="JL178">
        <v>5.38</v>
      </c>
      <c r="JP178" s="107">
        <v>2.4900000000000002</v>
      </c>
      <c r="JQ178" s="107">
        <v>0.18</v>
      </c>
      <c r="JT178" s="107">
        <f t="shared" si="24"/>
        <v>2.4900000000000002</v>
      </c>
      <c r="JU178" s="107">
        <f t="shared" si="25"/>
        <v>0.18</v>
      </c>
      <c r="JV178" s="107">
        <f t="shared" si="26"/>
        <v>18.559999999999999</v>
      </c>
      <c r="JW178" s="107">
        <f>IF(ISBLANK(JE178),"",IF(ISBLANK(JC179),"",IFERROR(((JE178-JC179)/0.36/P178),"")))</f>
        <v>-0.15901771336553944</v>
      </c>
      <c r="JX178" s="107">
        <f>IF(ISBLANK(JE178),"",IF(ISBLANK(JE178),"",IFERROR(((JE178-JE179)/0.36/P178),"")))</f>
        <v>2.1739130434782577E-2</v>
      </c>
      <c r="JY178" s="107">
        <f>IF(ISBLANK(JD179),"",IF(ISBLANK(JV178),"",IFERROR(((JV178-JD179)/0.36/P178),"")))</f>
        <v>-0.22987117552334949</v>
      </c>
      <c r="JZ178" s="107">
        <f>IF(ISBLANK(JV179),"",IF(ISBLANK(JV178),"",IFERROR(((JV178-JV179)/0.36/P178),"")))</f>
        <v>0.15378421900161024</v>
      </c>
    </row>
    <row r="179" spans="1:286" x14ac:dyDescent="0.25">
      <c r="A179" s="15" t="s">
        <v>416</v>
      </c>
      <c r="B179" s="4" t="s">
        <v>608</v>
      </c>
      <c r="C179" s="4" t="s">
        <v>734</v>
      </c>
      <c r="D179" s="4" t="s">
        <v>808</v>
      </c>
      <c r="E179" s="4" t="s">
        <v>15</v>
      </c>
      <c r="F179" s="15" t="s">
        <v>627</v>
      </c>
      <c r="G179" s="15" t="s">
        <v>632</v>
      </c>
      <c r="H179" s="27">
        <v>3</v>
      </c>
      <c r="I179" s="15" t="s">
        <v>631</v>
      </c>
      <c r="J179" s="15" t="s">
        <v>638</v>
      </c>
      <c r="K179" s="26">
        <v>1022</v>
      </c>
      <c r="L179" s="98">
        <v>-2.3672930339999998</v>
      </c>
      <c r="M179" s="98">
        <v>34.062509034000001</v>
      </c>
      <c r="N179" s="24">
        <v>42939</v>
      </c>
      <c r="O179" s="24">
        <v>43008</v>
      </c>
      <c r="P179" s="26">
        <f t="shared" si="27"/>
        <v>69</v>
      </c>
      <c r="Q179" s="77">
        <f>INDEX([1]Sheet1!$J:$J,MATCH(A179,[1]Sheet1!$A:$A,0))</f>
        <v>136.27214243</v>
      </c>
      <c r="R179" s="91" t="s">
        <v>23</v>
      </c>
      <c r="S179" s="85">
        <v>2</v>
      </c>
      <c r="T179" s="85">
        <v>14.8</v>
      </c>
      <c r="Z179" s="104">
        <v>10</v>
      </c>
      <c r="EA179" s="28">
        <v>30</v>
      </c>
      <c r="EB179" s="26">
        <f t="shared" si="29"/>
        <v>40</v>
      </c>
      <c r="EC179" s="28">
        <v>45</v>
      </c>
      <c r="EG179" s="1">
        <v>1.25</v>
      </c>
      <c r="EH179" s="1">
        <v>1.9</v>
      </c>
      <c r="IN179" s="15">
        <v>22</v>
      </c>
      <c r="IO179" s="58">
        <f t="shared" si="28"/>
        <v>22</v>
      </c>
      <c r="IP179" s="15">
        <v>25</v>
      </c>
      <c r="IR179" s="3" t="s">
        <v>894</v>
      </c>
      <c r="JC179">
        <v>17.13</v>
      </c>
      <c r="JD179">
        <v>24.27</v>
      </c>
      <c r="JE179" s="75">
        <v>12.64</v>
      </c>
      <c r="JF179" s="40">
        <v>2.1</v>
      </c>
      <c r="JG179" s="132">
        <v>4.95</v>
      </c>
      <c r="JH179" s="40">
        <v>4.01</v>
      </c>
      <c r="JI179" t="s">
        <v>668</v>
      </c>
      <c r="JJ179" s="110">
        <v>2.1</v>
      </c>
      <c r="JL179">
        <v>2.1</v>
      </c>
      <c r="JP179" s="107">
        <v>3.19</v>
      </c>
      <c r="JQ179" s="107">
        <v>0.06</v>
      </c>
      <c r="JT179" s="107">
        <f t="shared" si="24"/>
        <v>3.19</v>
      </c>
      <c r="JU179" s="107">
        <f t="shared" si="25"/>
        <v>0.06</v>
      </c>
      <c r="JV179" s="107">
        <f t="shared" si="26"/>
        <v>14.74</v>
      </c>
      <c r="JW179" s="107">
        <f>IF(ISBLANK(JE179),"",IF(ISBLANK(JC179),"",IFERROR(((JE179-JC179)/0.36/P179),"")))</f>
        <v>-0.180756843800322</v>
      </c>
      <c r="JY179" s="107">
        <f>IF(ISBLANK(JV179),"",IF(ISBLANK(JD179),"",IFERROR(((JV179-JD179)/0.36/P179),"")))</f>
        <v>-0.38365539452495973</v>
      </c>
    </row>
    <row r="180" spans="1:286" x14ac:dyDescent="0.25">
      <c r="A180" s="15" t="s">
        <v>417</v>
      </c>
      <c r="B180" s="4" t="s">
        <v>609</v>
      </c>
      <c r="C180" s="4" t="s">
        <v>734</v>
      </c>
      <c r="D180" s="4" t="s">
        <v>809</v>
      </c>
      <c r="E180" s="4" t="s">
        <v>15</v>
      </c>
      <c r="F180" s="15" t="s">
        <v>627</v>
      </c>
      <c r="G180" s="15" t="s">
        <v>632</v>
      </c>
      <c r="H180" s="27">
        <v>4</v>
      </c>
      <c r="I180" s="15" t="s">
        <v>629</v>
      </c>
      <c r="J180" s="15" t="s">
        <v>638</v>
      </c>
      <c r="K180" s="26">
        <v>1020</v>
      </c>
      <c r="L180" s="98">
        <v>-2.3685700170000001</v>
      </c>
      <c r="M180" s="98">
        <v>34.062585980000001</v>
      </c>
      <c r="N180" s="24">
        <v>42939</v>
      </c>
      <c r="O180" s="24">
        <v>43008</v>
      </c>
      <c r="P180" s="26">
        <f t="shared" si="27"/>
        <v>69</v>
      </c>
      <c r="Q180" s="77">
        <f>INDEX([1]Sheet1!$J:$J,MATCH(A180,[1]Sheet1!$A:$A,0))</f>
        <v>136.27214243</v>
      </c>
      <c r="R180" s="91" t="s">
        <v>23</v>
      </c>
      <c r="S180" s="85">
        <v>2</v>
      </c>
      <c r="T180" s="85">
        <v>3.6</v>
      </c>
      <c r="Z180" s="104">
        <v>5</v>
      </c>
      <c r="CE180" s="104">
        <v>5</v>
      </c>
      <c r="EA180" s="28">
        <v>20</v>
      </c>
      <c r="EB180" s="26">
        <f t="shared" si="29"/>
        <v>30</v>
      </c>
      <c r="EC180" s="28">
        <v>40</v>
      </c>
      <c r="EG180" s="1">
        <v>1.4</v>
      </c>
      <c r="EH180" s="1">
        <v>2.8</v>
      </c>
      <c r="EN180">
        <v>10</v>
      </c>
      <c r="IN180" s="15">
        <v>20</v>
      </c>
      <c r="IO180" s="15">
        <f t="shared" si="28"/>
        <v>30</v>
      </c>
      <c r="IP180" s="15">
        <v>35</v>
      </c>
      <c r="IR180" s="3" t="s">
        <v>894</v>
      </c>
      <c r="JC180">
        <v>16.68</v>
      </c>
      <c r="JD180">
        <v>55.63</v>
      </c>
      <c r="JE180" s="75">
        <v>13.92</v>
      </c>
      <c r="JF180" s="40">
        <v>7.26</v>
      </c>
      <c r="JG180" s="132">
        <v>4.9800000000000004</v>
      </c>
      <c r="JH180" s="40">
        <v>4.43</v>
      </c>
      <c r="JI180" t="s">
        <v>668</v>
      </c>
      <c r="JJ180" s="110">
        <v>7.26</v>
      </c>
      <c r="JK180" s="6">
        <v>4.08</v>
      </c>
      <c r="JL180">
        <v>2.4</v>
      </c>
      <c r="JP180" s="107">
        <v>2.84</v>
      </c>
      <c r="JQ180" s="107">
        <v>0.33</v>
      </c>
      <c r="JR180" s="107">
        <v>2.2400000000000002</v>
      </c>
      <c r="JS180" s="107">
        <v>0.09</v>
      </c>
      <c r="JT180" s="107">
        <f t="shared" si="24"/>
        <v>5.08</v>
      </c>
      <c r="JU180" s="107">
        <f t="shared" si="25"/>
        <v>0.42000000000000004</v>
      </c>
      <c r="JV180" s="107">
        <f t="shared" si="26"/>
        <v>21.18</v>
      </c>
      <c r="JW180" s="107">
        <f>IF(ISBLANK(JE180),"",IF(ISBLANK(JC181),"",IFERROR(((JE180-JC181)/0.36/P180),"")))</f>
        <v>0.11070853462157811</v>
      </c>
      <c r="JX180" s="107">
        <f>IF(ISBLANK(JE180),"",IF(ISBLANK(JE180),"",IFERROR(((JE180-JE181)/0.36/P180),"")))</f>
        <v>-0.14935587761674715</v>
      </c>
      <c r="JY180" s="107">
        <f>IF(ISBLANK(JD181),"",IF(ISBLANK(JV180),"",IFERROR(((JV180-JD181)/0.36/P180),"")))</f>
        <v>-0.61191626409017719</v>
      </c>
      <c r="JZ180" s="107">
        <f>IF(ISBLANK(JV181),"",IF(ISBLANK(JV180),"",IFERROR(((JV180-JV181)/0.36/P180),"")))</f>
        <v>-0.35748792270531399</v>
      </c>
    </row>
    <row r="181" spans="1:286" x14ac:dyDescent="0.25">
      <c r="A181" s="15" t="s">
        <v>418</v>
      </c>
      <c r="B181" s="4" t="s">
        <v>609</v>
      </c>
      <c r="C181" s="4" t="s">
        <v>734</v>
      </c>
      <c r="D181" s="4" t="s">
        <v>809</v>
      </c>
      <c r="E181" s="4" t="s">
        <v>15</v>
      </c>
      <c r="F181" s="15" t="s">
        <v>627</v>
      </c>
      <c r="G181" s="15" t="s">
        <v>632</v>
      </c>
      <c r="H181" s="27">
        <v>4</v>
      </c>
      <c r="I181" s="15" t="s">
        <v>631</v>
      </c>
      <c r="J181" s="15" t="s">
        <v>638</v>
      </c>
      <c r="K181" s="26">
        <v>1020</v>
      </c>
      <c r="L181" s="98">
        <v>-2.3685700170000001</v>
      </c>
      <c r="M181" s="98">
        <v>34.062585980000001</v>
      </c>
      <c r="N181" s="24">
        <v>42939</v>
      </c>
      <c r="O181" s="24">
        <v>43008</v>
      </c>
      <c r="P181" s="26">
        <f t="shared" si="27"/>
        <v>69</v>
      </c>
      <c r="Q181" s="77">
        <f>INDEX([1]Sheet1!$J:$J,MATCH(A181,[1]Sheet1!$A:$A,0))</f>
        <v>136.27214243</v>
      </c>
      <c r="R181" s="91" t="s">
        <v>23</v>
      </c>
      <c r="S181" s="85">
        <v>1.8</v>
      </c>
      <c r="T181" s="85">
        <v>11.6</v>
      </c>
      <c r="Z181" s="104">
        <v>10</v>
      </c>
      <c r="EA181" s="28">
        <v>45</v>
      </c>
      <c r="EB181" s="26">
        <f t="shared" si="29"/>
        <v>55</v>
      </c>
      <c r="EC181" s="28">
        <v>60</v>
      </c>
      <c r="EG181" s="1">
        <v>1.5</v>
      </c>
      <c r="EH181" s="1">
        <v>1.4</v>
      </c>
      <c r="EN181">
        <v>5</v>
      </c>
      <c r="EU181">
        <v>4</v>
      </c>
      <c r="IN181" s="15">
        <v>30</v>
      </c>
      <c r="IO181" s="58">
        <f t="shared" si="28"/>
        <v>39</v>
      </c>
      <c r="IP181" s="15">
        <v>40</v>
      </c>
      <c r="JC181">
        <v>11.17</v>
      </c>
      <c r="JD181">
        <v>36.380000000000003</v>
      </c>
      <c r="JE181" s="75">
        <v>17.63</v>
      </c>
      <c r="JF181" s="40">
        <v>12.43</v>
      </c>
      <c r="JG181" s="132">
        <v>5.1100000000000003</v>
      </c>
      <c r="JH181" s="40">
        <v>5.04</v>
      </c>
      <c r="JI181" t="s">
        <v>668</v>
      </c>
      <c r="JJ181" s="110">
        <v>12.43</v>
      </c>
      <c r="JK181" s="6">
        <v>7.96</v>
      </c>
      <c r="JL181">
        <v>4.21</v>
      </c>
      <c r="JP181" s="107">
        <v>2.4900000000000002</v>
      </c>
      <c r="JQ181" s="107">
        <v>0.06</v>
      </c>
      <c r="JR181" s="107">
        <v>2.0299999999999998</v>
      </c>
      <c r="JS181" s="107">
        <v>0.1</v>
      </c>
      <c r="JT181" s="107">
        <f t="shared" si="24"/>
        <v>4.5199999999999996</v>
      </c>
      <c r="JU181" s="107">
        <f t="shared" si="25"/>
        <v>0.16</v>
      </c>
      <c r="JV181" s="107">
        <f t="shared" si="26"/>
        <v>30.06</v>
      </c>
      <c r="JW181" s="107">
        <f>IF(ISBLANK(JE181),"",IF(ISBLANK(JC181),"",IFERROR(((JE181-JC181)/0.36/P181),"")))</f>
        <v>0.26006441223832527</v>
      </c>
      <c r="JY181" s="107">
        <f>IF(ISBLANK(JV181),"",IF(ISBLANK(JD181),"",IFERROR(((JV181-JD181)/0.36/P181),"")))</f>
        <v>-0.25442834138486331</v>
      </c>
    </row>
    <row r="182" spans="1:286" x14ac:dyDescent="0.25">
      <c r="A182" s="15" t="s">
        <v>419</v>
      </c>
      <c r="B182" s="4" t="s">
        <v>610</v>
      </c>
      <c r="C182" s="4" t="s">
        <v>735</v>
      </c>
      <c r="D182" s="4" t="s">
        <v>810</v>
      </c>
      <c r="E182" s="4" t="s">
        <v>31</v>
      </c>
      <c r="F182" s="15" t="s">
        <v>633</v>
      </c>
      <c r="G182" s="15" t="s">
        <v>628</v>
      </c>
      <c r="H182" s="27">
        <v>1</v>
      </c>
      <c r="I182" s="15" t="s">
        <v>629</v>
      </c>
      <c r="J182" s="15" t="s">
        <v>638</v>
      </c>
      <c r="K182" s="26">
        <v>995</v>
      </c>
      <c r="L182" s="98">
        <v>-3.2993320000000002</v>
      </c>
      <c r="M182" s="98">
        <v>34.848457965999998</v>
      </c>
      <c r="N182" s="24">
        <v>42937</v>
      </c>
      <c r="O182" s="24">
        <v>43006</v>
      </c>
      <c r="P182" s="26">
        <f t="shared" si="27"/>
        <v>69</v>
      </c>
      <c r="Q182" s="77">
        <f>INDEX([1]Sheet1!$J:$J,MATCH(A182,[1]Sheet1!$A:$A,0))</f>
        <v>6.900000125</v>
      </c>
      <c r="R182" s="91" t="s">
        <v>115</v>
      </c>
      <c r="S182" s="85">
        <v>0.5</v>
      </c>
      <c r="T182" s="85">
        <v>4.4000000000000004</v>
      </c>
      <c r="Z182" s="104">
        <v>4</v>
      </c>
      <c r="AS182" s="104">
        <v>2</v>
      </c>
      <c r="EA182" s="28">
        <v>4</v>
      </c>
      <c r="EB182" s="26">
        <f t="shared" si="29"/>
        <v>10</v>
      </c>
      <c r="EC182" s="28">
        <v>10</v>
      </c>
      <c r="EG182" s="1">
        <v>2</v>
      </c>
      <c r="EH182" s="1">
        <v>5.4</v>
      </c>
      <c r="EN182">
        <v>15</v>
      </c>
      <c r="IN182">
        <v>4</v>
      </c>
      <c r="IO182" s="15">
        <f t="shared" si="28"/>
        <v>19</v>
      </c>
      <c r="IP182" s="15">
        <v>22</v>
      </c>
      <c r="IR182" s="3" t="s">
        <v>894</v>
      </c>
      <c r="JC182">
        <v>6.43</v>
      </c>
      <c r="JD182">
        <v>9.11</v>
      </c>
      <c r="JE182" s="75">
        <v>2.2799999999999998</v>
      </c>
      <c r="JF182" s="40">
        <v>7.37</v>
      </c>
      <c r="JG182" s="132"/>
      <c r="JH182" s="40">
        <v>2.2799999999999998</v>
      </c>
      <c r="JJ182" s="110">
        <v>7.37</v>
      </c>
      <c r="JK182" s="132">
        <v>4.28</v>
      </c>
      <c r="JL182" s="40">
        <v>2.35</v>
      </c>
      <c r="JR182" s="107">
        <v>2.66</v>
      </c>
      <c r="JS182" s="107">
        <v>0.09</v>
      </c>
      <c r="JT182" s="107">
        <f t="shared" si="24"/>
        <v>2.66</v>
      </c>
      <c r="JU182" s="107">
        <f t="shared" si="25"/>
        <v>0.09</v>
      </c>
      <c r="JV182" s="107">
        <f t="shared" si="26"/>
        <v>9.65</v>
      </c>
      <c r="JW182" s="107">
        <f>IF(ISBLANK(JE182),"",IF(ISBLANK(JC184),"",IFERROR(((JE182-JC184)/0.36/P182),"")))</f>
        <v>-0.16908212560386476</v>
      </c>
      <c r="JX182" s="107">
        <f>IF(ISBLANK(JE182),"",IF(ISBLANK(JE184),"",IFERROR(((JE182-JE184)/0.36/P182),"")))</f>
        <v>-8.252818035426733E-2</v>
      </c>
      <c r="JY182" s="107">
        <f>IF(ISBLANK(JV182),"",IF(ISBLANK(JD184),"",IFERROR(((JV182-JD184)/0.36/P182),"")))</f>
        <v>-2.375201288244766E-2</v>
      </c>
      <c r="JZ182" s="107">
        <f>IF(ISBLANK(JV184),"",IF(ISBLANK(JV182),"",IFERROR(((JV182-JV184)/0.36/P182),"")))</f>
        <v>4.4283413848631723E-3</v>
      </c>
    </row>
    <row r="183" spans="1:286" x14ac:dyDescent="0.25">
      <c r="A183" s="15" t="s">
        <v>420</v>
      </c>
      <c r="B183" s="4" t="s">
        <v>610</v>
      </c>
      <c r="C183" s="4" t="s">
        <v>735</v>
      </c>
      <c r="D183" s="4" t="s">
        <v>810</v>
      </c>
      <c r="E183" s="4" t="s">
        <v>31</v>
      </c>
      <c r="F183" s="15" t="s">
        <v>633</v>
      </c>
      <c r="G183" s="15" t="s">
        <v>628</v>
      </c>
      <c r="H183" s="27">
        <v>1</v>
      </c>
      <c r="I183" s="15" t="s">
        <v>634</v>
      </c>
      <c r="J183" s="15" t="s">
        <v>638</v>
      </c>
      <c r="K183" s="26">
        <v>995</v>
      </c>
      <c r="L183" s="98">
        <v>-3.2993320000000002</v>
      </c>
      <c r="M183" s="98">
        <v>34.848457965999998</v>
      </c>
      <c r="N183" s="24">
        <v>42937</v>
      </c>
      <c r="O183" s="24">
        <v>43006</v>
      </c>
      <c r="P183" s="26">
        <f t="shared" si="27"/>
        <v>69</v>
      </c>
      <c r="Q183" s="77">
        <f>INDEX([1]Sheet1!$J:$J,MATCH(A183,[1]Sheet1!$A:$A,0))</f>
        <v>6.900000125</v>
      </c>
      <c r="R183" s="91" t="s">
        <v>115</v>
      </c>
      <c r="S183" s="85">
        <v>1.5</v>
      </c>
      <c r="T183" s="85">
        <v>2</v>
      </c>
      <c r="Z183" s="104">
        <v>20</v>
      </c>
      <c r="BK183" s="104">
        <v>5</v>
      </c>
      <c r="EA183" s="28">
        <v>15</v>
      </c>
      <c r="EB183" s="26">
        <f t="shared" si="29"/>
        <v>40</v>
      </c>
      <c r="EC183" s="28">
        <v>40</v>
      </c>
      <c r="EG183" s="1">
        <v>2</v>
      </c>
      <c r="EH183" s="1">
        <v>5</v>
      </c>
      <c r="EN183">
        <v>18</v>
      </c>
      <c r="FH183">
        <v>12</v>
      </c>
      <c r="FY183" s="4">
        <v>2</v>
      </c>
      <c r="IN183">
        <v>8</v>
      </c>
      <c r="IO183" s="58">
        <f t="shared" si="28"/>
        <v>40</v>
      </c>
      <c r="IP183" s="15">
        <v>40</v>
      </c>
      <c r="IR183" s="3" t="s">
        <v>894</v>
      </c>
      <c r="JC183">
        <v>1.38</v>
      </c>
      <c r="JD183">
        <v>17.739999999999998</v>
      </c>
      <c r="JE183" s="75">
        <v>5.32</v>
      </c>
      <c r="JF183" s="40">
        <v>13.62</v>
      </c>
      <c r="JG183" s="132"/>
      <c r="JH183" s="40">
        <v>5.32</v>
      </c>
      <c r="JJ183" s="110">
        <v>13.62</v>
      </c>
      <c r="JK183" s="6">
        <v>5.05</v>
      </c>
      <c r="JL183" s="40">
        <v>4.51</v>
      </c>
      <c r="JM183" t="s">
        <v>668</v>
      </c>
      <c r="JR183" s="107">
        <v>2.2799999999999998</v>
      </c>
      <c r="JS183" s="107">
        <v>0.19</v>
      </c>
      <c r="JT183" s="107">
        <f t="shared" si="24"/>
        <v>2.2799999999999998</v>
      </c>
      <c r="JU183" s="107">
        <f t="shared" si="25"/>
        <v>0.19</v>
      </c>
      <c r="JV183" s="107">
        <f t="shared" si="26"/>
        <v>18.939999999999998</v>
      </c>
      <c r="JW183" s="107">
        <f>IF(ISBLANK(JE183),"",IF(ISBLANK(JC184),"",IFERROR(((JE183-JC184)/0.36/P183),"")))</f>
        <v>-4.6698872785829314E-2</v>
      </c>
      <c r="JX183" s="107">
        <f>IF(ISBLANK(JE183),"",IF(ISBLANK(JE184),"",IFERROR(((JE183-JE184)/0.36/P183),"")))</f>
        <v>3.9855072463768126E-2</v>
      </c>
      <c r="JY183" s="107">
        <f>IF(ISBLANK(JV183),"",IF(ISBLANK(JD184),"",IFERROR(((JV183-JD184)/0.36/P183),"")))</f>
        <v>0.3502415458937197</v>
      </c>
      <c r="JZ183" s="107">
        <f>IF(ISBLANK(JV184),"",IF(ISBLANK(JV183),"",IFERROR(((JV183-JV184)/0.36/P183),"")))</f>
        <v>0.37842190016103056</v>
      </c>
    </row>
    <row r="184" spans="1:286" x14ac:dyDescent="0.25">
      <c r="A184" s="15" t="s">
        <v>421</v>
      </c>
      <c r="B184" s="4" t="s">
        <v>610</v>
      </c>
      <c r="C184" s="4" t="s">
        <v>735</v>
      </c>
      <c r="D184" s="4" t="s">
        <v>810</v>
      </c>
      <c r="E184" s="4" t="s">
        <v>31</v>
      </c>
      <c r="F184" s="15" t="s">
        <v>633</v>
      </c>
      <c r="G184" s="15" t="s">
        <v>628</v>
      </c>
      <c r="H184" s="27">
        <v>1</v>
      </c>
      <c r="I184" s="15" t="s">
        <v>631</v>
      </c>
      <c r="J184" s="15" t="s">
        <v>638</v>
      </c>
      <c r="K184" s="26">
        <v>995</v>
      </c>
      <c r="L184" s="98">
        <v>-3.2993320000000002</v>
      </c>
      <c r="M184" s="98">
        <v>34.848457965999998</v>
      </c>
      <c r="N184" s="24">
        <v>42937</v>
      </c>
      <c r="O184" s="24">
        <v>43006</v>
      </c>
      <c r="P184" s="26">
        <f t="shared" si="27"/>
        <v>69</v>
      </c>
      <c r="Q184" s="77">
        <f>INDEX([1]Sheet1!$J:$J,MATCH(A184,[1]Sheet1!$A:$A,0))</f>
        <v>6.900000125</v>
      </c>
      <c r="R184" s="91" t="s">
        <v>115</v>
      </c>
      <c r="S184" s="85">
        <v>1.5</v>
      </c>
      <c r="T184" s="85">
        <v>1.4</v>
      </c>
      <c r="Z184" s="104">
        <v>8</v>
      </c>
      <c r="AE184" s="104">
        <v>2</v>
      </c>
      <c r="AN184" s="104">
        <v>2</v>
      </c>
      <c r="EA184" s="28">
        <v>8</v>
      </c>
      <c r="EB184" s="26">
        <f t="shared" si="29"/>
        <v>20</v>
      </c>
      <c r="EC184" s="28">
        <v>20</v>
      </c>
      <c r="EG184" s="1">
        <v>1</v>
      </c>
      <c r="EH184" s="1">
        <v>4</v>
      </c>
      <c r="EN184">
        <v>13</v>
      </c>
      <c r="FH184">
        <v>8</v>
      </c>
      <c r="IN184">
        <v>5</v>
      </c>
      <c r="IO184" s="15">
        <f t="shared" si="28"/>
        <v>26</v>
      </c>
      <c r="IP184" s="15">
        <v>30</v>
      </c>
      <c r="IR184" s="3" t="s">
        <v>894</v>
      </c>
      <c r="JC184">
        <v>6.48</v>
      </c>
      <c r="JD184">
        <v>10.24</v>
      </c>
      <c r="JE184" s="75">
        <v>4.33</v>
      </c>
      <c r="JF184" s="40">
        <v>5.21</v>
      </c>
      <c r="JG184" s="132"/>
      <c r="JH184" s="40">
        <v>4.33</v>
      </c>
      <c r="JJ184" s="110">
        <v>5.21</v>
      </c>
      <c r="JL184" s="40">
        <v>5.21</v>
      </c>
      <c r="JT184" s="107" t="str">
        <f t="shared" si="24"/>
        <v/>
      </c>
      <c r="JU184" s="107" t="str">
        <f t="shared" si="25"/>
        <v/>
      </c>
      <c r="JV184" s="107">
        <f t="shared" si="26"/>
        <v>9.5399999999999991</v>
      </c>
      <c r="JW184" s="107">
        <f>IF(ISBLANK(JE184),"",IF(ISBLANK(JC184),"",IFERROR(((JE184-JC184)/0.36/P184),"")))</f>
        <v>-8.6553945249597433E-2</v>
      </c>
      <c r="JY184" s="107">
        <f>IF(ISBLANK(JV184),"",IF(ISBLANK(JD184),"",IFERROR(((JV184-JD184)/0.36/P184),"")))</f>
        <v>-2.8180354267310834E-2</v>
      </c>
    </row>
    <row r="185" spans="1:286" x14ac:dyDescent="0.25">
      <c r="A185" s="15" t="s">
        <v>422</v>
      </c>
      <c r="B185" s="4" t="s">
        <v>611</v>
      </c>
      <c r="C185" s="4" t="s">
        <v>735</v>
      </c>
      <c r="D185" s="4" t="s">
        <v>811</v>
      </c>
      <c r="E185" s="4" t="s">
        <v>31</v>
      </c>
      <c r="F185" s="15" t="s">
        <v>633</v>
      </c>
      <c r="G185" s="15" t="s">
        <v>628</v>
      </c>
      <c r="H185" s="27">
        <v>2</v>
      </c>
      <c r="I185" s="15" t="s">
        <v>629</v>
      </c>
      <c r="J185" s="15" t="s">
        <v>638</v>
      </c>
      <c r="K185" s="26">
        <v>980</v>
      </c>
      <c r="L185" s="98">
        <v>-3.3032679740000002</v>
      </c>
      <c r="M185" s="98">
        <v>34.847795963000003</v>
      </c>
      <c r="N185" s="24">
        <v>42937</v>
      </c>
      <c r="O185" s="24">
        <v>43006</v>
      </c>
      <c r="P185" s="26">
        <f t="shared" si="27"/>
        <v>69</v>
      </c>
      <c r="Q185" s="77">
        <f>INDEX([1]Sheet1!$J:$J,MATCH(A185,[1]Sheet1!$A:$A,0))</f>
        <v>6.900000125</v>
      </c>
      <c r="R185" s="91" t="s">
        <v>115</v>
      </c>
      <c r="S185" s="85">
        <v>2.5</v>
      </c>
      <c r="T185" s="85">
        <v>6.2</v>
      </c>
      <c r="Z185" s="104">
        <v>5</v>
      </c>
      <c r="BK185" s="104">
        <v>5</v>
      </c>
      <c r="EA185" s="28">
        <v>25</v>
      </c>
      <c r="EB185" s="26">
        <f t="shared" si="29"/>
        <v>35</v>
      </c>
      <c r="EC185" s="28">
        <v>40</v>
      </c>
      <c r="EG185" s="1">
        <v>2.25</v>
      </c>
      <c r="EH185" s="1">
        <v>5</v>
      </c>
      <c r="EN185">
        <v>7</v>
      </c>
      <c r="FH185">
        <v>7</v>
      </c>
      <c r="IN185">
        <v>10</v>
      </c>
      <c r="IO185" s="58">
        <f t="shared" si="28"/>
        <v>24</v>
      </c>
      <c r="IP185" s="15">
        <v>28</v>
      </c>
      <c r="JC185">
        <v>3.8</v>
      </c>
      <c r="JD185">
        <v>11.55</v>
      </c>
      <c r="JE185" s="75">
        <v>12.35</v>
      </c>
      <c r="JF185" s="40">
        <v>3.41</v>
      </c>
      <c r="JG185" s="132">
        <v>5.13</v>
      </c>
      <c r="JH185" s="40">
        <v>3.57</v>
      </c>
      <c r="JI185" t="s">
        <v>668</v>
      </c>
      <c r="JJ185" s="110">
        <v>3.41</v>
      </c>
      <c r="JL185" s="40">
        <v>3.41</v>
      </c>
      <c r="JP185" s="107">
        <v>2.52</v>
      </c>
      <c r="JQ185" s="107">
        <v>0.13</v>
      </c>
      <c r="JT185" s="107">
        <f t="shared" si="24"/>
        <v>2.52</v>
      </c>
      <c r="JU185" s="107">
        <f t="shared" si="25"/>
        <v>0.13</v>
      </c>
      <c r="JV185" s="107">
        <f t="shared" si="26"/>
        <v>15.76</v>
      </c>
      <c r="JW185" s="107">
        <f>IF(ISBLANK(JE185),"",IF(ISBLANK(JC187),"",IFERROR(((JE185-JC187)/0.36/P185),"")))</f>
        <v>0.17512077294685988</v>
      </c>
      <c r="JX185" s="107">
        <f>IF(ISBLANK(JE185),"",IF(ISBLANK(JE187),"",IFERROR(((JE185-JE187)/0.36/P185),"")))</f>
        <v>0.39573268921095012</v>
      </c>
      <c r="JY185" s="107">
        <f>IF(ISBLANK(JV185),"",IF(ISBLANK(JD187),"",IFERROR(((JV185-JD187)/0.36/P185),"")))</f>
        <v>8.8164251207729458E-2</v>
      </c>
      <c r="JZ185" s="107">
        <f>IF(ISBLANK(JV187),"",IF(ISBLANK(JV185),"",IFERROR(((JV185-JV187)/0.36/P185),"")))</f>
        <v>0.45048309178743962</v>
      </c>
    </row>
    <row r="186" spans="1:286" x14ac:dyDescent="0.25">
      <c r="A186" s="15" t="s">
        <v>423</v>
      </c>
      <c r="B186" s="4" t="s">
        <v>611</v>
      </c>
      <c r="C186" s="4" t="s">
        <v>735</v>
      </c>
      <c r="D186" s="4" t="s">
        <v>811</v>
      </c>
      <c r="E186" s="4" t="s">
        <v>31</v>
      </c>
      <c r="F186" s="15" t="s">
        <v>633</v>
      </c>
      <c r="G186" s="15" t="s">
        <v>628</v>
      </c>
      <c r="H186" s="27">
        <v>2</v>
      </c>
      <c r="I186" s="15" t="s">
        <v>634</v>
      </c>
      <c r="J186" s="15" t="s">
        <v>638</v>
      </c>
      <c r="K186" s="26">
        <v>980</v>
      </c>
      <c r="L186" s="98">
        <v>-3.3032679740000002</v>
      </c>
      <c r="M186" s="98">
        <v>34.847795963000003</v>
      </c>
      <c r="N186" s="24">
        <v>42937</v>
      </c>
      <c r="O186" s="24">
        <v>43006</v>
      </c>
      <c r="P186" s="26">
        <f t="shared" si="27"/>
        <v>69</v>
      </c>
      <c r="Q186" s="77">
        <f>INDEX([1]Sheet1!$J:$J,MATCH(A186,[1]Sheet1!$A:$A,0))</f>
        <v>6.900000125</v>
      </c>
      <c r="R186" s="91" t="s">
        <v>115</v>
      </c>
      <c r="S186" s="85">
        <v>2.2000000000000002</v>
      </c>
      <c r="T186" s="85">
        <v>1.8</v>
      </c>
      <c r="Z186" s="104">
        <v>7</v>
      </c>
      <c r="AS186" s="104">
        <v>6</v>
      </c>
      <c r="CG186" s="104">
        <v>5</v>
      </c>
      <c r="EA186" s="28">
        <v>12</v>
      </c>
      <c r="EB186" s="26">
        <f t="shared" si="29"/>
        <v>30</v>
      </c>
      <c r="EC186" s="28">
        <v>17</v>
      </c>
      <c r="EG186" s="1">
        <v>1.5</v>
      </c>
      <c r="EH186" s="1">
        <v>2.2000000000000002</v>
      </c>
      <c r="EN186">
        <v>4</v>
      </c>
      <c r="IN186">
        <v>7</v>
      </c>
      <c r="IO186" s="15">
        <f t="shared" si="28"/>
        <v>11</v>
      </c>
      <c r="IP186" s="15">
        <v>14</v>
      </c>
      <c r="IR186" s="3" t="s">
        <v>894</v>
      </c>
      <c r="JC186">
        <v>5.73</v>
      </c>
      <c r="JD186">
        <v>18.579999999999998</v>
      </c>
      <c r="JE186" s="75">
        <v>3.87</v>
      </c>
      <c r="JF186" s="40">
        <v>4.05</v>
      </c>
      <c r="JG186" s="132"/>
      <c r="JH186" s="40">
        <v>3.87</v>
      </c>
      <c r="JJ186" s="110">
        <v>4.05</v>
      </c>
      <c r="JL186" s="40">
        <v>4.05</v>
      </c>
      <c r="JT186" s="107" t="str">
        <f t="shared" si="24"/>
        <v/>
      </c>
      <c r="JU186" s="107" t="str">
        <f t="shared" si="25"/>
        <v/>
      </c>
      <c r="JV186" s="107">
        <f t="shared" si="26"/>
        <v>7.92</v>
      </c>
      <c r="JW186" s="107">
        <f>IF(ISBLANK(JE186),"",IF(ISBLANK(JC187),"",IFERROR(((JE186-JC187)/0.36/P186),"")))</f>
        <v>-0.16626409017713367</v>
      </c>
      <c r="JX186" s="107">
        <f>IF(ISBLANK(JE186),"",IF(ISBLANK(JE187),"",IFERROR(((JE186-JE187)/0.36/P186),"")))</f>
        <v>5.4347826086956527E-2</v>
      </c>
      <c r="JY186" s="107">
        <f>IF(ISBLANK(JV186),"",IF(ISBLANK(JD187),"",IFERROR(((JV186-JD187)/0.36/P186),"")))</f>
        <v>-0.22745571658615141</v>
      </c>
      <c r="JZ186" s="107">
        <f>IF(ISBLANK(JV187),"",IF(ISBLANK(JV186),"",IFERROR(((JV186-JV187)/0.36/P186),"")))</f>
        <v>0.13486312399355876</v>
      </c>
    </row>
    <row r="187" spans="1:286" x14ac:dyDescent="0.25">
      <c r="A187" s="15" t="s">
        <v>426</v>
      </c>
      <c r="B187" s="4" t="s">
        <v>611</v>
      </c>
      <c r="C187" s="4" t="s">
        <v>735</v>
      </c>
      <c r="D187" s="15" t="s">
        <v>811</v>
      </c>
      <c r="E187" s="4" t="s">
        <v>31</v>
      </c>
      <c r="F187" s="15" t="s">
        <v>633</v>
      </c>
      <c r="G187" s="15" t="s">
        <v>628</v>
      </c>
      <c r="H187" s="27">
        <v>2</v>
      </c>
      <c r="I187" s="15" t="s">
        <v>631</v>
      </c>
      <c r="J187" s="15" t="s">
        <v>638</v>
      </c>
      <c r="K187" s="27">
        <v>980</v>
      </c>
      <c r="L187" s="98">
        <v>-3.3032679740000002</v>
      </c>
      <c r="M187" s="98">
        <v>34.847795963000003</v>
      </c>
      <c r="N187" s="24">
        <v>42937</v>
      </c>
      <c r="O187" s="24">
        <v>43006</v>
      </c>
      <c r="P187" s="26">
        <f t="shared" si="27"/>
        <v>69</v>
      </c>
      <c r="Q187" s="77">
        <f>INDEX([1]Sheet1!$J:$J,MATCH(A187,[1]Sheet1!$A:$A,0))</f>
        <v>6.900000125</v>
      </c>
      <c r="R187" s="91" t="s">
        <v>115</v>
      </c>
      <c r="S187" s="85">
        <v>2</v>
      </c>
      <c r="T187" s="85">
        <v>7</v>
      </c>
      <c r="AS187" s="104">
        <v>12</v>
      </c>
      <c r="CG187" s="104">
        <v>3</v>
      </c>
      <c r="EA187" s="28">
        <v>5</v>
      </c>
      <c r="EB187" s="26">
        <f t="shared" si="29"/>
        <v>20</v>
      </c>
      <c r="EC187" s="28">
        <v>20</v>
      </c>
      <c r="EG187" s="1">
        <v>1</v>
      </c>
      <c r="EH187" s="1">
        <v>1.6</v>
      </c>
      <c r="IN187">
        <v>4</v>
      </c>
      <c r="IO187" s="58">
        <f t="shared" si="28"/>
        <v>4</v>
      </c>
      <c r="IP187" s="15">
        <v>8</v>
      </c>
      <c r="IR187" s="3" t="s">
        <v>894</v>
      </c>
      <c r="JC187">
        <v>8</v>
      </c>
      <c r="JD187">
        <v>13.57</v>
      </c>
      <c r="JE187" s="75">
        <v>2.52</v>
      </c>
      <c r="JF187" s="40">
        <v>2.0499999999999998</v>
      </c>
      <c r="JG187" s="132"/>
      <c r="JH187" s="40">
        <v>2.52</v>
      </c>
      <c r="JJ187" s="110">
        <v>2.0499999999999998</v>
      </c>
      <c r="JL187" s="40">
        <v>2.0499999999999998</v>
      </c>
      <c r="JT187" s="107" t="str">
        <f t="shared" si="24"/>
        <v/>
      </c>
      <c r="JU187" s="107" t="str">
        <f t="shared" si="25"/>
        <v/>
      </c>
      <c r="JV187" s="107">
        <f t="shared" si="26"/>
        <v>4.57</v>
      </c>
      <c r="JW187" s="107">
        <f>IF(ISBLANK(JE187),"",IF(ISBLANK(JC187),"",IFERROR(((JE187-JC187)/0.36/P187),"")))</f>
        <v>-0.22061191626409019</v>
      </c>
      <c r="JY187" s="107">
        <f>IF(ISBLANK(JV187),"",IF(ISBLANK(JD187),"",IFERROR(((JV187-JD187)/0.36/P187),"")))</f>
        <v>-0.36231884057971014</v>
      </c>
    </row>
    <row r="188" spans="1:286" x14ac:dyDescent="0.25">
      <c r="A188" s="15" t="s">
        <v>427</v>
      </c>
      <c r="B188" s="4" t="s">
        <v>612</v>
      </c>
      <c r="C188" s="4" t="s">
        <v>735</v>
      </c>
      <c r="D188" s="4" t="s">
        <v>812</v>
      </c>
      <c r="E188" s="4" t="s">
        <v>31</v>
      </c>
      <c r="F188" s="15" t="s">
        <v>633</v>
      </c>
      <c r="G188" s="15" t="s">
        <v>628</v>
      </c>
      <c r="H188" s="27">
        <v>3</v>
      </c>
      <c r="I188" s="15" t="s">
        <v>629</v>
      </c>
      <c r="J188" s="15" t="s">
        <v>638</v>
      </c>
      <c r="K188" s="26">
        <v>998</v>
      </c>
      <c r="L188" s="98">
        <v>-3.295644969</v>
      </c>
      <c r="M188" s="98">
        <v>34.852435010999997</v>
      </c>
      <c r="N188" s="24">
        <v>42937</v>
      </c>
      <c r="O188" s="24">
        <v>43006</v>
      </c>
      <c r="P188" s="26">
        <f t="shared" si="27"/>
        <v>69</v>
      </c>
      <c r="Q188" s="77">
        <f>INDEX([1]Sheet1!$J:$J,MATCH(A188,[1]Sheet1!$A:$A,0))</f>
        <v>6.900000125</v>
      </c>
      <c r="R188" s="91" t="s">
        <v>115</v>
      </c>
      <c r="S188" s="85">
        <v>2.5</v>
      </c>
      <c r="T188" s="85">
        <v>7.6</v>
      </c>
      <c r="Z188" s="104">
        <v>5</v>
      </c>
      <c r="AS188" s="104">
        <v>12</v>
      </c>
      <c r="EA188" s="28">
        <v>13</v>
      </c>
      <c r="EB188" s="26">
        <f t="shared" si="29"/>
        <v>30</v>
      </c>
      <c r="EC188" s="28">
        <v>30</v>
      </c>
      <c r="EG188" s="1">
        <v>2.5</v>
      </c>
      <c r="EH188" s="1">
        <v>2</v>
      </c>
      <c r="IN188">
        <v>8</v>
      </c>
      <c r="IO188" s="15">
        <f t="shared" si="28"/>
        <v>8</v>
      </c>
      <c r="IP188" s="15">
        <v>15</v>
      </c>
      <c r="IR188" s="3" t="s">
        <v>894</v>
      </c>
      <c r="JC188">
        <v>5.85</v>
      </c>
      <c r="JD188">
        <v>14.85</v>
      </c>
      <c r="JE188" s="75">
        <v>5.1100000000000003</v>
      </c>
      <c r="JF188" s="40">
        <v>5.46</v>
      </c>
      <c r="JG188" s="132"/>
      <c r="JH188" s="40">
        <v>5.1100000000000003</v>
      </c>
      <c r="JJ188" s="110">
        <v>5.46</v>
      </c>
      <c r="JL188">
        <v>5.46</v>
      </c>
      <c r="JT188" s="107" t="str">
        <f t="shared" si="24"/>
        <v/>
      </c>
      <c r="JU188" s="107" t="str">
        <f t="shared" si="25"/>
        <v/>
      </c>
      <c r="JV188" s="107">
        <f t="shared" si="26"/>
        <v>10.57</v>
      </c>
      <c r="JW188" s="107">
        <f>IF(ISBLANK(JE188),"",IF(ISBLANK(JC190),"",IFERROR(((JE188-JC190)/0.36/P188),"")))</f>
        <v>1.4895330112721423E-2</v>
      </c>
      <c r="JX188" s="107">
        <f>IF(ISBLANK(JE188),"",IF(ISBLANK(JE190),"",IFERROR(((JE188-JE190)/0.36/P188),"")))</f>
        <v>6.0789049919484715E-2</v>
      </c>
      <c r="JY188" s="107">
        <f>IF(ISBLANK(JV188),"",IF(ISBLANK(JD190),"",IFERROR(((JV188-JD190)/0.36/P188),"")))</f>
        <v>-2.7375201288244756E-2</v>
      </c>
      <c r="JZ188" s="107">
        <f>IF(ISBLANK(JV190),"",IF(ISBLANK(JV188),"",IFERROR(((JV188-JV190)/0.36/P188),"")))</f>
        <v>0.14814814814814814</v>
      </c>
    </row>
    <row r="189" spans="1:286" x14ac:dyDescent="0.25">
      <c r="A189" s="15" t="s">
        <v>428</v>
      </c>
      <c r="B189" s="4" t="s">
        <v>612</v>
      </c>
      <c r="C189" s="4" t="s">
        <v>735</v>
      </c>
      <c r="D189" s="4" t="s">
        <v>812</v>
      </c>
      <c r="E189" s="4" t="s">
        <v>31</v>
      </c>
      <c r="F189" s="15" t="s">
        <v>633</v>
      </c>
      <c r="G189" s="15" t="s">
        <v>628</v>
      </c>
      <c r="H189" s="27">
        <v>3</v>
      </c>
      <c r="I189" s="15" t="s">
        <v>634</v>
      </c>
      <c r="J189" s="15" t="s">
        <v>638</v>
      </c>
      <c r="K189" s="26">
        <v>998</v>
      </c>
      <c r="L189" s="98">
        <v>-3.295644969</v>
      </c>
      <c r="M189" s="98">
        <v>34.852435010999997</v>
      </c>
      <c r="N189" s="24">
        <v>42937</v>
      </c>
      <c r="O189" s="24">
        <v>43006</v>
      </c>
      <c r="P189" s="26">
        <f t="shared" si="27"/>
        <v>69</v>
      </c>
      <c r="Q189" s="77">
        <f>INDEX([1]Sheet1!$J:$J,MATCH(A189,[1]Sheet1!$A:$A,0))</f>
        <v>6.900000125</v>
      </c>
      <c r="R189" s="91" t="s">
        <v>115</v>
      </c>
      <c r="T189" s="85">
        <v>2</v>
      </c>
      <c r="Z189" s="104">
        <v>2</v>
      </c>
      <c r="AQ189" s="104">
        <v>2</v>
      </c>
      <c r="EA189" s="28">
        <v>6</v>
      </c>
      <c r="EB189" s="26">
        <f t="shared" si="29"/>
        <v>10</v>
      </c>
      <c r="EC189" s="28">
        <v>10</v>
      </c>
      <c r="EG189" s="1">
        <v>1</v>
      </c>
      <c r="EH189" s="1">
        <v>1</v>
      </c>
      <c r="IN189">
        <v>3</v>
      </c>
      <c r="IO189" s="58">
        <f t="shared" si="28"/>
        <v>3</v>
      </c>
      <c r="IP189" s="15">
        <v>5</v>
      </c>
      <c r="JC189">
        <v>6.88</v>
      </c>
      <c r="JD189">
        <v>28.83</v>
      </c>
      <c r="JE189" s="75">
        <v>1.77</v>
      </c>
      <c r="JF189" s="40">
        <v>3.15</v>
      </c>
      <c r="JG189" s="132"/>
      <c r="JH189" s="40">
        <v>1.77</v>
      </c>
      <c r="JJ189" s="110">
        <v>3.15</v>
      </c>
      <c r="JL189">
        <v>3.15</v>
      </c>
      <c r="JT189" s="107" t="str">
        <f t="shared" si="24"/>
        <v/>
      </c>
      <c r="JU189" s="107" t="str">
        <f t="shared" si="25"/>
        <v/>
      </c>
      <c r="JV189" s="107">
        <f t="shared" si="26"/>
        <v>4.92</v>
      </c>
      <c r="JW189" s="107">
        <f>IF(ISBLANK(JE189),"",IF(ISBLANK(JC190),"",IFERROR(((JE189-JC190)/0.36/P189),"")))</f>
        <v>-0.11956521739130435</v>
      </c>
      <c r="JX189" s="107">
        <f>IF(ISBLANK(JE189),"",IF(ISBLANK(JE190),"",IFERROR(((JE189-JE190)/0.36/P189),"")))</f>
        <v>-7.3671497584541071E-2</v>
      </c>
      <c r="JY189" s="107">
        <f>IF(ISBLANK(JV189),"",IF(ISBLANK(JD190),"",IFERROR(((JV189-JD190)/0.36/P189),"")))</f>
        <v>-0.25483091787439616</v>
      </c>
      <c r="JZ189" s="107">
        <f>IF(ISBLANK(JV190),"",IF(ISBLANK(JV189),"",IFERROR(((JV189-JV190)/0.36/P189),"")))</f>
        <v>-7.9307568438003254E-2</v>
      </c>
    </row>
    <row r="190" spans="1:286" x14ac:dyDescent="0.25">
      <c r="A190" s="15" t="s">
        <v>429</v>
      </c>
      <c r="B190" s="4" t="s">
        <v>612</v>
      </c>
      <c r="C190" s="4" t="s">
        <v>735</v>
      </c>
      <c r="D190" s="4" t="s">
        <v>812</v>
      </c>
      <c r="E190" s="4" t="s">
        <v>31</v>
      </c>
      <c r="F190" s="15" t="s">
        <v>633</v>
      </c>
      <c r="G190" s="15" t="s">
        <v>628</v>
      </c>
      <c r="H190" s="27">
        <v>3</v>
      </c>
      <c r="I190" s="15" t="s">
        <v>631</v>
      </c>
      <c r="J190" s="15" t="s">
        <v>638</v>
      </c>
      <c r="K190" s="26">
        <v>998</v>
      </c>
      <c r="L190" s="98">
        <v>-3.295644969</v>
      </c>
      <c r="M190" s="98">
        <v>34.852435010999997</v>
      </c>
      <c r="N190" s="24">
        <v>42937</v>
      </c>
      <c r="O190" s="24">
        <v>43006</v>
      </c>
      <c r="P190" s="26">
        <f t="shared" si="27"/>
        <v>69</v>
      </c>
      <c r="Q190" s="77">
        <f>INDEX([1]Sheet1!$J:$J,MATCH(A190,[1]Sheet1!$A:$A,0))</f>
        <v>6.900000125</v>
      </c>
      <c r="R190" s="91" t="s">
        <v>115</v>
      </c>
      <c r="S190" s="85">
        <v>2.8</v>
      </c>
      <c r="T190" s="85">
        <v>1</v>
      </c>
      <c r="AN190" s="104">
        <v>1</v>
      </c>
      <c r="AQ190" s="104">
        <v>2</v>
      </c>
      <c r="EA190" s="28">
        <v>10</v>
      </c>
      <c r="EB190" s="26">
        <f t="shared" si="29"/>
        <v>13</v>
      </c>
      <c r="EC190" s="28">
        <v>13</v>
      </c>
      <c r="EG190" s="1">
        <v>0</v>
      </c>
      <c r="EH190" s="1">
        <v>1.6</v>
      </c>
      <c r="IN190">
        <v>5</v>
      </c>
      <c r="IO190" s="15">
        <f t="shared" si="28"/>
        <v>5</v>
      </c>
      <c r="IP190" s="15">
        <v>6</v>
      </c>
      <c r="IR190" s="3" t="s">
        <v>894</v>
      </c>
      <c r="JC190">
        <v>4.74</v>
      </c>
      <c r="JD190">
        <v>11.25</v>
      </c>
      <c r="JE190" s="75">
        <v>3.6</v>
      </c>
      <c r="JF190" s="40">
        <v>3.29</v>
      </c>
      <c r="JG190" s="132"/>
      <c r="JH190" s="40">
        <v>3.6</v>
      </c>
      <c r="JJ190" s="110">
        <v>3.29</v>
      </c>
      <c r="JL190">
        <v>3.29</v>
      </c>
      <c r="JT190" s="107" t="str">
        <f t="shared" si="24"/>
        <v/>
      </c>
      <c r="JU190" s="107" t="str">
        <f t="shared" si="25"/>
        <v/>
      </c>
      <c r="JV190" s="107">
        <f t="shared" si="26"/>
        <v>6.8900000000000006</v>
      </c>
      <c r="JW190" s="107">
        <f>IF(ISBLANK(JE190),"",IF(ISBLANK(JC190),"",IFERROR(((JE190-JC190)/0.36/P190),"")))</f>
        <v>-4.5893719806763288E-2</v>
      </c>
      <c r="JY190" s="107">
        <f>IF(ISBLANK(JV190),"",IF(ISBLANK(JD190),"",IFERROR(((JV190-JD190)/0.36/P190),"")))</f>
        <v>-0.17552334943639292</v>
      </c>
    </row>
    <row r="191" spans="1:286" x14ac:dyDescent="0.25">
      <c r="A191" s="15" t="s">
        <v>430</v>
      </c>
      <c r="B191" s="4" t="s">
        <v>613</v>
      </c>
      <c r="C191" s="4" t="s">
        <v>735</v>
      </c>
      <c r="D191" s="4" t="s">
        <v>813</v>
      </c>
      <c r="E191" s="4" t="s">
        <v>31</v>
      </c>
      <c r="F191" s="15" t="s">
        <v>633</v>
      </c>
      <c r="G191" s="15" t="s">
        <v>628</v>
      </c>
      <c r="H191" s="27">
        <v>4</v>
      </c>
      <c r="I191" s="15" t="s">
        <v>629</v>
      </c>
      <c r="J191" s="15" t="s">
        <v>638</v>
      </c>
      <c r="K191" s="26">
        <v>1000</v>
      </c>
      <c r="L191" s="98">
        <v>-3.296013018</v>
      </c>
      <c r="M191" s="98">
        <v>34.854326974999999</v>
      </c>
      <c r="N191" s="24">
        <v>42937</v>
      </c>
      <c r="O191" s="24">
        <v>43006</v>
      </c>
      <c r="P191" s="26">
        <f t="shared" si="27"/>
        <v>69</v>
      </c>
      <c r="Q191" s="77">
        <f>INDEX([1]Sheet1!$J:$J,MATCH(A191,[1]Sheet1!$A:$A,0))</f>
        <v>12.563016860999999</v>
      </c>
      <c r="R191" s="91" t="s">
        <v>115</v>
      </c>
      <c r="S191" s="85">
        <v>3.5</v>
      </c>
      <c r="T191" s="85">
        <v>1.6</v>
      </c>
      <c r="CG191" s="104">
        <v>3</v>
      </c>
      <c r="CO191" s="104">
        <v>2</v>
      </c>
      <c r="EA191" s="28">
        <v>5</v>
      </c>
      <c r="EB191" s="26">
        <f t="shared" si="29"/>
        <v>10</v>
      </c>
      <c r="EC191" s="28">
        <v>10</v>
      </c>
      <c r="EG191" s="1">
        <v>1.5</v>
      </c>
      <c r="EH191" s="1">
        <v>1.2</v>
      </c>
      <c r="IN191">
        <v>5</v>
      </c>
      <c r="IO191" s="58">
        <f t="shared" si="28"/>
        <v>5</v>
      </c>
      <c r="IP191" s="15">
        <v>9</v>
      </c>
      <c r="IR191" s="3" t="s">
        <v>894</v>
      </c>
      <c r="JC191">
        <v>4.67</v>
      </c>
      <c r="JD191">
        <v>13.48</v>
      </c>
      <c r="JE191" s="75">
        <v>3.8</v>
      </c>
      <c r="JF191" s="40">
        <v>3.87</v>
      </c>
      <c r="JG191" s="132"/>
      <c r="JH191" s="40">
        <v>3.8</v>
      </c>
      <c r="JJ191" s="110">
        <v>3.87</v>
      </c>
      <c r="JL191" s="40">
        <v>3.87</v>
      </c>
      <c r="JT191" s="107" t="str">
        <f t="shared" si="24"/>
        <v/>
      </c>
      <c r="JU191" s="107" t="str">
        <f t="shared" si="25"/>
        <v/>
      </c>
      <c r="JV191" s="107">
        <f t="shared" si="26"/>
        <v>7.67</v>
      </c>
      <c r="JW191" s="107">
        <f>IF(ISBLANK(JE191),"",IF(ISBLANK(JC193),"",IFERROR(((JE191-JC193)/0.36/P191),"")))</f>
        <v>1.3687600644122378E-2</v>
      </c>
      <c r="JX191" s="107">
        <f>IF(ISBLANK(JE191),"",IF(ISBLANK(JE193),"",IFERROR(((JE191-JE193)/0.36/P191),"")))</f>
        <v>8.3735909822866356E-2</v>
      </c>
      <c r="JY191" s="107">
        <f>IF(ISBLANK(JV191),"",IF(ISBLANK(JD193),"",IFERROR(((JV191-JD193)/0.36/P191),"")))</f>
        <v>-3.7439613526570034E-2</v>
      </c>
      <c r="JZ191" s="107">
        <f>IF(ISBLANK(JV193),"",IF(ISBLANK(JV191),"",IFERROR(((JV191-JV193)/0.36/P191),"")))</f>
        <v>5.3945249597423507E-2</v>
      </c>
    </row>
    <row r="192" spans="1:286" x14ac:dyDescent="0.25">
      <c r="A192" s="15" t="s">
        <v>431</v>
      </c>
      <c r="B192" s="4" t="s">
        <v>613</v>
      </c>
      <c r="C192" s="4" t="s">
        <v>735</v>
      </c>
      <c r="D192" s="4" t="s">
        <v>813</v>
      </c>
      <c r="E192" s="4" t="s">
        <v>31</v>
      </c>
      <c r="F192" s="15" t="s">
        <v>633</v>
      </c>
      <c r="G192" s="15" t="s">
        <v>628</v>
      </c>
      <c r="H192" s="27">
        <v>4</v>
      </c>
      <c r="I192" s="15" t="s">
        <v>634</v>
      </c>
      <c r="J192" s="15" t="s">
        <v>638</v>
      </c>
      <c r="K192" s="26">
        <v>1000</v>
      </c>
      <c r="L192" s="98">
        <v>-3.296013018</v>
      </c>
      <c r="M192" s="98">
        <v>34.854326974999999</v>
      </c>
      <c r="N192" s="24">
        <v>42937</v>
      </c>
      <c r="O192" s="24">
        <v>43006</v>
      </c>
      <c r="P192" s="26">
        <f t="shared" si="27"/>
        <v>69</v>
      </c>
      <c r="Q192" s="77">
        <f>INDEX([1]Sheet1!$J:$J,MATCH(A192,[1]Sheet1!$A:$A,0))</f>
        <v>12.563016860999999</v>
      </c>
      <c r="R192" s="91" t="s">
        <v>115</v>
      </c>
      <c r="S192" s="85">
        <v>2.5</v>
      </c>
      <c r="T192" s="85">
        <v>1.8</v>
      </c>
      <c r="AE192" s="104">
        <v>2</v>
      </c>
      <c r="BG192" s="104">
        <v>3</v>
      </c>
      <c r="EA192" s="28">
        <v>14</v>
      </c>
      <c r="EB192" s="26">
        <f t="shared" si="29"/>
        <v>19</v>
      </c>
      <c r="EC192" s="28">
        <v>19</v>
      </c>
      <c r="EG192" s="1">
        <v>2</v>
      </c>
      <c r="EH192" s="1">
        <v>1.8</v>
      </c>
      <c r="IN192">
        <v>11</v>
      </c>
      <c r="IO192" s="15">
        <f t="shared" si="28"/>
        <v>11</v>
      </c>
      <c r="IP192" s="15">
        <v>13</v>
      </c>
      <c r="IR192" s="3" t="s">
        <v>896</v>
      </c>
      <c r="JC192">
        <v>3.6</v>
      </c>
      <c r="JD192">
        <v>17.61</v>
      </c>
      <c r="JE192" s="75">
        <v>3.92</v>
      </c>
      <c r="JF192" s="40">
        <v>6.29</v>
      </c>
      <c r="JG192" s="132"/>
      <c r="JH192" s="40">
        <v>3.92</v>
      </c>
      <c r="JJ192" s="110">
        <v>6.29</v>
      </c>
      <c r="JL192">
        <v>4.05</v>
      </c>
      <c r="JT192" s="107" t="str">
        <f t="shared" si="24"/>
        <v/>
      </c>
      <c r="JU192" s="107" t="str">
        <f t="shared" si="25"/>
        <v/>
      </c>
      <c r="JV192" s="107">
        <f t="shared" si="26"/>
        <v>10.210000000000001</v>
      </c>
      <c r="JW192" s="107">
        <f>IF(ISBLANK(JE192),"",IF(ISBLANK(JC193),"",IFERROR(((JE192-JC193)/0.36/P192),"")))</f>
        <v>1.8518518518518517E-2</v>
      </c>
      <c r="JX192" s="107">
        <f>IF(ISBLANK(JE192),"",IF(ISBLANK(JE193),"",IFERROR(((JE192-JE193)/0.36/P192),"")))</f>
        <v>8.8566827697262485E-2</v>
      </c>
      <c r="JY192" s="107">
        <f>IF(ISBLANK(JV192),"",IF(ISBLANK(JD193),"",IFERROR(((JV192-JD193)/0.36/P192),"")))</f>
        <v>6.4814814814814867E-2</v>
      </c>
      <c r="JZ192" s="107">
        <f>IF(ISBLANK(JV193),"",IF(ISBLANK(JV192),"",IFERROR(((JV192-JV193)/0.36/P192),"")))</f>
        <v>0.1561996779388084</v>
      </c>
    </row>
    <row r="193" spans="1:286" x14ac:dyDescent="0.25">
      <c r="A193" s="15" t="s">
        <v>432</v>
      </c>
      <c r="B193" s="4" t="s">
        <v>613</v>
      </c>
      <c r="C193" s="4" t="s">
        <v>735</v>
      </c>
      <c r="D193" s="4" t="s">
        <v>813</v>
      </c>
      <c r="E193" s="4" t="s">
        <v>31</v>
      </c>
      <c r="F193" s="15" t="s">
        <v>633</v>
      </c>
      <c r="G193" s="15" t="s">
        <v>628</v>
      </c>
      <c r="H193" s="27">
        <v>4</v>
      </c>
      <c r="I193" s="15" t="s">
        <v>631</v>
      </c>
      <c r="J193" s="15" t="s">
        <v>638</v>
      </c>
      <c r="K193" s="26">
        <v>1000</v>
      </c>
      <c r="L193" s="98">
        <v>-3.296013018</v>
      </c>
      <c r="M193" s="98">
        <v>34.854326974999999</v>
      </c>
      <c r="N193" s="24">
        <v>42937</v>
      </c>
      <c r="O193" s="24">
        <v>43006</v>
      </c>
      <c r="P193" s="26">
        <f t="shared" si="27"/>
        <v>69</v>
      </c>
      <c r="Q193" s="77">
        <f>INDEX([1]Sheet1!$J:$J,MATCH(A193,[1]Sheet1!$A:$A,0))</f>
        <v>12.563016860999999</v>
      </c>
      <c r="R193" s="91" t="s">
        <v>115</v>
      </c>
      <c r="S193" s="85">
        <v>1.5</v>
      </c>
      <c r="T193" s="85">
        <v>4.5999999999999996</v>
      </c>
      <c r="Z193" s="104">
        <v>5</v>
      </c>
      <c r="AE193" s="104">
        <v>2</v>
      </c>
      <c r="AH193" s="104">
        <v>7</v>
      </c>
      <c r="EA193" s="28">
        <v>8</v>
      </c>
      <c r="EB193" s="26">
        <f t="shared" si="29"/>
        <v>22</v>
      </c>
      <c r="EC193" s="28">
        <v>22</v>
      </c>
      <c r="EG193" s="1">
        <v>1.5</v>
      </c>
      <c r="EH193" s="1">
        <v>1.8</v>
      </c>
      <c r="EN193">
        <v>4</v>
      </c>
      <c r="IN193">
        <v>6</v>
      </c>
      <c r="IO193" s="58">
        <f t="shared" si="28"/>
        <v>10</v>
      </c>
      <c r="IP193" s="15">
        <v>13</v>
      </c>
      <c r="IR193" s="3" t="s">
        <v>894</v>
      </c>
      <c r="JC193">
        <v>3.46</v>
      </c>
      <c r="JD193">
        <v>8.6</v>
      </c>
      <c r="JE193" s="75">
        <v>1.72</v>
      </c>
      <c r="JF193" s="40">
        <v>4.6100000000000003</v>
      </c>
      <c r="JG193" s="132"/>
      <c r="JH193" s="40">
        <v>1.72</v>
      </c>
      <c r="JJ193" s="110">
        <v>4.6100000000000003</v>
      </c>
      <c r="JL193" s="40">
        <v>4.6100000000000003</v>
      </c>
      <c r="JT193" s="107" t="str">
        <f t="shared" si="24"/>
        <v/>
      </c>
      <c r="JU193" s="107" t="str">
        <f t="shared" si="25"/>
        <v/>
      </c>
      <c r="JV193" s="107">
        <f t="shared" si="26"/>
        <v>6.33</v>
      </c>
      <c r="JW193" s="107">
        <f>IF(ISBLANK(JE193),"",IF(ISBLANK(JC193),"",IFERROR(((JE193-JC193)/0.36/P193),"")))</f>
        <v>-7.0048309178743967E-2</v>
      </c>
      <c r="JY193" s="107">
        <f>IF(ISBLANK(JV193),"",IF(ISBLANK(JD193),"",IFERROR(((JV193-JD193)/0.36/P193),"")))</f>
        <v>-9.1384863123993548E-2</v>
      </c>
    </row>
    <row r="194" spans="1:286" ht="31.5" x14ac:dyDescent="0.25">
      <c r="A194" s="15" t="s">
        <v>433</v>
      </c>
      <c r="B194" s="4" t="s">
        <v>614</v>
      </c>
      <c r="C194" s="4" t="s">
        <v>736</v>
      </c>
      <c r="D194" s="4" t="s">
        <v>814</v>
      </c>
      <c r="E194" s="4" t="s">
        <v>59</v>
      </c>
      <c r="F194" s="15" t="s">
        <v>633</v>
      </c>
      <c r="G194" s="15" t="s">
        <v>632</v>
      </c>
      <c r="H194" s="27">
        <v>1</v>
      </c>
      <c r="I194" s="15" t="s">
        <v>629</v>
      </c>
      <c r="J194" s="15" t="s">
        <v>638</v>
      </c>
      <c r="K194" s="26">
        <v>1009</v>
      </c>
      <c r="L194" s="98">
        <v>-3.3032119830000002</v>
      </c>
      <c r="M194" s="98">
        <v>34.847736032999997</v>
      </c>
      <c r="N194" s="24">
        <v>42938</v>
      </c>
      <c r="O194" s="24">
        <v>43005</v>
      </c>
      <c r="P194" s="26">
        <f t="shared" si="27"/>
        <v>67</v>
      </c>
      <c r="Q194" s="77">
        <f>INDEX([1]Sheet1!$J:$J,MATCH(A194,[1]Sheet1!$A:$A,0))</f>
        <v>6.5250000359999998</v>
      </c>
      <c r="R194" s="91" t="s">
        <v>352</v>
      </c>
      <c r="S194" s="85">
        <v>0.5</v>
      </c>
      <c r="T194" s="85">
        <v>1</v>
      </c>
      <c r="BH194" s="104">
        <v>5</v>
      </c>
      <c r="EA194" s="28">
        <v>5</v>
      </c>
      <c r="EB194" s="26">
        <f t="shared" si="29"/>
        <v>10</v>
      </c>
      <c r="EC194" s="28">
        <v>15</v>
      </c>
      <c r="EG194" s="1">
        <v>0</v>
      </c>
      <c r="EH194" s="1">
        <v>0</v>
      </c>
      <c r="IN194">
        <v>1</v>
      </c>
      <c r="IO194" s="15">
        <f t="shared" si="28"/>
        <v>1</v>
      </c>
      <c r="IP194" s="15">
        <v>5</v>
      </c>
      <c r="IR194" s="3" t="s">
        <v>899</v>
      </c>
      <c r="JC194">
        <v>16.78</v>
      </c>
      <c r="JD194">
        <v>30.3</v>
      </c>
      <c r="JE194" s="107">
        <v>0.18</v>
      </c>
      <c r="JF194" s="40">
        <v>2.19</v>
      </c>
      <c r="JG194" s="132"/>
      <c r="JH194" s="40">
        <v>0.18</v>
      </c>
      <c r="JJ194" s="110">
        <v>2.19</v>
      </c>
      <c r="JL194" s="40">
        <v>2.19</v>
      </c>
      <c r="JT194" s="107" t="str">
        <f t="shared" ref="JT194:JT235" si="30">IF((AND(JP194="", JR194="")),"",JP194+JR194)</f>
        <v/>
      </c>
      <c r="JU194" s="107" t="str">
        <f t="shared" ref="JU194:JU235" si="31">IF((AND(JQ194="", JS194="")),"",JQ194+JS194)</f>
        <v/>
      </c>
      <c r="JV194" s="107">
        <f t="shared" ref="JV194:JV257" si="32">IF((AND(JE194="", JJ194="")),"",JE194+JJ194)</f>
        <v>2.37</v>
      </c>
      <c r="JW194" s="107">
        <f>IF(ISBLANK(JE194),"",IF(ISBLANK(JC195),"",IFERROR(((JE194-JC195)/0.36/P194),"")))</f>
        <v>-0.3138474295190713</v>
      </c>
      <c r="JX194" s="107">
        <f>IF(ISBLANK(JE194),"",IF(ISBLANK(JE195),"",IFERROR(((JE194-JE195)/0.36/P194),"")))</f>
        <v>7.462686567164179E-3</v>
      </c>
      <c r="JY194" s="107">
        <f>IF(ISBLANK(JV194),"",IF(ISBLANK(JD195),"",IFERROR(((JV194-JD195)/0.36/P194),"")))</f>
        <v>-0.41998341625207292</v>
      </c>
      <c r="JZ194" s="107">
        <f>IF(ISBLANK(JV195),"",IF(ISBLANK(JV194),"",IFERROR(((JV194-JV195)/0.36/P194),"")))</f>
        <v>9.8258706467661702E-2</v>
      </c>
    </row>
    <row r="195" spans="1:286" ht="31.5" x14ac:dyDescent="0.25">
      <c r="A195" s="15" t="s">
        <v>434</v>
      </c>
      <c r="B195" s="4" t="s">
        <v>614</v>
      </c>
      <c r="C195" s="4" t="s">
        <v>736</v>
      </c>
      <c r="D195" s="4" t="s">
        <v>814</v>
      </c>
      <c r="E195" s="4" t="s">
        <v>59</v>
      </c>
      <c r="F195" s="15" t="s">
        <v>633</v>
      </c>
      <c r="G195" s="15" t="s">
        <v>632</v>
      </c>
      <c r="H195" s="27">
        <v>1</v>
      </c>
      <c r="I195" s="15" t="s">
        <v>631</v>
      </c>
      <c r="J195" s="15" t="s">
        <v>638</v>
      </c>
      <c r="K195" s="26">
        <v>1009</v>
      </c>
      <c r="L195" s="98">
        <v>-3.3032119830000002</v>
      </c>
      <c r="M195" s="98">
        <v>34.847736032999997</v>
      </c>
      <c r="N195" s="24">
        <v>42938</v>
      </c>
      <c r="O195" s="24">
        <v>43005</v>
      </c>
      <c r="P195" s="26">
        <f t="shared" si="27"/>
        <v>67</v>
      </c>
      <c r="Q195" s="77">
        <f>INDEX([1]Sheet1!$J:$J,MATCH(A195,[1]Sheet1!$A:$A,0))</f>
        <v>6.5250000359999998</v>
      </c>
      <c r="R195" s="91" t="s">
        <v>352</v>
      </c>
      <c r="S195" s="85">
        <v>1.5</v>
      </c>
      <c r="T195" s="85">
        <v>1</v>
      </c>
      <c r="V195" s="104">
        <v>5</v>
      </c>
      <c r="BH195" s="104">
        <v>5</v>
      </c>
      <c r="EA195" s="28">
        <v>10</v>
      </c>
      <c r="EB195" s="26">
        <f t="shared" si="29"/>
        <v>20</v>
      </c>
      <c r="EC195" s="28">
        <v>25</v>
      </c>
      <c r="EG195" s="1">
        <v>0</v>
      </c>
      <c r="EH195" s="1">
        <v>0</v>
      </c>
      <c r="IN195">
        <v>1</v>
      </c>
      <c r="IO195" s="58">
        <f t="shared" si="28"/>
        <v>1</v>
      </c>
      <c r="IP195" s="15">
        <v>6</v>
      </c>
      <c r="IR195" s="3" t="s">
        <v>723</v>
      </c>
      <c r="JC195">
        <v>7.75</v>
      </c>
      <c r="JD195">
        <v>12.5</v>
      </c>
      <c r="JE195" s="107">
        <v>0</v>
      </c>
      <c r="JF195" s="40">
        <v>0</v>
      </c>
      <c r="JG195" s="132"/>
      <c r="JH195" s="40"/>
      <c r="JJ195" s="110">
        <v>0</v>
      </c>
      <c r="JT195" s="107" t="str">
        <f t="shared" si="30"/>
        <v/>
      </c>
      <c r="JU195" s="107" t="str">
        <f t="shared" si="31"/>
        <v/>
      </c>
      <c r="JV195" s="107">
        <f t="shared" si="32"/>
        <v>0</v>
      </c>
      <c r="JW195" s="107">
        <f>IF(ISBLANK(JE195),"",IF(ISBLANK(JC195),"",IFERROR(((JE195-JC195)/0.36/P195),"")))</f>
        <v>-0.3213101160862355</v>
      </c>
      <c r="JY195" s="107">
        <f>IF(ISBLANK(JV195),"",IF(ISBLANK(JD195),"",IFERROR(((JV195-JD195)/0.36/P195),"")))</f>
        <v>-0.51824212271973469</v>
      </c>
    </row>
    <row r="196" spans="1:286" x14ac:dyDescent="0.25">
      <c r="A196" s="15" t="s">
        <v>435</v>
      </c>
      <c r="B196" s="4" t="s">
        <v>615</v>
      </c>
      <c r="C196" s="4" t="s">
        <v>736</v>
      </c>
      <c r="D196" s="4" t="s">
        <v>815</v>
      </c>
      <c r="E196" s="4" t="s">
        <v>59</v>
      </c>
      <c r="F196" s="15" t="s">
        <v>633</v>
      </c>
      <c r="G196" s="15" t="s">
        <v>632</v>
      </c>
      <c r="H196" s="27">
        <v>2</v>
      </c>
      <c r="I196" s="15" t="s">
        <v>629</v>
      </c>
      <c r="J196" s="15" t="s">
        <v>638</v>
      </c>
      <c r="K196" s="26">
        <v>1006</v>
      </c>
      <c r="L196" s="98">
        <v>-3.40842599</v>
      </c>
      <c r="M196" s="98">
        <v>34.850243982000002</v>
      </c>
      <c r="N196" s="24">
        <v>42938</v>
      </c>
      <c r="O196" s="24">
        <v>43005</v>
      </c>
      <c r="P196" s="26">
        <f t="shared" si="27"/>
        <v>67</v>
      </c>
      <c r="Q196" s="77">
        <f>INDEX([1]Sheet1!$J:$J,MATCH(A196,[1]Sheet1!$A:$A,0))</f>
        <v>6.5250000359999998</v>
      </c>
      <c r="R196" s="91" t="s">
        <v>352</v>
      </c>
      <c r="S196" s="85">
        <v>0.5</v>
      </c>
      <c r="T196" s="85">
        <v>0.4</v>
      </c>
      <c r="EA196" s="28">
        <v>5</v>
      </c>
      <c r="EB196" s="26">
        <f t="shared" si="29"/>
        <v>5</v>
      </c>
      <c r="EC196" s="28">
        <v>10</v>
      </c>
      <c r="EG196" s="1">
        <v>0</v>
      </c>
      <c r="EH196" s="1">
        <v>0</v>
      </c>
      <c r="IN196">
        <v>1</v>
      </c>
      <c r="IO196" s="15">
        <f t="shared" si="28"/>
        <v>1</v>
      </c>
      <c r="IP196" s="15">
        <v>4</v>
      </c>
      <c r="JC196">
        <v>4.42</v>
      </c>
      <c r="JD196">
        <v>21.299999999999997</v>
      </c>
      <c r="JE196" s="107">
        <v>0</v>
      </c>
      <c r="JF196" s="40">
        <v>0</v>
      </c>
      <c r="JG196" s="132"/>
      <c r="JH196" s="40"/>
      <c r="JJ196" s="110">
        <v>0</v>
      </c>
      <c r="JT196" s="107" t="str">
        <f t="shared" si="30"/>
        <v/>
      </c>
      <c r="JU196" s="107" t="str">
        <f t="shared" si="31"/>
        <v/>
      </c>
      <c r="JV196" s="107">
        <f t="shared" si="32"/>
        <v>0</v>
      </c>
      <c r="JW196" s="107">
        <f>IF(ISBLANK(JE196),"",IF(ISBLANK(JC197),"",IFERROR(((JE196-JC197)/0.36/P196),"")))</f>
        <v>-1.824212271973466E-2</v>
      </c>
      <c r="JX196" s="107">
        <f>IF(ISBLANK(JE196),"",IF(ISBLANK(JE197),"",IFERROR(((JE196-JE197)/0.36/P196),"")))</f>
        <v>0</v>
      </c>
      <c r="JY196" s="107">
        <f>IF(ISBLANK(JV196),"",IF(ISBLANK(JD197),"",IFERROR(((JV196-JD197)/0.36/P196),"")))</f>
        <v>-0.33250414593698174</v>
      </c>
      <c r="JZ196" s="107">
        <f>IF(ISBLANK(JV197),"",IF(ISBLANK(JV196),"",IFERROR(((JV196-JV197)/0.36/P196),"")))</f>
        <v>0</v>
      </c>
    </row>
    <row r="197" spans="1:286" x14ac:dyDescent="0.25">
      <c r="A197" s="15" t="s">
        <v>436</v>
      </c>
      <c r="B197" s="4" t="s">
        <v>615</v>
      </c>
      <c r="C197" s="4" t="s">
        <v>736</v>
      </c>
      <c r="D197" s="15" t="s">
        <v>815</v>
      </c>
      <c r="E197" s="4" t="s">
        <v>59</v>
      </c>
      <c r="F197" s="15" t="s">
        <v>633</v>
      </c>
      <c r="G197" s="15" t="s">
        <v>632</v>
      </c>
      <c r="H197" s="27">
        <v>2</v>
      </c>
      <c r="I197" s="15" t="s">
        <v>631</v>
      </c>
      <c r="J197" s="15" t="s">
        <v>638</v>
      </c>
      <c r="K197" s="27">
        <v>1006</v>
      </c>
      <c r="L197" s="98">
        <v>-3.40842599</v>
      </c>
      <c r="M197" s="98">
        <v>34.850243982000002</v>
      </c>
      <c r="N197" s="24">
        <v>42938</v>
      </c>
      <c r="O197" s="24">
        <v>43005</v>
      </c>
      <c r="P197" s="26">
        <f t="shared" si="27"/>
        <v>67</v>
      </c>
      <c r="Q197" s="77">
        <f>INDEX([1]Sheet1!$J:$J,MATCH(A197,[1]Sheet1!$A:$A,0))</f>
        <v>6.5250000359999998</v>
      </c>
      <c r="R197" s="91" t="s">
        <v>352</v>
      </c>
      <c r="S197" s="85">
        <v>2</v>
      </c>
      <c r="T197" s="85">
        <v>4.5999999999999996</v>
      </c>
      <c r="W197" s="104">
        <v>5</v>
      </c>
      <c r="BH197" s="104">
        <v>5</v>
      </c>
      <c r="EA197" s="28">
        <v>5</v>
      </c>
      <c r="EB197" s="26">
        <f t="shared" si="29"/>
        <v>15</v>
      </c>
      <c r="EC197" s="28">
        <v>20</v>
      </c>
      <c r="EG197" s="1">
        <v>0</v>
      </c>
      <c r="EH197" s="1">
        <v>0</v>
      </c>
      <c r="IN197">
        <v>1</v>
      </c>
      <c r="IO197" s="58">
        <f t="shared" si="28"/>
        <v>1</v>
      </c>
      <c r="IP197" s="15">
        <v>4</v>
      </c>
      <c r="IR197" s="3" t="s">
        <v>897</v>
      </c>
      <c r="JC197">
        <v>0.44</v>
      </c>
      <c r="JD197">
        <v>8.02</v>
      </c>
      <c r="JE197" s="107">
        <v>0</v>
      </c>
      <c r="JF197" s="40">
        <v>0</v>
      </c>
      <c r="JG197" s="132"/>
      <c r="JH197" s="40"/>
      <c r="JJ197" s="110">
        <v>0</v>
      </c>
      <c r="JT197" s="107" t="str">
        <f t="shared" si="30"/>
        <v/>
      </c>
      <c r="JU197" s="107" t="str">
        <f t="shared" si="31"/>
        <v/>
      </c>
      <c r="JV197" s="107">
        <f t="shared" si="32"/>
        <v>0</v>
      </c>
      <c r="JW197" s="107">
        <f>IF(ISBLANK(JE197),"",IF(ISBLANK(JC197),"",IFERROR(((JE197-JC197)/0.36/P197),"")))</f>
        <v>-1.824212271973466E-2</v>
      </c>
      <c r="JY197" s="107">
        <f>IF(ISBLANK(JV197),"",IF(ISBLANK(JD197),"",IFERROR(((JV197-JD197)/0.36/P197),"")))</f>
        <v>-0.33250414593698174</v>
      </c>
    </row>
    <row r="198" spans="1:286" x14ac:dyDescent="0.25">
      <c r="A198" s="15" t="s">
        <v>437</v>
      </c>
      <c r="B198" s="15" t="s">
        <v>616</v>
      </c>
      <c r="C198" s="15" t="s">
        <v>736</v>
      </c>
      <c r="D198" s="15" t="s">
        <v>816</v>
      </c>
      <c r="E198" s="4" t="s">
        <v>59</v>
      </c>
      <c r="F198" s="15" t="s">
        <v>633</v>
      </c>
      <c r="G198" s="15" t="s">
        <v>632</v>
      </c>
      <c r="H198" s="27">
        <v>3</v>
      </c>
      <c r="I198" s="15" t="s">
        <v>629</v>
      </c>
      <c r="J198" s="15" t="s">
        <v>638</v>
      </c>
      <c r="K198" s="27">
        <v>1001</v>
      </c>
      <c r="L198" s="98">
        <v>-3.4063160140000002</v>
      </c>
      <c r="M198" s="98">
        <v>34.850407009999998</v>
      </c>
      <c r="N198" s="24">
        <v>42938</v>
      </c>
      <c r="O198" s="24">
        <v>43005</v>
      </c>
      <c r="P198" s="26">
        <f t="shared" si="27"/>
        <v>67</v>
      </c>
      <c r="Q198" s="77">
        <f>INDEX([1]Sheet1!$J:$J,MATCH(A198,[1]Sheet1!$A:$A,0))</f>
        <v>6.5250000359999998</v>
      </c>
      <c r="R198" s="91" t="s">
        <v>352</v>
      </c>
      <c r="S198" s="85">
        <v>0.5</v>
      </c>
      <c r="T198" s="85">
        <v>0.9</v>
      </c>
      <c r="EA198" s="28">
        <v>4</v>
      </c>
      <c r="EB198" s="26">
        <f t="shared" si="29"/>
        <v>4</v>
      </c>
      <c r="EC198" s="28">
        <v>8</v>
      </c>
      <c r="EG198" s="1">
        <v>0</v>
      </c>
      <c r="EH198" s="1">
        <v>0</v>
      </c>
      <c r="IN198">
        <v>1</v>
      </c>
      <c r="IO198" s="15">
        <f t="shared" si="28"/>
        <v>1</v>
      </c>
      <c r="IP198" s="15">
        <v>3</v>
      </c>
      <c r="JC198">
        <v>1.43</v>
      </c>
      <c r="JD198">
        <v>15.61</v>
      </c>
      <c r="JE198" s="107">
        <v>0</v>
      </c>
      <c r="JF198" s="40">
        <v>0</v>
      </c>
      <c r="JG198" s="132"/>
      <c r="JH198" s="40"/>
      <c r="JJ198" s="110">
        <v>0</v>
      </c>
      <c r="JT198" s="107" t="str">
        <f t="shared" si="30"/>
        <v/>
      </c>
      <c r="JU198" s="107" t="str">
        <f t="shared" si="31"/>
        <v/>
      </c>
      <c r="JV198" s="107">
        <f t="shared" si="32"/>
        <v>0</v>
      </c>
      <c r="JW198" s="107">
        <f>IF(ISBLANK(JE198),"",IF(ISBLANK(JC199),"",IFERROR(((JE198-JC199)/0.36/P198),"")))</f>
        <v>-1.7827529021558871E-2</v>
      </c>
      <c r="JX198" s="107" t="str">
        <f>IF(ISBLANK(JE198),"",IF(ISBLANK(JE199),"",IFERROR(((JE198-JE199)/0.36/P198),"")))</f>
        <v/>
      </c>
      <c r="JY198" s="107">
        <f>IF(ISBLANK(JV198),"",IF(ISBLANK(JD199),"",IFERROR(((JV198-JD199)/0.36/P198),"")))</f>
        <v>-0.34825870646766172</v>
      </c>
      <c r="JZ198" s="107" t="str">
        <f>IF(ISBLANK(JV199),"",IF(ISBLANK(JV198),"",IFERROR(((JV198-JV199)/0.36/P198),"")))</f>
        <v/>
      </c>
    </row>
    <row r="199" spans="1:286" x14ac:dyDescent="0.25">
      <c r="A199" s="15" t="s">
        <v>438</v>
      </c>
      <c r="B199" s="15" t="s">
        <v>616</v>
      </c>
      <c r="C199" s="15" t="s">
        <v>736</v>
      </c>
      <c r="D199" s="15" t="s">
        <v>816</v>
      </c>
      <c r="E199" s="4" t="s">
        <v>59</v>
      </c>
      <c r="F199" s="15" t="s">
        <v>633</v>
      </c>
      <c r="G199" s="15" t="s">
        <v>632</v>
      </c>
      <c r="H199" s="27">
        <v>3</v>
      </c>
      <c r="I199" s="15" t="s">
        <v>631</v>
      </c>
      <c r="J199" s="15" t="s">
        <v>638</v>
      </c>
      <c r="K199" s="27">
        <v>1001</v>
      </c>
      <c r="L199" s="98">
        <v>-3.4063160140000002</v>
      </c>
      <c r="M199" s="98">
        <v>34.850407009999998</v>
      </c>
      <c r="N199" s="24">
        <v>42938</v>
      </c>
      <c r="O199" s="24">
        <v>43005</v>
      </c>
      <c r="P199" s="26">
        <f t="shared" si="27"/>
        <v>67</v>
      </c>
      <c r="Q199" s="77">
        <f>INDEX([1]Sheet1!$J:$J,MATCH(A199,[1]Sheet1!$A:$A,0))</f>
        <v>6.5250000359999998</v>
      </c>
      <c r="R199" s="91" t="s">
        <v>352</v>
      </c>
      <c r="S199" s="85">
        <v>0.5</v>
      </c>
      <c r="T199" s="85">
        <v>1</v>
      </c>
      <c r="CL199" s="104">
        <v>3</v>
      </c>
      <c r="EA199" s="28">
        <v>2</v>
      </c>
      <c r="EB199" s="26">
        <f t="shared" si="29"/>
        <v>5</v>
      </c>
      <c r="EC199" s="28">
        <v>8</v>
      </c>
      <c r="EH199" s="1"/>
      <c r="IO199" s="58">
        <f t="shared" si="28"/>
        <v>0</v>
      </c>
      <c r="IR199" s="3" t="s">
        <v>722</v>
      </c>
      <c r="JC199">
        <v>0.43</v>
      </c>
      <c r="JD199">
        <v>8.4</v>
      </c>
      <c r="JF199" s="40">
        <v>0</v>
      </c>
      <c r="JG199" s="132"/>
      <c r="JH199" s="40"/>
      <c r="JT199" s="107" t="str">
        <f t="shared" si="30"/>
        <v/>
      </c>
      <c r="JU199" s="107" t="str">
        <f t="shared" si="31"/>
        <v/>
      </c>
      <c r="JV199" s="107" t="str">
        <f t="shared" si="32"/>
        <v/>
      </c>
      <c r="JW199" s="107" t="str">
        <f>IF(ISBLANK(JE199),"",IF(ISBLANK(JC199),"",IFERROR(((JE199-JC199)/0.36/P199),"")))</f>
        <v/>
      </c>
      <c r="JY199" s="107" t="str">
        <f>IF(ISBLANK(JV199),"",IF(ISBLANK(JD199),"",IFERROR(((JV199-JD199)/0.36/P199),"")))</f>
        <v/>
      </c>
    </row>
    <row r="200" spans="1:286" x14ac:dyDescent="0.25">
      <c r="A200" s="15" t="s">
        <v>439</v>
      </c>
      <c r="B200" s="4" t="s">
        <v>617</v>
      </c>
      <c r="C200" s="4" t="s">
        <v>736</v>
      </c>
      <c r="D200" s="4" t="s">
        <v>817</v>
      </c>
      <c r="E200" s="4" t="s">
        <v>59</v>
      </c>
      <c r="F200" s="15" t="s">
        <v>633</v>
      </c>
      <c r="G200" s="15" t="s">
        <v>632</v>
      </c>
      <c r="H200" s="27">
        <v>4</v>
      </c>
      <c r="I200" s="15" t="s">
        <v>629</v>
      </c>
      <c r="J200" s="15" t="s">
        <v>638</v>
      </c>
      <c r="K200" s="26">
        <v>1003</v>
      </c>
      <c r="L200" s="98">
        <v>-3.4068529590000001</v>
      </c>
      <c r="M200" s="98">
        <v>34.851600005999998</v>
      </c>
      <c r="N200" s="24">
        <v>42938</v>
      </c>
      <c r="O200" s="24">
        <v>43005</v>
      </c>
      <c r="P200" s="26">
        <f t="shared" si="27"/>
        <v>67</v>
      </c>
      <c r="Q200" s="77">
        <f>INDEX([1]Sheet1!$J:$J,MATCH(A200,[1]Sheet1!$A:$A,0))</f>
        <v>6.5250000359999998</v>
      </c>
      <c r="R200" s="91" t="s">
        <v>352</v>
      </c>
      <c r="S200" s="85">
        <v>0.7</v>
      </c>
      <c r="T200" s="85">
        <v>1.4</v>
      </c>
      <c r="V200" s="104">
        <v>5</v>
      </c>
      <c r="EA200" s="28">
        <v>7</v>
      </c>
      <c r="EB200" s="26">
        <f t="shared" si="29"/>
        <v>12</v>
      </c>
      <c r="EC200" s="28">
        <v>15</v>
      </c>
      <c r="EG200" s="1">
        <v>0</v>
      </c>
      <c r="EH200" s="1">
        <v>0</v>
      </c>
      <c r="IN200">
        <v>1</v>
      </c>
      <c r="IO200" s="15">
        <f t="shared" si="28"/>
        <v>1</v>
      </c>
      <c r="IP200" s="4">
        <v>8</v>
      </c>
      <c r="IR200" s="3" t="s">
        <v>898</v>
      </c>
      <c r="JC200">
        <v>2.6</v>
      </c>
      <c r="JD200">
        <v>20.860000000000003</v>
      </c>
      <c r="JE200" s="107">
        <v>0</v>
      </c>
      <c r="JF200" s="40">
        <v>0</v>
      </c>
      <c r="JG200" s="132"/>
      <c r="JH200" s="40"/>
      <c r="JJ200" s="110">
        <v>0</v>
      </c>
      <c r="JT200" s="107" t="str">
        <f t="shared" si="30"/>
        <v/>
      </c>
      <c r="JU200" s="107" t="str">
        <f t="shared" si="31"/>
        <v/>
      </c>
      <c r="JV200" s="107">
        <f t="shared" si="32"/>
        <v>0</v>
      </c>
      <c r="JW200" s="107">
        <f>IF(ISBLANK(JE200),"",IF(ISBLANK(JC201),"",IFERROR(((JE200-JC201)/0.36/P200),"")))</f>
        <v>-4.06301824212272E-2</v>
      </c>
      <c r="JX200" s="107" t="str">
        <f>IF(ISBLANK(JE200),"",IF(ISBLANK(JE201),"",IFERROR(((JE200-JE201)/0.36/P200),"")))</f>
        <v/>
      </c>
      <c r="JY200" s="107">
        <f>IF(ISBLANK(JV200),"",IF(ISBLANK(JD201),"",IFERROR(((JV200-JD201)/0.36/P200),"")))</f>
        <v>-0.23714759535655061</v>
      </c>
      <c r="JZ200" s="107" t="str">
        <f>IF(ISBLANK(JV201),"",IF(ISBLANK(JV200),"",IFERROR(((JV200-JV201)/0.36/P200),"")))</f>
        <v/>
      </c>
    </row>
    <row r="201" spans="1:286" x14ac:dyDescent="0.25">
      <c r="A201" s="15" t="s">
        <v>440</v>
      </c>
      <c r="B201" s="4" t="s">
        <v>617</v>
      </c>
      <c r="C201" s="4" t="s">
        <v>736</v>
      </c>
      <c r="D201" s="4" t="s">
        <v>817</v>
      </c>
      <c r="E201" s="4" t="s">
        <v>59</v>
      </c>
      <c r="F201" s="15" t="s">
        <v>633</v>
      </c>
      <c r="G201" s="15" t="s">
        <v>632</v>
      </c>
      <c r="H201" s="27">
        <v>4</v>
      </c>
      <c r="I201" s="15" t="s">
        <v>631</v>
      </c>
      <c r="J201" s="15" t="s">
        <v>638</v>
      </c>
      <c r="K201" s="26">
        <v>1003</v>
      </c>
      <c r="L201" s="98">
        <v>-3.4068529590000001</v>
      </c>
      <c r="M201" s="98">
        <v>34.851600005999998</v>
      </c>
      <c r="N201" s="24">
        <v>42938</v>
      </c>
      <c r="O201" s="24">
        <v>43005</v>
      </c>
      <c r="P201" s="26">
        <f t="shared" si="27"/>
        <v>67</v>
      </c>
      <c r="Q201" s="77">
        <f>INDEX([1]Sheet1!$J:$J,MATCH(A201,[1]Sheet1!$A:$A,0))</f>
        <v>6.5250000359999998</v>
      </c>
      <c r="R201" s="91" t="s">
        <v>352</v>
      </c>
      <c r="S201" s="85">
        <v>1</v>
      </c>
      <c r="T201" s="85">
        <v>0.9</v>
      </c>
      <c r="V201" s="104">
        <v>5</v>
      </c>
      <c r="CL201" s="104">
        <v>3</v>
      </c>
      <c r="EA201" s="28">
        <v>2</v>
      </c>
      <c r="EB201" s="26">
        <f t="shared" si="29"/>
        <v>10</v>
      </c>
      <c r="EC201" s="28">
        <v>10</v>
      </c>
      <c r="EH201" s="1"/>
      <c r="IO201" s="58">
        <f t="shared" si="28"/>
        <v>0</v>
      </c>
      <c r="IR201" s="3" t="s">
        <v>722</v>
      </c>
      <c r="JC201">
        <v>0.98</v>
      </c>
      <c r="JD201">
        <v>5.7200000000000006</v>
      </c>
      <c r="JF201" s="40">
        <v>0</v>
      </c>
      <c r="JG201" s="132"/>
      <c r="JH201" s="40"/>
      <c r="JT201" s="107" t="str">
        <f t="shared" si="30"/>
        <v/>
      </c>
      <c r="JU201" s="107" t="str">
        <f t="shared" si="31"/>
        <v/>
      </c>
      <c r="JV201" s="107" t="str">
        <f t="shared" si="32"/>
        <v/>
      </c>
      <c r="JW201" s="107" t="str">
        <f>IF(ISBLANK(JE201),"",IF(ISBLANK(JC201),"",IFERROR(((JE201-JC201)/0.36/P201),"")))</f>
        <v/>
      </c>
      <c r="JY201" s="107" t="str">
        <f>IF(ISBLANK(JV201),"",IF(ISBLANK(JD201),"",IFERROR(((JV201-JD201)/0.36/P201),"")))</f>
        <v/>
      </c>
    </row>
    <row r="202" spans="1:286" x14ac:dyDescent="0.25">
      <c r="A202" s="15" t="s">
        <v>441</v>
      </c>
      <c r="B202" s="4" t="s">
        <v>618</v>
      </c>
      <c r="C202" s="4" t="s">
        <v>635</v>
      </c>
      <c r="D202" s="4" t="s">
        <v>819</v>
      </c>
      <c r="E202" s="4" t="s">
        <v>183</v>
      </c>
      <c r="F202" s="15" t="s">
        <v>635</v>
      </c>
      <c r="G202" s="15" t="s">
        <v>628</v>
      </c>
      <c r="H202" s="27">
        <v>1</v>
      </c>
      <c r="I202" s="15" t="s">
        <v>629</v>
      </c>
      <c r="J202" s="15" t="s">
        <v>638</v>
      </c>
      <c r="K202" s="27">
        <v>1023</v>
      </c>
      <c r="L202" s="98">
        <v>-2.4377470369999998</v>
      </c>
      <c r="M202" s="98">
        <v>34.855161979999998</v>
      </c>
      <c r="N202" s="24">
        <v>42942</v>
      </c>
      <c r="O202" s="24">
        <v>43003</v>
      </c>
      <c r="P202" s="26">
        <f t="shared" si="27"/>
        <v>61</v>
      </c>
      <c r="Q202" s="77">
        <f>INDEX([1]Sheet1!$J:$J,MATCH(A202,[1]Sheet1!$A:$A,0))</f>
        <v>167.08862460899999</v>
      </c>
      <c r="R202" s="91" t="s">
        <v>82</v>
      </c>
      <c r="S202" s="85">
        <v>4</v>
      </c>
      <c r="T202" s="85">
        <v>7.6</v>
      </c>
      <c r="AM202" s="104">
        <v>15</v>
      </c>
      <c r="EA202" s="28">
        <v>25</v>
      </c>
      <c r="EB202" s="26">
        <f t="shared" si="29"/>
        <v>40</v>
      </c>
      <c r="EC202" s="28">
        <v>35</v>
      </c>
      <c r="EG202" s="1">
        <v>5</v>
      </c>
      <c r="EH202" s="1">
        <v>10.199999999999999</v>
      </c>
      <c r="FA202">
        <v>18</v>
      </c>
      <c r="GI202" s="4">
        <v>5</v>
      </c>
      <c r="IN202">
        <v>20</v>
      </c>
      <c r="IO202" s="15">
        <f t="shared" si="28"/>
        <v>43</v>
      </c>
      <c r="IP202" s="4">
        <v>50</v>
      </c>
      <c r="JC202">
        <v>18.05</v>
      </c>
      <c r="JD202">
        <v>51.349999999999994</v>
      </c>
      <c r="JE202" s="75">
        <v>30.41</v>
      </c>
      <c r="JF202" s="40">
        <v>30.83</v>
      </c>
      <c r="JG202" s="132">
        <v>5.04</v>
      </c>
      <c r="JH202" s="40">
        <v>4.95</v>
      </c>
      <c r="JI202" t="s">
        <v>668</v>
      </c>
      <c r="JJ202" s="110">
        <v>30.83</v>
      </c>
      <c r="JK202" s="132">
        <v>5.07</v>
      </c>
      <c r="JL202" s="40">
        <v>4.97</v>
      </c>
      <c r="JM202" t="s">
        <v>668</v>
      </c>
      <c r="JP202" s="107">
        <v>1.75</v>
      </c>
      <c r="JQ202" s="107">
        <v>0.03</v>
      </c>
      <c r="JR202" s="107">
        <v>2.63</v>
      </c>
      <c r="JS202" s="107">
        <v>0.15</v>
      </c>
      <c r="JT202" s="107">
        <f t="shared" si="30"/>
        <v>4.38</v>
      </c>
      <c r="JU202" s="107">
        <f t="shared" si="31"/>
        <v>0.18</v>
      </c>
      <c r="JV202" s="107">
        <f t="shared" si="32"/>
        <v>61.239999999999995</v>
      </c>
      <c r="JW202" s="107">
        <f>IF(ISBLANK(JE202),"",IF(ISBLANK(JC204),"",IFERROR(((JE202-JC204)/0.36/P202),"")))</f>
        <v>0.9435336976320583</v>
      </c>
      <c r="JX202" s="107">
        <f>IF(ISBLANK(JE202),"",IF(ISBLANK(JE204),"",IFERROR(((JE202-JE204)/0.36/P202),"")))</f>
        <v>0.32377049180327871</v>
      </c>
      <c r="JY202" s="107">
        <f>IF(ISBLANK(JV202),"",IF(ISBLANK(JD204),"",IFERROR(((JV202-JD204)/0.36/P202),"")))</f>
        <v>1.4262295081967211</v>
      </c>
      <c r="JZ202" s="107">
        <f>IF(ISBLANK(JV204),"",IF(ISBLANK(JV202),"",IFERROR(((JV202-JV204)/0.36/P202),"")))</f>
        <v>0.64344262295081944</v>
      </c>
    </row>
    <row r="203" spans="1:286" x14ac:dyDescent="0.25">
      <c r="A203" s="15" t="s">
        <v>442</v>
      </c>
      <c r="B203" s="4" t="s">
        <v>618</v>
      </c>
      <c r="C203" s="4" t="s">
        <v>635</v>
      </c>
      <c r="D203" s="4" t="s">
        <v>819</v>
      </c>
      <c r="E203" s="4" t="s">
        <v>183</v>
      </c>
      <c r="F203" s="15" t="s">
        <v>635</v>
      </c>
      <c r="G203" s="15" t="s">
        <v>628</v>
      </c>
      <c r="H203" s="27">
        <v>1</v>
      </c>
      <c r="I203" s="15" t="s">
        <v>634</v>
      </c>
      <c r="J203" s="15" t="s">
        <v>638</v>
      </c>
      <c r="K203" s="27">
        <v>1023</v>
      </c>
      <c r="L203" s="98">
        <v>-2.4377470369999998</v>
      </c>
      <c r="M203" s="98">
        <v>34.855161979999998</v>
      </c>
      <c r="N203" s="24">
        <v>42942</v>
      </c>
      <c r="O203" s="24">
        <v>43003</v>
      </c>
      <c r="P203" s="26">
        <f t="shared" si="27"/>
        <v>61</v>
      </c>
      <c r="Q203" s="77">
        <f>INDEX([1]Sheet1!$J:$J,MATCH(A203,[1]Sheet1!$A:$A,0))</f>
        <v>167.08862460899999</v>
      </c>
      <c r="R203" s="91" t="s">
        <v>82</v>
      </c>
      <c r="S203" s="85">
        <v>2.5</v>
      </c>
      <c r="T203" s="85">
        <v>10.8</v>
      </c>
      <c r="X203" s="104">
        <v>5</v>
      </c>
      <c r="AM203" s="104">
        <v>10</v>
      </c>
      <c r="AP203" s="104">
        <v>20</v>
      </c>
      <c r="EA203" s="28">
        <v>20</v>
      </c>
      <c r="EB203" s="26">
        <f t="shared" si="29"/>
        <v>55</v>
      </c>
      <c r="EC203" s="28">
        <v>50</v>
      </c>
      <c r="EG203" s="1">
        <v>7</v>
      </c>
      <c r="EH203" s="1">
        <v>15</v>
      </c>
      <c r="EL203">
        <v>13</v>
      </c>
      <c r="FD203">
        <v>10</v>
      </c>
      <c r="IN203">
        <v>30</v>
      </c>
      <c r="IO203" s="58">
        <f t="shared" si="28"/>
        <v>53</v>
      </c>
      <c r="IP203" s="4">
        <v>70</v>
      </c>
      <c r="JC203">
        <v>13.9</v>
      </c>
      <c r="JD203">
        <v>24.58</v>
      </c>
      <c r="JE203" s="75">
        <v>23.55</v>
      </c>
      <c r="JF203" s="40">
        <v>55.17</v>
      </c>
      <c r="JG203" s="132">
        <v>5.0599999999999996</v>
      </c>
      <c r="JH203" s="40">
        <v>4.71</v>
      </c>
      <c r="JI203" t="s">
        <v>668</v>
      </c>
      <c r="JJ203" s="110">
        <v>55.17</v>
      </c>
      <c r="JK203" s="6">
        <v>5.04</v>
      </c>
      <c r="JL203">
        <v>5.05</v>
      </c>
      <c r="JM203" t="s">
        <v>668</v>
      </c>
      <c r="JP203" s="107">
        <v>2.17</v>
      </c>
      <c r="JQ203" s="107">
        <v>0.15</v>
      </c>
      <c r="JR203" s="107">
        <v>1.0900000000000001</v>
      </c>
      <c r="JS203" s="107">
        <v>0.14000000000000001</v>
      </c>
      <c r="JT203" s="107">
        <f t="shared" si="30"/>
        <v>3.26</v>
      </c>
      <c r="JU203" s="107">
        <f t="shared" si="31"/>
        <v>0.29000000000000004</v>
      </c>
      <c r="JV203" s="107">
        <f t="shared" si="32"/>
        <v>78.72</v>
      </c>
      <c r="JW203" s="107">
        <f>IF(ISBLANK(JE203),"",IF(ISBLANK(JC204),"",IFERROR(((JE203-JC204)/0.36/P203),"")))</f>
        <v>0.6311475409836067</v>
      </c>
      <c r="JX203" s="107">
        <f>IF(ISBLANK(JE203),"",IF(ISBLANK(JE204),"",IFERROR(((JE203-JE204)/0.36/P203),"")))</f>
        <v>1.1384335154826957E-2</v>
      </c>
      <c r="JY203" s="107">
        <f>IF(ISBLANK(JV203),"",IF(ISBLANK(JD204),"",IFERROR(((JV203-JD204)/0.36/P203),"")))</f>
        <v>2.2222222222222219</v>
      </c>
      <c r="JZ203" s="107">
        <f>IF(ISBLANK(JV204),"",IF(ISBLANK(JV203),"",IFERROR(((JV203-JV204)/0.36/P203),"")))</f>
        <v>1.4394353369763206</v>
      </c>
    </row>
    <row r="204" spans="1:286" x14ac:dyDescent="0.25">
      <c r="A204" s="15" t="s">
        <v>443</v>
      </c>
      <c r="B204" s="4" t="s">
        <v>618</v>
      </c>
      <c r="C204" s="4" t="s">
        <v>635</v>
      </c>
      <c r="D204" s="4" t="s">
        <v>819</v>
      </c>
      <c r="E204" s="4" t="s">
        <v>183</v>
      </c>
      <c r="F204" s="15" t="s">
        <v>635</v>
      </c>
      <c r="G204" s="15" t="s">
        <v>628</v>
      </c>
      <c r="H204" s="27">
        <v>1</v>
      </c>
      <c r="I204" s="15" t="s">
        <v>631</v>
      </c>
      <c r="J204" s="15" t="s">
        <v>638</v>
      </c>
      <c r="K204" s="27">
        <v>1023</v>
      </c>
      <c r="L204" s="98">
        <v>-2.4377470369999998</v>
      </c>
      <c r="M204" s="98">
        <v>34.855161979999998</v>
      </c>
      <c r="N204" s="24">
        <v>42942</v>
      </c>
      <c r="O204" s="24">
        <v>43003</v>
      </c>
      <c r="P204" s="26">
        <f t="shared" si="27"/>
        <v>61</v>
      </c>
      <c r="Q204" s="77">
        <f>INDEX([1]Sheet1!$J:$J,MATCH(A204,[1]Sheet1!$A:$A,0))</f>
        <v>167.08862460899999</v>
      </c>
      <c r="R204" s="91" t="s">
        <v>82</v>
      </c>
      <c r="S204" s="85">
        <v>2.2000000000000002</v>
      </c>
      <c r="T204" s="85">
        <v>6.8</v>
      </c>
      <c r="BU204" s="104">
        <v>5</v>
      </c>
      <c r="EA204" s="28">
        <v>20</v>
      </c>
      <c r="EB204" s="26">
        <f t="shared" si="29"/>
        <v>25</v>
      </c>
      <c r="EC204" s="28">
        <v>30</v>
      </c>
      <c r="EG204" s="1">
        <v>2.5</v>
      </c>
      <c r="EH204" s="1">
        <v>7</v>
      </c>
      <c r="GI204" s="4">
        <v>6</v>
      </c>
      <c r="IN204">
        <v>25</v>
      </c>
      <c r="IO204" s="15">
        <f t="shared" si="28"/>
        <v>31</v>
      </c>
      <c r="IP204" s="4">
        <v>40</v>
      </c>
      <c r="JC204">
        <v>9.69</v>
      </c>
      <c r="JD204">
        <v>29.92</v>
      </c>
      <c r="JE204" s="75">
        <v>23.3</v>
      </c>
      <c r="JF204" s="40">
        <v>23.81</v>
      </c>
      <c r="JG204" s="132">
        <v>5.13</v>
      </c>
      <c r="JH204" s="40">
        <v>4.9800000000000004</v>
      </c>
      <c r="JI204" t="s">
        <v>668</v>
      </c>
      <c r="JJ204" s="110">
        <v>23.81</v>
      </c>
      <c r="JK204" s="132">
        <v>5.13</v>
      </c>
      <c r="JL204" s="40">
        <v>4.8899999999999997</v>
      </c>
      <c r="JM204" t="s">
        <v>668</v>
      </c>
      <c r="JP204" s="107">
        <v>1.69</v>
      </c>
      <c r="JQ204" s="107">
        <v>0.12</v>
      </c>
      <c r="JR204" s="107">
        <v>2.17</v>
      </c>
      <c r="JS204" s="107">
        <v>0.13</v>
      </c>
      <c r="JT204" s="107">
        <f t="shared" si="30"/>
        <v>3.86</v>
      </c>
      <c r="JU204" s="107">
        <f t="shared" si="31"/>
        <v>0.25</v>
      </c>
      <c r="JV204" s="107">
        <f t="shared" si="32"/>
        <v>47.11</v>
      </c>
      <c r="JW204" s="107">
        <f>IF(ISBLANK(JE204),"",IF(ISBLANK(JC204),"",IFERROR(((JE204-JC204)/0.36/P204),"")))</f>
        <v>0.61976320582877964</v>
      </c>
      <c r="JY204" s="107">
        <f>IF(ISBLANK(JV204),"",IF(ISBLANK(JD204),"",IFERROR(((JV204-JD204)/0.36/P204),"")))</f>
        <v>0.78278688524590156</v>
      </c>
    </row>
    <row r="205" spans="1:286" ht="31.5" x14ac:dyDescent="0.25">
      <c r="A205" s="15" t="s">
        <v>444</v>
      </c>
      <c r="B205" s="4" t="s">
        <v>619</v>
      </c>
      <c r="C205" s="4" t="s">
        <v>635</v>
      </c>
      <c r="D205" s="4" t="s">
        <v>820</v>
      </c>
      <c r="E205" s="4" t="s">
        <v>183</v>
      </c>
      <c r="F205" s="15" t="s">
        <v>635</v>
      </c>
      <c r="G205" s="15" t="s">
        <v>628</v>
      </c>
      <c r="H205" s="27">
        <v>2</v>
      </c>
      <c r="I205" s="15" t="s">
        <v>629</v>
      </c>
      <c r="J205" s="15" t="s">
        <v>638</v>
      </c>
      <c r="K205" s="27">
        <v>1025</v>
      </c>
      <c r="L205" s="98">
        <v>-2.43776598</v>
      </c>
      <c r="M205" s="98">
        <v>34.855393991</v>
      </c>
      <c r="N205" s="24">
        <v>42942</v>
      </c>
      <c r="O205" s="24">
        <v>43003</v>
      </c>
      <c r="P205" s="26">
        <f t="shared" si="27"/>
        <v>61</v>
      </c>
      <c r="Q205" s="77">
        <f>INDEX([1]Sheet1!$J:$J,MATCH(A205,[1]Sheet1!$A:$A,0))</f>
        <v>167.08862460899999</v>
      </c>
      <c r="R205" s="91" t="s">
        <v>82</v>
      </c>
      <c r="S205" s="85">
        <v>4.2</v>
      </c>
      <c r="T205" s="85">
        <v>17.8</v>
      </c>
      <c r="X205" s="104">
        <v>8</v>
      </c>
      <c r="AM205" s="104">
        <v>10</v>
      </c>
      <c r="BL205" s="104">
        <v>5</v>
      </c>
      <c r="EA205" s="28">
        <v>10</v>
      </c>
      <c r="EB205" s="26">
        <f t="shared" si="29"/>
        <v>33</v>
      </c>
      <c r="EC205" s="28">
        <v>45</v>
      </c>
      <c r="EG205" s="1">
        <v>5</v>
      </c>
      <c r="EH205" s="1">
        <v>10.8</v>
      </c>
      <c r="EL205">
        <v>5</v>
      </c>
      <c r="EU205">
        <v>30</v>
      </c>
      <c r="FZ205" s="4">
        <v>7</v>
      </c>
      <c r="IN205">
        <v>12</v>
      </c>
      <c r="IO205" s="58">
        <f t="shared" si="28"/>
        <v>54</v>
      </c>
      <c r="IP205" s="4">
        <v>70</v>
      </c>
      <c r="IR205" s="3" t="s">
        <v>900</v>
      </c>
      <c r="JC205">
        <v>7.72</v>
      </c>
      <c r="JD205">
        <v>23.09</v>
      </c>
      <c r="JE205" s="75">
        <v>10.67</v>
      </c>
      <c r="JF205" s="40">
        <v>72.08</v>
      </c>
      <c r="JG205" s="132">
        <v>6.18</v>
      </c>
      <c r="JH205" s="40">
        <v>4.49</v>
      </c>
      <c r="JJ205" s="110">
        <v>72.08</v>
      </c>
      <c r="JK205" s="132">
        <v>5.0599999999999996</v>
      </c>
      <c r="JL205" s="40">
        <v>5.0599999999999996</v>
      </c>
      <c r="JM205" t="s">
        <v>668</v>
      </c>
      <c r="JP205" s="107">
        <v>1.58</v>
      </c>
      <c r="JQ205" s="107">
        <v>0.13</v>
      </c>
      <c r="JR205" s="107">
        <v>1.44</v>
      </c>
      <c r="JS205" s="107">
        <v>0.12</v>
      </c>
      <c r="JT205" s="107">
        <f t="shared" si="30"/>
        <v>3.02</v>
      </c>
      <c r="JU205" s="107">
        <f t="shared" si="31"/>
        <v>0.25</v>
      </c>
      <c r="JV205" s="107">
        <f t="shared" si="32"/>
        <v>82.75</v>
      </c>
      <c r="JW205" s="107">
        <f>IF(ISBLANK(JE205),"",IF(ISBLANK(JC207),"",IFERROR(((JE205-JC207)/0.36/P205),"")))</f>
        <v>-0.29508196721311469</v>
      </c>
      <c r="JX205" s="107">
        <f>IF(ISBLANK(JE205),"",IF(ISBLANK(JE207),"",IFERROR(((JE205-JE207)/0.36/P205),"")))</f>
        <v>-6.6939890710382546E-2</v>
      </c>
      <c r="JY205" s="107">
        <f>IF(ISBLANK(JV205),"",IF(ISBLANK(JD207),"",IFERROR(((JV205-JD207)/0.36/P205),"")))</f>
        <v>2.2317850637522771</v>
      </c>
      <c r="JZ205" s="107">
        <f>IF(ISBLANK(JV207),"",IF(ISBLANK(JV205),"",IFERROR(((JV205-JV207)/0.36/P205),"")))</f>
        <v>1.8051001821493626</v>
      </c>
    </row>
    <row r="206" spans="1:286" x14ac:dyDescent="0.25">
      <c r="A206" s="15" t="s">
        <v>445</v>
      </c>
      <c r="B206" s="4" t="s">
        <v>619</v>
      </c>
      <c r="C206" s="4" t="s">
        <v>635</v>
      </c>
      <c r="D206" s="4" t="s">
        <v>820</v>
      </c>
      <c r="E206" s="4" t="s">
        <v>183</v>
      </c>
      <c r="F206" s="15" t="s">
        <v>635</v>
      </c>
      <c r="G206" s="15" t="s">
        <v>628</v>
      </c>
      <c r="H206" s="27">
        <v>2</v>
      </c>
      <c r="I206" s="15" t="s">
        <v>634</v>
      </c>
      <c r="J206" s="15" t="s">
        <v>638</v>
      </c>
      <c r="K206" s="27">
        <v>1025</v>
      </c>
      <c r="L206" s="98">
        <v>-2.43776598</v>
      </c>
      <c r="M206" s="98">
        <v>34.855393991</v>
      </c>
      <c r="N206" s="24">
        <v>42942</v>
      </c>
      <c r="O206" s="24">
        <v>43003</v>
      </c>
      <c r="P206" s="26">
        <f t="shared" si="27"/>
        <v>61</v>
      </c>
      <c r="Q206" s="77">
        <f>INDEX([1]Sheet1!$J:$J,MATCH(A206,[1]Sheet1!$A:$A,0))</f>
        <v>167.08862460899999</v>
      </c>
      <c r="R206" s="91" t="s">
        <v>82</v>
      </c>
      <c r="S206" s="85">
        <v>2.2000000000000002</v>
      </c>
      <c r="T206" s="85">
        <v>9</v>
      </c>
      <c r="AM206" s="104">
        <v>15</v>
      </c>
      <c r="BU206" s="104">
        <v>5</v>
      </c>
      <c r="EA206" s="28">
        <v>5</v>
      </c>
      <c r="EB206" s="26">
        <f t="shared" si="29"/>
        <v>25</v>
      </c>
      <c r="EC206" s="28">
        <v>30</v>
      </c>
      <c r="EG206" s="1">
        <v>2.75</v>
      </c>
      <c r="EH206" s="1">
        <v>7.6</v>
      </c>
      <c r="FA206">
        <v>17</v>
      </c>
      <c r="GI206" s="4">
        <v>6</v>
      </c>
      <c r="IN206">
        <v>8</v>
      </c>
      <c r="IO206" s="15">
        <f t="shared" si="28"/>
        <v>31</v>
      </c>
      <c r="IP206" s="4">
        <v>35</v>
      </c>
      <c r="JC206">
        <v>29.3</v>
      </c>
      <c r="JD206">
        <v>60.32</v>
      </c>
      <c r="JE206" s="75">
        <v>8.58</v>
      </c>
      <c r="JF206" s="40">
        <v>40.1</v>
      </c>
      <c r="JG206" s="132">
        <v>4.9400000000000004</v>
      </c>
      <c r="JH206" s="40">
        <v>3.65</v>
      </c>
      <c r="JJ206" s="110">
        <v>40.1</v>
      </c>
      <c r="JK206" s="132">
        <v>5.03</v>
      </c>
      <c r="JL206" s="40">
        <v>4.72</v>
      </c>
      <c r="JM206" t="s">
        <v>668</v>
      </c>
      <c r="JP206" s="107">
        <v>1.4</v>
      </c>
      <c r="JQ206" s="107">
        <v>0.14000000000000001</v>
      </c>
      <c r="JR206" s="107">
        <v>1.54</v>
      </c>
      <c r="JS206" s="107">
        <v>0.14000000000000001</v>
      </c>
      <c r="JT206" s="107">
        <f t="shared" si="30"/>
        <v>2.94</v>
      </c>
      <c r="JU206" s="107">
        <f t="shared" si="31"/>
        <v>0.28000000000000003</v>
      </c>
      <c r="JV206" s="107">
        <f t="shared" si="32"/>
        <v>48.68</v>
      </c>
      <c r="JW206" s="107">
        <f>IF(ISBLANK(JE206),"",IF(ISBLANK(JC207),"",IFERROR(((JE206-JC207)/0.36/P206),"")))</f>
        <v>-0.39025500910746808</v>
      </c>
      <c r="JX206" s="107">
        <f>IF(ISBLANK(JE206),"",IF(ISBLANK(JE207),"",IFERROR(((JE206-JE207)/0.36/P206),"")))</f>
        <v>-0.16211293260473592</v>
      </c>
      <c r="JY206" s="107">
        <f>IF(ISBLANK(JV206),"",IF(ISBLANK(JD207),"",IFERROR(((JV206-JD207)/0.36/P206),"")))</f>
        <v>0.68032786885245922</v>
      </c>
      <c r="JZ206" s="107">
        <f>IF(ISBLANK(JV207),"",IF(ISBLANK(JV206),"",IFERROR(((JV206-JV207)/0.36/P206),"")))</f>
        <v>0.25364298724954465</v>
      </c>
    </row>
    <row r="207" spans="1:286" x14ac:dyDescent="0.25">
      <c r="A207" s="15" t="s">
        <v>446</v>
      </c>
      <c r="B207" s="4" t="s">
        <v>619</v>
      </c>
      <c r="C207" s="4" t="s">
        <v>635</v>
      </c>
      <c r="D207" s="4" t="s">
        <v>820</v>
      </c>
      <c r="E207" s="4" t="s">
        <v>183</v>
      </c>
      <c r="F207" s="15" t="s">
        <v>635</v>
      </c>
      <c r="G207" s="15" t="s">
        <v>628</v>
      </c>
      <c r="H207" s="27">
        <v>2</v>
      </c>
      <c r="I207" s="15" t="s">
        <v>631</v>
      </c>
      <c r="J207" s="15" t="s">
        <v>638</v>
      </c>
      <c r="K207" s="27">
        <v>1025</v>
      </c>
      <c r="L207" s="98">
        <v>-2.43776598</v>
      </c>
      <c r="M207" s="98">
        <v>34.855393991</v>
      </c>
      <c r="N207" s="24">
        <v>42942</v>
      </c>
      <c r="O207" s="24">
        <v>43003</v>
      </c>
      <c r="P207" s="26">
        <f t="shared" si="27"/>
        <v>61</v>
      </c>
      <c r="Q207" s="77">
        <f>INDEX([1]Sheet1!$J:$J,MATCH(A207,[1]Sheet1!$A:$A,0))</f>
        <v>167.08862460899999</v>
      </c>
      <c r="R207" s="91" t="s">
        <v>82</v>
      </c>
      <c r="S207" s="85">
        <v>3.5</v>
      </c>
      <c r="T207" s="85">
        <v>4.8</v>
      </c>
      <c r="X207" s="104">
        <v>15</v>
      </c>
      <c r="BU207" s="104">
        <v>5</v>
      </c>
      <c r="EA207" s="28">
        <v>12</v>
      </c>
      <c r="EB207" s="26">
        <f t="shared" si="29"/>
        <v>32</v>
      </c>
      <c r="EC207" s="28">
        <v>40</v>
      </c>
      <c r="EG207" s="1">
        <v>3.5</v>
      </c>
      <c r="EH207" s="1">
        <v>6.2</v>
      </c>
      <c r="EL207">
        <v>5</v>
      </c>
      <c r="FA207">
        <v>5</v>
      </c>
      <c r="IN207">
        <v>17</v>
      </c>
      <c r="IO207" s="58">
        <f t="shared" si="28"/>
        <v>27</v>
      </c>
      <c r="IP207" s="4">
        <v>40</v>
      </c>
      <c r="JC207">
        <v>17.149999999999999</v>
      </c>
      <c r="JD207">
        <v>33.739999999999995</v>
      </c>
      <c r="JE207" s="75">
        <v>12.14</v>
      </c>
      <c r="JF207" s="40">
        <v>30.97</v>
      </c>
      <c r="JG207" s="132">
        <v>5.0599999999999996</v>
      </c>
      <c r="JH207" s="40">
        <v>4.66</v>
      </c>
      <c r="JI207" t="s">
        <v>668</v>
      </c>
      <c r="JJ207" s="110">
        <v>30.97</v>
      </c>
      <c r="JK207" s="132">
        <v>5.09</v>
      </c>
      <c r="JL207" s="40">
        <v>4.95</v>
      </c>
      <c r="JM207" t="s">
        <v>668</v>
      </c>
      <c r="JP207" s="107">
        <v>1.26</v>
      </c>
      <c r="JQ207" s="107">
        <v>7.0000000000000007E-2</v>
      </c>
      <c r="JR207" s="107">
        <v>1.36</v>
      </c>
      <c r="JS207" s="107">
        <v>0.12</v>
      </c>
      <c r="JT207" s="107">
        <f t="shared" si="30"/>
        <v>2.62</v>
      </c>
      <c r="JU207" s="107">
        <f t="shared" si="31"/>
        <v>0.19</v>
      </c>
      <c r="JV207" s="107">
        <f t="shared" si="32"/>
        <v>43.11</v>
      </c>
      <c r="JW207" s="107">
        <f>IF(ISBLANK(JE207),"",IF(ISBLANK(JC207),"",IFERROR(((JE207-JC207)/0.36/P207),"")))</f>
        <v>-0.22814207650273216</v>
      </c>
      <c r="JY207" s="107">
        <f>IF(ISBLANK(JV207),"",IF(ISBLANK(JD207),"",IFERROR(((JV207-JD207)/0.36/P207),"")))</f>
        <v>0.42668488160291462</v>
      </c>
    </row>
    <row r="208" spans="1:286" x14ac:dyDescent="0.25">
      <c r="A208" s="15" t="s">
        <v>447</v>
      </c>
      <c r="B208" s="4" t="s">
        <v>620</v>
      </c>
      <c r="C208" s="4" t="s">
        <v>635</v>
      </c>
      <c r="D208" s="4" t="s">
        <v>821</v>
      </c>
      <c r="E208" s="4" t="s">
        <v>183</v>
      </c>
      <c r="F208" s="15" t="s">
        <v>635</v>
      </c>
      <c r="G208" s="15" t="s">
        <v>628</v>
      </c>
      <c r="H208" s="27">
        <v>3</v>
      </c>
      <c r="I208" s="15" t="s">
        <v>629</v>
      </c>
      <c r="J208" s="15" t="s">
        <v>638</v>
      </c>
      <c r="K208" s="27">
        <v>1027</v>
      </c>
      <c r="L208" s="98">
        <v>-2.4379910339999999</v>
      </c>
      <c r="M208" s="98">
        <v>34.855417963000001</v>
      </c>
      <c r="N208" s="24">
        <v>42942</v>
      </c>
      <c r="O208" s="24">
        <v>43003</v>
      </c>
      <c r="P208" s="26">
        <f t="shared" si="27"/>
        <v>61</v>
      </c>
      <c r="Q208" s="77">
        <f>INDEX([1]Sheet1!$J:$J,MATCH(A208,[1]Sheet1!$A:$A,0))</f>
        <v>167.08862460899999</v>
      </c>
      <c r="R208" s="91" t="s">
        <v>82</v>
      </c>
      <c r="S208" s="85">
        <v>4.4000000000000004</v>
      </c>
      <c r="T208" s="85">
        <v>12.2</v>
      </c>
      <c r="X208" s="104">
        <v>5</v>
      </c>
      <c r="AM208" s="104">
        <v>25</v>
      </c>
      <c r="EA208" s="28">
        <v>20</v>
      </c>
      <c r="EB208" s="26">
        <f t="shared" si="29"/>
        <v>50</v>
      </c>
      <c r="EC208" s="28">
        <v>65</v>
      </c>
      <c r="EG208" s="1">
        <v>5.5</v>
      </c>
      <c r="EH208" s="1">
        <v>13.4</v>
      </c>
      <c r="EL208">
        <v>5</v>
      </c>
      <c r="FA208">
        <v>20</v>
      </c>
      <c r="IN208">
        <v>25</v>
      </c>
      <c r="IO208" s="15">
        <f t="shared" si="28"/>
        <v>50</v>
      </c>
      <c r="IP208" s="4">
        <v>60</v>
      </c>
      <c r="JC208">
        <v>12.5</v>
      </c>
      <c r="JD208">
        <v>18.420000000000002</v>
      </c>
      <c r="JE208" s="75">
        <v>34.89</v>
      </c>
      <c r="JF208" s="40">
        <v>53.18</v>
      </c>
      <c r="JG208" s="132">
        <v>5.22</v>
      </c>
      <c r="JH208" s="40">
        <v>4.93</v>
      </c>
      <c r="JI208" t="s">
        <v>668</v>
      </c>
      <c r="JJ208" s="110">
        <v>53.18</v>
      </c>
      <c r="JK208" s="132">
        <v>5.19</v>
      </c>
      <c r="JL208" s="40">
        <v>5</v>
      </c>
      <c r="JM208" t="s">
        <v>668</v>
      </c>
      <c r="JP208" s="107">
        <v>1.1599999999999999</v>
      </c>
      <c r="JQ208" s="107">
        <v>0.1</v>
      </c>
      <c r="JR208" s="107">
        <v>1.65</v>
      </c>
      <c r="JS208" s="107">
        <v>0.11</v>
      </c>
      <c r="JT208" s="107">
        <f t="shared" si="30"/>
        <v>2.8099999999999996</v>
      </c>
      <c r="JU208" s="107">
        <f t="shared" si="31"/>
        <v>0.21000000000000002</v>
      </c>
      <c r="JV208" s="107">
        <f t="shared" si="32"/>
        <v>88.07</v>
      </c>
      <c r="JW208" s="107">
        <f>IF(ISBLANK(JE208),"",IF(ISBLANK(JC210),"",IFERROR(((JE208-JC210)/0.36/P208),"")))</f>
        <v>1.2786885245901642</v>
      </c>
      <c r="JX208" s="107">
        <f>IF(ISBLANK(JE208),"",IF(ISBLANK(JE210),"",IFERROR(((JE208-JE210)/0.36/P208),"")))</f>
        <v>1.2308743169398908</v>
      </c>
      <c r="JY208" s="107">
        <f>IF(ISBLANK(JV208),"",IF(ISBLANK(JD210),"",IFERROR(((JV208-JD210)/0.36/P208),"")))</f>
        <v>2.6844262295081966</v>
      </c>
      <c r="JZ208" s="107">
        <f>IF(ISBLANK(JV210),"",IF(ISBLANK(JV208),"",IFERROR(((JV208-JV210)/0.36/P208),"")))</f>
        <v>2.9394353369763202</v>
      </c>
    </row>
    <row r="209" spans="1:286" x14ac:dyDescent="0.25">
      <c r="A209" s="15" t="s">
        <v>448</v>
      </c>
      <c r="B209" s="4" t="s">
        <v>620</v>
      </c>
      <c r="C209" s="4" t="s">
        <v>635</v>
      </c>
      <c r="D209" s="4" t="s">
        <v>821</v>
      </c>
      <c r="E209" s="4" t="s">
        <v>183</v>
      </c>
      <c r="F209" s="15" t="s">
        <v>635</v>
      </c>
      <c r="G209" s="15" t="s">
        <v>628</v>
      </c>
      <c r="H209" s="27">
        <v>3</v>
      </c>
      <c r="I209" s="15" t="s">
        <v>634</v>
      </c>
      <c r="J209" s="15" t="s">
        <v>638</v>
      </c>
      <c r="K209" s="27">
        <v>1027</v>
      </c>
      <c r="L209" s="98">
        <v>-2.4379910339999999</v>
      </c>
      <c r="M209" s="98">
        <v>34.855417963000001</v>
      </c>
      <c r="N209" s="24">
        <v>42942</v>
      </c>
      <c r="O209" s="24">
        <v>43003</v>
      </c>
      <c r="P209" s="26">
        <f t="shared" si="27"/>
        <v>61</v>
      </c>
      <c r="Q209" s="77">
        <f>INDEX([1]Sheet1!$J:$J,MATCH(A209,[1]Sheet1!$A:$A,0))</f>
        <v>167.08862460899999</v>
      </c>
      <c r="R209" s="91" t="s">
        <v>82</v>
      </c>
      <c r="S209" s="85">
        <v>2.5</v>
      </c>
      <c r="T209" s="85">
        <v>9.1999999999999993</v>
      </c>
      <c r="AM209" s="104">
        <v>12</v>
      </c>
      <c r="EA209" s="28">
        <v>22</v>
      </c>
      <c r="EB209" s="26">
        <f t="shared" si="29"/>
        <v>34</v>
      </c>
      <c r="EC209" s="28">
        <v>35</v>
      </c>
      <c r="EG209" s="1">
        <v>2.25</v>
      </c>
      <c r="EH209" s="1">
        <v>7.2</v>
      </c>
      <c r="FA209">
        <v>15</v>
      </c>
      <c r="IN209">
        <v>18</v>
      </c>
      <c r="IO209" s="58">
        <f t="shared" si="28"/>
        <v>33</v>
      </c>
      <c r="IP209" s="4">
        <v>35</v>
      </c>
      <c r="IR209" s="3" t="s">
        <v>901</v>
      </c>
      <c r="JC209">
        <v>10.119999999999999</v>
      </c>
      <c r="JD209">
        <v>29.83</v>
      </c>
      <c r="JE209" s="75">
        <v>18.62</v>
      </c>
      <c r="JF209" s="40">
        <v>19.16</v>
      </c>
      <c r="JG209" s="132">
        <v>5.17</v>
      </c>
      <c r="JH209" s="40">
        <v>4.7300000000000004</v>
      </c>
      <c r="JI209" t="s">
        <v>668</v>
      </c>
      <c r="JJ209" s="110">
        <v>19.16</v>
      </c>
      <c r="JK209" s="132">
        <v>5.14</v>
      </c>
      <c r="JL209" s="40">
        <v>5.07</v>
      </c>
      <c r="JM209" t="s">
        <v>668</v>
      </c>
      <c r="JP209" s="107">
        <v>1.51</v>
      </c>
      <c r="JQ209" s="107">
        <v>0.19</v>
      </c>
      <c r="JR209" s="107">
        <v>1.79</v>
      </c>
      <c r="JS209" s="107">
        <v>0.17</v>
      </c>
      <c r="JT209" s="107">
        <f t="shared" si="30"/>
        <v>3.3</v>
      </c>
      <c r="JU209" s="107">
        <f t="shared" si="31"/>
        <v>0.36</v>
      </c>
      <c r="JV209" s="107">
        <f t="shared" si="32"/>
        <v>37.78</v>
      </c>
      <c r="JW209" s="107">
        <f>IF(ISBLANK(JE209),"",IF(ISBLANK(JC210),"",IFERROR(((JE209-JC210)/0.36/P209),"")))</f>
        <v>0.53779599271402567</v>
      </c>
      <c r="JX209" s="107">
        <f>IF(ISBLANK(JE209),"",IF(ISBLANK(JE210),"",IFERROR(((JE209-JE210)/0.36/P209),"")))</f>
        <v>0.48998178506375234</v>
      </c>
      <c r="JY209" s="107">
        <f>IF(ISBLANK(JV209),"",IF(ISBLANK(JD210),"",IFERROR(((JV209-JD210)/0.36/P209),"")))</f>
        <v>0.39435336976320601</v>
      </c>
      <c r="JZ209" s="107">
        <f>IF(ISBLANK(JV210),"",IF(ISBLANK(JV209),"",IFERROR(((JV209-JV210)/0.36/P209),"")))</f>
        <v>0.64936247723132978</v>
      </c>
    </row>
    <row r="210" spans="1:286" x14ac:dyDescent="0.25">
      <c r="A210" s="15" t="s">
        <v>449</v>
      </c>
      <c r="B210" s="4" t="s">
        <v>620</v>
      </c>
      <c r="C210" s="4" t="s">
        <v>635</v>
      </c>
      <c r="D210" s="4" t="s">
        <v>821</v>
      </c>
      <c r="E210" s="4" t="s">
        <v>183</v>
      </c>
      <c r="F210" s="15" t="s">
        <v>635</v>
      </c>
      <c r="G210" s="15" t="s">
        <v>628</v>
      </c>
      <c r="H210" s="27">
        <v>3</v>
      </c>
      <c r="I210" s="15" t="s">
        <v>631</v>
      </c>
      <c r="J210" s="15" t="s">
        <v>638</v>
      </c>
      <c r="K210" s="27">
        <v>1027</v>
      </c>
      <c r="L210" s="98">
        <v>-2.4379910339999999</v>
      </c>
      <c r="M210" s="98">
        <v>34.855417963000001</v>
      </c>
      <c r="N210" s="24">
        <v>42942</v>
      </c>
      <c r="O210" s="24">
        <v>43003</v>
      </c>
      <c r="P210" s="26">
        <f t="shared" si="27"/>
        <v>61</v>
      </c>
      <c r="Q210" s="77">
        <f>INDEX([1]Sheet1!$J:$J,MATCH(A210,[1]Sheet1!$A:$A,0))</f>
        <v>167.08862460899999</v>
      </c>
      <c r="R210" s="91" t="s">
        <v>82</v>
      </c>
      <c r="S210" s="85">
        <v>3.5</v>
      </c>
      <c r="T210" s="85">
        <v>1.4</v>
      </c>
      <c r="AM210" s="104">
        <v>13</v>
      </c>
      <c r="EA210" s="28">
        <v>7</v>
      </c>
      <c r="EB210" s="26">
        <f t="shared" si="29"/>
        <v>20</v>
      </c>
      <c r="EC210" s="28">
        <v>25</v>
      </c>
      <c r="EG210" s="1">
        <v>3.5</v>
      </c>
      <c r="EH210" s="1">
        <v>3.2</v>
      </c>
      <c r="FA210">
        <v>11</v>
      </c>
      <c r="IN210">
        <v>10</v>
      </c>
      <c r="IO210" s="15">
        <f t="shared" si="28"/>
        <v>21</v>
      </c>
      <c r="IP210" s="4">
        <v>27</v>
      </c>
      <c r="JC210">
        <v>6.81</v>
      </c>
      <c r="JD210">
        <v>29.119999999999997</v>
      </c>
      <c r="JE210" s="75">
        <v>7.86</v>
      </c>
      <c r="JF210" s="40">
        <v>15.66</v>
      </c>
      <c r="JG210" s="132">
        <v>4.8099999999999996</v>
      </c>
      <c r="JH210" s="40">
        <v>3.05</v>
      </c>
      <c r="JJ210" s="110">
        <v>15.66</v>
      </c>
      <c r="JK210" s="6">
        <v>5.03</v>
      </c>
      <c r="JL210">
        <v>4.7</v>
      </c>
      <c r="JM210" t="s">
        <v>668</v>
      </c>
      <c r="JP210" s="107">
        <v>1.19</v>
      </c>
      <c r="JQ210" s="107">
        <v>0.12</v>
      </c>
      <c r="JR210" s="107">
        <v>1.3</v>
      </c>
      <c r="JS210" s="107">
        <v>0.09</v>
      </c>
      <c r="JT210" s="107">
        <f t="shared" si="30"/>
        <v>2.4900000000000002</v>
      </c>
      <c r="JU210" s="107">
        <f t="shared" si="31"/>
        <v>0.21</v>
      </c>
      <c r="JV210" s="107">
        <f t="shared" si="32"/>
        <v>23.52</v>
      </c>
      <c r="JW210" s="107">
        <f>IF(ISBLANK(JE210),"",IF(ISBLANK(JC210),"",IFERROR(((JE210-JC210)/0.36/P210),"")))</f>
        <v>4.7814207650273256E-2</v>
      </c>
      <c r="JY210" s="107">
        <f>IF(ISBLANK(JV210),"",IF(ISBLANK(JD210),"",IFERROR(((JV210-JD210)/0.36/P210),"")))</f>
        <v>-0.25500910746812377</v>
      </c>
    </row>
    <row r="211" spans="1:286" x14ac:dyDescent="0.25">
      <c r="A211" s="15" t="s">
        <v>450</v>
      </c>
      <c r="B211" s="4" t="s">
        <v>621</v>
      </c>
      <c r="C211" s="4" t="s">
        <v>635</v>
      </c>
      <c r="D211" s="4" t="s">
        <v>822</v>
      </c>
      <c r="E211" s="4" t="s">
        <v>183</v>
      </c>
      <c r="F211" s="15" t="s">
        <v>635</v>
      </c>
      <c r="G211" s="15" t="s">
        <v>628</v>
      </c>
      <c r="H211" s="27">
        <v>4</v>
      </c>
      <c r="I211" s="15" t="s">
        <v>629</v>
      </c>
      <c r="J211" s="15" t="s">
        <v>638</v>
      </c>
      <c r="K211" s="102">
        <v>1026</v>
      </c>
      <c r="L211" s="100">
        <v>-2.4380789599999999</v>
      </c>
      <c r="M211" s="100">
        <v>34.854988976999998</v>
      </c>
      <c r="N211" s="24">
        <v>42942</v>
      </c>
      <c r="O211" s="24">
        <v>43003</v>
      </c>
      <c r="P211" s="26">
        <f t="shared" si="27"/>
        <v>61</v>
      </c>
      <c r="Q211" s="77">
        <f>INDEX([1]Sheet1!$J:$J,MATCH(A211,[1]Sheet1!$A:$A,0))</f>
        <v>167.08862460899999</v>
      </c>
      <c r="R211" s="91" t="s">
        <v>82</v>
      </c>
      <c r="S211" s="85">
        <v>3.2</v>
      </c>
      <c r="T211" s="85">
        <v>9.1999999999999993</v>
      </c>
      <c r="X211" s="104">
        <v>5</v>
      </c>
      <c r="AM211" s="104">
        <v>5</v>
      </c>
      <c r="EA211" s="28">
        <v>15</v>
      </c>
      <c r="EB211" s="26">
        <f t="shared" si="29"/>
        <v>25</v>
      </c>
      <c r="EC211" s="28">
        <v>30</v>
      </c>
      <c r="EG211" s="1">
        <v>4</v>
      </c>
      <c r="EH211" s="1">
        <v>8.6</v>
      </c>
      <c r="EL211">
        <v>5</v>
      </c>
      <c r="FA211">
        <v>7</v>
      </c>
      <c r="IN211">
        <v>20</v>
      </c>
      <c r="IO211" s="58">
        <f t="shared" si="28"/>
        <v>32</v>
      </c>
      <c r="IP211" s="4">
        <v>40</v>
      </c>
      <c r="JC211">
        <v>16.55</v>
      </c>
      <c r="JD211">
        <v>40.81</v>
      </c>
      <c r="JE211" s="75">
        <v>18.329999999999998</v>
      </c>
      <c r="JF211" s="40">
        <v>18.93</v>
      </c>
      <c r="JG211" s="132">
        <v>5.14</v>
      </c>
      <c r="JH211" s="40">
        <v>5</v>
      </c>
      <c r="JI211" t="s">
        <v>668</v>
      </c>
      <c r="JJ211" s="110">
        <v>18.93</v>
      </c>
      <c r="JK211" s="132">
        <v>5.0199999999999996</v>
      </c>
      <c r="JL211" s="40">
        <v>4.72</v>
      </c>
      <c r="JM211" t="s">
        <v>668</v>
      </c>
      <c r="JP211" s="107">
        <v>1.26</v>
      </c>
      <c r="JQ211" s="107">
        <v>0.15</v>
      </c>
      <c r="JR211" s="107">
        <v>1.69</v>
      </c>
      <c r="JS211" s="107">
        <v>0.13</v>
      </c>
      <c r="JT211" s="107">
        <f>IF((AND(JP211="", JR212="")),"",JP211+JR212)</f>
        <v>2.59</v>
      </c>
      <c r="JU211" s="107">
        <f>IF((AND(JQ211="", JS212="")),"",JQ211+JS212)</f>
        <v>0.27</v>
      </c>
      <c r="JV211" s="107">
        <f t="shared" si="32"/>
        <v>37.26</v>
      </c>
      <c r="JW211" s="107">
        <f>IF(ISBLANK(JE211),"",IF(ISBLANK(JC213),"",IFERROR(((JE211-JC213)/0.36/P211),"")))</f>
        <v>0.52504553734061921</v>
      </c>
      <c r="JX211" s="107">
        <f>IF(ISBLANK(JE211),"",IF(ISBLANK(JE213),"",IFERROR(((JE211-JE213)/0.36/P211),"")))</f>
        <v>0.12431693989071033</v>
      </c>
      <c r="JY211" s="107">
        <f>IF(ISBLANK(JV211),"",IF(ISBLANK(JD213),"",IFERROR(((JV211-JD213)/0.36/P211),"")))</f>
        <v>1.0787795992714027</v>
      </c>
      <c r="JZ211" s="107">
        <f>IF(ISBLANK(JV213),"",IF(ISBLANK(JV211),"",IFERROR(((JV211-JV213)/0.36/P211),"")))</f>
        <v>0.3328779599271402</v>
      </c>
    </row>
    <row r="212" spans="1:286" x14ac:dyDescent="0.25">
      <c r="A212" s="15" t="s">
        <v>451</v>
      </c>
      <c r="B212" s="4" t="s">
        <v>621</v>
      </c>
      <c r="C212" s="4" t="s">
        <v>635</v>
      </c>
      <c r="D212" s="4" t="s">
        <v>822</v>
      </c>
      <c r="E212" s="4" t="s">
        <v>183</v>
      </c>
      <c r="F212" s="15" t="s">
        <v>635</v>
      </c>
      <c r="G212" s="15" t="s">
        <v>628</v>
      </c>
      <c r="H212" s="27">
        <v>4</v>
      </c>
      <c r="I212" s="15" t="s">
        <v>634</v>
      </c>
      <c r="J212" s="15" t="s">
        <v>638</v>
      </c>
      <c r="K212" s="102">
        <v>1026</v>
      </c>
      <c r="L212" s="100">
        <v>-2.4380789599999999</v>
      </c>
      <c r="M212" s="100">
        <v>34.854988976999998</v>
      </c>
      <c r="N212" s="24">
        <v>42942</v>
      </c>
      <c r="O212" s="24">
        <v>43003</v>
      </c>
      <c r="P212" s="26">
        <f t="shared" si="27"/>
        <v>61</v>
      </c>
      <c r="Q212" s="77">
        <f>INDEX([1]Sheet1!$J:$J,MATCH(A212,[1]Sheet1!$A:$A,0))</f>
        <v>167.08862460899999</v>
      </c>
      <c r="R212" s="91" t="s">
        <v>82</v>
      </c>
      <c r="S212" s="85">
        <v>2.5</v>
      </c>
      <c r="T212" s="85">
        <v>8.4</v>
      </c>
      <c r="X212" s="104">
        <v>7</v>
      </c>
      <c r="EA212" s="28">
        <v>15</v>
      </c>
      <c r="EB212" s="26">
        <f t="shared" si="29"/>
        <v>22</v>
      </c>
      <c r="EC212" s="28">
        <v>25</v>
      </c>
      <c r="EG212" s="1">
        <v>5.75</v>
      </c>
      <c r="EH212" s="1">
        <v>7.8</v>
      </c>
      <c r="EL212">
        <v>10</v>
      </c>
      <c r="FA212">
        <v>5</v>
      </c>
      <c r="IN212">
        <v>20</v>
      </c>
      <c r="IO212" s="15">
        <f t="shared" si="28"/>
        <v>35</v>
      </c>
      <c r="IP212" s="4">
        <v>40</v>
      </c>
      <c r="JC212">
        <v>5.67</v>
      </c>
      <c r="JD212">
        <v>25.39</v>
      </c>
      <c r="JE212" s="75">
        <v>27.72</v>
      </c>
      <c r="JF212" s="40">
        <v>23.55</v>
      </c>
      <c r="JG212" s="132">
        <v>5.16</v>
      </c>
      <c r="JH212" s="40">
        <v>4.78</v>
      </c>
      <c r="JI212" t="s">
        <v>668</v>
      </c>
      <c r="JJ212" s="110">
        <v>23.55</v>
      </c>
      <c r="JK212" s="6">
        <v>5.05</v>
      </c>
      <c r="JL212">
        <v>4.8899999999999997</v>
      </c>
      <c r="JM212" t="s">
        <v>668</v>
      </c>
      <c r="JP212" s="107">
        <v>1.4</v>
      </c>
      <c r="JQ212" s="107">
        <v>0.19</v>
      </c>
      <c r="JR212" s="107">
        <v>1.33</v>
      </c>
      <c r="JS212" s="107">
        <v>0.12</v>
      </c>
      <c r="JT212" s="107" t="e">
        <f>IF((AND(JP212="",#REF!= "")),"",JP212+#REF!)</f>
        <v>#REF!</v>
      </c>
      <c r="JU212" s="107" t="e">
        <f>IF((AND(JQ212="",#REF!= "")),"",JQ212+#REF!)</f>
        <v>#REF!</v>
      </c>
      <c r="JV212" s="107">
        <f t="shared" si="32"/>
        <v>51.269999999999996</v>
      </c>
      <c r="JW212" s="107">
        <f>IF(ISBLANK(JE212),"",IF(ISBLANK(JC213),"",IFERROR(((JE212-JC213)/0.36/P212),"")))</f>
        <v>0.95264116575591984</v>
      </c>
      <c r="JX212" s="107">
        <f>IF(ISBLANK(JE212),"",IF(ISBLANK(JE213),"",IFERROR(((JE212-JE213)/0.36/P212),"")))</f>
        <v>0.55191256830601088</v>
      </c>
      <c r="JY212" s="107">
        <f>IF(ISBLANK(JV212),"",IF(ISBLANK(JD213),"",IFERROR(((JV212-JD213)/0.36/P212),"")))</f>
        <v>1.7167577413479052</v>
      </c>
      <c r="JZ212" s="107">
        <f>IF(ISBLANK(JV213),"",IF(ISBLANK(JV212),"",IFERROR(((JV212-JV213)/0.36/P212),"")))</f>
        <v>0.97085610200364281</v>
      </c>
    </row>
    <row r="213" spans="1:286" s="50" customFormat="1" x14ac:dyDescent="0.25">
      <c r="A213" s="49" t="s">
        <v>402</v>
      </c>
      <c r="B213" s="51" t="s">
        <v>621</v>
      </c>
      <c r="C213" s="51" t="s">
        <v>635</v>
      </c>
      <c r="D213" s="51" t="s">
        <v>822</v>
      </c>
      <c r="E213" s="51" t="s">
        <v>183</v>
      </c>
      <c r="F213" s="49" t="s">
        <v>635</v>
      </c>
      <c r="G213" s="49" t="s">
        <v>628</v>
      </c>
      <c r="H213" s="69">
        <v>4</v>
      </c>
      <c r="I213" s="49" t="s">
        <v>631</v>
      </c>
      <c r="J213" s="49" t="s">
        <v>638</v>
      </c>
      <c r="K213" s="69">
        <v>1026</v>
      </c>
      <c r="L213" s="99">
        <v>-2.4380789599999999</v>
      </c>
      <c r="M213" s="99">
        <v>34.854988976999998</v>
      </c>
      <c r="N213" s="52">
        <v>42942</v>
      </c>
      <c r="O213" s="52">
        <v>43003</v>
      </c>
      <c r="P213" s="60">
        <f t="shared" si="27"/>
        <v>61</v>
      </c>
      <c r="Q213" s="78">
        <f>INDEX([1]Sheet1!$J:$J,MATCH(A213,[1]Sheet1!$A:$A,0))</f>
        <v>167.08862460899999</v>
      </c>
      <c r="R213" s="92" t="s">
        <v>82</v>
      </c>
      <c r="S213" s="86">
        <v>2.5</v>
      </c>
      <c r="T213" s="86">
        <v>8.8000000000000007</v>
      </c>
      <c r="U213" s="105"/>
      <c r="V213" s="153"/>
      <c r="W213" s="153"/>
      <c r="X213" s="153"/>
      <c r="Y213" s="153"/>
      <c r="Z213" s="153"/>
      <c r="AA213" s="153"/>
      <c r="AB213" s="153"/>
      <c r="AC213" s="153">
        <v>5</v>
      </c>
      <c r="AD213" s="153"/>
      <c r="AE213" s="153"/>
      <c r="AF213" s="153"/>
      <c r="AG213" s="153"/>
      <c r="AH213" s="153"/>
      <c r="AI213" s="153"/>
      <c r="AJ213" s="153"/>
      <c r="AK213" s="153"/>
      <c r="AL213" s="153"/>
      <c r="AM213" s="153">
        <v>10</v>
      </c>
      <c r="AN213" s="153"/>
      <c r="AO213" s="153"/>
      <c r="AP213" s="153"/>
      <c r="AQ213" s="153"/>
      <c r="AR213" s="153"/>
      <c r="AS213" s="153"/>
      <c r="AT213" s="153"/>
      <c r="AU213" s="153"/>
      <c r="AV213" s="153"/>
      <c r="AW213" s="153"/>
      <c r="AX213" s="153"/>
      <c r="AY213" s="153"/>
      <c r="AZ213" s="153"/>
      <c r="BA213" s="153"/>
      <c r="BB213" s="153"/>
      <c r="BC213" s="153"/>
      <c r="BD213" s="153"/>
      <c r="BE213" s="153"/>
      <c r="BF213" s="153"/>
      <c r="BG213" s="153"/>
      <c r="BH213" s="153"/>
      <c r="BI213" s="153"/>
      <c r="BJ213" s="153"/>
      <c r="BK213" s="153"/>
      <c r="BL213" s="153"/>
      <c r="BM213" s="153"/>
      <c r="BN213" s="153"/>
      <c r="BO213" s="153"/>
      <c r="BP213" s="153"/>
      <c r="BQ213" s="153"/>
      <c r="BR213" s="153"/>
      <c r="BS213" s="153"/>
      <c r="BT213" s="153"/>
      <c r="BU213" s="153"/>
      <c r="BV213" s="153"/>
      <c r="BW213" s="153"/>
      <c r="BX213" s="153"/>
      <c r="BY213" s="153"/>
      <c r="BZ213" s="153"/>
      <c r="CA213" s="153"/>
      <c r="CB213" s="153"/>
      <c r="CC213" s="153"/>
      <c r="CD213" s="153"/>
      <c r="CE213" s="153"/>
      <c r="CF213" s="153"/>
      <c r="CG213" s="153"/>
      <c r="CH213" s="153"/>
      <c r="CI213" s="153"/>
      <c r="CJ213" s="153"/>
      <c r="CK213" s="153"/>
      <c r="CL213" s="153"/>
      <c r="CM213" s="153"/>
      <c r="CN213" s="153"/>
      <c r="CO213" s="153"/>
      <c r="CP213" s="153"/>
      <c r="CQ213" s="153"/>
      <c r="CR213" s="153"/>
      <c r="CS213" s="153"/>
      <c r="CT213" s="153"/>
      <c r="CU213" s="153"/>
      <c r="CV213" s="153"/>
      <c r="CW213" s="153"/>
      <c r="CX213" s="153"/>
      <c r="CY213" s="153"/>
      <c r="CZ213" s="153"/>
      <c r="DA213" s="153"/>
      <c r="DB213" s="153"/>
      <c r="DC213" s="153"/>
      <c r="DD213" s="153"/>
      <c r="DE213" s="153"/>
      <c r="DF213" s="153"/>
      <c r="DG213" s="153"/>
      <c r="DH213" s="153"/>
      <c r="DI213" s="153"/>
      <c r="DJ213" s="153"/>
      <c r="DK213" s="153"/>
      <c r="DL213" s="153"/>
      <c r="DM213" s="153"/>
      <c r="DN213" s="153"/>
      <c r="DO213" s="153"/>
      <c r="DP213" s="153"/>
      <c r="DQ213" s="153"/>
      <c r="DR213" s="153"/>
      <c r="DS213" s="153"/>
      <c r="DT213" s="153"/>
      <c r="DU213" s="153"/>
      <c r="DV213" s="153"/>
      <c r="DW213" s="153"/>
      <c r="DX213" s="153"/>
      <c r="DY213" s="153"/>
      <c r="DZ213" s="153"/>
      <c r="EA213" s="105">
        <v>15</v>
      </c>
      <c r="EB213" s="60">
        <f t="shared" si="29"/>
        <v>30</v>
      </c>
      <c r="EC213" s="105">
        <v>30</v>
      </c>
      <c r="ED213" s="160"/>
      <c r="EE213" s="155"/>
      <c r="EF213" s="155"/>
      <c r="EG213" s="53">
        <v>2.5</v>
      </c>
      <c r="EH213" s="53">
        <v>5.4</v>
      </c>
      <c r="FA213" s="50">
        <v>15</v>
      </c>
      <c r="FI213" s="51"/>
      <c r="FJ213" s="51"/>
      <c r="FK213" s="51"/>
      <c r="FL213" s="51"/>
      <c r="FM213" s="51"/>
      <c r="FN213" s="51"/>
      <c r="FO213" s="51"/>
      <c r="FP213" s="51"/>
      <c r="FQ213" s="51"/>
      <c r="FR213" s="51"/>
      <c r="FS213" s="51"/>
      <c r="FT213" s="51"/>
      <c r="FU213" s="51"/>
      <c r="FV213" s="51"/>
      <c r="FW213" s="51"/>
      <c r="FX213" s="51"/>
      <c r="FY213" s="51"/>
      <c r="FZ213" s="51"/>
      <c r="GA213" s="51"/>
      <c r="GB213" s="51"/>
      <c r="GC213" s="51"/>
      <c r="GD213" s="51"/>
      <c r="GE213" s="51"/>
      <c r="GF213" s="51"/>
      <c r="GG213" s="51"/>
      <c r="GH213" s="51"/>
      <c r="GI213" s="51"/>
      <c r="GJ213" s="51"/>
      <c r="GK213" s="51"/>
      <c r="GL213" s="51"/>
      <c r="GM213" s="51"/>
      <c r="GN213" s="51"/>
      <c r="GO213" s="51"/>
      <c r="GP213" s="51"/>
      <c r="GQ213" s="51"/>
      <c r="GR213" s="51"/>
      <c r="GS213" s="51"/>
      <c r="GT213" s="51"/>
      <c r="GU213" s="51"/>
      <c r="GV213" s="51"/>
      <c r="GW213" s="51"/>
      <c r="GX213" s="51"/>
      <c r="GY213" s="51"/>
      <c r="GZ213" s="51"/>
      <c r="HA213" s="51"/>
      <c r="HB213" s="51"/>
      <c r="HC213" s="51"/>
      <c r="HD213" s="51"/>
      <c r="HE213" s="51"/>
      <c r="HF213" s="51"/>
      <c r="HG213" s="51"/>
      <c r="HH213" s="51"/>
      <c r="HI213" s="51"/>
      <c r="HJ213" s="51"/>
      <c r="HK213" s="51"/>
      <c r="HL213" s="51"/>
      <c r="HM213" s="51"/>
      <c r="HN213" s="51"/>
      <c r="HO213" s="51"/>
      <c r="HP213" s="51"/>
      <c r="HQ213" s="51"/>
      <c r="HR213" s="51"/>
      <c r="HS213" s="51"/>
      <c r="HT213" s="51"/>
      <c r="HU213" s="51"/>
      <c r="HV213" s="51"/>
      <c r="HW213" s="51"/>
      <c r="HX213" s="51"/>
      <c r="HY213" s="51"/>
      <c r="HZ213" s="51"/>
      <c r="IA213" s="51"/>
      <c r="IB213" s="51"/>
      <c r="IC213" s="51"/>
      <c r="ID213" s="51"/>
      <c r="IE213" s="51"/>
      <c r="IF213" s="51"/>
      <c r="IG213" s="51"/>
      <c r="IH213" s="51"/>
      <c r="II213" s="51"/>
      <c r="IJ213" s="51"/>
      <c r="IK213" s="51"/>
      <c r="IL213" s="51"/>
      <c r="IM213" s="51"/>
      <c r="IN213" s="50">
        <v>12</v>
      </c>
      <c r="IO213" s="49">
        <f t="shared" si="28"/>
        <v>27</v>
      </c>
      <c r="IP213" s="51">
        <v>35</v>
      </c>
      <c r="IQ213" s="51"/>
      <c r="IR213" s="155" t="s">
        <v>902</v>
      </c>
      <c r="IS213" s="56"/>
      <c r="IT213" s="51"/>
      <c r="IU213" s="51"/>
      <c r="IY213" s="54"/>
      <c r="IZ213" s="54"/>
      <c r="JA213" s="54"/>
      <c r="JB213" s="55"/>
      <c r="JC213" s="50">
        <v>6.8</v>
      </c>
      <c r="JD213" s="50">
        <v>13.57</v>
      </c>
      <c r="JE213" s="76">
        <v>15.6</v>
      </c>
      <c r="JF213" s="57">
        <v>14.35</v>
      </c>
      <c r="JG213" s="133">
        <v>5.04</v>
      </c>
      <c r="JH213" s="57">
        <v>5.08</v>
      </c>
      <c r="JI213" s="50" t="s">
        <v>668</v>
      </c>
      <c r="JJ213" s="111">
        <v>14.35</v>
      </c>
      <c r="JK213" s="133">
        <v>5.09</v>
      </c>
      <c r="JL213" s="57">
        <v>4.5599999999999996</v>
      </c>
      <c r="JM213" s="50" t="s">
        <v>668</v>
      </c>
      <c r="JN213" s="57"/>
      <c r="JO213" s="57"/>
      <c r="JP213" s="109">
        <v>1.72</v>
      </c>
      <c r="JQ213" s="109">
        <v>0.2</v>
      </c>
      <c r="JR213" s="109">
        <v>1.65</v>
      </c>
      <c r="JS213" s="109">
        <v>0.14000000000000001</v>
      </c>
      <c r="JT213" s="109">
        <f t="shared" si="30"/>
        <v>3.37</v>
      </c>
      <c r="JU213" s="109">
        <f t="shared" si="31"/>
        <v>0.34</v>
      </c>
      <c r="JV213" s="109">
        <f t="shared" si="32"/>
        <v>29.95</v>
      </c>
      <c r="JW213" s="109">
        <f>IF(ISBLANK(JE213),"",IF(ISBLANK(JC213),"",IFERROR(((JE213-JC213)/0.36/P213),"")))</f>
        <v>0.40072859744990896</v>
      </c>
      <c r="JX213" s="109"/>
      <c r="JY213" s="109">
        <f>IF(ISBLANK(JV213),"",IF(ISBLANK(JD213),"",IFERROR(((JV213-JD213)/0.36/P213),"")))</f>
        <v>0.74590163934426235</v>
      </c>
      <c r="JZ213" s="109"/>
    </row>
    <row r="214" spans="1:286" ht="31.5" x14ac:dyDescent="0.25">
      <c r="A214" s="15" t="s">
        <v>452</v>
      </c>
      <c r="B214" s="4" t="s">
        <v>742</v>
      </c>
      <c r="C214" s="4" t="s">
        <v>733</v>
      </c>
      <c r="D214" s="4" t="s">
        <v>802</v>
      </c>
      <c r="E214" s="4" t="s">
        <v>14</v>
      </c>
      <c r="F214" s="15" t="s">
        <v>627</v>
      </c>
      <c r="G214" s="15" t="s">
        <v>628</v>
      </c>
      <c r="H214" s="27">
        <v>1</v>
      </c>
      <c r="I214" s="15" t="s">
        <v>629</v>
      </c>
      <c r="J214" s="15" t="s">
        <v>639</v>
      </c>
      <c r="K214" s="26">
        <v>954</v>
      </c>
      <c r="L214" s="98">
        <v>-2.2724839860000001</v>
      </c>
      <c r="M214" s="98">
        <v>34.023325982999999</v>
      </c>
      <c r="N214" s="24">
        <v>43009</v>
      </c>
      <c r="O214" s="24">
        <v>43083</v>
      </c>
      <c r="P214" s="26">
        <f t="shared" si="27"/>
        <v>74</v>
      </c>
      <c r="Q214" s="77">
        <f>INDEX([1]Sheet1!$J:$J,MATCH(A214,[1]Sheet1!$A:$A,0))</f>
        <v>428.21549179200002</v>
      </c>
      <c r="R214" s="91" t="s">
        <v>39</v>
      </c>
      <c r="S214" s="85">
        <v>4.4000000000000004</v>
      </c>
      <c r="T214" s="85">
        <v>14.4</v>
      </c>
      <c r="AC214" s="104">
        <v>9</v>
      </c>
      <c r="BY214" s="104">
        <v>6</v>
      </c>
      <c r="EA214" s="28">
        <v>15</v>
      </c>
      <c r="EB214" s="26">
        <f t="shared" ref="EB214:EB245" si="33">SUM(U214:EA214)</f>
        <v>30</v>
      </c>
      <c r="EC214" s="28">
        <v>40</v>
      </c>
      <c r="EE214" s="3" t="s">
        <v>905</v>
      </c>
      <c r="EG214" s="1">
        <v>5</v>
      </c>
      <c r="EH214" s="71">
        <v>63.2</v>
      </c>
      <c r="EJ214">
        <v>20</v>
      </c>
      <c r="EZ214">
        <v>5</v>
      </c>
      <c r="HD214" s="4">
        <v>15</v>
      </c>
      <c r="IN214" s="72">
        <v>18</v>
      </c>
      <c r="IO214" s="15">
        <f t="shared" si="28"/>
        <v>58</v>
      </c>
      <c r="IP214" s="58">
        <v>60</v>
      </c>
      <c r="IS214" s="32" t="s">
        <v>954</v>
      </c>
      <c r="JC214">
        <v>10.26</v>
      </c>
      <c r="JD214">
        <v>56.769999999999996</v>
      </c>
      <c r="JE214" s="107">
        <v>14</v>
      </c>
      <c r="JF214" s="40"/>
      <c r="JG214" s="132">
        <v>6</v>
      </c>
      <c r="JH214" s="40"/>
      <c r="JJ214" s="110">
        <v>41.45</v>
      </c>
      <c r="JK214" s="143"/>
      <c r="JP214" s="107">
        <v>1.0900000000000001</v>
      </c>
      <c r="JQ214" s="107">
        <v>0.09</v>
      </c>
      <c r="JR214" s="141"/>
      <c r="JS214" s="141"/>
      <c r="JT214" s="107">
        <f t="shared" si="30"/>
        <v>1.0900000000000001</v>
      </c>
      <c r="JU214" s="107">
        <f t="shared" si="31"/>
        <v>0.09</v>
      </c>
      <c r="JV214" s="107">
        <f t="shared" si="32"/>
        <v>55.45</v>
      </c>
      <c r="JW214" s="107">
        <f>IF(ISBLANK(JE214),"",IF(ISBLANK(JC215),"",IFERROR(((JE214-JC215)/0.36/P214),"")))</f>
        <v>0.19594594594594597</v>
      </c>
      <c r="JX214" s="107">
        <f>IF(ISBLANK(JE214),"",IF(ISBLANK(JE214),"",IFERROR(((JE214-JE215)/0.36/P214),"")))</f>
        <v>0.3003003003003003</v>
      </c>
      <c r="JY214" s="107">
        <f>IF(ISBLANK(JD215),"",IF(ISBLANK(JV214),"",IFERROR(((JV214-JD215)/0.36/P214),"")))</f>
        <v>0.36636636636636655</v>
      </c>
      <c r="JZ214" s="107">
        <f>IF(ISBLANK(JV215),"",IF(ISBLANK(JV214),"",IFERROR(((JV214-JV215)/0.36/P214),"")))</f>
        <v>0.99286786786786796</v>
      </c>
    </row>
    <row r="215" spans="1:286" ht="31.5" x14ac:dyDescent="0.25">
      <c r="A215" s="15" t="s">
        <v>453</v>
      </c>
      <c r="B215" s="4" t="s">
        <v>742</v>
      </c>
      <c r="C215" s="4" t="s">
        <v>733</v>
      </c>
      <c r="D215" s="4" t="s">
        <v>802</v>
      </c>
      <c r="E215" s="4" t="s">
        <v>14</v>
      </c>
      <c r="F215" s="15" t="s">
        <v>627</v>
      </c>
      <c r="G215" s="15" t="s">
        <v>628</v>
      </c>
      <c r="H215" s="27">
        <v>1</v>
      </c>
      <c r="I215" s="15" t="s">
        <v>631</v>
      </c>
      <c r="J215" s="15" t="s">
        <v>639</v>
      </c>
      <c r="K215" s="26">
        <v>954</v>
      </c>
      <c r="L215" s="98">
        <v>-2.2724839860000001</v>
      </c>
      <c r="M215" s="98">
        <v>34.023325982999999</v>
      </c>
      <c r="N215" s="24">
        <v>43009</v>
      </c>
      <c r="O215" s="24">
        <v>43083</v>
      </c>
      <c r="P215" s="26">
        <f t="shared" ref="P215:P278" si="34">O215-N215</f>
        <v>74</v>
      </c>
      <c r="Q215" s="77">
        <f>INDEX([1]Sheet1!$J:$J,MATCH(A215,[1]Sheet1!$A:$A,0))</f>
        <v>428.21549179200002</v>
      </c>
      <c r="R215" s="91" t="s">
        <v>39</v>
      </c>
      <c r="S215" s="85">
        <v>3.5</v>
      </c>
      <c r="T215" s="85">
        <v>8.6</v>
      </c>
      <c r="AE215" s="104">
        <v>4</v>
      </c>
      <c r="BX215" s="104">
        <v>10</v>
      </c>
      <c r="CP215" s="104">
        <v>5</v>
      </c>
      <c r="EA215" s="28">
        <v>10</v>
      </c>
      <c r="EB215" s="26">
        <f t="shared" si="33"/>
        <v>29</v>
      </c>
      <c r="EC215" s="28">
        <v>30</v>
      </c>
      <c r="EE215" s="3" t="s">
        <v>906</v>
      </c>
      <c r="EG215" s="1">
        <v>4</v>
      </c>
      <c r="EH215" s="71">
        <v>55.2</v>
      </c>
      <c r="EJ215">
        <v>5</v>
      </c>
      <c r="ET215">
        <v>10</v>
      </c>
      <c r="EU215">
        <v>22</v>
      </c>
      <c r="HE215" s="4">
        <v>5</v>
      </c>
      <c r="IN215" s="72">
        <v>20</v>
      </c>
      <c r="IO215" s="58">
        <f t="shared" si="28"/>
        <v>62</v>
      </c>
      <c r="IP215" s="58">
        <v>65</v>
      </c>
      <c r="IR215" s="3" t="s">
        <v>916</v>
      </c>
      <c r="IS215" s="32" t="s">
        <v>954</v>
      </c>
      <c r="JC215">
        <v>8.7799999999999994</v>
      </c>
      <c r="JD215">
        <v>45.69</v>
      </c>
      <c r="JE215" s="107">
        <v>6</v>
      </c>
      <c r="JF215" s="40"/>
      <c r="JG215" s="132">
        <v>3</v>
      </c>
      <c r="JH215" s="40"/>
      <c r="JJ215" s="110">
        <v>23</v>
      </c>
      <c r="JK215" s="134">
        <v>8</v>
      </c>
      <c r="JP215" s="107">
        <v>1.05</v>
      </c>
      <c r="JQ215" s="107">
        <v>0.18</v>
      </c>
      <c r="JR215" s="107">
        <v>1.02</v>
      </c>
      <c r="JS215" s="107">
        <v>0.18</v>
      </c>
      <c r="JT215" s="107">
        <f t="shared" si="30"/>
        <v>2.0700000000000003</v>
      </c>
      <c r="JU215" s="107">
        <f t="shared" si="31"/>
        <v>0.36</v>
      </c>
      <c r="JV215" s="107">
        <f t="shared" si="32"/>
        <v>29</v>
      </c>
      <c r="JW215" s="107">
        <f>IF(ISBLANK(JE215),"",IF(ISBLANK(JC215),"",IFERROR(((JE215-JC215)/0.36/P215),"")))</f>
        <v>-0.10435435435435433</v>
      </c>
      <c r="JY215" s="107">
        <f>IF(ISBLANK(JV215),"",IF(ISBLANK(JD215),"",IFERROR(((JV215-JD215)/0.36/P215),"")))</f>
        <v>-0.62650150150150141</v>
      </c>
    </row>
    <row r="216" spans="1:286" x14ac:dyDescent="0.25">
      <c r="A216" s="15" t="s">
        <v>454</v>
      </c>
      <c r="B216" s="4" t="s">
        <v>743</v>
      </c>
      <c r="C216" s="4" t="s">
        <v>733</v>
      </c>
      <c r="D216" s="4" t="s">
        <v>803</v>
      </c>
      <c r="E216" s="4" t="s">
        <v>14</v>
      </c>
      <c r="F216" s="15" t="s">
        <v>627</v>
      </c>
      <c r="G216" s="15" t="s">
        <v>628</v>
      </c>
      <c r="H216" s="27">
        <v>2</v>
      </c>
      <c r="I216" s="15" t="s">
        <v>629</v>
      </c>
      <c r="J216" s="15" t="s">
        <v>639</v>
      </c>
      <c r="K216" s="26">
        <v>953</v>
      </c>
      <c r="L216" s="98">
        <v>-2.2783000210000002</v>
      </c>
      <c r="M216" s="98">
        <v>34.024458965000001</v>
      </c>
      <c r="N216" s="24">
        <v>43009</v>
      </c>
      <c r="O216" s="24">
        <v>43083</v>
      </c>
      <c r="P216" s="26">
        <f t="shared" si="34"/>
        <v>74</v>
      </c>
      <c r="Q216" s="77">
        <f>INDEX([1]Sheet1!$J:$J,MATCH(A216,[1]Sheet1!$A:$A,0))</f>
        <v>428.21549179200002</v>
      </c>
      <c r="R216" s="91" t="s">
        <v>39</v>
      </c>
      <c r="S216" s="85">
        <v>2.7</v>
      </c>
      <c r="T216" s="85">
        <v>3.6</v>
      </c>
      <c r="V216" s="104">
        <v>5</v>
      </c>
      <c r="AE216" s="104">
        <v>6</v>
      </c>
      <c r="EA216" s="28">
        <v>15</v>
      </c>
      <c r="EB216" s="26">
        <f t="shared" si="33"/>
        <v>26</v>
      </c>
      <c r="EC216" s="28">
        <v>30</v>
      </c>
      <c r="EG216" s="1">
        <v>3.5</v>
      </c>
      <c r="EH216" s="71">
        <v>30.2</v>
      </c>
      <c r="EJ216">
        <v>15</v>
      </c>
      <c r="EZ216">
        <v>5</v>
      </c>
      <c r="GT216" s="4">
        <v>10</v>
      </c>
      <c r="HF216" s="4">
        <v>5</v>
      </c>
      <c r="IN216" s="72">
        <v>15</v>
      </c>
      <c r="IO216" s="15">
        <f t="shared" si="28"/>
        <v>50</v>
      </c>
      <c r="IP216" s="58">
        <v>55</v>
      </c>
      <c r="IS216" s="32" t="s">
        <v>954</v>
      </c>
      <c r="JC216">
        <v>7.72</v>
      </c>
      <c r="JD216">
        <v>27.75</v>
      </c>
      <c r="JE216" s="107">
        <v>12</v>
      </c>
      <c r="JF216" s="40"/>
      <c r="JG216" s="132">
        <v>5</v>
      </c>
      <c r="JH216" s="40"/>
      <c r="JJ216" s="110">
        <v>9</v>
      </c>
      <c r="JK216" s="6">
        <v>3</v>
      </c>
      <c r="JP216" s="107">
        <v>1.0900000000000001</v>
      </c>
      <c r="JQ216" s="107">
        <v>0.31</v>
      </c>
      <c r="JR216" s="108">
        <v>1.3</v>
      </c>
      <c r="JS216" s="108">
        <v>0.32</v>
      </c>
      <c r="JT216" s="107">
        <f t="shared" si="30"/>
        <v>2.39</v>
      </c>
      <c r="JU216" s="107">
        <f t="shared" si="31"/>
        <v>0.63</v>
      </c>
      <c r="JV216" s="107">
        <f t="shared" si="32"/>
        <v>21</v>
      </c>
      <c r="JW216" s="107">
        <f>IF(ISBLANK(JE216),"",IF(ISBLANK(JC217),"",IFERROR(((JE216-JC217)/0.36/P216),"")))</f>
        <v>0.14752252252252251</v>
      </c>
      <c r="JX216" s="107">
        <f>IF(ISBLANK(JE216),"",IF(ISBLANK(JE216),"",IFERROR(((JE216-JE217)/0.36/P216),"")))</f>
        <v>3.7537537537537538E-2</v>
      </c>
      <c r="JY216" s="107">
        <f>IF(ISBLANK(JD217),"",IF(ISBLANK(JV216),"",IFERROR(((JV216-JD217)/0.36/P216),"")))</f>
        <v>-0.33333333333333331</v>
      </c>
      <c r="JZ216" s="107">
        <f>IF(ISBLANK(JV217),"",IF(ISBLANK(JV216),"",IFERROR(((JV216-JV217)/0.36/P216),"")))</f>
        <v>-0.78828828828828834</v>
      </c>
    </row>
    <row r="217" spans="1:286" x14ac:dyDescent="0.25">
      <c r="A217" s="15" t="s">
        <v>455</v>
      </c>
      <c r="B217" s="4" t="s">
        <v>743</v>
      </c>
      <c r="C217" s="4" t="s">
        <v>733</v>
      </c>
      <c r="D217" s="4" t="s">
        <v>803</v>
      </c>
      <c r="E217" s="4" t="s">
        <v>14</v>
      </c>
      <c r="F217" s="15" t="s">
        <v>627</v>
      </c>
      <c r="G217" s="15" t="s">
        <v>628</v>
      </c>
      <c r="H217" s="27">
        <v>2</v>
      </c>
      <c r="I217" s="15" t="s">
        <v>631</v>
      </c>
      <c r="J217" s="15" t="s">
        <v>639</v>
      </c>
      <c r="K217" s="26">
        <v>953</v>
      </c>
      <c r="L217" s="98">
        <v>-2.2783000210000002</v>
      </c>
      <c r="M217" s="98">
        <v>34.024458965000001</v>
      </c>
      <c r="N217" s="24">
        <v>43009</v>
      </c>
      <c r="O217" s="24">
        <v>43083</v>
      </c>
      <c r="P217" s="26">
        <f t="shared" si="34"/>
        <v>74</v>
      </c>
      <c r="Q217" s="77">
        <f>INDEX([1]Sheet1!$J:$J,MATCH(A217,[1]Sheet1!$A:$A,0))</f>
        <v>428.21549179200002</v>
      </c>
      <c r="R217" s="91" t="s">
        <v>39</v>
      </c>
      <c r="S217" s="85">
        <v>3.5</v>
      </c>
      <c r="T217" s="85">
        <v>11.8</v>
      </c>
      <c r="V217" s="104">
        <v>10</v>
      </c>
      <c r="AA217" s="104">
        <v>12</v>
      </c>
      <c r="EA217" s="28">
        <v>30</v>
      </c>
      <c r="EB217" s="26">
        <f t="shared" si="33"/>
        <v>52</v>
      </c>
      <c r="EC217" s="28">
        <v>60</v>
      </c>
      <c r="EE217" s="3" t="s">
        <v>894</v>
      </c>
      <c r="EG217" s="1">
        <v>5.3</v>
      </c>
      <c r="EH217" s="71">
        <v>43</v>
      </c>
      <c r="EJ217">
        <v>10</v>
      </c>
      <c r="ET217">
        <v>5</v>
      </c>
      <c r="EZ217">
        <v>7</v>
      </c>
      <c r="FK217" s="4">
        <v>20</v>
      </c>
      <c r="HG217" s="4">
        <v>15</v>
      </c>
      <c r="IN217" s="72">
        <v>30</v>
      </c>
      <c r="IO217" s="58">
        <f t="shared" si="28"/>
        <v>87</v>
      </c>
      <c r="IP217" s="58">
        <v>95</v>
      </c>
      <c r="IS217" s="32" t="s">
        <v>954</v>
      </c>
      <c r="JC217">
        <v>8.07</v>
      </c>
      <c r="JD217">
        <v>29.88</v>
      </c>
      <c r="JE217" s="107">
        <v>11</v>
      </c>
      <c r="JF217" s="40"/>
      <c r="JG217" s="132">
        <v>5</v>
      </c>
      <c r="JH217" s="40"/>
      <c r="JJ217" s="110">
        <v>31</v>
      </c>
      <c r="JK217" s="134">
        <v>7</v>
      </c>
      <c r="JP217" s="107">
        <v>0.84</v>
      </c>
      <c r="JQ217" s="107">
        <v>0.22</v>
      </c>
      <c r="JR217" s="142"/>
      <c r="JS217" s="142"/>
      <c r="JT217" s="107">
        <f t="shared" si="30"/>
        <v>0.84</v>
      </c>
      <c r="JU217" s="107">
        <f t="shared" si="31"/>
        <v>0.22</v>
      </c>
      <c r="JV217" s="107">
        <f>IF((AND(JE217="", JJ217="")),"",JE217+JJ217)</f>
        <v>42</v>
      </c>
      <c r="JW217" s="107">
        <f>IF(ISBLANK(JE217),"",IF(ISBLANK(JC217),"",IFERROR(((JE217-JC217)/0.36/P217),"")))</f>
        <v>0.10998498498498499</v>
      </c>
      <c r="JY217" s="107">
        <f>IF(ISBLANK(JV217),"",IF(ISBLANK(JD217),"",IFERROR(((JV217-JD217)/0.36/P217),"")))</f>
        <v>0.45495495495495503</v>
      </c>
    </row>
    <row r="218" spans="1:286" x14ac:dyDescent="0.25">
      <c r="A218" s="15" t="s">
        <v>456</v>
      </c>
      <c r="B218" s="4" t="s">
        <v>757</v>
      </c>
      <c r="C218" s="4" t="s">
        <v>733</v>
      </c>
      <c r="D218" s="4" t="s">
        <v>804</v>
      </c>
      <c r="E218" s="4" t="s">
        <v>14</v>
      </c>
      <c r="F218" s="15" t="s">
        <v>627</v>
      </c>
      <c r="G218" s="15" t="s">
        <v>628</v>
      </c>
      <c r="H218" s="27">
        <v>3</v>
      </c>
      <c r="I218" s="15" t="s">
        <v>629</v>
      </c>
      <c r="J218" s="15" t="s">
        <v>639</v>
      </c>
      <c r="K218" s="26">
        <v>951</v>
      </c>
      <c r="L218" s="98">
        <v>-2.2779990269999999</v>
      </c>
      <c r="M218" s="98">
        <v>34.027678035000001</v>
      </c>
      <c r="N218" s="24">
        <v>43009</v>
      </c>
      <c r="O218" s="24">
        <v>43083</v>
      </c>
      <c r="P218" s="26">
        <f t="shared" si="34"/>
        <v>74</v>
      </c>
      <c r="Q218" s="77">
        <f>INDEX([1]Sheet1!$J:$J,MATCH(A218,[1]Sheet1!$A:$A,0))</f>
        <v>428.21549179200002</v>
      </c>
      <c r="R218" s="91" t="s">
        <v>39</v>
      </c>
      <c r="S218" s="85">
        <v>7.7</v>
      </c>
      <c r="T218" s="85">
        <v>21.4</v>
      </c>
      <c r="AA218" s="104">
        <v>10</v>
      </c>
      <c r="AC218" s="104">
        <v>10</v>
      </c>
      <c r="AG218" s="104">
        <v>25</v>
      </c>
      <c r="EA218" s="28">
        <v>10</v>
      </c>
      <c r="EB218" s="26">
        <f t="shared" si="33"/>
        <v>55</v>
      </c>
      <c r="EC218" s="28">
        <v>55</v>
      </c>
      <c r="EG218" s="1">
        <v>10</v>
      </c>
      <c r="EH218" s="71">
        <v>55.2</v>
      </c>
      <c r="EJ218">
        <v>10</v>
      </c>
      <c r="EO218">
        <v>35</v>
      </c>
      <c r="EZ218">
        <v>15</v>
      </c>
      <c r="IN218" s="72">
        <v>20</v>
      </c>
      <c r="IO218" s="15">
        <f t="shared" si="28"/>
        <v>80</v>
      </c>
      <c r="IP218" s="58">
        <v>85</v>
      </c>
      <c r="IS218" s="32" t="s">
        <v>954</v>
      </c>
      <c r="JC218">
        <v>10.83</v>
      </c>
      <c r="JD218">
        <v>39.04</v>
      </c>
      <c r="JE218" s="107">
        <v>19</v>
      </c>
      <c r="JF218" s="40"/>
      <c r="JG218" s="132">
        <v>8</v>
      </c>
      <c r="JH218" s="40"/>
      <c r="JJ218" s="110">
        <v>27</v>
      </c>
      <c r="JK218" s="6">
        <v>8</v>
      </c>
      <c r="JP218" s="107">
        <v>0.81</v>
      </c>
      <c r="JQ218" s="107">
        <v>0.15</v>
      </c>
      <c r="JR218" s="107">
        <v>0.88</v>
      </c>
      <c r="JS218" s="107">
        <v>0.18</v>
      </c>
      <c r="JT218" s="107">
        <f t="shared" si="30"/>
        <v>1.69</v>
      </c>
      <c r="JU218" s="107">
        <f t="shared" si="31"/>
        <v>0.32999999999999996</v>
      </c>
      <c r="JV218" s="107">
        <f t="shared" si="32"/>
        <v>46</v>
      </c>
      <c r="JW218" s="107">
        <f>IF(ISBLANK(JE218),"",IF(ISBLANK(JC219),"",IFERROR(((JE218-JC219)/0.36/P218),"")))</f>
        <v>0.19707207207207209</v>
      </c>
      <c r="JX218" s="107">
        <f>IF(ISBLANK(JE218),"",IF(ISBLANK(JE218),"",IFERROR(((JE218-JE219)/0.36/P218),"")))</f>
        <v>0.45045045045045046</v>
      </c>
      <c r="JY218" s="107">
        <f>IF(ISBLANK(JD219),"",IF(ISBLANK(JV218),"",IFERROR(((JV218-JD219)/0.36/P218),"")))</f>
        <v>-1.9665915915915915</v>
      </c>
      <c r="JZ218" s="107">
        <f>IF(ISBLANK(JV219),"",IF(ISBLANK(JV218),"",IFERROR(((JV218-JV219)/0.36/P218),"")))</f>
        <v>1.2762762762762763</v>
      </c>
    </row>
    <row r="219" spans="1:286" x14ac:dyDescent="0.25">
      <c r="A219" s="15" t="s">
        <v>457</v>
      </c>
      <c r="B219" s="4" t="s">
        <v>757</v>
      </c>
      <c r="C219" s="4" t="s">
        <v>733</v>
      </c>
      <c r="D219" s="4" t="s">
        <v>804</v>
      </c>
      <c r="E219" s="4" t="s">
        <v>14</v>
      </c>
      <c r="F219" s="15" t="s">
        <v>627</v>
      </c>
      <c r="G219" s="15" t="s">
        <v>628</v>
      </c>
      <c r="H219" s="27">
        <v>3</v>
      </c>
      <c r="I219" s="15" t="s">
        <v>631</v>
      </c>
      <c r="J219" s="15" t="s">
        <v>639</v>
      </c>
      <c r="K219" s="26">
        <v>951</v>
      </c>
      <c r="L219" s="98">
        <v>-2.2779990269999999</v>
      </c>
      <c r="M219" s="98">
        <v>34.027678035000001</v>
      </c>
      <c r="N219" s="24">
        <v>43009</v>
      </c>
      <c r="O219" s="24">
        <v>43083</v>
      </c>
      <c r="P219" s="26">
        <f t="shared" si="34"/>
        <v>74</v>
      </c>
      <c r="Q219" s="77">
        <f>INDEX([1]Sheet1!$J:$J,MATCH(A219,[1]Sheet1!$A:$A,0))</f>
        <v>428.21549179200002</v>
      </c>
      <c r="R219" s="91" t="s">
        <v>39</v>
      </c>
      <c r="S219" s="85">
        <v>3</v>
      </c>
      <c r="T219" s="85">
        <v>4.5999999999999996</v>
      </c>
      <c r="AA219" s="104">
        <v>23</v>
      </c>
      <c r="AC219" s="104">
        <v>5</v>
      </c>
      <c r="EA219" s="28">
        <v>12</v>
      </c>
      <c r="EB219" s="26">
        <f t="shared" si="33"/>
        <v>40</v>
      </c>
      <c r="EC219" s="28">
        <v>40</v>
      </c>
      <c r="EE219" s="3" t="s">
        <v>894</v>
      </c>
      <c r="EG219" s="1">
        <v>4</v>
      </c>
      <c r="EH219" s="71">
        <v>23</v>
      </c>
      <c r="EJ219">
        <v>10</v>
      </c>
      <c r="EZ219">
        <v>10</v>
      </c>
      <c r="IN219" s="72">
        <v>40</v>
      </c>
      <c r="IO219" s="58">
        <f t="shared" si="28"/>
        <v>60</v>
      </c>
      <c r="IP219" s="58">
        <v>65</v>
      </c>
      <c r="IS219" s="32" t="s">
        <v>954</v>
      </c>
      <c r="JC219">
        <v>13.75</v>
      </c>
      <c r="JD219">
        <v>98.39</v>
      </c>
      <c r="JE219" s="107">
        <v>7</v>
      </c>
      <c r="JF219" s="40"/>
      <c r="JG219" s="132">
        <v>4</v>
      </c>
      <c r="JH219" s="40"/>
      <c r="JJ219" s="110">
        <v>5</v>
      </c>
      <c r="JK219" s="6">
        <v>2</v>
      </c>
      <c r="JP219" s="107">
        <v>0.95</v>
      </c>
      <c r="JQ219" s="107">
        <v>0.24</v>
      </c>
      <c r="JR219" s="107">
        <v>2.4500000000000002</v>
      </c>
      <c r="JS219" s="107">
        <v>0.25</v>
      </c>
      <c r="JT219" s="107">
        <f t="shared" si="30"/>
        <v>3.4000000000000004</v>
      </c>
      <c r="JU219" s="107">
        <f t="shared" si="31"/>
        <v>0.49</v>
      </c>
      <c r="JV219" s="107">
        <f t="shared" si="32"/>
        <v>12</v>
      </c>
      <c r="JW219" s="107">
        <f>IF(ISBLANK(JE219),"",IF(ISBLANK(JC219),"",IFERROR(((JE219-JC219)/0.36/P219),"")))</f>
        <v>-0.2533783783783784</v>
      </c>
      <c r="JY219" s="107">
        <f>IF(ISBLANK(JV219),"",IF(ISBLANK(JD219),"",IFERROR(((JV219-JD219)/0.36/P219),"")))</f>
        <v>-3.2428678678678677</v>
      </c>
    </row>
    <row r="220" spans="1:286" x14ac:dyDescent="0.25">
      <c r="A220" s="15" t="s">
        <v>458</v>
      </c>
      <c r="B220" s="4" t="s">
        <v>744</v>
      </c>
      <c r="C220" s="4" t="s">
        <v>733</v>
      </c>
      <c r="D220" s="4" t="s">
        <v>805</v>
      </c>
      <c r="E220" s="4" t="s">
        <v>14</v>
      </c>
      <c r="F220" s="15" t="s">
        <v>627</v>
      </c>
      <c r="G220" s="15" t="s">
        <v>628</v>
      </c>
      <c r="H220" s="27">
        <v>4</v>
      </c>
      <c r="I220" s="15" t="s">
        <v>629</v>
      </c>
      <c r="J220" s="15" t="s">
        <v>639</v>
      </c>
      <c r="K220" s="26">
        <v>950</v>
      </c>
      <c r="L220" s="98">
        <v>-2.2788369660000001</v>
      </c>
      <c r="M220" s="98">
        <v>34.031883989999997</v>
      </c>
      <c r="N220" s="24">
        <v>43009</v>
      </c>
      <c r="O220" s="24">
        <v>43083</v>
      </c>
      <c r="P220" s="26">
        <f t="shared" si="34"/>
        <v>74</v>
      </c>
      <c r="Q220" s="77">
        <f>INDEX([1]Sheet1!$J:$J,MATCH(A220,[1]Sheet1!$A:$A,0))</f>
        <v>428.21549179200002</v>
      </c>
      <c r="R220" s="91" t="s">
        <v>39</v>
      </c>
      <c r="S220" s="85">
        <v>3.6</v>
      </c>
      <c r="T220" s="85">
        <v>11</v>
      </c>
      <c r="AA220" s="104">
        <v>3</v>
      </c>
      <c r="AM220" s="104">
        <v>7</v>
      </c>
      <c r="EA220" s="28">
        <v>34</v>
      </c>
      <c r="EB220" s="26">
        <f t="shared" si="33"/>
        <v>44</v>
      </c>
      <c r="EC220" s="28">
        <v>45</v>
      </c>
      <c r="EG220" s="1">
        <v>9.5</v>
      </c>
      <c r="EH220" s="71">
        <v>51.6</v>
      </c>
      <c r="EJ220">
        <v>10</v>
      </c>
      <c r="HC220" s="4">
        <v>20</v>
      </c>
      <c r="IN220" s="72">
        <v>55</v>
      </c>
      <c r="IO220" s="15">
        <f t="shared" si="28"/>
        <v>85</v>
      </c>
      <c r="IP220" s="58">
        <v>92</v>
      </c>
      <c r="IS220" s="32" t="s">
        <v>954</v>
      </c>
      <c r="JC220">
        <v>51.26</v>
      </c>
      <c r="JD220">
        <v>58.629999999999995</v>
      </c>
      <c r="JE220" s="107">
        <v>21</v>
      </c>
      <c r="JF220" s="40"/>
      <c r="JG220" s="132">
        <v>5</v>
      </c>
      <c r="JH220" s="40"/>
      <c r="JJ220" s="110">
        <v>41.29</v>
      </c>
      <c r="JK220" s="143"/>
      <c r="JP220" s="107">
        <v>0.74</v>
      </c>
      <c r="JQ220" s="107">
        <v>0.17</v>
      </c>
      <c r="JR220" s="141"/>
      <c r="JS220" s="141"/>
      <c r="JT220" s="107">
        <f t="shared" si="30"/>
        <v>0.74</v>
      </c>
      <c r="JU220" s="107">
        <f t="shared" si="31"/>
        <v>0.17</v>
      </c>
      <c r="JV220" s="107">
        <f t="shared" si="32"/>
        <v>62.29</v>
      </c>
      <c r="JW220" s="107">
        <f>IF(ISBLANK(JE220),"",IF(ISBLANK(JC221),"",IFERROR(((JE220-JC221)/0.36/P220),"")))</f>
        <v>0.46659159159159158</v>
      </c>
      <c r="JX220" s="107">
        <f>IF(ISBLANK(JE220),"",IF(ISBLANK(JE220),"",IFERROR(((JE220-JE221)/0.36/P220),"")))</f>
        <v>0.33783783783783783</v>
      </c>
      <c r="JY220" s="107">
        <f>IF(ISBLANK(JD221),"",IF(ISBLANK(JV220),"",IFERROR(((JV220-JD221)/0.36/P220),"")))</f>
        <v>1.0262762762762763</v>
      </c>
      <c r="JZ220" s="107">
        <f>IF(ISBLANK(JV221),"",IF(ISBLANK(JV220),"",IFERROR(((JV220-JV221)/0.36/P220),"")))</f>
        <v>1.2871621621621621</v>
      </c>
    </row>
    <row r="221" spans="1:286" x14ac:dyDescent="0.25">
      <c r="A221" s="15" t="s">
        <v>459</v>
      </c>
      <c r="B221" s="4" t="s">
        <v>744</v>
      </c>
      <c r="C221" s="4" t="s">
        <v>733</v>
      </c>
      <c r="D221" s="4" t="s">
        <v>805</v>
      </c>
      <c r="E221" s="4" t="s">
        <v>14</v>
      </c>
      <c r="F221" s="15" t="s">
        <v>627</v>
      </c>
      <c r="G221" s="15" t="s">
        <v>628</v>
      </c>
      <c r="H221" s="27">
        <v>4</v>
      </c>
      <c r="I221" s="15" t="s">
        <v>631</v>
      </c>
      <c r="J221" s="15" t="s">
        <v>639</v>
      </c>
      <c r="K221" s="26">
        <v>950</v>
      </c>
      <c r="L221" s="98">
        <v>-2.2788369660000001</v>
      </c>
      <c r="M221" s="98">
        <v>34.031883989999997</v>
      </c>
      <c r="N221" s="24">
        <v>43009</v>
      </c>
      <c r="O221" s="24">
        <v>43083</v>
      </c>
      <c r="P221" s="26">
        <f t="shared" si="34"/>
        <v>74</v>
      </c>
      <c r="Q221" s="77">
        <f>INDEX([1]Sheet1!$J:$J,MATCH(A221,[1]Sheet1!$A:$A,0))</f>
        <v>428.21549179200002</v>
      </c>
      <c r="R221" s="91" t="s">
        <v>39</v>
      </c>
      <c r="S221" s="85">
        <v>3.75</v>
      </c>
      <c r="T221" s="85">
        <v>8.4</v>
      </c>
      <c r="EA221" s="28">
        <v>22</v>
      </c>
      <c r="EB221" s="26">
        <f t="shared" si="33"/>
        <v>22</v>
      </c>
      <c r="EC221" s="28">
        <v>27</v>
      </c>
      <c r="EE221" s="3" t="s">
        <v>894</v>
      </c>
      <c r="EG221" s="1">
        <v>5</v>
      </c>
      <c r="EH221" s="71">
        <v>49</v>
      </c>
      <c r="EJ221">
        <v>5</v>
      </c>
      <c r="IN221" s="72">
        <v>50</v>
      </c>
      <c r="IO221" s="58">
        <f t="shared" ref="IO221:IO284" si="35">SUM(EI221:IN221)</f>
        <v>55</v>
      </c>
      <c r="IP221" s="58">
        <v>55</v>
      </c>
      <c r="IS221" s="32" t="s">
        <v>954</v>
      </c>
      <c r="JC221">
        <v>8.57</v>
      </c>
      <c r="JD221">
        <v>34.950000000000003</v>
      </c>
      <c r="JE221" s="107">
        <v>12</v>
      </c>
      <c r="JF221" s="40"/>
      <c r="JG221" s="132">
        <v>6</v>
      </c>
      <c r="JH221" s="40"/>
      <c r="JJ221" s="110">
        <v>16</v>
      </c>
      <c r="JK221" s="6">
        <v>7</v>
      </c>
      <c r="JP221" s="107">
        <v>1.02</v>
      </c>
      <c r="JQ221" s="107">
        <v>0.17</v>
      </c>
      <c r="JR221" s="107">
        <v>0.98</v>
      </c>
      <c r="JS221" s="107">
        <v>0.18</v>
      </c>
      <c r="JT221" s="107">
        <f t="shared" si="30"/>
        <v>2</v>
      </c>
      <c r="JU221" s="107">
        <f t="shared" si="31"/>
        <v>0.35</v>
      </c>
      <c r="JV221" s="107">
        <f t="shared" si="32"/>
        <v>28</v>
      </c>
      <c r="JW221" s="107">
        <f>IF(ISBLANK(JE221),"",IF(ISBLANK(JC221),"",IFERROR(((JE221-JC221)/0.36/P221),"")))</f>
        <v>0.12875375375375375</v>
      </c>
      <c r="JY221" s="107">
        <f>IF(ISBLANK(JV221),"",IF(ISBLANK(JD221),"",IFERROR(((JV221-JD221)/0.36/P221),"")))</f>
        <v>-0.26088588588588602</v>
      </c>
    </row>
    <row r="222" spans="1:286" x14ac:dyDescent="0.25">
      <c r="A222" s="15" t="s">
        <v>460</v>
      </c>
      <c r="B222" s="4" t="s">
        <v>745</v>
      </c>
      <c r="C222" s="4" t="s">
        <v>734</v>
      </c>
      <c r="D222" s="4" t="s">
        <v>806</v>
      </c>
      <c r="E222" s="4" t="s">
        <v>15</v>
      </c>
      <c r="F222" s="15" t="s">
        <v>627</v>
      </c>
      <c r="G222" s="15" t="s">
        <v>632</v>
      </c>
      <c r="H222" s="27">
        <v>1</v>
      </c>
      <c r="I222" s="15" t="s">
        <v>629</v>
      </c>
      <c r="J222" s="15" t="s">
        <v>639</v>
      </c>
      <c r="K222" s="26">
        <v>957</v>
      </c>
      <c r="L222" s="98">
        <v>-2.3500519620000002</v>
      </c>
      <c r="M222" s="98">
        <v>34.049975992999997</v>
      </c>
      <c r="N222" s="24">
        <v>43008</v>
      </c>
      <c r="O222" s="24">
        <v>43082</v>
      </c>
      <c r="P222" s="26">
        <f t="shared" si="34"/>
        <v>74</v>
      </c>
      <c r="Q222" s="77">
        <f>INDEX([1]Sheet1!$J:$J,MATCH(A222,[1]Sheet1!$A:$A,0))</f>
        <v>512.07364697200001</v>
      </c>
      <c r="R222" s="91" t="s">
        <v>23</v>
      </c>
      <c r="S222" s="85">
        <v>0</v>
      </c>
      <c r="T222" s="85">
        <v>0.9</v>
      </c>
      <c r="AK222" s="104">
        <v>4</v>
      </c>
      <c r="EA222" s="28">
        <v>16</v>
      </c>
      <c r="EB222" s="26">
        <f t="shared" si="33"/>
        <v>20</v>
      </c>
      <c r="EC222" s="28">
        <v>20</v>
      </c>
      <c r="EE222" s="3" t="s">
        <v>894</v>
      </c>
      <c r="EG222" s="1">
        <v>3</v>
      </c>
      <c r="EH222" s="71">
        <v>9.6</v>
      </c>
      <c r="HH222" s="4">
        <v>12</v>
      </c>
      <c r="IN222" s="72">
        <v>80</v>
      </c>
      <c r="IO222" s="15">
        <f t="shared" si="35"/>
        <v>92</v>
      </c>
      <c r="IP222" s="58">
        <v>95</v>
      </c>
      <c r="IS222" s="32" t="s">
        <v>954</v>
      </c>
      <c r="JC222">
        <v>22.77</v>
      </c>
      <c r="JD222">
        <v>23.96</v>
      </c>
      <c r="JE222" s="107">
        <v>12</v>
      </c>
      <c r="JF222" s="40"/>
      <c r="JG222" s="132">
        <v>4</v>
      </c>
      <c r="JH222" s="40"/>
      <c r="JJ222" s="110">
        <v>4</v>
      </c>
      <c r="JK222" s="6">
        <v>2</v>
      </c>
      <c r="JP222" s="107">
        <v>1.65</v>
      </c>
      <c r="JQ222" s="107">
        <v>0.11</v>
      </c>
      <c r="JR222" s="107">
        <v>1.36</v>
      </c>
      <c r="JS222" s="107">
        <v>0.02</v>
      </c>
      <c r="JT222" s="107">
        <f t="shared" si="30"/>
        <v>3.01</v>
      </c>
      <c r="JU222" s="107">
        <f t="shared" si="31"/>
        <v>0.13</v>
      </c>
      <c r="JV222" s="107">
        <f t="shared" si="32"/>
        <v>16</v>
      </c>
      <c r="JW222" s="107">
        <f>IF(ISBLANK(JE222),"",IF(ISBLANK(JC223),"",IFERROR(((JE222-JC223)/0.36/P222),"")))</f>
        <v>-0.84459459459459463</v>
      </c>
      <c r="JX222" s="107">
        <f>IF(ISBLANK(JE222),"",IF(ISBLANK(JE222),"",IFERROR(((JE222-JE223)/0.36/P222),"")))</f>
        <v>0.1876876876876877</v>
      </c>
      <c r="JY222" s="107">
        <f>IF(ISBLANK(JD223),"",IF(ISBLANK(JV222),"",IFERROR(((JV222-JD223)/0.36/P222),"")))</f>
        <v>-0.7297297297297296</v>
      </c>
      <c r="JZ222" s="107">
        <f>IF(ISBLANK(JV223),"",IF(ISBLANK(JV222),"",IFERROR(((JV222-JV223)/0.36/P222),"")))</f>
        <v>0.3003003003003003</v>
      </c>
    </row>
    <row r="223" spans="1:286" x14ac:dyDescent="0.25">
      <c r="A223" s="15" t="s">
        <v>461</v>
      </c>
      <c r="B223" s="4" t="s">
        <v>745</v>
      </c>
      <c r="C223" s="4" t="s">
        <v>734</v>
      </c>
      <c r="D223" s="4" t="s">
        <v>806</v>
      </c>
      <c r="E223" s="4" t="s">
        <v>15</v>
      </c>
      <c r="F223" s="15" t="s">
        <v>627</v>
      </c>
      <c r="G223" s="15" t="s">
        <v>632</v>
      </c>
      <c r="H223" s="27">
        <v>1</v>
      </c>
      <c r="I223" s="15" t="s">
        <v>631</v>
      </c>
      <c r="J223" s="15" t="s">
        <v>639</v>
      </c>
      <c r="K223" s="26">
        <v>957</v>
      </c>
      <c r="L223" s="98">
        <v>-2.3500519620000002</v>
      </c>
      <c r="M223" s="98">
        <v>34.049975992999997</v>
      </c>
      <c r="N223" s="24">
        <v>43008</v>
      </c>
      <c r="O223" s="24">
        <v>43082</v>
      </c>
      <c r="P223" s="26">
        <f t="shared" si="34"/>
        <v>74</v>
      </c>
      <c r="Q223" s="77">
        <f>INDEX([1]Sheet1!$J:$J,MATCH(A223,[1]Sheet1!$A:$A,0))</f>
        <v>512.07364697200001</v>
      </c>
      <c r="R223" s="91" t="s">
        <v>23</v>
      </c>
      <c r="S223" s="85">
        <v>0</v>
      </c>
      <c r="T223" s="85">
        <v>1.4</v>
      </c>
      <c r="AK223" s="104">
        <v>3</v>
      </c>
      <c r="CL223" s="104">
        <v>2</v>
      </c>
      <c r="EA223" s="28">
        <v>21</v>
      </c>
      <c r="EB223" s="26">
        <f t="shared" si="33"/>
        <v>26</v>
      </c>
      <c r="EC223" s="28">
        <v>26</v>
      </c>
      <c r="EE223" s="3" t="s">
        <v>894</v>
      </c>
      <c r="EG223" s="1">
        <v>1</v>
      </c>
      <c r="EH223" s="71">
        <v>1.8</v>
      </c>
      <c r="HH223" s="4">
        <v>5</v>
      </c>
      <c r="IN223" s="72">
        <v>85</v>
      </c>
      <c r="IO223" s="58">
        <f t="shared" si="35"/>
        <v>90</v>
      </c>
      <c r="IP223" s="58">
        <v>95</v>
      </c>
      <c r="IR223" s="3" t="s">
        <v>923</v>
      </c>
      <c r="IS223" s="32" t="s">
        <v>954</v>
      </c>
      <c r="JC223">
        <v>34.5</v>
      </c>
      <c r="JD223">
        <v>35.44</v>
      </c>
      <c r="JE223" s="107">
        <v>7</v>
      </c>
      <c r="JF223" s="40"/>
      <c r="JG223" s="132">
        <v>3</v>
      </c>
      <c r="JH223" s="40"/>
      <c r="JJ223" s="110">
        <v>1</v>
      </c>
      <c r="JK223" s="6">
        <v>1</v>
      </c>
      <c r="JP223" s="107">
        <v>1.82</v>
      </c>
      <c r="JQ223" s="107">
        <v>0.03</v>
      </c>
      <c r="JR223" s="107">
        <v>2.2400000000000002</v>
      </c>
      <c r="JS223" s="107">
        <v>0.17</v>
      </c>
      <c r="JT223" s="107">
        <f t="shared" si="30"/>
        <v>4.0600000000000005</v>
      </c>
      <c r="JU223" s="107">
        <f t="shared" si="31"/>
        <v>0.2</v>
      </c>
      <c r="JV223" s="107">
        <f t="shared" si="32"/>
        <v>8</v>
      </c>
      <c r="JW223" s="107">
        <f>IF(ISBLANK(JE223),"",IF(ISBLANK(JC223),"",IFERROR(((JE223-JC223)/0.36/P223),"")))</f>
        <v>-1.0322822822822821</v>
      </c>
      <c r="JY223" s="107">
        <f>IF(ISBLANK(JV223),"",IF(ISBLANK(JD223),"",IFERROR(((JV223-JD223)/0.36/P223),"")))</f>
        <v>-1.03003003003003</v>
      </c>
    </row>
    <row r="224" spans="1:286" x14ac:dyDescent="0.25">
      <c r="A224" s="15" t="s">
        <v>462</v>
      </c>
      <c r="B224" s="4" t="s">
        <v>746</v>
      </c>
      <c r="C224" s="4" t="s">
        <v>734</v>
      </c>
      <c r="D224" s="4" t="s">
        <v>807</v>
      </c>
      <c r="E224" s="4" t="s">
        <v>15</v>
      </c>
      <c r="F224" s="15" t="s">
        <v>627</v>
      </c>
      <c r="G224" s="15" t="s">
        <v>632</v>
      </c>
      <c r="H224" s="27">
        <v>2</v>
      </c>
      <c r="I224" s="15" t="s">
        <v>629</v>
      </c>
      <c r="J224" s="15" t="s">
        <v>639</v>
      </c>
      <c r="K224" s="26">
        <v>959</v>
      </c>
      <c r="L224" s="98">
        <v>-2.3484879830000001</v>
      </c>
      <c r="M224" s="98">
        <v>34.050110019999998</v>
      </c>
      <c r="N224" s="24">
        <v>43008</v>
      </c>
      <c r="O224" s="24">
        <v>43082</v>
      </c>
      <c r="P224" s="26">
        <f t="shared" si="34"/>
        <v>74</v>
      </c>
      <c r="Q224" s="77">
        <f>INDEX([1]Sheet1!$J:$J,MATCH(A224,[1]Sheet1!$A:$A,0))</f>
        <v>512.07364697200001</v>
      </c>
      <c r="R224" s="91" t="s">
        <v>23</v>
      </c>
      <c r="S224" s="85">
        <v>0</v>
      </c>
      <c r="T224" s="85">
        <v>1.2</v>
      </c>
      <c r="EA224" s="28">
        <v>8</v>
      </c>
      <c r="EB224" s="26">
        <f t="shared" si="33"/>
        <v>8</v>
      </c>
      <c r="EC224" s="28">
        <v>12</v>
      </c>
      <c r="EE224" s="3" t="s">
        <v>894</v>
      </c>
      <c r="EG224" s="1">
        <v>4.5</v>
      </c>
      <c r="EH224" s="71">
        <v>20.2</v>
      </c>
      <c r="HI224" s="4">
        <v>20</v>
      </c>
      <c r="IN224" s="72">
        <v>65</v>
      </c>
      <c r="IO224" s="15">
        <f t="shared" si="35"/>
        <v>85</v>
      </c>
      <c r="IP224" s="58">
        <v>92</v>
      </c>
      <c r="IS224" s="32" t="s">
        <v>954</v>
      </c>
      <c r="JC224">
        <v>20.96</v>
      </c>
      <c r="JD224">
        <v>26.78</v>
      </c>
      <c r="JE224" s="107">
        <v>9</v>
      </c>
      <c r="JF224" s="40"/>
      <c r="JG224" s="132">
        <v>4</v>
      </c>
      <c r="JH224" s="40"/>
      <c r="JJ224" s="110">
        <v>11</v>
      </c>
      <c r="JK224" s="6">
        <v>5</v>
      </c>
      <c r="JP224" s="107">
        <v>2.0299999999999998</v>
      </c>
      <c r="JQ224" s="107">
        <v>0.12</v>
      </c>
      <c r="JR224" s="107">
        <v>1.23</v>
      </c>
      <c r="JS224" s="107">
        <v>0.09</v>
      </c>
      <c r="JT224" s="107">
        <f t="shared" si="30"/>
        <v>3.26</v>
      </c>
      <c r="JU224" s="107">
        <f t="shared" si="31"/>
        <v>0.21</v>
      </c>
      <c r="JV224" s="107">
        <f t="shared" si="32"/>
        <v>20</v>
      </c>
      <c r="JW224" s="107">
        <f>IF(ISBLANK(JE224),"",IF(ISBLANK(JC225),"",IFERROR(((JE224-JC225)/0.36/P224),"")))</f>
        <v>-0.33408408408408402</v>
      </c>
      <c r="JX224" s="107">
        <f>IF(ISBLANK(JE224),"",IF(ISBLANK(JE224),"",IFERROR(((JE224-JE225)/0.36/P224),"")))</f>
        <v>0.11261261261261261</v>
      </c>
      <c r="JY224" s="107">
        <f>IF(ISBLANK(JD225),"",IF(ISBLANK(JV224),"",IFERROR(((JV224-JD225)/0.36/P224),"")))</f>
        <v>3.7162162162162241E-2</v>
      </c>
      <c r="JZ224" s="107">
        <f>IF(ISBLANK(JV225),"",IF(ISBLANK(JV224),"",IFERROR(((JV224-JV225)/0.36/P224),"")))</f>
        <v>0.45045045045045046</v>
      </c>
    </row>
    <row r="225" spans="1:286" x14ac:dyDescent="0.25">
      <c r="A225" s="15" t="s">
        <v>463</v>
      </c>
      <c r="B225" s="4" t="s">
        <v>746</v>
      </c>
      <c r="C225" s="4" t="s">
        <v>734</v>
      </c>
      <c r="D225" s="4" t="s">
        <v>807</v>
      </c>
      <c r="E225" s="4" t="s">
        <v>15</v>
      </c>
      <c r="F225" s="15" t="s">
        <v>627</v>
      </c>
      <c r="G225" s="15" t="s">
        <v>632</v>
      </c>
      <c r="H225" s="27">
        <v>2</v>
      </c>
      <c r="I225" s="15" t="s">
        <v>631</v>
      </c>
      <c r="J225" s="15" t="s">
        <v>639</v>
      </c>
      <c r="K225" s="26">
        <v>959</v>
      </c>
      <c r="L225" s="98">
        <v>-2.3484879830000001</v>
      </c>
      <c r="M225" s="98">
        <v>34.050110019999998</v>
      </c>
      <c r="N225" s="24">
        <v>43008</v>
      </c>
      <c r="O225" s="24">
        <v>43082</v>
      </c>
      <c r="P225" s="26">
        <f t="shared" si="34"/>
        <v>74</v>
      </c>
      <c r="Q225" s="77">
        <f>INDEX([1]Sheet1!$J:$J,MATCH(A225,[1]Sheet1!$A:$A,0))</f>
        <v>512.07364697200001</v>
      </c>
      <c r="R225" s="91" t="s">
        <v>23</v>
      </c>
      <c r="S225" s="85">
        <v>0</v>
      </c>
      <c r="T225" s="85">
        <v>1</v>
      </c>
      <c r="AK225" s="104">
        <v>4</v>
      </c>
      <c r="EA225" s="28">
        <v>14</v>
      </c>
      <c r="EB225" s="26">
        <f t="shared" si="33"/>
        <v>18</v>
      </c>
      <c r="EC225" s="28">
        <v>18</v>
      </c>
      <c r="EG225" s="1">
        <v>2.4</v>
      </c>
      <c r="EH225" s="71">
        <v>4.2</v>
      </c>
      <c r="HI225" s="4">
        <v>12</v>
      </c>
      <c r="IN225" s="72">
        <v>60</v>
      </c>
      <c r="IO225" s="58">
        <f t="shared" si="35"/>
        <v>72</v>
      </c>
      <c r="IP225" s="58">
        <v>72</v>
      </c>
      <c r="IS225" s="32" t="s">
        <v>954</v>
      </c>
      <c r="JC225">
        <v>17.899999999999999</v>
      </c>
      <c r="JD225">
        <v>19.009999999999998</v>
      </c>
      <c r="JE225" s="107">
        <v>6</v>
      </c>
      <c r="JF225" s="40"/>
      <c r="JG225" s="132">
        <v>3</v>
      </c>
      <c r="JH225" s="40"/>
      <c r="JJ225" s="110">
        <v>2</v>
      </c>
      <c r="JK225" s="6">
        <v>2</v>
      </c>
      <c r="JP225" s="107">
        <v>2.2400000000000002</v>
      </c>
      <c r="JQ225" s="107">
        <v>0.09</v>
      </c>
      <c r="JR225" s="107">
        <v>2.0299999999999998</v>
      </c>
      <c r="JS225" s="107">
        <v>0.05</v>
      </c>
      <c r="JT225" s="107">
        <f t="shared" si="30"/>
        <v>4.2699999999999996</v>
      </c>
      <c r="JU225" s="107">
        <f t="shared" si="31"/>
        <v>0.14000000000000001</v>
      </c>
      <c r="JV225" s="107">
        <f t="shared" si="32"/>
        <v>8</v>
      </c>
      <c r="JW225" s="107">
        <f>IF(ISBLANK(JE225),"",IF(ISBLANK(JC225),"",IFERROR(((JE225-JC225)/0.36/P225),"")))</f>
        <v>-0.44669669669669665</v>
      </c>
      <c r="JY225" s="107">
        <f>IF(ISBLANK(JV225),"",IF(ISBLANK(JD225),"",IFERROR(((JV225-JD225)/0.36/P225),"")))</f>
        <v>-0.41328828828828823</v>
      </c>
    </row>
    <row r="226" spans="1:286" x14ac:dyDescent="0.25">
      <c r="A226" s="15" t="s">
        <v>464</v>
      </c>
      <c r="B226" s="4" t="s">
        <v>758</v>
      </c>
      <c r="C226" s="4" t="s">
        <v>734</v>
      </c>
      <c r="D226" s="4" t="s">
        <v>808</v>
      </c>
      <c r="E226" s="4" t="s">
        <v>15</v>
      </c>
      <c r="F226" s="15" t="s">
        <v>627</v>
      </c>
      <c r="G226" s="15" t="s">
        <v>632</v>
      </c>
      <c r="H226" s="27">
        <v>3</v>
      </c>
      <c r="I226" s="15" t="s">
        <v>629</v>
      </c>
      <c r="J226" s="15" t="s">
        <v>639</v>
      </c>
      <c r="K226" s="26">
        <v>1022</v>
      </c>
      <c r="L226" s="98">
        <v>-2.3672930339999998</v>
      </c>
      <c r="M226" s="98">
        <v>34.062509034000001</v>
      </c>
      <c r="N226" s="24">
        <v>43008</v>
      </c>
      <c r="O226" s="24">
        <v>43082</v>
      </c>
      <c r="P226" s="26">
        <f t="shared" si="34"/>
        <v>74</v>
      </c>
      <c r="Q226" s="77">
        <f>INDEX([1]Sheet1!$J:$J,MATCH(A226,[1]Sheet1!$A:$A,0))</f>
        <v>512.07364697200001</v>
      </c>
      <c r="R226" s="91" t="s">
        <v>23</v>
      </c>
      <c r="S226" s="85">
        <v>1</v>
      </c>
      <c r="T226" s="85">
        <v>1.3</v>
      </c>
      <c r="Z226" s="104">
        <v>8</v>
      </c>
      <c r="EA226" s="28">
        <v>44</v>
      </c>
      <c r="EB226" s="26">
        <f t="shared" si="33"/>
        <v>52</v>
      </c>
      <c r="EC226" s="28">
        <v>55</v>
      </c>
      <c r="EE226" s="3" t="s">
        <v>894</v>
      </c>
      <c r="EG226" s="1">
        <v>2</v>
      </c>
      <c r="EH226" s="71">
        <v>4.8</v>
      </c>
      <c r="GS226" s="4">
        <v>5</v>
      </c>
      <c r="HJ226" s="4">
        <v>5</v>
      </c>
      <c r="IN226" s="72">
        <v>85</v>
      </c>
      <c r="IO226" s="15">
        <f t="shared" si="35"/>
        <v>95</v>
      </c>
      <c r="IP226" s="58">
        <v>97</v>
      </c>
      <c r="IS226" s="32" t="s">
        <v>954</v>
      </c>
      <c r="JC226">
        <v>13.18</v>
      </c>
      <c r="JD226">
        <v>18.559999999999999</v>
      </c>
      <c r="JE226" s="107">
        <v>14</v>
      </c>
      <c r="JF226" s="40"/>
      <c r="JG226" s="132">
        <v>6</v>
      </c>
      <c r="JH226" s="40"/>
      <c r="JJ226" s="110">
        <v>7</v>
      </c>
      <c r="JK226" s="6">
        <v>4</v>
      </c>
      <c r="JP226" s="107">
        <v>1.96</v>
      </c>
      <c r="JQ226" s="107">
        <v>0.33</v>
      </c>
      <c r="JR226" s="107">
        <v>1.72</v>
      </c>
      <c r="JS226" s="107">
        <v>0.04</v>
      </c>
      <c r="JT226" s="107">
        <f t="shared" si="30"/>
        <v>3.6799999999999997</v>
      </c>
      <c r="JU226" s="107">
        <f t="shared" si="31"/>
        <v>0.37</v>
      </c>
      <c r="JV226" s="107">
        <f t="shared" si="32"/>
        <v>21</v>
      </c>
      <c r="JW226" s="107">
        <f>IF(ISBLANK(JE226),"",IF(ISBLANK(JC227),"",IFERROR(((JE226-JC227)/0.36/P226),"")))</f>
        <v>5.1051051051051032E-2</v>
      </c>
      <c r="JX226" s="107">
        <f>IF(ISBLANK(JE226),"",IF(ISBLANK(JE226),"",IFERROR(((JE226-JE227)/0.36/P226),"")))</f>
        <v>-3.3408408408408433E-2</v>
      </c>
      <c r="JY226" s="107">
        <f>IF(ISBLANK(JD227),"",IF(ISBLANK(JV226),"",IFERROR(((JV226-JD227)/0.36/P226),"")))</f>
        <v>0.23498498498498499</v>
      </c>
      <c r="JZ226" s="107">
        <f>IF(ISBLANK(JV227),"",IF(ISBLANK(JV226),"",IFERROR(((JV226-JV227)/0.36/P226),"")))</f>
        <v>0.15427927927927926</v>
      </c>
    </row>
    <row r="227" spans="1:286" x14ac:dyDescent="0.25">
      <c r="A227" s="15" t="s">
        <v>465</v>
      </c>
      <c r="B227" s="4" t="s">
        <v>758</v>
      </c>
      <c r="C227" s="4" t="s">
        <v>734</v>
      </c>
      <c r="D227" s="4" t="s">
        <v>808</v>
      </c>
      <c r="E227" s="4" t="s">
        <v>15</v>
      </c>
      <c r="F227" s="15" t="s">
        <v>627</v>
      </c>
      <c r="G227" s="15" t="s">
        <v>632</v>
      </c>
      <c r="H227" s="27">
        <v>3</v>
      </c>
      <c r="I227" s="15" t="s">
        <v>631</v>
      </c>
      <c r="J227" s="15" t="s">
        <v>639</v>
      </c>
      <c r="K227" s="26">
        <v>1022</v>
      </c>
      <c r="L227" s="98">
        <v>-2.3672930339999998</v>
      </c>
      <c r="M227" s="98">
        <v>34.062509034000001</v>
      </c>
      <c r="N227" s="24">
        <v>43008</v>
      </c>
      <c r="O227" s="24">
        <v>43082</v>
      </c>
      <c r="P227" s="26">
        <f t="shared" si="34"/>
        <v>74</v>
      </c>
      <c r="Q227" s="77">
        <f>INDEX([1]Sheet1!$J:$J,MATCH(A227,[1]Sheet1!$A:$A,0))</f>
        <v>512.07364697200001</v>
      </c>
      <c r="R227" s="91" t="s">
        <v>23</v>
      </c>
      <c r="S227" s="85">
        <v>1.5</v>
      </c>
      <c r="T227" s="85">
        <v>1.8</v>
      </c>
      <c r="Z227" s="104">
        <v>15</v>
      </c>
      <c r="EA227" s="28">
        <v>25</v>
      </c>
      <c r="EB227" s="26">
        <f t="shared" si="33"/>
        <v>40</v>
      </c>
      <c r="EC227" s="28">
        <v>45</v>
      </c>
      <c r="EE227" s="3" t="s">
        <v>894</v>
      </c>
      <c r="EG227" s="1">
        <v>2</v>
      </c>
      <c r="EH227" s="71">
        <v>2.4</v>
      </c>
      <c r="IN227" s="72">
        <v>68</v>
      </c>
      <c r="IO227" s="58">
        <f t="shared" si="35"/>
        <v>68</v>
      </c>
      <c r="IP227" s="58">
        <v>75</v>
      </c>
      <c r="IR227" s="3" t="s">
        <v>936</v>
      </c>
      <c r="IS227" s="32" t="s">
        <v>954</v>
      </c>
      <c r="JC227">
        <v>12.64</v>
      </c>
      <c r="JD227">
        <v>14.74</v>
      </c>
      <c r="JE227" s="107">
        <v>14.89</v>
      </c>
      <c r="JF227" s="40"/>
      <c r="JG227" s="144"/>
      <c r="JH227" s="40"/>
      <c r="JJ227" s="110">
        <v>2</v>
      </c>
      <c r="JK227" s="6">
        <v>2</v>
      </c>
      <c r="JP227" s="141"/>
      <c r="JQ227" s="141"/>
      <c r="JR227" s="107">
        <v>2.0699999999999998</v>
      </c>
      <c r="JS227" s="107">
        <v>0.14000000000000001</v>
      </c>
      <c r="JT227" s="107">
        <f t="shared" si="30"/>
        <v>2.0699999999999998</v>
      </c>
      <c r="JU227" s="107">
        <f t="shared" si="31"/>
        <v>0.14000000000000001</v>
      </c>
      <c r="JV227" s="107">
        <f t="shared" si="32"/>
        <v>16.89</v>
      </c>
      <c r="JW227" s="107">
        <f>IF(ISBLANK(JE227),"",IF(ISBLANK(JC227),"",IFERROR(((JE227-JC227)/0.36/P227),"")))</f>
        <v>8.4459459459459457E-2</v>
      </c>
      <c r="JY227" s="107">
        <f>IF(ISBLANK(JV227),"",IF(ISBLANK(JD227),"",IFERROR(((JV227-JD227)/0.36/P227),"")))</f>
        <v>8.0705705705705719E-2</v>
      </c>
    </row>
    <row r="228" spans="1:286" x14ac:dyDescent="0.25">
      <c r="A228" s="15" t="s">
        <v>466</v>
      </c>
      <c r="B228" s="4" t="s">
        <v>747</v>
      </c>
      <c r="C228" s="4" t="s">
        <v>734</v>
      </c>
      <c r="D228" s="4" t="s">
        <v>809</v>
      </c>
      <c r="E228" s="4" t="s">
        <v>15</v>
      </c>
      <c r="F228" s="15" t="s">
        <v>627</v>
      </c>
      <c r="G228" s="15" t="s">
        <v>632</v>
      </c>
      <c r="H228" s="27">
        <v>4</v>
      </c>
      <c r="I228" s="15" t="s">
        <v>629</v>
      </c>
      <c r="J228" s="15" t="s">
        <v>639</v>
      </c>
      <c r="K228" s="26">
        <v>1020</v>
      </c>
      <c r="L228" s="98">
        <v>-2.3685700170000001</v>
      </c>
      <c r="M228" s="98">
        <v>34.062585980000001</v>
      </c>
      <c r="N228" s="24">
        <v>43008</v>
      </c>
      <c r="O228" s="24">
        <v>43082</v>
      </c>
      <c r="P228" s="26">
        <f t="shared" si="34"/>
        <v>74</v>
      </c>
      <c r="Q228" s="77">
        <f>INDEX([1]Sheet1!$J:$J,MATCH(A228,[1]Sheet1!$A:$A,0))</f>
        <v>512.07364697200001</v>
      </c>
      <c r="R228" s="91" t="s">
        <v>23</v>
      </c>
      <c r="S228" s="85">
        <v>1</v>
      </c>
      <c r="T228" s="85">
        <v>1.2</v>
      </c>
      <c r="EA228" s="28">
        <v>18</v>
      </c>
      <c r="EB228" s="26">
        <f t="shared" si="33"/>
        <v>18</v>
      </c>
      <c r="EC228" s="28">
        <v>26</v>
      </c>
      <c r="EE228" s="3" t="s">
        <v>894</v>
      </c>
      <c r="EG228" s="1">
        <v>3.5</v>
      </c>
      <c r="EH228" s="71">
        <v>27.1</v>
      </c>
      <c r="EV228">
        <v>15</v>
      </c>
      <c r="HK228" s="4">
        <v>7</v>
      </c>
      <c r="IN228" s="72">
        <v>55</v>
      </c>
      <c r="IO228" s="15">
        <f t="shared" si="35"/>
        <v>77</v>
      </c>
      <c r="IP228" s="58">
        <v>85</v>
      </c>
      <c r="IS228" s="32" t="s">
        <v>954</v>
      </c>
      <c r="JC228">
        <v>13.92</v>
      </c>
      <c r="JD228">
        <v>21.18</v>
      </c>
      <c r="JE228" s="107">
        <v>21.78</v>
      </c>
      <c r="JF228" s="40"/>
      <c r="JG228" s="144"/>
      <c r="JH228" s="40"/>
      <c r="JJ228" s="110">
        <v>34.47</v>
      </c>
      <c r="JK228" s="143"/>
      <c r="JP228" s="141"/>
      <c r="JQ228" s="141"/>
      <c r="JR228" s="141"/>
      <c r="JS228" s="141"/>
      <c r="JT228" s="107" t="str">
        <f t="shared" si="30"/>
        <v/>
      </c>
      <c r="JU228" s="107" t="str">
        <f t="shared" si="31"/>
        <v/>
      </c>
      <c r="JV228" s="107">
        <f t="shared" si="32"/>
        <v>56.25</v>
      </c>
      <c r="JW228" s="107">
        <f>IF(ISBLANK(JE228),"",IF(ISBLANK(JC229),"",IFERROR(((JE228-JC229)/0.36/P228),"")))</f>
        <v>0.15578078078078086</v>
      </c>
      <c r="JX228" s="107">
        <f>IF(ISBLANK(JE228),"",IF(ISBLANK(JE228),"",IFERROR(((JE228-JE229)/0.36/P228),"")))</f>
        <v>0.5923423423423424</v>
      </c>
      <c r="JY228" s="107">
        <f>IF(ISBLANK(JD229),"",IF(ISBLANK(JV228),"",IFERROR(((JV228-JD229)/0.36/P228),"")))</f>
        <v>0.98310810810810811</v>
      </c>
      <c r="JZ228" s="107">
        <f>IF(ISBLANK(JV229),"",IF(ISBLANK(JV228),"",IFERROR(((JV228-JV229)/0.36/P228),"")))</f>
        <v>1.5484234234234235</v>
      </c>
    </row>
    <row r="229" spans="1:286" x14ac:dyDescent="0.25">
      <c r="A229" s="15" t="s">
        <v>467</v>
      </c>
      <c r="B229" s="4" t="s">
        <v>747</v>
      </c>
      <c r="C229" s="4" t="s">
        <v>734</v>
      </c>
      <c r="D229" s="4" t="s">
        <v>809</v>
      </c>
      <c r="E229" s="4" t="s">
        <v>15</v>
      </c>
      <c r="F229" s="15" t="s">
        <v>627</v>
      </c>
      <c r="G229" s="15" t="s">
        <v>632</v>
      </c>
      <c r="H229" s="27">
        <v>4</v>
      </c>
      <c r="I229" s="15" t="s">
        <v>631</v>
      </c>
      <c r="J229" s="15" t="s">
        <v>639</v>
      </c>
      <c r="K229" s="26">
        <v>1020</v>
      </c>
      <c r="L229" s="98">
        <v>-2.3685700170000001</v>
      </c>
      <c r="M229" s="98">
        <v>34.062585980000001</v>
      </c>
      <c r="N229" s="24">
        <v>43008</v>
      </c>
      <c r="O229" s="24">
        <v>43082</v>
      </c>
      <c r="P229" s="26">
        <f t="shared" si="34"/>
        <v>74</v>
      </c>
      <c r="Q229" s="77">
        <f>INDEX([1]Sheet1!$J:$J,MATCH(A229,[1]Sheet1!$A:$A,0))</f>
        <v>512.07364697200001</v>
      </c>
      <c r="R229" s="91" t="s">
        <v>23</v>
      </c>
      <c r="S229" s="85">
        <v>1</v>
      </c>
      <c r="T229" s="85">
        <v>2.4</v>
      </c>
      <c r="Z229" s="104">
        <v>5</v>
      </c>
      <c r="AG229" s="104">
        <v>5</v>
      </c>
      <c r="EA229" s="28">
        <v>37</v>
      </c>
      <c r="EB229" s="26">
        <f t="shared" si="33"/>
        <v>47</v>
      </c>
      <c r="EC229" s="28">
        <v>30</v>
      </c>
      <c r="EG229" s="1">
        <v>1.5</v>
      </c>
      <c r="EH229" s="71">
        <v>4.3</v>
      </c>
      <c r="EV229">
        <v>5</v>
      </c>
      <c r="FE229">
        <v>5</v>
      </c>
      <c r="IN229" s="72">
        <v>55</v>
      </c>
      <c r="IO229" s="58">
        <f t="shared" si="35"/>
        <v>65</v>
      </c>
      <c r="IP229" s="58">
        <v>65</v>
      </c>
      <c r="IS229" s="32" t="s">
        <v>954</v>
      </c>
      <c r="JC229">
        <v>17.63</v>
      </c>
      <c r="JD229">
        <v>30.06</v>
      </c>
      <c r="JE229" s="107">
        <v>6</v>
      </c>
      <c r="JF229" s="40"/>
      <c r="JG229" s="132">
        <v>3</v>
      </c>
      <c r="JH229" s="40"/>
      <c r="JJ229" s="110">
        <v>9</v>
      </c>
      <c r="JK229" s="6">
        <v>4</v>
      </c>
      <c r="JP229" s="107">
        <v>2.17</v>
      </c>
      <c r="JQ229" s="107">
        <v>7.0000000000000007E-2</v>
      </c>
      <c r="JR229" s="107">
        <v>2.1</v>
      </c>
      <c r="JS229" s="107">
        <v>0.21</v>
      </c>
      <c r="JT229" s="107">
        <f t="shared" si="30"/>
        <v>4.2699999999999996</v>
      </c>
      <c r="JU229" s="107">
        <f t="shared" si="31"/>
        <v>0.28000000000000003</v>
      </c>
      <c r="JV229" s="107">
        <f t="shared" si="32"/>
        <v>15</v>
      </c>
      <c r="JW229" s="107">
        <f>IF(ISBLANK(JE229),"",IF(ISBLANK(JC229),"",IFERROR(((JE229-JC229)/0.36/P229),"")))</f>
        <v>-0.43656156156156156</v>
      </c>
      <c r="JY229" s="107">
        <f>IF(ISBLANK(JV229),"",IF(ISBLANK(JD229),"",IFERROR(((JV229-JD229)/0.36/P229),"")))</f>
        <v>-0.5653153153153152</v>
      </c>
    </row>
    <row r="230" spans="1:286" x14ac:dyDescent="0.25">
      <c r="A230" s="15" t="s">
        <v>468</v>
      </c>
      <c r="B230" s="4" t="s">
        <v>748</v>
      </c>
      <c r="C230" s="4" t="s">
        <v>735</v>
      </c>
      <c r="D230" s="4" t="s">
        <v>810</v>
      </c>
      <c r="E230" s="4" t="s">
        <v>31</v>
      </c>
      <c r="F230" s="15" t="s">
        <v>633</v>
      </c>
      <c r="G230" s="15" t="s">
        <v>628</v>
      </c>
      <c r="H230" s="27">
        <v>1</v>
      </c>
      <c r="I230" s="15" t="s">
        <v>629</v>
      </c>
      <c r="J230" s="15" t="s">
        <v>639</v>
      </c>
      <c r="K230" s="26">
        <v>995</v>
      </c>
      <c r="L230" s="98">
        <v>-3.2993320000000002</v>
      </c>
      <c r="M230" s="98">
        <v>34.848457965999998</v>
      </c>
      <c r="N230" s="24">
        <v>43006</v>
      </c>
      <c r="O230" s="24">
        <v>43080</v>
      </c>
      <c r="P230" s="26">
        <f t="shared" si="34"/>
        <v>74</v>
      </c>
      <c r="Q230" s="77">
        <f>INDEX([1]Sheet1!$J:$J,MATCH(A230,[1]Sheet1!$A:$A,0))</f>
        <v>151.07364628299999</v>
      </c>
      <c r="R230" s="91" t="s">
        <v>115</v>
      </c>
      <c r="S230" s="85">
        <v>3.5</v>
      </c>
      <c r="T230" s="85">
        <v>9.8000000000000007</v>
      </c>
      <c r="Z230" s="104">
        <v>5</v>
      </c>
      <c r="BE230" s="104">
        <v>15</v>
      </c>
      <c r="EA230" s="28">
        <v>5</v>
      </c>
      <c r="EB230" s="26">
        <f t="shared" si="33"/>
        <v>25</v>
      </c>
      <c r="EC230" s="28">
        <v>32</v>
      </c>
      <c r="EG230" s="1">
        <v>2.5</v>
      </c>
      <c r="EH230" s="71">
        <v>4.2</v>
      </c>
      <c r="FE230">
        <v>5</v>
      </c>
      <c r="IN230" s="72">
        <v>15</v>
      </c>
      <c r="IO230" s="15">
        <f t="shared" si="35"/>
        <v>20</v>
      </c>
      <c r="IP230" s="58">
        <v>20</v>
      </c>
      <c r="IS230" s="32" t="s">
        <v>954</v>
      </c>
      <c r="JC230">
        <v>2.2799999999999998</v>
      </c>
      <c r="JD230">
        <v>9.65</v>
      </c>
      <c r="JE230" s="107">
        <v>7.7</v>
      </c>
      <c r="JF230" s="40"/>
      <c r="JG230" s="144"/>
      <c r="JH230" s="40"/>
      <c r="JJ230" s="110">
        <v>22</v>
      </c>
      <c r="JK230" s="6">
        <v>8</v>
      </c>
      <c r="JP230" s="141"/>
      <c r="JQ230" s="141"/>
      <c r="JR230" s="107">
        <v>2.14</v>
      </c>
      <c r="JS230" s="107">
        <v>0.26</v>
      </c>
      <c r="JT230" s="107">
        <f t="shared" si="30"/>
        <v>2.14</v>
      </c>
      <c r="JU230" s="107">
        <f t="shared" si="31"/>
        <v>0.26</v>
      </c>
      <c r="JV230" s="107">
        <f t="shared" si="32"/>
        <v>29.7</v>
      </c>
      <c r="JW230" s="107">
        <f>IF(ISBLANK(JE230),"",IF(ISBLANK(JC232),"",IFERROR(((JE230-JC232)/0.36/P230),"")))</f>
        <v>0.12650150150150152</v>
      </c>
      <c r="JX230" s="107">
        <f>IF(ISBLANK(JE230),"",IF(ISBLANK(JE232),"",IFERROR(((JE230-JE232)/0.36/P230),"")))</f>
        <v>0.21396396396396397</v>
      </c>
      <c r="JY230" s="107">
        <f>IF(ISBLANK(JV230),"",IF(ISBLANK(JD232),"",IFERROR(((JV230-JD232)/0.36/P230),"")))</f>
        <v>0.7567567567567568</v>
      </c>
      <c r="JZ230" s="107">
        <f>IF(ISBLANK(JV232),"",IF(ISBLANK(JV230),"",IFERROR(((JV230-JV232)/0.36/P230),"")))</f>
        <v>0.96471471471471471</v>
      </c>
    </row>
    <row r="231" spans="1:286" x14ac:dyDescent="0.25">
      <c r="A231" s="15" t="s">
        <v>469</v>
      </c>
      <c r="B231" s="4" t="s">
        <v>748</v>
      </c>
      <c r="C231" s="4" t="s">
        <v>735</v>
      </c>
      <c r="D231" s="4" t="s">
        <v>810</v>
      </c>
      <c r="E231" s="4" t="s">
        <v>31</v>
      </c>
      <c r="F231" s="15" t="s">
        <v>633</v>
      </c>
      <c r="G231" s="15" t="s">
        <v>628</v>
      </c>
      <c r="H231" s="27">
        <v>1</v>
      </c>
      <c r="I231" s="15" t="s">
        <v>634</v>
      </c>
      <c r="J231" s="15" t="s">
        <v>639</v>
      </c>
      <c r="K231" s="26">
        <v>995</v>
      </c>
      <c r="L231" s="98">
        <v>-3.2993320000000002</v>
      </c>
      <c r="M231" s="98">
        <v>34.848457965999998</v>
      </c>
      <c r="N231" s="24">
        <v>43006</v>
      </c>
      <c r="O231" s="24">
        <v>43080</v>
      </c>
      <c r="P231" s="26">
        <f t="shared" si="34"/>
        <v>74</v>
      </c>
      <c r="Q231" s="77">
        <f>INDEX([1]Sheet1!$J:$J,MATCH(A231,[1]Sheet1!$A:$A,0))</f>
        <v>151.07364628299999</v>
      </c>
      <c r="R231" s="91" t="s">
        <v>115</v>
      </c>
      <c r="S231" s="85">
        <v>2.5</v>
      </c>
      <c r="T231" s="85">
        <v>2.2000000000000002</v>
      </c>
      <c r="EA231" s="28">
        <v>9</v>
      </c>
      <c r="EB231" s="26">
        <f t="shared" si="33"/>
        <v>9</v>
      </c>
      <c r="EC231" s="28">
        <v>12</v>
      </c>
      <c r="EE231" s="3" t="s">
        <v>894</v>
      </c>
      <c r="EG231" s="1">
        <v>3</v>
      </c>
      <c r="EH231" s="71">
        <v>10.3</v>
      </c>
      <c r="EV231">
        <v>5</v>
      </c>
      <c r="FE231">
        <v>7</v>
      </c>
      <c r="FS231" s="4">
        <v>25</v>
      </c>
      <c r="IN231" s="72">
        <v>15</v>
      </c>
      <c r="IO231" s="58">
        <f t="shared" si="35"/>
        <v>52</v>
      </c>
      <c r="IP231" s="58">
        <v>60</v>
      </c>
      <c r="IS231" s="32" t="s">
        <v>954</v>
      </c>
      <c r="JC231">
        <v>5.32</v>
      </c>
      <c r="JD231">
        <v>18.939999999999998</v>
      </c>
      <c r="JE231" s="107">
        <v>11.96</v>
      </c>
      <c r="JF231" s="40"/>
      <c r="JG231" s="144"/>
      <c r="JH231" s="40"/>
      <c r="JJ231" s="110">
        <v>2</v>
      </c>
      <c r="JK231" s="6">
        <v>2</v>
      </c>
      <c r="JP231" s="141"/>
      <c r="JQ231" s="141"/>
      <c r="JR231" s="107">
        <v>3.26</v>
      </c>
      <c r="JS231" s="107">
        <v>0.28999999999999998</v>
      </c>
      <c r="JT231" s="107">
        <f t="shared" si="30"/>
        <v>3.26</v>
      </c>
      <c r="JU231" s="107">
        <f t="shared" si="31"/>
        <v>0.28999999999999998</v>
      </c>
      <c r="JV231" s="107">
        <f t="shared" si="32"/>
        <v>13.96</v>
      </c>
      <c r="JW231" s="107">
        <f>IF(ISBLANK(JE231),"",IF(ISBLANK(JC232),"",IFERROR(((JE231-JC232)/0.36/P231),"")))</f>
        <v>0.28641141141141147</v>
      </c>
      <c r="JX231" s="107">
        <f>IF(ISBLANK(JE231),"",IF(ISBLANK(JE232),"",IFERROR(((JE231-JE232)/0.36/P231),"")))</f>
        <v>0.37387387387387394</v>
      </c>
      <c r="JY231" s="107">
        <f>IF(ISBLANK(JV231),"",IF(ISBLANK(JD232),"",IFERROR(((JV231-JD232)/0.36/P231),"")))</f>
        <v>0.16591591591591598</v>
      </c>
      <c r="JZ231" s="107">
        <f>IF(ISBLANK(JV232),"",IF(ISBLANK(JV231),"",IFERROR(((JV231-JV232)/0.36/P231),"")))</f>
        <v>0.37387387387387394</v>
      </c>
    </row>
    <row r="232" spans="1:286" x14ac:dyDescent="0.25">
      <c r="A232" s="15" t="s">
        <v>470</v>
      </c>
      <c r="B232" s="4" t="s">
        <v>748</v>
      </c>
      <c r="C232" s="4" t="s">
        <v>735</v>
      </c>
      <c r="D232" s="4" t="s">
        <v>810</v>
      </c>
      <c r="E232" s="4" t="s">
        <v>31</v>
      </c>
      <c r="F232" s="15" t="s">
        <v>633</v>
      </c>
      <c r="G232" s="15" t="s">
        <v>628</v>
      </c>
      <c r="H232" s="27">
        <v>1</v>
      </c>
      <c r="I232" s="15" t="s">
        <v>631</v>
      </c>
      <c r="J232" s="15" t="s">
        <v>639</v>
      </c>
      <c r="K232" s="26">
        <v>995</v>
      </c>
      <c r="L232" s="98">
        <v>-3.2993320000000002</v>
      </c>
      <c r="M232" s="98">
        <v>34.848457965999998</v>
      </c>
      <c r="N232" s="24">
        <v>43006</v>
      </c>
      <c r="O232" s="24">
        <v>43080</v>
      </c>
      <c r="P232" s="26">
        <f t="shared" si="34"/>
        <v>74</v>
      </c>
      <c r="Q232" s="77">
        <f>INDEX([1]Sheet1!$J:$J,MATCH(A232,[1]Sheet1!$A:$A,0))</f>
        <v>151.07364628299999</v>
      </c>
      <c r="R232" s="91" t="s">
        <v>115</v>
      </c>
      <c r="S232" s="85">
        <v>3</v>
      </c>
      <c r="T232" s="85">
        <v>1.2</v>
      </c>
      <c r="EA232" s="28">
        <v>7</v>
      </c>
      <c r="EB232" s="26">
        <f t="shared" si="33"/>
        <v>7</v>
      </c>
      <c r="EC232" s="28">
        <v>10</v>
      </c>
      <c r="EE232" s="3" t="s">
        <v>894</v>
      </c>
      <c r="EG232" s="1">
        <v>3.5</v>
      </c>
      <c r="EH232" s="71">
        <v>0.8</v>
      </c>
      <c r="FE232">
        <v>5</v>
      </c>
      <c r="IN232">
        <v>5</v>
      </c>
      <c r="IO232" s="15">
        <f t="shared" si="35"/>
        <v>10</v>
      </c>
      <c r="IP232" s="4">
        <v>10</v>
      </c>
      <c r="IR232" s="3" t="s">
        <v>823</v>
      </c>
      <c r="IS232" s="32" t="s">
        <v>954</v>
      </c>
      <c r="JC232">
        <v>4.33</v>
      </c>
      <c r="JD232">
        <v>9.5399999999999991</v>
      </c>
      <c r="JE232" s="107">
        <v>2</v>
      </c>
      <c r="JF232" s="40"/>
      <c r="JG232" s="132">
        <v>2</v>
      </c>
      <c r="JH232" s="40"/>
      <c r="JJ232" s="110">
        <v>2</v>
      </c>
      <c r="JK232" s="6">
        <v>2</v>
      </c>
      <c r="JP232" s="107">
        <v>1.19</v>
      </c>
      <c r="JQ232" s="107">
        <v>0.08</v>
      </c>
      <c r="JR232" s="107">
        <v>2.8</v>
      </c>
      <c r="JS232" s="107">
        <v>0.22</v>
      </c>
      <c r="JT232" s="107">
        <f t="shared" si="30"/>
        <v>3.9899999999999998</v>
      </c>
      <c r="JU232" s="107">
        <f t="shared" si="31"/>
        <v>0.3</v>
      </c>
      <c r="JV232" s="107">
        <f t="shared" si="32"/>
        <v>4</v>
      </c>
      <c r="JW232" s="107">
        <f>IF(ISBLANK(JE232),"",IF(ISBLANK(JC232),"",IFERROR(((JE232-JC232)/0.36/P232),"")))</f>
        <v>-8.7462462462462462E-2</v>
      </c>
      <c r="JY232" s="107">
        <f>IF(ISBLANK(JV232),"",IF(ISBLANK(JD232),"",IFERROR(((JV232-JD232)/0.36/P232),"")))</f>
        <v>-0.20795795795795793</v>
      </c>
    </row>
    <row r="233" spans="1:286" x14ac:dyDescent="0.25">
      <c r="A233" s="15" t="s">
        <v>471</v>
      </c>
      <c r="B233" s="4" t="s">
        <v>749</v>
      </c>
      <c r="C233" s="4" t="s">
        <v>735</v>
      </c>
      <c r="D233" s="4" t="s">
        <v>811</v>
      </c>
      <c r="E233" s="4" t="s">
        <v>31</v>
      </c>
      <c r="F233" s="15" t="s">
        <v>633</v>
      </c>
      <c r="G233" s="15" t="s">
        <v>628</v>
      </c>
      <c r="H233" s="27">
        <v>2</v>
      </c>
      <c r="I233" s="15" t="s">
        <v>629</v>
      </c>
      <c r="J233" s="15" t="s">
        <v>639</v>
      </c>
      <c r="K233" s="26">
        <v>980</v>
      </c>
      <c r="L233" s="98">
        <v>-3.3032679740000002</v>
      </c>
      <c r="M233" s="98">
        <v>34.847795963000003</v>
      </c>
      <c r="N233" s="24">
        <v>43006</v>
      </c>
      <c r="O233" s="24">
        <v>43080</v>
      </c>
      <c r="P233" s="26">
        <f t="shared" si="34"/>
        <v>74</v>
      </c>
      <c r="Q233" s="77">
        <f>INDEX([1]Sheet1!$J:$J,MATCH(A233,[1]Sheet1!$A:$A,0))</f>
        <v>151.07364628299999</v>
      </c>
      <c r="R233" s="91" t="s">
        <v>115</v>
      </c>
      <c r="S233" s="85">
        <v>1.6</v>
      </c>
      <c r="T233" s="85">
        <v>4.4000000000000004</v>
      </c>
      <c r="AR233" s="104">
        <v>5</v>
      </c>
      <c r="EA233" s="28">
        <v>10</v>
      </c>
      <c r="EB233" s="26">
        <f t="shared" si="33"/>
        <v>15</v>
      </c>
      <c r="EC233" s="28">
        <v>23</v>
      </c>
      <c r="EG233" s="1">
        <v>2</v>
      </c>
      <c r="EH233" s="71">
        <v>4.2</v>
      </c>
      <c r="FE233">
        <v>5</v>
      </c>
      <c r="IN233">
        <v>20</v>
      </c>
      <c r="IO233" s="58">
        <f t="shared" si="35"/>
        <v>25</v>
      </c>
      <c r="IP233" s="4">
        <v>28</v>
      </c>
      <c r="IS233" s="32" t="s">
        <v>954</v>
      </c>
      <c r="JC233">
        <v>12.35</v>
      </c>
      <c r="JD233">
        <v>15.76</v>
      </c>
      <c r="JE233" s="107">
        <v>4</v>
      </c>
      <c r="JF233" s="40"/>
      <c r="JG233" s="132">
        <v>2</v>
      </c>
      <c r="JH233" s="40"/>
      <c r="JJ233" s="110">
        <v>16.87</v>
      </c>
      <c r="JP233" s="107">
        <v>1.75</v>
      </c>
      <c r="JQ233" s="107">
        <v>7.0000000000000007E-2</v>
      </c>
      <c r="JT233" s="107">
        <f t="shared" si="30"/>
        <v>1.75</v>
      </c>
      <c r="JU233" s="107">
        <f t="shared" si="31"/>
        <v>7.0000000000000007E-2</v>
      </c>
      <c r="JV233" s="107">
        <f t="shared" si="32"/>
        <v>20.87</v>
      </c>
      <c r="JW233" s="107">
        <f>IF(ISBLANK(JE233),"",IF(ISBLANK(JC235),"",IFERROR(((JE233-JC235)/0.36/P233),"")))</f>
        <v>5.5555555555555559E-2</v>
      </c>
      <c r="JX233" s="107">
        <f>IF(ISBLANK(JE233),"",IF(ISBLANK(JE235),"",IFERROR(((JE233-JE235)/0.36/P233),"")))</f>
        <v>7.5075075075075076E-2</v>
      </c>
      <c r="JY233" s="107">
        <f>IF(ISBLANK(JV233),"",IF(ISBLANK(JD235),"",IFERROR(((JV233-JD235)/0.36/P233),"")))</f>
        <v>0.61186186186186187</v>
      </c>
      <c r="JZ233" s="107">
        <f>IF(ISBLANK(JV235),"",IF(ISBLANK(JV233),"",IFERROR(((JV233-JV235)/0.36/P233),"")))</f>
        <v>0.5957207207207208</v>
      </c>
    </row>
    <row r="234" spans="1:286" x14ac:dyDescent="0.25">
      <c r="A234" s="15" t="s">
        <v>424</v>
      </c>
      <c r="B234" s="4" t="s">
        <v>749</v>
      </c>
      <c r="C234" s="4" t="s">
        <v>735</v>
      </c>
      <c r="D234" s="4" t="s">
        <v>811</v>
      </c>
      <c r="E234" s="4" t="s">
        <v>31</v>
      </c>
      <c r="F234" s="15" t="s">
        <v>633</v>
      </c>
      <c r="G234" s="15" t="s">
        <v>628</v>
      </c>
      <c r="H234" s="27">
        <v>2</v>
      </c>
      <c r="I234" s="15" t="s">
        <v>634</v>
      </c>
      <c r="J234" s="15" t="s">
        <v>639</v>
      </c>
      <c r="K234" s="26">
        <v>980</v>
      </c>
      <c r="L234" s="98">
        <v>-3.3032679740000002</v>
      </c>
      <c r="M234" s="98">
        <v>34.847795963000003</v>
      </c>
      <c r="N234" s="24">
        <v>43006</v>
      </c>
      <c r="O234" s="24">
        <v>43080</v>
      </c>
      <c r="P234" s="26">
        <f t="shared" si="34"/>
        <v>74</v>
      </c>
      <c r="Q234" s="77">
        <f>INDEX([1]Sheet1!$J:$J,MATCH(A234,[1]Sheet1!$A:$A,0))</f>
        <v>151.07364628299999</v>
      </c>
      <c r="R234" s="91" t="s">
        <v>115</v>
      </c>
      <c r="S234" s="85">
        <v>1</v>
      </c>
      <c r="T234" s="85">
        <v>2.4</v>
      </c>
      <c r="EA234" s="28">
        <v>10</v>
      </c>
      <c r="EB234" s="26">
        <f t="shared" si="33"/>
        <v>10</v>
      </c>
      <c r="EC234" s="28">
        <v>13</v>
      </c>
      <c r="EE234" s="3" t="s">
        <v>894</v>
      </c>
      <c r="EG234" s="1">
        <v>1.5</v>
      </c>
      <c r="EH234" s="71">
        <v>3.9</v>
      </c>
      <c r="FE234">
        <v>25</v>
      </c>
      <c r="FZ234" s="4">
        <v>5</v>
      </c>
      <c r="IN234">
        <v>12</v>
      </c>
      <c r="IO234" s="15">
        <f t="shared" si="35"/>
        <v>42</v>
      </c>
      <c r="IP234" s="4">
        <v>45</v>
      </c>
      <c r="IS234" s="32" t="s">
        <v>954</v>
      </c>
      <c r="JC234">
        <v>3.87</v>
      </c>
      <c r="JD234">
        <v>7.92</v>
      </c>
      <c r="JE234" s="107">
        <v>5</v>
      </c>
      <c r="JF234" s="40"/>
      <c r="JG234" s="132">
        <v>2</v>
      </c>
      <c r="JH234" s="40"/>
      <c r="JJ234" s="110">
        <v>3</v>
      </c>
      <c r="JK234" s="6">
        <v>3</v>
      </c>
      <c r="JP234" s="107">
        <v>2.21</v>
      </c>
      <c r="JQ234" s="107">
        <v>7.0000000000000007E-2</v>
      </c>
      <c r="JR234" s="107">
        <v>3.22</v>
      </c>
      <c r="JS234" s="107">
        <v>0.38</v>
      </c>
      <c r="JT234" s="107">
        <f t="shared" si="30"/>
        <v>5.43</v>
      </c>
      <c r="JU234" s="107">
        <f t="shared" si="31"/>
        <v>0.45</v>
      </c>
      <c r="JV234" s="107">
        <f t="shared" si="32"/>
        <v>8</v>
      </c>
      <c r="JW234" s="107">
        <f>IF(ISBLANK(JE234),"",IF(ISBLANK(JC235),"",IFERROR(((JE234-JC235)/0.36/P234),"")))</f>
        <v>9.3093093093093104E-2</v>
      </c>
      <c r="JX234" s="107">
        <f>IF(ISBLANK(JE234),"",IF(ISBLANK(JE235),"",IFERROR(((JE234-JE235)/0.36/P234),"")))</f>
        <v>0.11261261261261261</v>
      </c>
      <c r="JY234" s="107">
        <f>IF(ISBLANK(JV234),"",IF(ISBLANK(JD235),"",IFERROR(((JV234-JD235)/0.36/P234),"")))</f>
        <v>0.12875375375375375</v>
      </c>
      <c r="JZ234" s="107">
        <f>IF(ISBLANK(JV235),"",IF(ISBLANK(JV234),"",IFERROR(((JV234-JV235)/0.36/P234),"")))</f>
        <v>0.11261261261261261</v>
      </c>
    </row>
    <row r="235" spans="1:286" x14ac:dyDescent="0.25">
      <c r="A235" s="15" t="s">
        <v>472</v>
      </c>
      <c r="B235" s="4" t="s">
        <v>749</v>
      </c>
      <c r="C235" s="4" t="s">
        <v>735</v>
      </c>
      <c r="D235" s="15" t="s">
        <v>811</v>
      </c>
      <c r="E235" s="4" t="s">
        <v>31</v>
      </c>
      <c r="F235" s="15" t="s">
        <v>633</v>
      </c>
      <c r="G235" s="15" t="s">
        <v>628</v>
      </c>
      <c r="H235" s="27">
        <v>2</v>
      </c>
      <c r="I235" s="15" t="s">
        <v>631</v>
      </c>
      <c r="J235" s="15" t="s">
        <v>639</v>
      </c>
      <c r="K235" s="27">
        <v>980</v>
      </c>
      <c r="L235" s="98">
        <v>-3.3032679740000002</v>
      </c>
      <c r="M235" s="98">
        <v>34.847795963000003</v>
      </c>
      <c r="N235" s="24">
        <v>43006</v>
      </c>
      <c r="O235" s="24">
        <v>43080</v>
      </c>
      <c r="P235" s="26">
        <f t="shared" si="34"/>
        <v>74</v>
      </c>
      <c r="Q235" s="77">
        <f>INDEX([1]Sheet1!$J:$J,MATCH(A235,[1]Sheet1!$A:$A,0))</f>
        <v>151.07364628299999</v>
      </c>
      <c r="R235" s="91" t="s">
        <v>115</v>
      </c>
      <c r="S235" s="85">
        <v>1.5</v>
      </c>
      <c r="T235" s="85">
        <v>2.4</v>
      </c>
      <c r="EA235" s="28">
        <v>5</v>
      </c>
      <c r="EB235" s="26">
        <f t="shared" si="33"/>
        <v>5</v>
      </c>
      <c r="EC235" s="28">
        <v>15</v>
      </c>
      <c r="EG235" s="1">
        <v>1</v>
      </c>
      <c r="EH235" s="71">
        <v>1.8</v>
      </c>
      <c r="FE235">
        <v>7</v>
      </c>
      <c r="FZ235" s="4">
        <v>5</v>
      </c>
      <c r="IN235">
        <v>8</v>
      </c>
      <c r="IO235" s="58">
        <f t="shared" si="35"/>
        <v>20</v>
      </c>
      <c r="IP235" s="4">
        <v>26</v>
      </c>
      <c r="IR235" s="3" t="s">
        <v>824</v>
      </c>
      <c r="IS235" s="32" t="s">
        <v>954</v>
      </c>
      <c r="JC235">
        <v>2.52</v>
      </c>
      <c r="JD235">
        <v>4.57</v>
      </c>
      <c r="JE235" s="107">
        <v>2</v>
      </c>
      <c r="JF235" s="40"/>
      <c r="JG235" s="132">
        <v>2</v>
      </c>
      <c r="JH235" s="40"/>
      <c r="JJ235" s="110">
        <v>3</v>
      </c>
      <c r="JK235" s="6">
        <v>3</v>
      </c>
      <c r="JP235" s="107">
        <v>1.51</v>
      </c>
      <c r="JQ235" s="107">
        <v>0.2</v>
      </c>
      <c r="JR235" s="107">
        <v>1.96</v>
      </c>
      <c r="JS235" s="107">
        <v>0.15</v>
      </c>
      <c r="JT235" s="107">
        <f t="shared" si="30"/>
        <v>3.4699999999999998</v>
      </c>
      <c r="JU235" s="107">
        <f t="shared" si="31"/>
        <v>0.35</v>
      </c>
      <c r="JV235" s="107">
        <f t="shared" si="32"/>
        <v>5</v>
      </c>
      <c r="JW235" s="107">
        <f>IF(ISBLANK(JE235),"",IF(ISBLANK(JC235),"",IFERROR(((JE235-JC235)/0.36/P235),"")))</f>
        <v>-1.9519519519519524E-2</v>
      </c>
      <c r="JY235" s="107">
        <f>IF(ISBLANK(JV235),"",IF(ISBLANK(JD235),"",IFERROR(((JV235-JD235)/0.36/P235),"")))</f>
        <v>1.6141141141141131E-2</v>
      </c>
    </row>
    <row r="236" spans="1:286" x14ac:dyDescent="0.25">
      <c r="A236" s="15" t="s">
        <v>473</v>
      </c>
      <c r="B236" s="4" t="s">
        <v>759</v>
      </c>
      <c r="C236" s="4" t="s">
        <v>735</v>
      </c>
      <c r="D236" s="4" t="s">
        <v>812</v>
      </c>
      <c r="E236" s="4" t="s">
        <v>31</v>
      </c>
      <c r="F236" s="15" t="s">
        <v>633</v>
      </c>
      <c r="G236" s="15" t="s">
        <v>628</v>
      </c>
      <c r="H236" s="27">
        <v>3</v>
      </c>
      <c r="I236" s="15" t="s">
        <v>629</v>
      </c>
      <c r="J236" s="15" t="s">
        <v>639</v>
      </c>
      <c r="K236" s="26">
        <v>998</v>
      </c>
      <c r="L236" s="98">
        <v>-3.295644969</v>
      </c>
      <c r="M236" s="98">
        <v>34.852435010999997</v>
      </c>
      <c r="N236" s="24">
        <v>43006</v>
      </c>
      <c r="O236" s="24">
        <v>43080</v>
      </c>
      <c r="P236" s="26">
        <f t="shared" si="34"/>
        <v>74</v>
      </c>
      <c r="Q236" s="77">
        <f>INDEX([1]Sheet1!$J:$J,MATCH(A236,[1]Sheet1!$A:$A,0))</f>
        <v>151.07364628299999</v>
      </c>
      <c r="R236" s="91" t="s">
        <v>115</v>
      </c>
      <c r="S236" s="85">
        <v>2</v>
      </c>
      <c r="T236" s="85">
        <v>2</v>
      </c>
      <c r="EA236" s="28">
        <v>10</v>
      </c>
      <c r="EB236" s="26">
        <f t="shared" si="33"/>
        <v>10</v>
      </c>
      <c r="EC236" s="28">
        <v>17</v>
      </c>
      <c r="EE236" s="3" t="s">
        <v>894</v>
      </c>
      <c r="EG236" s="1">
        <v>1</v>
      </c>
      <c r="EH236" s="71">
        <v>0.9</v>
      </c>
      <c r="FE236">
        <v>18</v>
      </c>
      <c r="HL236" s="4">
        <v>7</v>
      </c>
      <c r="IN236">
        <v>8</v>
      </c>
      <c r="IO236" s="15">
        <f t="shared" si="35"/>
        <v>33</v>
      </c>
      <c r="IP236" s="4">
        <v>35</v>
      </c>
      <c r="IS236" s="32" t="s">
        <v>954</v>
      </c>
      <c r="JC236">
        <v>5.1100000000000003</v>
      </c>
      <c r="JD236">
        <v>10.57</v>
      </c>
      <c r="JE236" s="107">
        <v>10.48</v>
      </c>
      <c r="JF236" s="40"/>
      <c r="JG236" s="144"/>
      <c r="JH236" s="40"/>
      <c r="JJ236" s="110">
        <v>4</v>
      </c>
      <c r="JK236" s="6">
        <v>4</v>
      </c>
      <c r="JP236" s="141"/>
      <c r="JQ236" s="141"/>
      <c r="JR236" s="107">
        <v>3.22</v>
      </c>
      <c r="JS236" s="107">
        <v>0.18</v>
      </c>
      <c r="JT236" s="107" t="e">
        <f>IF((AND(JP236="",#REF!= "")),"",JP236+#REF!)</f>
        <v>#REF!</v>
      </c>
      <c r="JU236" s="107" t="e">
        <f>IF((AND(JQ236="",#REF!= "")),"",JQ236+#REF!)</f>
        <v>#REF!</v>
      </c>
      <c r="JV236" s="107">
        <f t="shared" si="32"/>
        <v>14.48</v>
      </c>
      <c r="JW236" s="107">
        <f>IF(ISBLANK(JE236),"",IF(ISBLANK(JC238),"",IFERROR(((JE236-JC238)/0.36/P236),"")))</f>
        <v>0.25825825825825832</v>
      </c>
      <c r="JX236" s="107">
        <f>IF(ISBLANK(JE236),"",IF(ISBLANK(JE238),"",IFERROR(((JE236-JE238)/0.36/P236),"")))</f>
        <v>0.28078078078078078</v>
      </c>
      <c r="JY236" s="107">
        <f>IF(ISBLANK(JV236),"",IF(ISBLANK(JD238),"",IFERROR(((JV236-JD238)/0.36/P236),"")))</f>
        <v>0.28490990990990989</v>
      </c>
      <c r="JZ236" s="107">
        <f>IF(ISBLANK(JV238),"",IF(ISBLANK(JV236),"",IFERROR(((JV236-JV238)/0.36/P236),"")))</f>
        <v>0.35585585585585588</v>
      </c>
    </row>
    <row r="237" spans="1:286" x14ac:dyDescent="0.25">
      <c r="A237" s="15" t="s">
        <v>474</v>
      </c>
      <c r="B237" s="4" t="s">
        <v>759</v>
      </c>
      <c r="C237" s="4" t="s">
        <v>735</v>
      </c>
      <c r="D237" s="4" t="s">
        <v>812</v>
      </c>
      <c r="E237" s="4" t="s">
        <v>31</v>
      </c>
      <c r="F237" s="15" t="s">
        <v>633</v>
      </c>
      <c r="G237" s="15" t="s">
        <v>628</v>
      </c>
      <c r="H237" s="27">
        <v>3</v>
      </c>
      <c r="I237" s="15" t="s">
        <v>634</v>
      </c>
      <c r="J237" s="15" t="s">
        <v>639</v>
      </c>
      <c r="K237" s="26">
        <v>998</v>
      </c>
      <c r="L237" s="98">
        <v>-3.295644969</v>
      </c>
      <c r="M237" s="98">
        <v>34.852435010999997</v>
      </c>
      <c r="N237" s="24">
        <v>43006</v>
      </c>
      <c r="O237" s="24">
        <v>43080</v>
      </c>
      <c r="P237" s="26">
        <f t="shared" si="34"/>
        <v>74</v>
      </c>
      <c r="Q237" s="77">
        <f>INDEX([1]Sheet1!$J:$J,MATCH(A237,[1]Sheet1!$A:$A,0))</f>
        <v>151.07364628299999</v>
      </c>
      <c r="R237" s="91" t="s">
        <v>115</v>
      </c>
      <c r="S237" s="85">
        <v>1</v>
      </c>
      <c r="T237" s="85">
        <v>1.6</v>
      </c>
      <c r="EA237" s="28">
        <v>1</v>
      </c>
      <c r="EB237" s="26">
        <f t="shared" si="33"/>
        <v>1</v>
      </c>
      <c r="EC237" s="28">
        <v>7</v>
      </c>
      <c r="EE237" s="3" t="s">
        <v>894</v>
      </c>
      <c r="EG237" s="1">
        <v>2</v>
      </c>
      <c r="EH237" s="71">
        <v>2.5</v>
      </c>
      <c r="FE237">
        <v>10</v>
      </c>
      <c r="FZ237" s="4">
        <v>7</v>
      </c>
      <c r="IN237">
        <v>10</v>
      </c>
      <c r="IO237" s="58">
        <f t="shared" si="35"/>
        <v>27</v>
      </c>
      <c r="IP237" s="4">
        <v>35</v>
      </c>
      <c r="IS237" s="32" t="s">
        <v>954</v>
      </c>
      <c r="JC237">
        <v>1.77</v>
      </c>
      <c r="JD237">
        <v>4.92</v>
      </c>
      <c r="JE237" s="107">
        <v>2</v>
      </c>
      <c r="JF237" s="40"/>
      <c r="JG237" s="132">
        <v>2</v>
      </c>
      <c r="JH237" s="40"/>
      <c r="JJ237" s="110">
        <v>6</v>
      </c>
      <c r="JK237" s="6">
        <v>3</v>
      </c>
      <c r="JP237" s="107">
        <v>1.79</v>
      </c>
      <c r="JQ237" s="107">
        <v>0.16</v>
      </c>
      <c r="JR237" s="107">
        <v>3.32</v>
      </c>
      <c r="JS237" s="107">
        <v>0.34</v>
      </c>
      <c r="JT237" s="107">
        <f>IF((AND(JP237="", JR236="")),"",JP237+JR236)</f>
        <v>5.01</v>
      </c>
      <c r="JU237" s="107">
        <f>IF((AND(JQ237="", JS236="")),"",JQ237+JS236)</f>
        <v>0.33999999999999997</v>
      </c>
      <c r="JV237" s="107">
        <f t="shared" si="32"/>
        <v>8</v>
      </c>
      <c r="JW237" s="107">
        <f>IF(ISBLANK(JE237),"",IF(ISBLANK(JC238),"",IFERROR(((JE237-JC238)/0.36/P237),"")))</f>
        <v>-6.006006006006006E-2</v>
      </c>
      <c r="JX237" s="107">
        <f>IF(ISBLANK(JE237),"",IF(ISBLANK(JE238),"",IFERROR(((JE237-JE238)/0.36/P237),"")))</f>
        <v>-3.7537537537537538E-2</v>
      </c>
      <c r="JY237" s="107">
        <f>IF(ISBLANK(JV237),"",IF(ISBLANK(JD238),"",IFERROR(((JV237-JD238)/0.36/P237),"")))</f>
        <v>4.1666666666666644E-2</v>
      </c>
      <c r="JZ237" s="107">
        <f>IF(ISBLANK(JV238),"",IF(ISBLANK(JV237),"",IFERROR(((JV237-JV238)/0.36/P237),"")))</f>
        <v>0.11261261261261261</v>
      </c>
    </row>
    <row r="238" spans="1:286" x14ac:dyDescent="0.25">
      <c r="A238" s="15" t="s">
        <v>475</v>
      </c>
      <c r="B238" s="4" t="s">
        <v>759</v>
      </c>
      <c r="C238" s="4" t="s">
        <v>735</v>
      </c>
      <c r="D238" s="4" t="s">
        <v>812</v>
      </c>
      <c r="E238" s="4" t="s">
        <v>31</v>
      </c>
      <c r="F238" s="15" t="s">
        <v>633</v>
      </c>
      <c r="G238" s="15" t="s">
        <v>628</v>
      </c>
      <c r="H238" s="27">
        <v>3</v>
      </c>
      <c r="I238" s="15" t="s">
        <v>631</v>
      </c>
      <c r="J238" s="15" t="s">
        <v>639</v>
      </c>
      <c r="K238" s="26">
        <v>998</v>
      </c>
      <c r="L238" s="98">
        <v>-3.295644969</v>
      </c>
      <c r="M238" s="98">
        <v>34.852435010999997</v>
      </c>
      <c r="N238" s="24">
        <v>43006</v>
      </c>
      <c r="O238" s="24">
        <v>43080</v>
      </c>
      <c r="P238" s="26">
        <f t="shared" si="34"/>
        <v>74</v>
      </c>
      <c r="Q238" s="77">
        <f>INDEX([1]Sheet1!$J:$J,MATCH(A238,[1]Sheet1!$A:$A,0))</f>
        <v>151.07364628299999</v>
      </c>
      <c r="R238" s="91" t="s">
        <v>115</v>
      </c>
      <c r="S238" s="85">
        <v>1.75</v>
      </c>
      <c r="T238" s="85">
        <v>1.4</v>
      </c>
      <c r="EA238" s="28">
        <v>10</v>
      </c>
      <c r="EB238" s="26">
        <f t="shared" si="33"/>
        <v>10</v>
      </c>
      <c r="EC238" s="28">
        <v>10</v>
      </c>
      <c r="EG238" s="1">
        <v>2.5</v>
      </c>
      <c r="EH238" s="71">
        <v>1.9</v>
      </c>
      <c r="FE238">
        <v>5</v>
      </c>
      <c r="IN238">
        <v>5</v>
      </c>
      <c r="IO238" s="15">
        <f t="shared" si="35"/>
        <v>10</v>
      </c>
      <c r="IP238" s="4">
        <v>10</v>
      </c>
      <c r="IR238" s="3" t="s">
        <v>824</v>
      </c>
      <c r="IS238" s="32" t="s">
        <v>954</v>
      </c>
      <c r="JC238">
        <v>3.6</v>
      </c>
      <c r="JD238">
        <v>6.8900000000000006</v>
      </c>
      <c r="JE238" s="107">
        <v>3</v>
      </c>
      <c r="JF238" s="40"/>
      <c r="JG238" s="132">
        <v>3</v>
      </c>
      <c r="JH238" s="40"/>
      <c r="JJ238" s="110">
        <v>2</v>
      </c>
      <c r="JK238" s="6">
        <v>2</v>
      </c>
      <c r="JP238" s="107">
        <v>1.75</v>
      </c>
      <c r="JQ238" s="107">
        <v>0.15</v>
      </c>
      <c r="JR238" s="107">
        <v>4.16</v>
      </c>
      <c r="JS238" s="107">
        <v>0.4</v>
      </c>
      <c r="JT238" s="107">
        <f t="shared" ref="JT238:JT269" si="36">IF((AND(JP238="", JR238="")),"",JP238+JR238)</f>
        <v>5.91</v>
      </c>
      <c r="JU238" s="107">
        <f t="shared" ref="JU238:JU269" si="37">IF((AND(JQ238="", JS238="")),"",JQ238+JS238)</f>
        <v>0.55000000000000004</v>
      </c>
      <c r="JV238" s="107">
        <f t="shared" si="32"/>
        <v>5</v>
      </c>
      <c r="JW238" s="107">
        <f>IF(ISBLANK(JE238),"",IF(ISBLANK(JC238),"",IFERROR(((JE238-JC238)/0.36/P238),"")))</f>
        <v>-2.2522522522522525E-2</v>
      </c>
      <c r="JY238" s="107">
        <f>IF(ISBLANK(JV238),"",IF(ISBLANK(JD238),"",IFERROR(((JV238-JD238)/0.36/P238),"")))</f>
        <v>-7.0945945945945971E-2</v>
      </c>
    </row>
    <row r="239" spans="1:286" x14ac:dyDescent="0.25">
      <c r="A239" s="15" t="s">
        <v>476</v>
      </c>
      <c r="B239" s="4" t="s">
        <v>750</v>
      </c>
      <c r="C239" s="4" t="s">
        <v>735</v>
      </c>
      <c r="D239" s="4" t="s">
        <v>813</v>
      </c>
      <c r="E239" s="4" t="s">
        <v>31</v>
      </c>
      <c r="F239" s="15" t="s">
        <v>633</v>
      </c>
      <c r="G239" s="15" t="s">
        <v>628</v>
      </c>
      <c r="H239" s="27">
        <v>4</v>
      </c>
      <c r="I239" s="15" t="s">
        <v>629</v>
      </c>
      <c r="J239" s="15" t="s">
        <v>639</v>
      </c>
      <c r="K239" s="26">
        <v>1000</v>
      </c>
      <c r="L239" s="98">
        <v>-3.296013018</v>
      </c>
      <c r="M239" s="98">
        <v>34.854326974999999</v>
      </c>
      <c r="N239" s="24">
        <v>43006</v>
      </c>
      <c r="O239" s="24">
        <v>43080</v>
      </c>
      <c r="P239" s="26">
        <f t="shared" si="34"/>
        <v>74</v>
      </c>
      <c r="Q239" s="77">
        <f>INDEX([1]Sheet1!$J:$J,MATCH(A239,[1]Sheet1!$A:$A,0))</f>
        <v>214.846940249</v>
      </c>
      <c r="R239" s="91" t="s">
        <v>115</v>
      </c>
      <c r="S239" s="85">
        <v>1.25</v>
      </c>
      <c r="T239" s="85">
        <v>2.4</v>
      </c>
      <c r="EA239" s="28">
        <v>10</v>
      </c>
      <c r="EB239" s="26">
        <f t="shared" si="33"/>
        <v>10</v>
      </c>
      <c r="EC239" s="28">
        <v>10</v>
      </c>
      <c r="EG239" s="1">
        <v>1</v>
      </c>
      <c r="EH239" s="71">
        <v>5.0999999999999996</v>
      </c>
      <c r="FE239">
        <v>5</v>
      </c>
      <c r="IN239">
        <v>15</v>
      </c>
      <c r="IO239" s="58">
        <f t="shared" si="35"/>
        <v>20</v>
      </c>
      <c r="IP239" s="4">
        <v>20</v>
      </c>
      <c r="IS239" s="32" t="s">
        <v>954</v>
      </c>
      <c r="JC239">
        <v>3.8</v>
      </c>
      <c r="JD239">
        <v>7.67</v>
      </c>
      <c r="JE239" s="107">
        <v>3</v>
      </c>
      <c r="JF239" s="40"/>
      <c r="JG239" s="132">
        <v>3</v>
      </c>
      <c r="JH239" s="40"/>
      <c r="JJ239" s="110">
        <v>8</v>
      </c>
      <c r="JK239" s="6">
        <v>3.2</v>
      </c>
      <c r="JP239" s="107">
        <v>2.35</v>
      </c>
      <c r="JQ239" s="107">
        <v>0.08</v>
      </c>
      <c r="JR239" s="107">
        <v>4.41</v>
      </c>
      <c r="JS239" s="107">
        <v>0.24</v>
      </c>
      <c r="JT239" s="107">
        <f t="shared" si="36"/>
        <v>6.76</v>
      </c>
      <c r="JU239" s="107">
        <f t="shared" si="37"/>
        <v>0.32</v>
      </c>
      <c r="JV239" s="107">
        <f t="shared" si="32"/>
        <v>11</v>
      </c>
      <c r="JW239" s="107">
        <f>IF(ISBLANK(JE239),"",IF(ISBLANK(JC241),"",IFERROR(((JE239-JC241)/0.36/P239),"")))</f>
        <v>4.8048048048048055E-2</v>
      </c>
      <c r="JX239" s="107">
        <f>IF(ISBLANK(JE239),"",IF(ISBLANK(JE241),"",IFERROR(((JE239-JE241)/0.36/P239),"")))</f>
        <v>-0.15015015015015015</v>
      </c>
      <c r="JY239" s="107">
        <f>IF(ISBLANK(JV239),"",IF(ISBLANK(JD241),"",IFERROR(((JV239-JD241)/0.36/P239),"")))</f>
        <v>0.1753003003003003</v>
      </c>
      <c r="JZ239" s="107">
        <f>IF(ISBLANK(JV241),"",IF(ISBLANK(JV239),"",IFERROR(((JV239-JV241)/0.36/P239),"")))</f>
        <v>7.5075075075075076E-2</v>
      </c>
    </row>
    <row r="240" spans="1:286" x14ac:dyDescent="0.25">
      <c r="A240" s="15" t="s">
        <v>477</v>
      </c>
      <c r="B240" s="4" t="s">
        <v>750</v>
      </c>
      <c r="C240" s="4" t="s">
        <v>735</v>
      </c>
      <c r="D240" s="4" t="s">
        <v>813</v>
      </c>
      <c r="E240" s="4" t="s">
        <v>31</v>
      </c>
      <c r="F240" s="15" t="s">
        <v>633</v>
      </c>
      <c r="G240" s="15" t="s">
        <v>628</v>
      </c>
      <c r="H240" s="27">
        <v>4</v>
      </c>
      <c r="I240" s="15" t="s">
        <v>634</v>
      </c>
      <c r="J240" s="15" t="s">
        <v>639</v>
      </c>
      <c r="K240" s="26">
        <v>1000</v>
      </c>
      <c r="L240" s="98">
        <v>-3.296013018</v>
      </c>
      <c r="M240" s="98">
        <v>34.854326974999999</v>
      </c>
      <c r="N240" s="24">
        <v>43006</v>
      </c>
      <c r="O240" s="24">
        <v>43080</v>
      </c>
      <c r="P240" s="26">
        <f t="shared" si="34"/>
        <v>74</v>
      </c>
      <c r="Q240" s="77">
        <f>INDEX([1]Sheet1!$J:$J,MATCH(A240,[1]Sheet1!$A:$A,0))</f>
        <v>214.846940249</v>
      </c>
      <c r="R240" s="91" t="s">
        <v>115</v>
      </c>
      <c r="S240" s="85">
        <v>1.75</v>
      </c>
      <c r="T240" s="85">
        <v>3.4</v>
      </c>
      <c r="AL240" s="104">
        <v>4</v>
      </c>
      <c r="EA240" s="28">
        <v>8</v>
      </c>
      <c r="EB240" s="26">
        <f t="shared" si="33"/>
        <v>12</v>
      </c>
      <c r="EC240" s="28">
        <v>12</v>
      </c>
      <c r="EG240" s="1">
        <v>1</v>
      </c>
      <c r="EH240" s="71">
        <v>5.2</v>
      </c>
      <c r="FE240">
        <v>25</v>
      </c>
      <c r="IN240">
        <v>20</v>
      </c>
      <c r="IO240" s="15">
        <f t="shared" si="35"/>
        <v>45</v>
      </c>
      <c r="IP240" s="4">
        <v>45</v>
      </c>
      <c r="IS240" s="32" t="s">
        <v>954</v>
      </c>
      <c r="JC240">
        <v>3.92</v>
      </c>
      <c r="JD240">
        <v>10.210000000000001</v>
      </c>
      <c r="JE240" s="107">
        <v>4</v>
      </c>
      <c r="JF240" s="40"/>
      <c r="JG240" s="132">
        <v>4</v>
      </c>
      <c r="JH240" s="40"/>
      <c r="JJ240" s="110">
        <v>1.31</v>
      </c>
      <c r="JK240" s="143"/>
      <c r="JP240" s="107">
        <v>1.65</v>
      </c>
      <c r="JQ240" s="107">
        <v>0.04</v>
      </c>
      <c r="JR240" s="141"/>
      <c r="JS240" s="141"/>
      <c r="JT240" s="107">
        <f t="shared" si="36"/>
        <v>1.65</v>
      </c>
      <c r="JU240" s="107">
        <f t="shared" si="37"/>
        <v>0.04</v>
      </c>
      <c r="JV240" s="107">
        <f t="shared" si="32"/>
        <v>5.3100000000000005</v>
      </c>
      <c r="JW240" s="107">
        <f>IF(ISBLANK(JE240),"",IF(ISBLANK(JC241),"",IFERROR(((JE240-JC241)/0.36/P240),"")))</f>
        <v>8.55855855855856E-2</v>
      </c>
      <c r="JX240" s="107">
        <f>IF(ISBLANK(JE240),"",IF(ISBLANK(JE241),"",IFERROR(((JE240-JE241)/0.36/P240),"")))</f>
        <v>-0.11261261261261261</v>
      </c>
      <c r="JY240" s="107">
        <f>IF(ISBLANK(JV240),"",IF(ISBLANK(JD241),"",IFERROR(((JV240-JD241)/0.36/P240),"")))</f>
        <v>-3.8288288288288272E-2</v>
      </c>
      <c r="JZ240" s="107">
        <f>IF(ISBLANK(JV241),"",IF(ISBLANK(JV240),"",IFERROR(((JV240-JV241)/0.36/P240),"")))</f>
        <v>-0.13851351351351349</v>
      </c>
    </row>
    <row r="241" spans="1:286" x14ac:dyDescent="0.25">
      <c r="A241" s="15" t="s">
        <v>478</v>
      </c>
      <c r="B241" s="4" t="s">
        <v>750</v>
      </c>
      <c r="C241" s="4" t="s">
        <v>735</v>
      </c>
      <c r="D241" s="4" t="s">
        <v>813</v>
      </c>
      <c r="E241" s="4" t="s">
        <v>31</v>
      </c>
      <c r="F241" s="15" t="s">
        <v>633</v>
      </c>
      <c r="G241" s="15" t="s">
        <v>628</v>
      </c>
      <c r="H241" s="27">
        <v>4</v>
      </c>
      <c r="I241" s="15" t="s">
        <v>631</v>
      </c>
      <c r="J241" s="15" t="s">
        <v>639</v>
      </c>
      <c r="K241" s="26">
        <v>1000</v>
      </c>
      <c r="L241" s="98">
        <v>-3.296013018</v>
      </c>
      <c r="M241" s="98">
        <v>34.854326974999999</v>
      </c>
      <c r="N241" s="24">
        <v>43006</v>
      </c>
      <c r="O241" s="24">
        <v>43080</v>
      </c>
      <c r="P241" s="26">
        <f t="shared" si="34"/>
        <v>74</v>
      </c>
      <c r="Q241" s="77">
        <f>INDEX([1]Sheet1!$J:$J,MATCH(A241,[1]Sheet1!$A:$A,0))</f>
        <v>214.846940249</v>
      </c>
      <c r="R241" s="91" t="s">
        <v>115</v>
      </c>
      <c r="S241" s="85">
        <v>1.5</v>
      </c>
      <c r="T241" s="85">
        <v>7.6</v>
      </c>
      <c r="EA241" s="28">
        <v>10</v>
      </c>
      <c r="EB241" s="26">
        <f t="shared" si="33"/>
        <v>10</v>
      </c>
      <c r="EC241" s="28">
        <v>14</v>
      </c>
      <c r="EE241" s="3" t="s">
        <v>894</v>
      </c>
      <c r="EG241" s="1">
        <v>1.5</v>
      </c>
      <c r="EH241" s="71">
        <v>2.6</v>
      </c>
      <c r="FE241">
        <v>15</v>
      </c>
      <c r="IN241">
        <v>25</v>
      </c>
      <c r="IO241" s="58">
        <f t="shared" si="35"/>
        <v>40</v>
      </c>
      <c r="IP241" s="4">
        <v>40</v>
      </c>
      <c r="IS241" s="32" t="s">
        <v>954</v>
      </c>
      <c r="JC241">
        <v>1.72</v>
      </c>
      <c r="JD241">
        <v>6.33</v>
      </c>
      <c r="JE241" s="107">
        <v>7</v>
      </c>
      <c r="JF241" s="40"/>
      <c r="JG241" s="132">
        <v>3</v>
      </c>
      <c r="JH241" s="40"/>
      <c r="JJ241" s="110">
        <v>2</v>
      </c>
      <c r="JK241" s="6">
        <v>2</v>
      </c>
      <c r="JP241" s="107">
        <v>2.2799999999999998</v>
      </c>
      <c r="JQ241" s="107">
        <v>0.08</v>
      </c>
      <c r="JR241" s="107">
        <v>3.68</v>
      </c>
      <c r="JS241" s="107">
        <v>0.17</v>
      </c>
      <c r="JT241" s="107">
        <f t="shared" si="36"/>
        <v>5.96</v>
      </c>
      <c r="JU241" s="107">
        <f t="shared" si="37"/>
        <v>0.25</v>
      </c>
      <c r="JV241" s="107">
        <f t="shared" si="32"/>
        <v>9</v>
      </c>
      <c r="JW241" s="107">
        <f>IF(ISBLANK(JE241),"",IF(ISBLANK(JC241),"",IFERROR(((JE241-JC241)/0.36/P241),"")))</f>
        <v>0.19819819819819823</v>
      </c>
      <c r="JY241" s="107">
        <f>IF(ISBLANK(JV241),"",IF(ISBLANK(JD241),"",IFERROR(((JV241-JD241)/0.36/P241),"")))</f>
        <v>0.10022522522522523</v>
      </c>
    </row>
    <row r="242" spans="1:286" x14ac:dyDescent="0.25">
      <c r="A242" s="15" t="s">
        <v>479</v>
      </c>
      <c r="B242" s="4" t="s">
        <v>751</v>
      </c>
      <c r="C242" s="4" t="s">
        <v>736</v>
      </c>
      <c r="D242" s="4" t="s">
        <v>814</v>
      </c>
      <c r="E242" s="4" t="s">
        <v>59</v>
      </c>
      <c r="F242" s="15" t="s">
        <v>633</v>
      </c>
      <c r="G242" s="15" t="s">
        <v>632</v>
      </c>
      <c r="H242" s="27">
        <v>1</v>
      </c>
      <c r="I242" s="15" t="s">
        <v>629</v>
      </c>
      <c r="J242" s="15" t="s">
        <v>639</v>
      </c>
      <c r="K242" s="26">
        <v>1009</v>
      </c>
      <c r="L242" s="98">
        <v>-3.3032119830000002</v>
      </c>
      <c r="M242" s="98">
        <v>34.847736032999997</v>
      </c>
      <c r="N242" s="24">
        <v>43005</v>
      </c>
      <c r="O242" s="24">
        <v>43079</v>
      </c>
      <c r="P242" s="26">
        <f t="shared" si="34"/>
        <v>74</v>
      </c>
      <c r="Q242" s="77">
        <f>INDEX([1]Sheet1!$J:$J,MATCH(A242,[1]Sheet1!$A:$A,0))</f>
        <v>128.54716680300001</v>
      </c>
      <c r="R242" s="91" t="s">
        <v>352</v>
      </c>
      <c r="S242" s="85">
        <v>0</v>
      </c>
      <c r="T242" s="85">
        <v>0</v>
      </c>
      <c r="EA242" s="28">
        <v>1</v>
      </c>
      <c r="EB242" s="26">
        <f t="shared" si="33"/>
        <v>1</v>
      </c>
      <c r="EC242" s="28">
        <v>4</v>
      </c>
      <c r="EG242" s="1">
        <v>0.8</v>
      </c>
      <c r="EH242" s="71">
        <v>1.6</v>
      </c>
      <c r="EV242">
        <v>5</v>
      </c>
      <c r="IN242">
        <v>10</v>
      </c>
      <c r="IO242" s="15">
        <f t="shared" si="35"/>
        <v>15</v>
      </c>
      <c r="IP242" s="4">
        <v>25</v>
      </c>
      <c r="IS242" s="32" t="s">
        <v>954</v>
      </c>
      <c r="JC242">
        <v>0.18</v>
      </c>
      <c r="JD242">
        <v>2.37</v>
      </c>
      <c r="JE242" s="107">
        <v>1</v>
      </c>
      <c r="JF242" s="40"/>
      <c r="JG242" s="132">
        <v>1</v>
      </c>
      <c r="JH242" s="40"/>
      <c r="JJ242" s="110">
        <v>1</v>
      </c>
      <c r="JP242" s="107">
        <v>3.4</v>
      </c>
      <c r="JQ242" s="107">
        <v>0.2</v>
      </c>
      <c r="JR242" s="107">
        <v>3.68</v>
      </c>
      <c r="JS242" s="107">
        <v>0.31</v>
      </c>
      <c r="JT242" s="107" t="e">
        <f>IF((AND(JP242="",#REF!= "")),"",JP242+#REF!)</f>
        <v>#REF!</v>
      </c>
      <c r="JU242" s="107" t="e">
        <f>IF((AND(JQ242="",#REF!= "")),"",JQ242+#REF!)</f>
        <v>#REF!</v>
      </c>
      <c r="JV242" s="107">
        <f t="shared" si="32"/>
        <v>2</v>
      </c>
      <c r="JW242" s="107">
        <f>IF(ISBLANK(JE242),"",IF(ISBLANK(JC243),"",IFERROR(((JE242-JC243)/0.36/P242),"")))</f>
        <v>3.7537537537537538E-2</v>
      </c>
      <c r="JX242" s="107">
        <f>IF(ISBLANK(JE242),"",IF(ISBLANK(JE243),"",IFERROR(((JE242-JE243)/0.36/P242),"")))</f>
        <v>5.6306306306306312E-3</v>
      </c>
      <c r="JY242" s="107">
        <f>IF(ISBLANK(JV242),"",IF(ISBLANK(JD243),"",IFERROR(((JV242-JD243)/0.36/P242),"")))</f>
        <v>7.5075075075075076E-2</v>
      </c>
      <c r="JZ242" s="107">
        <f>IF(ISBLANK(JV243),"",IF(ISBLANK(JV242),"",IFERROR(((JV242-JV243)/0.36/P242),"")))</f>
        <v>-0.33633633633633631</v>
      </c>
    </row>
    <row r="243" spans="1:286" x14ac:dyDescent="0.25">
      <c r="A243" s="15" t="s">
        <v>480</v>
      </c>
      <c r="B243" s="4" t="s">
        <v>751</v>
      </c>
      <c r="C243" s="4" t="s">
        <v>736</v>
      </c>
      <c r="D243" s="4" t="s">
        <v>814</v>
      </c>
      <c r="E243" s="4" t="s">
        <v>59</v>
      </c>
      <c r="F243" s="15" t="s">
        <v>633</v>
      </c>
      <c r="G243" s="15" t="s">
        <v>632</v>
      </c>
      <c r="H243" s="27">
        <v>1</v>
      </c>
      <c r="I243" s="15" t="s">
        <v>631</v>
      </c>
      <c r="J243" s="15" t="s">
        <v>639</v>
      </c>
      <c r="K243" s="26">
        <v>1009</v>
      </c>
      <c r="L243" s="98">
        <v>-3.3032119830000002</v>
      </c>
      <c r="M243" s="98">
        <v>34.847736032999997</v>
      </c>
      <c r="N243" s="24">
        <v>43005</v>
      </c>
      <c r="O243" s="24">
        <v>43079</v>
      </c>
      <c r="P243" s="26">
        <f t="shared" si="34"/>
        <v>74</v>
      </c>
      <c r="Q243" s="77">
        <f>INDEX([1]Sheet1!$J:$J,MATCH(A243,[1]Sheet1!$A:$A,0))</f>
        <v>128.54716680300001</v>
      </c>
      <c r="R243" s="91" t="s">
        <v>352</v>
      </c>
      <c r="S243" s="85">
        <v>0</v>
      </c>
      <c r="T243" s="85">
        <v>0</v>
      </c>
      <c r="EA243" s="28">
        <v>1</v>
      </c>
      <c r="EB243" s="26">
        <f t="shared" si="33"/>
        <v>1</v>
      </c>
      <c r="EC243" s="28">
        <v>6</v>
      </c>
      <c r="EG243" s="1">
        <v>0</v>
      </c>
      <c r="EH243" s="71">
        <v>0.8</v>
      </c>
      <c r="EV243">
        <v>5</v>
      </c>
      <c r="IN243">
        <v>15</v>
      </c>
      <c r="IO243" s="58">
        <f t="shared" si="35"/>
        <v>20</v>
      </c>
      <c r="IP243" s="4">
        <v>35</v>
      </c>
      <c r="IR243" s="3" t="s">
        <v>825</v>
      </c>
      <c r="IS243" s="32" t="s">
        <v>954</v>
      </c>
      <c r="JC243">
        <v>0</v>
      </c>
      <c r="JD243">
        <v>0</v>
      </c>
      <c r="JE243" s="107">
        <v>0.85</v>
      </c>
      <c r="JF243" s="40"/>
      <c r="JG243" s="144"/>
      <c r="JH243" s="40"/>
      <c r="JJ243" s="110">
        <v>10.11</v>
      </c>
      <c r="JK243" s="143"/>
      <c r="JP243" s="141"/>
      <c r="JQ243" s="141"/>
      <c r="JR243" s="150"/>
      <c r="JS243" s="150"/>
      <c r="JT243" s="107">
        <f>IF((AND(JP243="", JR242="")),"",JP243+JR242)</f>
        <v>3.68</v>
      </c>
      <c r="JU243" s="107">
        <f>IF((AND(JQ243="", JS242="")),"",JQ243+JS242)</f>
        <v>0.31</v>
      </c>
      <c r="JV243" s="107">
        <f t="shared" si="32"/>
        <v>10.959999999999999</v>
      </c>
      <c r="JW243" s="107">
        <f>IF(ISBLANK(JE243),"",IF(ISBLANK(JC243),"",IFERROR(((JE243-JC243)/0.36/P243),"")))</f>
        <v>3.1906906906906909E-2</v>
      </c>
      <c r="JY243" s="107">
        <f>IF(ISBLANK(JV243),"",IF(ISBLANK(JD243),"",IFERROR(((JV243-JD243)/0.36/P243),"")))</f>
        <v>0.41141141141141141</v>
      </c>
    </row>
    <row r="244" spans="1:286" x14ac:dyDescent="0.25">
      <c r="A244" s="15" t="s">
        <v>481</v>
      </c>
      <c r="B244" s="4" t="s">
        <v>752</v>
      </c>
      <c r="C244" s="4" t="s">
        <v>736</v>
      </c>
      <c r="D244" s="4" t="s">
        <v>815</v>
      </c>
      <c r="E244" s="4" t="s">
        <v>59</v>
      </c>
      <c r="F244" s="15" t="s">
        <v>633</v>
      </c>
      <c r="G244" s="15" t="s">
        <v>632</v>
      </c>
      <c r="H244" s="27">
        <v>2</v>
      </c>
      <c r="I244" s="15" t="s">
        <v>629</v>
      </c>
      <c r="J244" s="15" t="s">
        <v>639</v>
      </c>
      <c r="K244" s="26">
        <v>1006</v>
      </c>
      <c r="L244" s="98">
        <v>-3.40842599</v>
      </c>
      <c r="M244" s="98">
        <v>34.850243982000002</v>
      </c>
      <c r="N244" s="24">
        <v>43005</v>
      </c>
      <c r="O244" s="24">
        <v>43079</v>
      </c>
      <c r="P244" s="26">
        <f t="shared" si="34"/>
        <v>74</v>
      </c>
      <c r="Q244" s="77">
        <f>INDEX([1]Sheet1!$J:$J,MATCH(A244,[1]Sheet1!$A:$A,0))</f>
        <v>128.54716680300001</v>
      </c>
      <c r="R244" s="91" t="s">
        <v>352</v>
      </c>
      <c r="S244" s="85">
        <v>0</v>
      </c>
      <c r="T244" s="85">
        <v>0</v>
      </c>
      <c r="EA244" s="28">
        <v>1</v>
      </c>
      <c r="EB244" s="26">
        <f t="shared" si="33"/>
        <v>1</v>
      </c>
      <c r="EC244" s="28">
        <v>6</v>
      </c>
      <c r="EG244" s="1">
        <v>2.9</v>
      </c>
      <c r="EH244" s="71">
        <v>3.3</v>
      </c>
      <c r="EK244">
        <v>5</v>
      </c>
      <c r="EV244">
        <v>5</v>
      </c>
      <c r="FK244" s="4">
        <v>7</v>
      </c>
      <c r="HM244" s="4">
        <v>7</v>
      </c>
      <c r="IN244">
        <v>5</v>
      </c>
      <c r="IO244" s="15">
        <f t="shared" si="35"/>
        <v>29</v>
      </c>
      <c r="IP244" s="4">
        <v>35</v>
      </c>
      <c r="IS244" s="32" t="s">
        <v>954</v>
      </c>
      <c r="JC244">
        <v>0</v>
      </c>
      <c r="JD244">
        <v>0</v>
      </c>
      <c r="JE244" s="107">
        <v>1</v>
      </c>
      <c r="JF244" s="40"/>
      <c r="JG244" s="132">
        <v>1</v>
      </c>
      <c r="JH244" s="40"/>
      <c r="JJ244" s="110">
        <v>4</v>
      </c>
      <c r="JK244" s="6">
        <v>4</v>
      </c>
      <c r="JP244" s="107">
        <v>2.38</v>
      </c>
      <c r="JQ244" s="107">
        <v>0.28999999999999998</v>
      </c>
      <c r="JR244" s="107">
        <v>3.64</v>
      </c>
      <c r="JS244" s="107">
        <v>0.59</v>
      </c>
      <c r="JT244" s="107">
        <f t="shared" si="36"/>
        <v>6.02</v>
      </c>
      <c r="JU244" s="107">
        <f t="shared" si="37"/>
        <v>0.87999999999999989</v>
      </c>
      <c r="JV244" s="107">
        <f t="shared" si="32"/>
        <v>5</v>
      </c>
      <c r="JW244" s="107">
        <f>IF(ISBLANK(JE244),"",IF(ISBLANK(JC245),"",IFERROR(((JE244-JC245)/0.36/P244),"")))</f>
        <v>3.7537537537537538E-2</v>
      </c>
      <c r="JX244" s="107">
        <f>IF(ISBLANK(JE244),"",IF(ISBLANK(JE245),"",IFERROR(((JE244-JE245)/0.36/P244),"")))</f>
        <v>0</v>
      </c>
      <c r="JY244" s="107">
        <f>IF(ISBLANK(JV244),"",IF(ISBLANK(JD245),"",IFERROR(((JV244-JD245)/0.36/P244),"")))</f>
        <v>0.1876876876876877</v>
      </c>
      <c r="JZ244" s="107">
        <f>IF(ISBLANK(JV245),"",IF(ISBLANK(JV244),"",IFERROR(((JV244-JV245)/0.36/P244),"")))</f>
        <v>0.11261261261261261</v>
      </c>
    </row>
    <row r="245" spans="1:286" x14ac:dyDescent="0.25">
      <c r="A245" s="15" t="s">
        <v>482</v>
      </c>
      <c r="B245" s="4" t="s">
        <v>752</v>
      </c>
      <c r="C245" s="4" t="s">
        <v>736</v>
      </c>
      <c r="D245" s="15" t="s">
        <v>815</v>
      </c>
      <c r="E245" s="4" t="s">
        <v>59</v>
      </c>
      <c r="F245" s="15" t="s">
        <v>633</v>
      </c>
      <c r="G245" s="15" t="s">
        <v>632</v>
      </c>
      <c r="H245" s="27">
        <v>2</v>
      </c>
      <c r="I245" s="15" t="s">
        <v>631</v>
      </c>
      <c r="J245" s="15" t="s">
        <v>639</v>
      </c>
      <c r="K245" s="27">
        <v>1006</v>
      </c>
      <c r="L245" s="98">
        <v>-3.40842599</v>
      </c>
      <c r="M245" s="98">
        <v>34.850243982000002</v>
      </c>
      <c r="N245" s="24">
        <v>43005</v>
      </c>
      <c r="O245" s="24">
        <v>43079</v>
      </c>
      <c r="P245" s="26">
        <f t="shared" si="34"/>
        <v>74</v>
      </c>
      <c r="Q245" s="77">
        <f>INDEX([1]Sheet1!$J:$J,MATCH(A245,[1]Sheet1!$A:$A,0))</f>
        <v>128.54716680300001</v>
      </c>
      <c r="R245" s="91" t="s">
        <v>352</v>
      </c>
      <c r="S245" s="85">
        <v>0</v>
      </c>
      <c r="T245" s="85">
        <v>0</v>
      </c>
      <c r="EA245" s="28">
        <v>1</v>
      </c>
      <c r="EB245" s="26">
        <f t="shared" si="33"/>
        <v>1</v>
      </c>
      <c r="EC245" s="28">
        <v>3</v>
      </c>
      <c r="EG245" s="1">
        <v>0</v>
      </c>
      <c r="EH245" s="71">
        <v>0.7</v>
      </c>
      <c r="FZ245" s="4">
        <v>5</v>
      </c>
      <c r="IN245">
        <v>4</v>
      </c>
      <c r="IO245" s="58">
        <f t="shared" si="35"/>
        <v>9</v>
      </c>
      <c r="IP245" s="4">
        <v>10</v>
      </c>
      <c r="IS245" s="32" t="s">
        <v>954</v>
      </c>
      <c r="JC245">
        <v>0</v>
      </c>
      <c r="JD245">
        <v>0</v>
      </c>
      <c r="JE245" s="107">
        <v>1</v>
      </c>
      <c r="JF245" s="40"/>
      <c r="JG245" s="132">
        <v>1</v>
      </c>
      <c r="JH245" s="40"/>
      <c r="JJ245" s="110">
        <v>1</v>
      </c>
      <c r="JK245" s="6">
        <v>1</v>
      </c>
      <c r="JP245" s="107">
        <v>1.51</v>
      </c>
      <c r="JQ245" s="107">
        <v>0.08</v>
      </c>
      <c r="JR245" s="107">
        <v>2.0299999999999998</v>
      </c>
      <c r="JS245" s="107">
        <v>0.05</v>
      </c>
      <c r="JT245" s="107">
        <f t="shared" si="36"/>
        <v>3.54</v>
      </c>
      <c r="JU245" s="107">
        <f t="shared" si="37"/>
        <v>0.13</v>
      </c>
      <c r="JV245" s="107">
        <f t="shared" si="32"/>
        <v>2</v>
      </c>
      <c r="JW245" s="107">
        <f>IF(ISBLANK(JE245),"",IF(ISBLANK(JC245),"",IFERROR(((JE245-JC245)/0.36/P245),"")))</f>
        <v>3.7537537537537538E-2</v>
      </c>
      <c r="JY245" s="107">
        <f>IF(ISBLANK(JV245),"",IF(ISBLANK(JD245),"",IFERROR(((JV245-JD245)/0.36/P245),"")))</f>
        <v>7.5075075075075076E-2</v>
      </c>
    </row>
    <row r="246" spans="1:286" x14ac:dyDescent="0.25">
      <c r="A246" s="15" t="s">
        <v>483</v>
      </c>
      <c r="B246" s="15" t="s">
        <v>760</v>
      </c>
      <c r="C246" s="15" t="s">
        <v>736</v>
      </c>
      <c r="D246" s="15" t="s">
        <v>816</v>
      </c>
      <c r="E246" s="4" t="s">
        <v>59</v>
      </c>
      <c r="F246" s="15" t="s">
        <v>633</v>
      </c>
      <c r="G246" s="15" t="s">
        <v>632</v>
      </c>
      <c r="H246" s="27">
        <v>3</v>
      </c>
      <c r="I246" s="15" t="s">
        <v>629</v>
      </c>
      <c r="J246" s="15" t="s">
        <v>639</v>
      </c>
      <c r="K246" s="27">
        <v>1001</v>
      </c>
      <c r="L246" s="98">
        <v>-3.4063160140000002</v>
      </c>
      <c r="M246" s="98">
        <v>34.850407009999998</v>
      </c>
      <c r="N246" s="24">
        <v>43005</v>
      </c>
      <c r="O246" s="24">
        <v>43079</v>
      </c>
      <c r="P246" s="26">
        <f t="shared" si="34"/>
        <v>74</v>
      </c>
      <c r="Q246" s="77">
        <f>INDEX([1]Sheet1!$J:$J,MATCH(A246,[1]Sheet1!$A:$A,0))</f>
        <v>128.54716680300001</v>
      </c>
      <c r="R246" s="91" t="s">
        <v>352</v>
      </c>
      <c r="S246" s="85">
        <v>0</v>
      </c>
      <c r="T246" s="85">
        <v>0</v>
      </c>
      <c r="EA246" s="28">
        <v>1</v>
      </c>
      <c r="EB246" s="26">
        <f t="shared" ref="EB246:EB276" si="38">SUM(U246:EA246)</f>
        <v>1</v>
      </c>
      <c r="EC246" s="28">
        <v>4</v>
      </c>
      <c r="EG246" s="1">
        <v>0.5</v>
      </c>
      <c r="EH246" s="71">
        <v>2.5</v>
      </c>
      <c r="EJ246">
        <v>10</v>
      </c>
      <c r="IN246">
        <v>5</v>
      </c>
      <c r="IO246" s="15">
        <f t="shared" si="35"/>
        <v>15</v>
      </c>
      <c r="IP246" s="4">
        <v>18</v>
      </c>
      <c r="IS246" s="32" t="s">
        <v>954</v>
      </c>
      <c r="JC246">
        <v>0</v>
      </c>
      <c r="JD246">
        <v>0</v>
      </c>
      <c r="JE246" s="107">
        <v>1</v>
      </c>
      <c r="JF246" s="40"/>
      <c r="JG246" s="132">
        <v>1</v>
      </c>
      <c r="JH246" s="40"/>
      <c r="JJ246" s="110">
        <v>3.17</v>
      </c>
      <c r="JK246" s="143"/>
      <c r="JP246" s="107">
        <v>2.31</v>
      </c>
      <c r="JQ246" s="107">
        <v>0.25</v>
      </c>
      <c r="JR246" s="141"/>
      <c r="JS246" s="141"/>
      <c r="JT246" s="107">
        <f t="shared" si="36"/>
        <v>2.31</v>
      </c>
      <c r="JU246" s="107">
        <f t="shared" si="37"/>
        <v>0.25</v>
      </c>
      <c r="JV246" s="107">
        <f t="shared" si="32"/>
        <v>4.17</v>
      </c>
      <c r="JW246" s="107">
        <f>IF(ISBLANK(JE246),"",IF(ISBLANK(JC247),"",IFERROR(((JE246-JC247)/0.36/P246),"")))</f>
        <v>3.7537537537537538E-2</v>
      </c>
      <c r="JX246" s="107">
        <f>IF(ISBLANK(JE246),"",IF(ISBLANK(JE247),"",IFERROR(((JE246-JE247)/0.36/P246),"")))</f>
        <v>0</v>
      </c>
      <c r="JY246" s="107">
        <f>IF(ISBLANK(JV246),"",IF(ISBLANK(JD247),"",IFERROR(((JV246-JD247)/0.36/P246),"")))</f>
        <v>0.15653153153153154</v>
      </c>
      <c r="JZ246" s="107">
        <f>IF(ISBLANK(JV247),"",IF(ISBLANK(JV246),"",IFERROR(((JV246-JV247)/0.36/P246),"")))</f>
        <v>7.3573573573573581E-2</v>
      </c>
    </row>
    <row r="247" spans="1:286" x14ac:dyDescent="0.25">
      <c r="A247" s="15" t="s">
        <v>484</v>
      </c>
      <c r="B247" s="15" t="s">
        <v>760</v>
      </c>
      <c r="C247" s="15" t="s">
        <v>736</v>
      </c>
      <c r="D247" s="15" t="s">
        <v>816</v>
      </c>
      <c r="E247" s="4" t="s">
        <v>59</v>
      </c>
      <c r="F247" s="15" t="s">
        <v>633</v>
      </c>
      <c r="G247" s="15" t="s">
        <v>632</v>
      </c>
      <c r="H247" s="27">
        <v>3</v>
      </c>
      <c r="I247" s="15" t="s">
        <v>631</v>
      </c>
      <c r="J247" s="15" t="s">
        <v>639</v>
      </c>
      <c r="K247" s="27">
        <v>1001</v>
      </c>
      <c r="L247" s="98">
        <v>-3.4063160140000002</v>
      </c>
      <c r="M247" s="98">
        <v>34.850407009999998</v>
      </c>
      <c r="N247" s="24">
        <v>43005</v>
      </c>
      <c r="O247" s="24">
        <v>43079</v>
      </c>
      <c r="P247" s="26">
        <f t="shared" si="34"/>
        <v>74</v>
      </c>
      <c r="Q247" s="77">
        <f>INDEX([1]Sheet1!$J:$J,MATCH(A247,[1]Sheet1!$A:$A,0))</f>
        <v>128.54716680300001</v>
      </c>
      <c r="R247" s="91" t="s">
        <v>352</v>
      </c>
      <c r="S247" s="85">
        <v>0</v>
      </c>
      <c r="T247" s="85">
        <v>0</v>
      </c>
      <c r="EA247" s="28">
        <v>1</v>
      </c>
      <c r="EB247" s="26">
        <f t="shared" si="38"/>
        <v>1</v>
      </c>
      <c r="EC247" s="28">
        <v>3</v>
      </c>
      <c r="EG247" s="1">
        <v>0</v>
      </c>
      <c r="EH247" s="71">
        <v>1.74</v>
      </c>
      <c r="EV247">
        <v>5</v>
      </c>
      <c r="FZ247" s="4">
        <v>7</v>
      </c>
      <c r="IN247">
        <v>7</v>
      </c>
      <c r="IO247" s="58">
        <f t="shared" si="35"/>
        <v>19</v>
      </c>
      <c r="IP247" s="4">
        <v>20</v>
      </c>
      <c r="IR247" s="3" t="s">
        <v>825</v>
      </c>
      <c r="IS247" s="32" t="s">
        <v>954</v>
      </c>
      <c r="JC247">
        <v>0</v>
      </c>
      <c r="JD247">
        <v>0</v>
      </c>
      <c r="JE247" s="107">
        <v>1</v>
      </c>
      <c r="JF247" s="40"/>
      <c r="JG247" s="132">
        <v>1</v>
      </c>
      <c r="JH247" s="40"/>
      <c r="JJ247" s="110">
        <v>1.21</v>
      </c>
      <c r="JK247" s="143"/>
      <c r="JP247" s="107">
        <v>2.38</v>
      </c>
      <c r="JQ247" s="107">
        <v>0.11</v>
      </c>
      <c r="JR247" s="141"/>
      <c r="JS247" s="141"/>
      <c r="JT247" s="107">
        <f t="shared" si="36"/>
        <v>2.38</v>
      </c>
      <c r="JU247" s="107">
        <f t="shared" si="37"/>
        <v>0.11</v>
      </c>
      <c r="JV247" s="107">
        <f t="shared" si="32"/>
        <v>2.21</v>
      </c>
      <c r="JW247" s="107">
        <f>IF(ISBLANK(JE247),"",IF(ISBLANK(JC247),"",IFERROR(((JE247-JC247)/0.36/P247),"")))</f>
        <v>3.7537537537537538E-2</v>
      </c>
      <c r="JY247" s="107">
        <f>IF(ISBLANK(JV247),"",IF(ISBLANK(JD247),"",IFERROR(((JV247-JD247)/0.36/P247),"")))</f>
        <v>8.2957957957957962E-2</v>
      </c>
    </row>
    <row r="248" spans="1:286" x14ac:dyDescent="0.25">
      <c r="A248" s="15" t="s">
        <v>485</v>
      </c>
      <c r="B248" s="4" t="s">
        <v>753</v>
      </c>
      <c r="C248" s="4" t="s">
        <v>736</v>
      </c>
      <c r="D248" s="4" t="s">
        <v>817</v>
      </c>
      <c r="E248" s="4" t="s">
        <v>59</v>
      </c>
      <c r="F248" s="15" t="s">
        <v>633</v>
      </c>
      <c r="G248" s="15" t="s">
        <v>632</v>
      </c>
      <c r="H248" s="27">
        <v>4</v>
      </c>
      <c r="I248" s="15" t="s">
        <v>629</v>
      </c>
      <c r="J248" s="15" t="s">
        <v>639</v>
      </c>
      <c r="K248" s="26">
        <v>1003</v>
      </c>
      <c r="L248" s="98">
        <v>-3.4068529590000001</v>
      </c>
      <c r="M248" s="98">
        <v>34.851600005999998</v>
      </c>
      <c r="N248" s="24">
        <v>43005</v>
      </c>
      <c r="O248" s="24">
        <v>43079</v>
      </c>
      <c r="P248" s="26">
        <f t="shared" si="34"/>
        <v>74</v>
      </c>
      <c r="Q248" s="77">
        <f>INDEX([1]Sheet1!$J:$J,MATCH(A248,[1]Sheet1!$A:$A,0))</f>
        <v>128.54716680300001</v>
      </c>
      <c r="R248" s="91" t="s">
        <v>352</v>
      </c>
      <c r="S248" s="85">
        <v>0</v>
      </c>
      <c r="T248" s="85">
        <v>0</v>
      </c>
      <c r="EA248" s="28">
        <v>1</v>
      </c>
      <c r="EB248" s="26">
        <f t="shared" si="38"/>
        <v>1</v>
      </c>
      <c r="EC248" s="28">
        <v>7</v>
      </c>
      <c r="EG248" s="1">
        <v>0.5</v>
      </c>
      <c r="EH248" s="71">
        <v>3.2</v>
      </c>
      <c r="EJ248">
        <v>5</v>
      </c>
      <c r="FK248" s="4">
        <v>18</v>
      </c>
      <c r="HL248" s="4">
        <v>5</v>
      </c>
      <c r="IN248">
        <v>5</v>
      </c>
      <c r="IO248" s="15">
        <f t="shared" si="35"/>
        <v>33</v>
      </c>
      <c r="IP248" s="4">
        <v>35</v>
      </c>
      <c r="IS248" s="32" t="s">
        <v>954</v>
      </c>
      <c r="JC248">
        <v>0</v>
      </c>
      <c r="JD248">
        <v>0</v>
      </c>
      <c r="JE248" s="107">
        <v>1</v>
      </c>
      <c r="JF248" s="40"/>
      <c r="JG248" s="132">
        <v>1</v>
      </c>
      <c r="JH248" s="40"/>
      <c r="JJ248" s="110">
        <v>1</v>
      </c>
      <c r="JK248" s="6">
        <v>1</v>
      </c>
      <c r="JP248" s="107">
        <v>2.59</v>
      </c>
      <c r="JQ248" s="107">
        <v>0.13</v>
      </c>
      <c r="JR248" s="107">
        <v>2.77</v>
      </c>
      <c r="JS248" s="107">
        <v>0.19</v>
      </c>
      <c r="JT248" s="107">
        <f t="shared" si="36"/>
        <v>5.3599999999999994</v>
      </c>
      <c r="JU248" s="107">
        <f t="shared" si="37"/>
        <v>0.32</v>
      </c>
      <c r="JV248" s="107">
        <f t="shared" si="32"/>
        <v>2</v>
      </c>
      <c r="JW248" s="107">
        <f>IF(ISBLANK(JE248),"",IF(ISBLANK(JC249),"",IFERROR(((JE248-JC249)/0.36/P248),"")))</f>
        <v>3.7537537537537538E-2</v>
      </c>
      <c r="JX248" s="107">
        <f>IF(ISBLANK(JE248),"",IF(ISBLANK(JE249),"",IFERROR(((JE248-JE249)/0.36/P248),"")))</f>
        <v>0</v>
      </c>
      <c r="JY248" s="107">
        <f>IF(ISBLANK(JV248),"",IF(ISBLANK(JD249),"",IFERROR(((JV248-JD249)/0.36/P248),"")))</f>
        <v>7.5075075075075076E-2</v>
      </c>
      <c r="JZ248" s="107">
        <f>IF(ISBLANK(JV249),"",IF(ISBLANK(JV248),"",IFERROR(((JV248-JV249)/0.36/P248),"")))</f>
        <v>0</v>
      </c>
    </row>
    <row r="249" spans="1:286" x14ac:dyDescent="0.25">
      <c r="A249" s="15" t="s">
        <v>486</v>
      </c>
      <c r="B249" s="4" t="s">
        <v>753</v>
      </c>
      <c r="C249" s="4" t="s">
        <v>736</v>
      </c>
      <c r="D249" s="4" t="s">
        <v>817</v>
      </c>
      <c r="E249" s="4" t="s">
        <v>59</v>
      </c>
      <c r="F249" s="15" t="s">
        <v>633</v>
      </c>
      <c r="G249" s="15" t="s">
        <v>632</v>
      </c>
      <c r="H249" s="27">
        <v>4</v>
      </c>
      <c r="I249" s="15" t="s">
        <v>631</v>
      </c>
      <c r="J249" s="15" t="s">
        <v>639</v>
      </c>
      <c r="K249" s="26">
        <v>1003</v>
      </c>
      <c r="L249" s="98">
        <v>-3.4068529590000001</v>
      </c>
      <c r="M249" s="98">
        <v>34.851600005999998</v>
      </c>
      <c r="N249" s="24">
        <v>43005</v>
      </c>
      <c r="O249" s="24">
        <v>43079</v>
      </c>
      <c r="P249" s="26">
        <f t="shared" si="34"/>
        <v>74</v>
      </c>
      <c r="Q249" s="77">
        <f>INDEX([1]Sheet1!$J:$J,MATCH(A249,[1]Sheet1!$A:$A,0))</f>
        <v>128.54716680300001</v>
      </c>
      <c r="R249" s="91" t="s">
        <v>352</v>
      </c>
      <c r="S249" s="85">
        <v>0</v>
      </c>
      <c r="T249" s="85">
        <v>0</v>
      </c>
      <c r="EA249" s="28">
        <v>1</v>
      </c>
      <c r="EB249" s="26">
        <f t="shared" si="38"/>
        <v>1</v>
      </c>
      <c r="EC249" s="28">
        <v>5</v>
      </c>
      <c r="EG249" s="1">
        <v>0.5</v>
      </c>
      <c r="EH249" s="71">
        <v>1.1000000000000001</v>
      </c>
      <c r="EJ249">
        <v>5</v>
      </c>
      <c r="FZ249" s="4">
        <v>3</v>
      </c>
      <c r="IN249">
        <v>18</v>
      </c>
      <c r="IO249" s="58">
        <f t="shared" si="35"/>
        <v>26</v>
      </c>
      <c r="IP249" s="4">
        <v>32</v>
      </c>
      <c r="IR249" s="3" t="s">
        <v>948</v>
      </c>
      <c r="IS249" s="32" t="s">
        <v>953</v>
      </c>
      <c r="JC249">
        <v>0</v>
      </c>
      <c r="JD249">
        <v>0</v>
      </c>
      <c r="JE249" s="107">
        <v>1</v>
      </c>
      <c r="JF249" s="40"/>
      <c r="JG249" s="132">
        <v>1</v>
      </c>
      <c r="JH249" s="40"/>
      <c r="JJ249" s="110">
        <v>1</v>
      </c>
      <c r="JK249" s="6">
        <v>1</v>
      </c>
      <c r="JP249" s="107">
        <v>3.01</v>
      </c>
      <c r="JQ249" s="107">
        <v>0.01</v>
      </c>
      <c r="JR249" s="107">
        <v>2.66</v>
      </c>
      <c r="JS249" s="107">
        <v>0.2</v>
      </c>
      <c r="JT249" s="107">
        <f t="shared" si="36"/>
        <v>5.67</v>
      </c>
      <c r="JU249" s="107">
        <f t="shared" si="37"/>
        <v>0.21000000000000002</v>
      </c>
      <c r="JV249" s="107">
        <f t="shared" si="32"/>
        <v>2</v>
      </c>
      <c r="JW249" s="107">
        <f>IF(ISBLANK(JE249),"",IF(ISBLANK(JC249),"",IFERROR(((JE249-JC249)/0.36/P249),"")))</f>
        <v>3.7537537537537538E-2</v>
      </c>
      <c r="JY249" s="107">
        <f>IF(ISBLANK(JV249),"",IF(ISBLANK(JD249),"",IFERROR(((JV249-JD249)/0.36/P249),"")))</f>
        <v>7.5075075075075076E-2</v>
      </c>
    </row>
    <row r="250" spans="1:286" x14ac:dyDescent="0.25">
      <c r="A250" s="15" t="s">
        <v>487</v>
      </c>
      <c r="B250" s="4" t="s">
        <v>754</v>
      </c>
      <c r="C250" s="4" t="s">
        <v>635</v>
      </c>
      <c r="D250" s="4" t="s">
        <v>819</v>
      </c>
      <c r="E250" s="4" t="s">
        <v>183</v>
      </c>
      <c r="F250" s="15" t="s">
        <v>635</v>
      </c>
      <c r="G250" s="15" t="s">
        <v>628</v>
      </c>
      <c r="H250" s="27">
        <v>1</v>
      </c>
      <c r="I250" s="15" t="s">
        <v>629</v>
      </c>
      <c r="J250" s="15" t="s">
        <v>639</v>
      </c>
      <c r="K250" s="27">
        <v>1023</v>
      </c>
      <c r="L250" s="98">
        <v>-2.4377470369999998</v>
      </c>
      <c r="M250" s="98">
        <v>34.855161979999998</v>
      </c>
      <c r="N250" s="24">
        <v>43003</v>
      </c>
      <c r="O250" s="24">
        <v>43084</v>
      </c>
      <c r="P250" s="26">
        <f t="shared" si="34"/>
        <v>81</v>
      </c>
      <c r="Q250" s="77">
        <f>INDEX([1]Sheet1!$J:$J,MATCH(A250,[1]Sheet1!$A:$A,0))</f>
        <v>265.08225911</v>
      </c>
      <c r="R250" s="91" t="s">
        <v>82</v>
      </c>
      <c r="S250" s="85">
        <v>4.5</v>
      </c>
      <c r="T250" s="85">
        <v>7.4</v>
      </c>
      <c r="EA250" s="28">
        <v>30</v>
      </c>
      <c r="EB250" s="26">
        <f t="shared" si="38"/>
        <v>30</v>
      </c>
      <c r="EC250" s="28">
        <v>40</v>
      </c>
      <c r="EE250" s="3" t="s">
        <v>894</v>
      </c>
      <c r="EG250" s="1">
        <v>5</v>
      </c>
      <c r="EH250" s="71">
        <v>15</v>
      </c>
      <c r="EL250">
        <v>10</v>
      </c>
      <c r="FA250">
        <v>5</v>
      </c>
      <c r="FK250" s="4">
        <v>5</v>
      </c>
      <c r="HN250" s="4">
        <v>10</v>
      </c>
      <c r="IN250">
        <v>20</v>
      </c>
      <c r="IO250" s="15">
        <f t="shared" si="35"/>
        <v>50</v>
      </c>
      <c r="IP250" s="4">
        <v>50</v>
      </c>
      <c r="IS250" s="32" t="s">
        <v>953</v>
      </c>
      <c r="JC250">
        <v>30.41</v>
      </c>
      <c r="JD250">
        <v>61.239999999999995</v>
      </c>
      <c r="JE250" s="107">
        <v>19</v>
      </c>
      <c r="JF250" s="40"/>
      <c r="JG250" s="132">
        <v>4</v>
      </c>
      <c r="JH250" s="40"/>
      <c r="JJ250" s="110">
        <v>16</v>
      </c>
      <c r="JK250" s="6">
        <v>9</v>
      </c>
      <c r="JP250" s="108">
        <v>1.54</v>
      </c>
      <c r="JQ250" s="108">
        <v>0.28999999999999998</v>
      </c>
      <c r="JR250" s="107">
        <v>1.65</v>
      </c>
      <c r="JS250" s="107">
        <v>0.25</v>
      </c>
      <c r="JT250" s="107">
        <f t="shared" si="36"/>
        <v>3.19</v>
      </c>
      <c r="JU250" s="107">
        <f t="shared" si="37"/>
        <v>0.54</v>
      </c>
      <c r="JV250" s="107">
        <f t="shared" si="32"/>
        <v>35</v>
      </c>
      <c r="JW250" s="107">
        <f>IF(ISBLANK(JE250),"",IF(ISBLANK(JC252),"",IFERROR(((JE250-JC252)/0.36/P250),"")))</f>
        <v>-0.14746227709190673</v>
      </c>
      <c r="JX250" s="107">
        <f>IF(ISBLANK(JE250),"",IF(ISBLANK(JE252),"",IFERROR(((JE250-JE252)/0.36/P250),"")))</f>
        <v>-0.24005486968449935</v>
      </c>
      <c r="JY250" s="107">
        <f>IF(ISBLANK(JV250),"",IF(ISBLANK(JD252),"",IFERROR(((JV250-JD252)/0.36/P250),"")))</f>
        <v>-0.41529492455418376</v>
      </c>
      <c r="JZ250" s="107">
        <f>IF(ISBLANK(JV252),"",IF(ISBLANK(JV250),"",IFERROR(((JV250-JV252)/0.36/P250),"")))</f>
        <v>0.17146776406035666</v>
      </c>
    </row>
    <row r="251" spans="1:286" x14ac:dyDescent="0.25">
      <c r="A251" s="15" t="s">
        <v>488</v>
      </c>
      <c r="B251" s="4" t="s">
        <v>754</v>
      </c>
      <c r="C251" s="4" t="s">
        <v>635</v>
      </c>
      <c r="D251" s="4" t="s">
        <v>819</v>
      </c>
      <c r="E251" s="4" t="s">
        <v>183</v>
      </c>
      <c r="F251" s="15" t="s">
        <v>635</v>
      </c>
      <c r="G251" s="15" t="s">
        <v>628</v>
      </c>
      <c r="H251" s="27">
        <v>1</v>
      </c>
      <c r="I251" s="15" t="s">
        <v>634</v>
      </c>
      <c r="J251" s="15" t="s">
        <v>639</v>
      </c>
      <c r="K251" s="27">
        <v>1023</v>
      </c>
      <c r="L251" s="98">
        <v>-2.4377470369999998</v>
      </c>
      <c r="M251" s="98">
        <v>34.855161979999998</v>
      </c>
      <c r="N251" s="24">
        <v>43003</v>
      </c>
      <c r="O251" s="24">
        <v>43084</v>
      </c>
      <c r="P251" s="26">
        <f t="shared" si="34"/>
        <v>81</v>
      </c>
      <c r="Q251" s="77">
        <f>INDEX([1]Sheet1!$J:$J,MATCH(A251,[1]Sheet1!$A:$A,0))</f>
        <v>265.08225911</v>
      </c>
      <c r="R251" s="91" t="s">
        <v>82</v>
      </c>
      <c r="S251" s="85">
        <v>5.25</v>
      </c>
      <c r="T251" s="85">
        <v>11.4</v>
      </c>
      <c r="X251" s="104">
        <v>5</v>
      </c>
      <c r="EA251" s="28">
        <v>35</v>
      </c>
      <c r="EB251" s="26">
        <f t="shared" si="38"/>
        <v>40</v>
      </c>
      <c r="EC251" s="28">
        <v>45</v>
      </c>
      <c r="EG251" s="1">
        <v>5</v>
      </c>
      <c r="EH251" s="71">
        <v>21.9</v>
      </c>
      <c r="EL251">
        <v>5</v>
      </c>
      <c r="FA251">
        <v>5</v>
      </c>
      <c r="IN251">
        <v>25</v>
      </c>
      <c r="IO251" s="58">
        <f t="shared" si="35"/>
        <v>35</v>
      </c>
      <c r="IP251" s="4">
        <v>35</v>
      </c>
      <c r="IS251" s="32" t="s">
        <v>953</v>
      </c>
      <c r="JC251">
        <v>23.55</v>
      </c>
      <c r="JD251">
        <v>78.72</v>
      </c>
      <c r="JE251" s="107">
        <v>11</v>
      </c>
      <c r="JF251" s="40"/>
      <c r="JG251" s="132">
        <v>5</v>
      </c>
      <c r="JH251" s="40"/>
      <c r="JJ251" s="110">
        <v>30</v>
      </c>
      <c r="JK251" s="6">
        <v>9</v>
      </c>
      <c r="JP251" s="107">
        <v>1.33</v>
      </c>
      <c r="JQ251" s="107">
        <v>0.2</v>
      </c>
      <c r="JR251" s="107">
        <v>1.37</v>
      </c>
      <c r="JS251" s="107">
        <v>0.36</v>
      </c>
      <c r="JT251" s="107">
        <f t="shared" si="36"/>
        <v>2.7</v>
      </c>
      <c r="JU251" s="107">
        <f t="shared" si="37"/>
        <v>0.56000000000000005</v>
      </c>
      <c r="JV251" s="107">
        <f t="shared" si="32"/>
        <v>41</v>
      </c>
      <c r="JW251" s="107">
        <f>IF(ISBLANK(JE251),"",IF(ISBLANK(JC252),"",IFERROR(((JE251-JC252)/0.36/P251),"")))</f>
        <v>-0.42181069958847744</v>
      </c>
      <c r="JX251" s="107">
        <f>IF(ISBLANK(JE251),"",IF(ISBLANK(JE252),"",IFERROR(((JE251-JE252)/0.36/P251),"")))</f>
        <v>-0.51440329218107006</v>
      </c>
      <c r="JY251" s="107">
        <f>IF(ISBLANK(JV251),"",IF(ISBLANK(JD252),"",IFERROR(((JV251-JD252)/0.36/P251),"")))</f>
        <v>-0.20953360768175583</v>
      </c>
      <c r="JZ251" s="107">
        <f>IF(ISBLANK(JV252),"",IF(ISBLANK(JV251),"",IFERROR(((JV251-JV252)/0.36/P251),"")))</f>
        <v>0.37722908093278468</v>
      </c>
    </row>
    <row r="252" spans="1:286" x14ac:dyDescent="0.25">
      <c r="A252" s="15" t="s">
        <v>489</v>
      </c>
      <c r="B252" s="4" t="s">
        <v>754</v>
      </c>
      <c r="C252" s="4" t="s">
        <v>635</v>
      </c>
      <c r="D252" s="4" t="s">
        <v>819</v>
      </c>
      <c r="E252" s="4" t="s">
        <v>183</v>
      </c>
      <c r="F252" s="15" t="s">
        <v>635</v>
      </c>
      <c r="G252" s="15" t="s">
        <v>628</v>
      </c>
      <c r="H252" s="27">
        <v>1</v>
      </c>
      <c r="I252" s="15" t="s">
        <v>631</v>
      </c>
      <c r="J252" s="15" t="s">
        <v>639</v>
      </c>
      <c r="K252" s="27">
        <v>1023</v>
      </c>
      <c r="L252" s="98">
        <v>-2.4377470369999998</v>
      </c>
      <c r="M252" s="98">
        <v>34.855161979999998</v>
      </c>
      <c r="N252" s="24">
        <v>43003</v>
      </c>
      <c r="O252" s="24">
        <v>43084</v>
      </c>
      <c r="P252" s="26">
        <f t="shared" si="34"/>
        <v>81</v>
      </c>
      <c r="Q252" s="77">
        <f>INDEX([1]Sheet1!$J:$J,MATCH(A252,[1]Sheet1!$A:$A,0))</f>
        <v>265.08225911</v>
      </c>
      <c r="R252" s="91" t="s">
        <v>82</v>
      </c>
      <c r="S252" s="85">
        <v>6</v>
      </c>
      <c r="T252" s="85">
        <v>9</v>
      </c>
      <c r="AH252" s="104">
        <v>5</v>
      </c>
      <c r="AM252" s="104">
        <v>12</v>
      </c>
      <c r="EA252" s="28">
        <v>30</v>
      </c>
      <c r="EB252" s="26">
        <f t="shared" si="38"/>
        <v>47</v>
      </c>
      <c r="EC252" s="28">
        <v>55</v>
      </c>
      <c r="EG252" s="1">
        <v>3.5</v>
      </c>
      <c r="EH252" s="71">
        <v>0.5</v>
      </c>
      <c r="EK252">
        <v>5</v>
      </c>
      <c r="FB252">
        <v>5</v>
      </c>
      <c r="HM252" s="4">
        <v>5</v>
      </c>
      <c r="HN252" s="4">
        <v>10</v>
      </c>
      <c r="IN252">
        <v>20</v>
      </c>
      <c r="IO252" s="15">
        <f t="shared" si="35"/>
        <v>45</v>
      </c>
      <c r="IP252" s="4">
        <v>40</v>
      </c>
      <c r="IS252" s="32" t="s">
        <v>953</v>
      </c>
      <c r="JC252">
        <v>23.3</v>
      </c>
      <c r="JD252">
        <v>47.11</v>
      </c>
      <c r="JE252" s="107">
        <v>26</v>
      </c>
      <c r="JF252" s="40"/>
      <c r="JG252" s="132">
        <v>8</v>
      </c>
      <c r="JH252" s="40"/>
      <c r="JJ252" s="110">
        <v>4</v>
      </c>
      <c r="JK252" s="6">
        <v>2</v>
      </c>
      <c r="JP252" s="107">
        <v>1.51</v>
      </c>
      <c r="JQ252" s="107">
        <v>0.2</v>
      </c>
      <c r="JR252" s="107">
        <v>2.14</v>
      </c>
      <c r="JS252" s="107">
        <v>0.28000000000000003</v>
      </c>
      <c r="JT252" s="107">
        <f t="shared" si="36"/>
        <v>3.6500000000000004</v>
      </c>
      <c r="JU252" s="107">
        <f t="shared" si="37"/>
        <v>0.48000000000000004</v>
      </c>
      <c r="JV252" s="107">
        <f t="shared" si="32"/>
        <v>30</v>
      </c>
      <c r="JW252" s="107">
        <f>IF(ISBLANK(JE252),"",IF(ISBLANK(JC252),"",IFERROR(((JE252-JC252)/0.36/P252),"")))</f>
        <v>9.2592592592592574E-2</v>
      </c>
      <c r="JY252" s="107">
        <f>IF(ISBLANK(JV252),"",IF(ISBLANK(JD252),"",IFERROR(((JV252-JD252)/0.36/P252),"")))</f>
        <v>-0.58676268861454051</v>
      </c>
    </row>
    <row r="253" spans="1:286" x14ac:dyDescent="0.25">
      <c r="A253" s="15" t="s">
        <v>490</v>
      </c>
      <c r="B253" s="4" t="s">
        <v>755</v>
      </c>
      <c r="C253" s="4" t="s">
        <v>635</v>
      </c>
      <c r="D253" s="4" t="s">
        <v>820</v>
      </c>
      <c r="E253" s="4" t="s">
        <v>183</v>
      </c>
      <c r="F253" s="15" t="s">
        <v>635</v>
      </c>
      <c r="G253" s="15" t="s">
        <v>628</v>
      </c>
      <c r="H253" s="27">
        <v>2</v>
      </c>
      <c r="I253" s="15" t="s">
        <v>629</v>
      </c>
      <c r="J253" s="15" t="s">
        <v>639</v>
      </c>
      <c r="K253" s="27">
        <v>1025</v>
      </c>
      <c r="L253" s="98">
        <v>-2.43776598</v>
      </c>
      <c r="M253" s="98">
        <v>34.855393991</v>
      </c>
      <c r="N253" s="24">
        <v>43003</v>
      </c>
      <c r="O253" s="24">
        <v>43084</v>
      </c>
      <c r="P253" s="26">
        <f t="shared" si="34"/>
        <v>81</v>
      </c>
      <c r="Q253" s="77">
        <f>INDEX([1]Sheet1!$J:$J,MATCH(A253,[1]Sheet1!$A:$A,0))</f>
        <v>265.08225911</v>
      </c>
      <c r="R253" s="91" t="s">
        <v>82</v>
      </c>
      <c r="S253" s="85">
        <v>3</v>
      </c>
      <c r="T253" s="85">
        <v>3.6</v>
      </c>
      <c r="X253" s="104">
        <v>5</v>
      </c>
      <c r="EA253" s="28">
        <v>20</v>
      </c>
      <c r="EB253" s="26">
        <f t="shared" si="38"/>
        <v>25</v>
      </c>
      <c r="EC253" s="28">
        <v>30</v>
      </c>
      <c r="EG253" s="1">
        <v>4</v>
      </c>
      <c r="EH253" s="71">
        <v>17.600000000000001</v>
      </c>
      <c r="EL253">
        <v>10</v>
      </c>
      <c r="FA253">
        <v>7</v>
      </c>
      <c r="FK253" s="4">
        <v>5</v>
      </c>
      <c r="HL253" s="4">
        <v>5</v>
      </c>
      <c r="IN253">
        <v>20</v>
      </c>
      <c r="IO253" s="58">
        <f t="shared" si="35"/>
        <v>47</v>
      </c>
      <c r="IP253" s="4">
        <v>47</v>
      </c>
      <c r="IS253" s="32" t="s">
        <v>953</v>
      </c>
      <c r="JC253">
        <v>10.67</v>
      </c>
      <c r="JD253">
        <v>82.75</v>
      </c>
      <c r="JE253" s="107">
        <v>10</v>
      </c>
      <c r="JF253" s="40"/>
      <c r="JG253" s="132">
        <v>4</v>
      </c>
      <c r="JH253" s="40"/>
      <c r="JJ253" s="110">
        <v>21</v>
      </c>
      <c r="JK253" s="6">
        <v>7</v>
      </c>
      <c r="JP253" s="107">
        <v>1.44</v>
      </c>
      <c r="JQ253" s="107">
        <v>0.08</v>
      </c>
      <c r="JR253" s="107">
        <v>1.33</v>
      </c>
      <c r="JS253" s="107">
        <v>0.15</v>
      </c>
      <c r="JT253" s="107">
        <f t="shared" si="36"/>
        <v>2.77</v>
      </c>
      <c r="JU253" s="107">
        <f t="shared" si="37"/>
        <v>0.22999999999999998</v>
      </c>
      <c r="JV253" s="107">
        <f t="shared" si="32"/>
        <v>31</v>
      </c>
      <c r="JW253" s="107">
        <f>IF(ISBLANK(JE253),"",IF(ISBLANK(JC255),"",IFERROR(((JE253-JC255)/0.36/P253),"")))</f>
        <v>-7.3388203017832665E-2</v>
      </c>
      <c r="JX253" s="107">
        <f>IF(ISBLANK(JE253),"",IF(ISBLANK(JE255),"",IFERROR(((JE253-JE255)/0.36/P253),"")))</f>
        <v>0.17146776406035666</v>
      </c>
      <c r="JY253" s="107">
        <f>IF(ISBLANK(JV253),"",IF(ISBLANK(JD255),"",IFERROR(((JV253-JD255)/0.36/P253),"")))</f>
        <v>-0.41529492455418376</v>
      </c>
      <c r="JZ253" s="107">
        <f>IF(ISBLANK(JV255),"",IF(ISBLANK(JV253),"",IFERROR(((JV253-JV255)/0.36/P253),"")))</f>
        <v>0.41152263374485598</v>
      </c>
    </row>
    <row r="254" spans="1:286" x14ac:dyDescent="0.25">
      <c r="A254" s="15" t="s">
        <v>491</v>
      </c>
      <c r="B254" s="4" t="s">
        <v>755</v>
      </c>
      <c r="C254" s="4" t="s">
        <v>635</v>
      </c>
      <c r="D254" s="4" t="s">
        <v>820</v>
      </c>
      <c r="E254" s="4" t="s">
        <v>183</v>
      </c>
      <c r="F254" s="15" t="s">
        <v>635</v>
      </c>
      <c r="G254" s="15" t="s">
        <v>628</v>
      </c>
      <c r="H254" s="27">
        <v>2</v>
      </c>
      <c r="I254" s="15" t="s">
        <v>634</v>
      </c>
      <c r="J254" s="15" t="s">
        <v>639</v>
      </c>
      <c r="K254" s="27">
        <v>1025</v>
      </c>
      <c r="L254" s="98">
        <v>-2.43776598</v>
      </c>
      <c r="M254" s="98">
        <v>34.855393991</v>
      </c>
      <c r="N254" s="24">
        <v>43003</v>
      </c>
      <c r="O254" s="24">
        <v>43084</v>
      </c>
      <c r="P254" s="26">
        <f t="shared" si="34"/>
        <v>81</v>
      </c>
      <c r="Q254" s="77">
        <f>INDEX([1]Sheet1!$J:$J,MATCH(A254,[1]Sheet1!$A:$A,0))</f>
        <v>265.08225911</v>
      </c>
      <c r="R254" s="91" t="s">
        <v>82</v>
      </c>
      <c r="S254" s="85">
        <v>3.5</v>
      </c>
      <c r="T254" s="85">
        <v>8.1999999999999993</v>
      </c>
      <c r="AM254" s="104">
        <v>7</v>
      </c>
      <c r="EA254" s="28">
        <v>12</v>
      </c>
      <c r="EB254" s="26">
        <f t="shared" si="38"/>
        <v>19</v>
      </c>
      <c r="EC254" s="28">
        <v>40</v>
      </c>
      <c r="EE254" s="3" t="s">
        <v>907</v>
      </c>
      <c r="EG254" s="1">
        <v>6</v>
      </c>
      <c r="EH254" s="71">
        <v>31.2</v>
      </c>
      <c r="EJ254">
        <v>5</v>
      </c>
      <c r="EL254">
        <v>20</v>
      </c>
      <c r="EZ254">
        <v>20</v>
      </c>
      <c r="FB254">
        <v>5</v>
      </c>
      <c r="FZ254" s="4">
        <v>5</v>
      </c>
      <c r="IN254">
        <v>7</v>
      </c>
      <c r="IO254" s="15">
        <f t="shared" si="35"/>
        <v>62</v>
      </c>
      <c r="IP254" s="4">
        <v>62</v>
      </c>
      <c r="IS254" s="32" t="s">
        <v>953</v>
      </c>
      <c r="JC254">
        <v>8.58</v>
      </c>
      <c r="JD254">
        <v>48.68</v>
      </c>
      <c r="JE254" s="107">
        <v>3</v>
      </c>
      <c r="JF254" s="40"/>
      <c r="JG254" s="132">
        <v>3</v>
      </c>
      <c r="JH254" s="40"/>
      <c r="JJ254" s="110">
        <v>34</v>
      </c>
      <c r="JK254" s="6">
        <v>11</v>
      </c>
      <c r="JP254" s="107">
        <v>0.84</v>
      </c>
      <c r="JQ254" s="107">
        <v>0.2</v>
      </c>
      <c r="JR254" s="107">
        <v>1.05</v>
      </c>
      <c r="JS254" s="107">
        <v>0.92</v>
      </c>
      <c r="JT254" s="107">
        <f t="shared" si="36"/>
        <v>1.8900000000000001</v>
      </c>
      <c r="JU254" s="107">
        <f t="shared" si="37"/>
        <v>1.1200000000000001</v>
      </c>
      <c r="JV254" s="107">
        <f t="shared" si="32"/>
        <v>37</v>
      </c>
      <c r="JW254" s="107">
        <f>IF(ISBLANK(JE254),"",IF(ISBLANK(JC255),"",IFERROR(((JE254-JC255)/0.36/P254),"")))</f>
        <v>-0.31344307270233202</v>
      </c>
      <c r="JX254" s="107">
        <f>IF(ISBLANK(JE254),"",IF(ISBLANK(JE255),"",IFERROR(((JE254-JE255)/0.36/P254),"")))</f>
        <v>-6.8587105624142664E-2</v>
      </c>
      <c r="JY254" s="107">
        <f>IF(ISBLANK(JV254),"",IF(ISBLANK(JD255),"",IFERROR(((JV254-JD255)/0.36/P254),"")))</f>
        <v>-0.20953360768175583</v>
      </c>
      <c r="JZ254" s="107">
        <f>IF(ISBLANK(JV255),"",IF(ISBLANK(JV254),"",IFERROR(((JV254-JV255)/0.36/P254),"")))</f>
        <v>0.61728395061728392</v>
      </c>
    </row>
    <row r="255" spans="1:286" ht="31.5" x14ac:dyDescent="0.25">
      <c r="A255" s="15" t="s">
        <v>492</v>
      </c>
      <c r="B255" s="4" t="s">
        <v>755</v>
      </c>
      <c r="C255" s="4" t="s">
        <v>635</v>
      </c>
      <c r="D255" s="4" t="s">
        <v>820</v>
      </c>
      <c r="E255" s="4" t="s">
        <v>183</v>
      </c>
      <c r="F255" s="15" t="s">
        <v>635</v>
      </c>
      <c r="G255" s="15" t="s">
        <v>628</v>
      </c>
      <c r="H255" s="27">
        <v>2</v>
      </c>
      <c r="I255" s="15" t="s">
        <v>631</v>
      </c>
      <c r="J255" s="15" t="s">
        <v>639</v>
      </c>
      <c r="K255" s="27">
        <v>1025</v>
      </c>
      <c r="L255" s="98">
        <v>-2.43776598</v>
      </c>
      <c r="M255" s="98">
        <v>34.855393991</v>
      </c>
      <c r="N255" s="24">
        <v>43003</v>
      </c>
      <c r="O255" s="24">
        <v>43084</v>
      </c>
      <c r="P255" s="26">
        <f t="shared" si="34"/>
        <v>81</v>
      </c>
      <c r="Q255" s="77">
        <f>INDEX([1]Sheet1!$J:$J,MATCH(A255,[1]Sheet1!$A:$A,0))</f>
        <v>265.08225911</v>
      </c>
      <c r="R255" s="91" t="s">
        <v>82</v>
      </c>
      <c r="S255" s="85">
        <v>1.75</v>
      </c>
      <c r="T255" s="85">
        <v>6</v>
      </c>
      <c r="EA255" s="28">
        <v>17</v>
      </c>
      <c r="EB255" s="26">
        <f t="shared" si="38"/>
        <v>17</v>
      </c>
      <c r="EC255" s="28">
        <v>30</v>
      </c>
      <c r="EE255" s="3" t="s">
        <v>909</v>
      </c>
      <c r="EG255" s="1">
        <v>3</v>
      </c>
      <c r="EH255" s="71">
        <v>3.7</v>
      </c>
      <c r="EL255">
        <v>10</v>
      </c>
      <c r="FA255">
        <v>5</v>
      </c>
      <c r="FK255" s="4">
        <v>5</v>
      </c>
      <c r="IN255">
        <v>10</v>
      </c>
      <c r="IO255" s="58">
        <f t="shared" si="35"/>
        <v>30</v>
      </c>
      <c r="IP255" s="4">
        <v>30</v>
      </c>
      <c r="IS255" s="32" t="s">
        <v>953</v>
      </c>
      <c r="JC255">
        <v>12.14</v>
      </c>
      <c r="JD255">
        <v>43.11</v>
      </c>
      <c r="JE255" s="107">
        <v>5</v>
      </c>
      <c r="JF255" s="40"/>
      <c r="JG255" s="132">
        <v>2.8</v>
      </c>
      <c r="JH255" s="40"/>
      <c r="JJ255" s="110">
        <v>14</v>
      </c>
      <c r="JK255" s="6">
        <v>6</v>
      </c>
      <c r="JP255" s="107">
        <v>1.05</v>
      </c>
      <c r="JQ255" s="107">
        <v>0.26</v>
      </c>
      <c r="JR255" s="107">
        <v>1.05</v>
      </c>
      <c r="JS255" s="107">
        <v>0.2</v>
      </c>
      <c r="JT255" s="107">
        <f t="shared" si="36"/>
        <v>2.1</v>
      </c>
      <c r="JU255" s="107">
        <f t="shared" si="37"/>
        <v>0.46</v>
      </c>
      <c r="JV255" s="107">
        <f t="shared" si="32"/>
        <v>19</v>
      </c>
      <c r="JW255" s="107">
        <f>IF(ISBLANK(JE255),"",IF(ISBLANK(JC255),"",IFERROR(((JE255-JC255)/0.36/P255),"")))</f>
        <v>-0.24485596707818932</v>
      </c>
      <c r="JY255" s="107">
        <f>IF(ISBLANK(JV255),"",IF(ISBLANK(JD255),"",IFERROR(((JV255-JD255)/0.36/P255),"")))</f>
        <v>-0.82681755829903991</v>
      </c>
    </row>
    <row r="256" spans="1:286" x14ac:dyDescent="0.25">
      <c r="A256" s="15" t="s">
        <v>493</v>
      </c>
      <c r="B256" s="4" t="s">
        <v>761</v>
      </c>
      <c r="C256" s="4" t="s">
        <v>635</v>
      </c>
      <c r="D256" s="4" t="s">
        <v>821</v>
      </c>
      <c r="E256" s="4" t="s">
        <v>183</v>
      </c>
      <c r="F256" s="15" t="s">
        <v>635</v>
      </c>
      <c r="G256" s="15" t="s">
        <v>628</v>
      </c>
      <c r="H256" s="27">
        <v>3</v>
      </c>
      <c r="I256" s="15" t="s">
        <v>629</v>
      </c>
      <c r="J256" s="15" t="s">
        <v>639</v>
      </c>
      <c r="K256" s="27">
        <v>1027</v>
      </c>
      <c r="L256" s="98">
        <v>-2.4379910339999999</v>
      </c>
      <c r="M256" s="98">
        <v>34.855417963000001</v>
      </c>
      <c r="N256" s="24">
        <v>43003</v>
      </c>
      <c r="O256" s="24">
        <v>43084</v>
      </c>
      <c r="P256" s="26">
        <f t="shared" si="34"/>
        <v>81</v>
      </c>
      <c r="Q256" s="77">
        <f>INDEX([1]Sheet1!$J:$J,MATCH(A256,[1]Sheet1!$A:$A,0))</f>
        <v>265.08225911</v>
      </c>
      <c r="R256" s="91" t="s">
        <v>82</v>
      </c>
      <c r="S256" s="85">
        <v>2</v>
      </c>
      <c r="T256" s="85">
        <v>4.8</v>
      </c>
      <c r="EA256" s="28">
        <v>10</v>
      </c>
      <c r="EB256" s="26">
        <f t="shared" si="38"/>
        <v>10</v>
      </c>
      <c r="EC256" s="28">
        <v>25</v>
      </c>
      <c r="EE256" s="3" t="s">
        <v>894</v>
      </c>
      <c r="EG256" s="1">
        <v>3</v>
      </c>
      <c r="EH256" s="71">
        <v>15.8</v>
      </c>
      <c r="EZ256">
        <v>15</v>
      </c>
      <c r="FA256">
        <v>5</v>
      </c>
      <c r="HM256" s="4">
        <v>5</v>
      </c>
      <c r="HO256" s="4">
        <v>5</v>
      </c>
      <c r="IN256">
        <v>15</v>
      </c>
      <c r="IO256" s="15">
        <f t="shared" si="35"/>
        <v>45</v>
      </c>
      <c r="IP256" s="4">
        <v>45</v>
      </c>
      <c r="IR256" s="3" t="s">
        <v>826</v>
      </c>
      <c r="IS256" s="32" t="s">
        <v>953</v>
      </c>
      <c r="JC256">
        <v>34.89</v>
      </c>
      <c r="JD256">
        <v>88.07</v>
      </c>
      <c r="JE256" s="107">
        <v>21.8</v>
      </c>
      <c r="JF256" s="40"/>
      <c r="JG256" s="144"/>
      <c r="JH256" s="40"/>
      <c r="JJ256" s="110">
        <v>12</v>
      </c>
      <c r="JK256" s="6">
        <v>5</v>
      </c>
      <c r="JP256" s="141"/>
      <c r="JQ256" s="141"/>
      <c r="JR256" s="107">
        <v>1.72</v>
      </c>
      <c r="JS256" s="107">
        <v>0.25</v>
      </c>
      <c r="JT256" s="107">
        <f t="shared" si="36"/>
        <v>1.72</v>
      </c>
      <c r="JU256" s="107">
        <f t="shared" si="37"/>
        <v>0.25</v>
      </c>
      <c r="JV256" s="107">
        <f t="shared" si="32"/>
        <v>33.799999999999997</v>
      </c>
      <c r="JW256" s="107">
        <f>IF(ISBLANK(JE256),"",IF(ISBLANK(JC258),"",IFERROR(((JE256-JC258)/0.36/P256),"")))</f>
        <v>0.47805212620027443</v>
      </c>
      <c r="JX256" s="107">
        <f>IF(ISBLANK(JE256),"",IF(ISBLANK(JE258),"",IFERROR(((JE256-JE258)/0.36/P256),"")))</f>
        <v>0.5761316872427984</v>
      </c>
      <c r="JY256" s="107">
        <f>IF(ISBLANK(JV256),"",IF(ISBLANK(JD258),"",IFERROR(((JV256-JD258)/0.36/P256),"")))</f>
        <v>0.35253772290809321</v>
      </c>
      <c r="JZ256" s="107">
        <f>IF(ISBLANK(JV258),"",IF(ISBLANK(JV256),"",IFERROR(((JV256-JV258)/0.36/P256),"")))</f>
        <v>0.67901234567901225</v>
      </c>
    </row>
    <row r="257" spans="1:286" x14ac:dyDescent="0.25">
      <c r="A257" s="15" t="s">
        <v>494</v>
      </c>
      <c r="B257" s="4" t="s">
        <v>761</v>
      </c>
      <c r="C257" s="4" t="s">
        <v>635</v>
      </c>
      <c r="D257" s="4" t="s">
        <v>821</v>
      </c>
      <c r="E257" s="4" t="s">
        <v>183</v>
      </c>
      <c r="F257" s="15" t="s">
        <v>635</v>
      </c>
      <c r="G257" s="15" t="s">
        <v>628</v>
      </c>
      <c r="H257" s="27">
        <v>3</v>
      </c>
      <c r="I257" s="15" t="s">
        <v>634</v>
      </c>
      <c r="J257" s="15" t="s">
        <v>639</v>
      </c>
      <c r="K257" s="27">
        <v>1027</v>
      </c>
      <c r="L257" s="98">
        <v>-2.4379910339999999</v>
      </c>
      <c r="M257" s="98">
        <v>34.855417963000001</v>
      </c>
      <c r="N257" s="24">
        <v>43003</v>
      </c>
      <c r="O257" s="24">
        <v>43084</v>
      </c>
      <c r="P257" s="26">
        <f t="shared" si="34"/>
        <v>81</v>
      </c>
      <c r="Q257" s="77">
        <f>INDEX([1]Sheet1!$J:$J,MATCH(A257,[1]Sheet1!$A:$A,0))</f>
        <v>265.08225911</v>
      </c>
      <c r="R257" s="91" t="s">
        <v>82</v>
      </c>
      <c r="S257" s="85">
        <v>3</v>
      </c>
      <c r="T257" s="85">
        <v>3.4</v>
      </c>
      <c r="AL257" s="104">
        <v>5</v>
      </c>
      <c r="EA257" s="28">
        <v>23</v>
      </c>
      <c r="EB257" s="26">
        <f t="shared" si="38"/>
        <v>28</v>
      </c>
      <c r="EC257" s="28">
        <v>35</v>
      </c>
      <c r="EE257" s="3" t="s">
        <v>908</v>
      </c>
      <c r="EG257" s="1">
        <v>4</v>
      </c>
      <c r="EH257" s="71">
        <v>29</v>
      </c>
      <c r="EZ257">
        <v>10</v>
      </c>
      <c r="IN257">
        <v>20</v>
      </c>
      <c r="IO257" s="58">
        <f t="shared" si="35"/>
        <v>30</v>
      </c>
      <c r="IP257" s="4">
        <v>30</v>
      </c>
      <c r="IS257" s="32" t="s">
        <v>953</v>
      </c>
      <c r="JC257">
        <v>18.62</v>
      </c>
      <c r="JD257">
        <v>37.78</v>
      </c>
      <c r="JE257" s="107">
        <v>9</v>
      </c>
      <c r="JF257" s="40"/>
      <c r="JG257" s="132">
        <v>4</v>
      </c>
      <c r="JH257" s="40"/>
      <c r="JJ257" s="110">
        <v>15</v>
      </c>
      <c r="JK257" s="6">
        <v>8</v>
      </c>
      <c r="JP257" s="107">
        <v>1.3</v>
      </c>
      <c r="JQ257" s="107">
        <v>7.0000000000000007E-2</v>
      </c>
      <c r="JR257" s="107">
        <v>1.51</v>
      </c>
      <c r="JS257" s="107">
        <v>0.24</v>
      </c>
      <c r="JT257" s="107">
        <f t="shared" si="36"/>
        <v>2.81</v>
      </c>
      <c r="JU257" s="107">
        <f t="shared" si="37"/>
        <v>0.31</v>
      </c>
      <c r="JV257" s="107">
        <f t="shared" si="32"/>
        <v>24</v>
      </c>
      <c r="JW257" s="107">
        <f>IF(ISBLANK(JE257),"",IF(ISBLANK(JC258),"",IFERROR(((JE257-JC258)/0.36/P257),"")))</f>
        <v>3.9094650205761312E-2</v>
      </c>
      <c r="JX257" s="107">
        <f>IF(ISBLANK(JE257),"",IF(ISBLANK(JE258),"",IFERROR(((JE257-JE258)/0.36/P257),"")))</f>
        <v>0.13717421124828533</v>
      </c>
      <c r="JY257" s="107">
        <f>IF(ISBLANK(JV257),"",IF(ISBLANK(JD258),"",IFERROR(((JV257-JD258)/0.36/P257),"")))</f>
        <v>1.6460905349794254E-2</v>
      </c>
      <c r="JZ257" s="107">
        <f>IF(ISBLANK(JV258),"",IF(ISBLANK(JV257),"",IFERROR(((JV257-JV258)/0.36/P257),"")))</f>
        <v>0.34293552812071332</v>
      </c>
    </row>
    <row r="258" spans="1:286" x14ac:dyDescent="0.25">
      <c r="A258" s="15" t="s">
        <v>495</v>
      </c>
      <c r="B258" s="4" t="s">
        <v>761</v>
      </c>
      <c r="C258" s="4" t="s">
        <v>635</v>
      </c>
      <c r="D258" s="4" t="s">
        <v>821</v>
      </c>
      <c r="E258" s="4" t="s">
        <v>183</v>
      </c>
      <c r="F258" s="15" t="s">
        <v>635</v>
      </c>
      <c r="G258" s="15" t="s">
        <v>628</v>
      </c>
      <c r="H258" s="27">
        <v>3</v>
      </c>
      <c r="I258" s="15" t="s">
        <v>631</v>
      </c>
      <c r="J258" s="15" t="s">
        <v>639</v>
      </c>
      <c r="K258" s="27">
        <v>1027</v>
      </c>
      <c r="L258" s="98">
        <v>-2.4379910339999999</v>
      </c>
      <c r="M258" s="98">
        <v>34.855417963000001</v>
      </c>
      <c r="N258" s="24">
        <v>43003</v>
      </c>
      <c r="O258" s="24">
        <v>43084</v>
      </c>
      <c r="P258" s="26">
        <f t="shared" si="34"/>
        <v>81</v>
      </c>
      <c r="Q258" s="77">
        <f>INDEX([1]Sheet1!$J:$J,MATCH(A258,[1]Sheet1!$A:$A,0))</f>
        <v>265.08225911</v>
      </c>
      <c r="R258" s="91" t="s">
        <v>82</v>
      </c>
      <c r="S258" s="85">
        <v>2.2999999999999998</v>
      </c>
      <c r="T258" s="85">
        <v>3.2</v>
      </c>
      <c r="Y258" s="104">
        <v>8</v>
      </c>
      <c r="EA258" s="28">
        <v>15</v>
      </c>
      <c r="EB258" s="26">
        <f t="shared" si="38"/>
        <v>23</v>
      </c>
      <c r="EC258" s="28">
        <v>28</v>
      </c>
      <c r="EG258" s="1">
        <v>2</v>
      </c>
      <c r="EH258" s="71">
        <v>1.7</v>
      </c>
      <c r="EM258">
        <v>25</v>
      </c>
      <c r="FZ258" s="4">
        <v>5</v>
      </c>
      <c r="HM258" s="4">
        <v>5</v>
      </c>
      <c r="IN258">
        <v>10</v>
      </c>
      <c r="IO258" s="15">
        <f t="shared" si="35"/>
        <v>45</v>
      </c>
      <c r="IP258" s="4">
        <v>45</v>
      </c>
      <c r="IS258" s="32" t="s">
        <v>953</v>
      </c>
      <c r="JC258">
        <v>7.86</v>
      </c>
      <c r="JD258">
        <v>23.52</v>
      </c>
      <c r="JE258" s="107">
        <v>5</v>
      </c>
      <c r="JF258" s="40"/>
      <c r="JG258" s="132">
        <v>2.2999999999999998</v>
      </c>
      <c r="JH258" s="40"/>
      <c r="JJ258" s="110">
        <v>9</v>
      </c>
      <c r="JK258" s="6">
        <v>4</v>
      </c>
      <c r="JP258" s="107">
        <v>1.23</v>
      </c>
      <c r="JQ258" s="107">
        <v>0.18</v>
      </c>
      <c r="JR258" s="107">
        <v>1.82</v>
      </c>
      <c r="JS258" s="107">
        <v>0.28000000000000003</v>
      </c>
      <c r="JT258" s="107">
        <f t="shared" si="36"/>
        <v>3.05</v>
      </c>
      <c r="JU258" s="107">
        <f t="shared" si="37"/>
        <v>0.46</v>
      </c>
      <c r="JV258" s="107">
        <f t="shared" ref="JV258:JV321" si="39">IF((AND(JE258="", JJ258="")),"",JE258+JJ258)</f>
        <v>14</v>
      </c>
      <c r="JW258" s="107">
        <f>IF(ISBLANK(JE258),"",IF(ISBLANK(JC258),"",IFERROR(((JE258-JC258)/0.36/P258),"")))</f>
        <v>-9.8079561042524022E-2</v>
      </c>
      <c r="JY258" s="107">
        <f>IF(ISBLANK(JV258),"",IF(ISBLANK(JD258),"",IFERROR(((JV258-JD258)/0.36/P258),"")))</f>
        <v>-0.32647462277091904</v>
      </c>
    </row>
    <row r="259" spans="1:286" x14ac:dyDescent="0.25">
      <c r="A259" s="15" t="s">
        <v>496</v>
      </c>
      <c r="B259" s="4" t="s">
        <v>756</v>
      </c>
      <c r="C259" s="4" t="s">
        <v>635</v>
      </c>
      <c r="D259" s="4" t="s">
        <v>822</v>
      </c>
      <c r="E259" s="4" t="s">
        <v>183</v>
      </c>
      <c r="F259" s="15" t="s">
        <v>635</v>
      </c>
      <c r="G259" s="15" t="s">
        <v>628</v>
      </c>
      <c r="H259" s="27">
        <v>4</v>
      </c>
      <c r="I259" s="15" t="s">
        <v>629</v>
      </c>
      <c r="J259" s="15" t="s">
        <v>639</v>
      </c>
      <c r="K259" s="102">
        <v>1026</v>
      </c>
      <c r="L259" s="100">
        <v>-2.4380789599999999</v>
      </c>
      <c r="M259" s="100">
        <v>34.854988976999998</v>
      </c>
      <c r="N259" s="24">
        <v>43003</v>
      </c>
      <c r="O259" s="24">
        <v>43084</v>
      </c>
      <c r="P259" s="26">
        <f t="shared" si="34"/>
        <v>81</v>
      </c>
      <c r="Q259" s="77">
        <f>INDEX([1]Sheet1!$J:$J,MATCH(A259,[1]Sheet1!$A:$A,0))</f>
        <v>265.08225911</v>
      </c>
      <c r="R259" s="91" t="s">
        <v>82</v>
      </c>
      <c r="S259" s="85">
        <v>2.75</v>
      </c>
      <c r="T259" s="85">
        <v>4.3</v>
      </c>
      <c r="AL259" s="104">
        <v>5</v>
      </c>
      <c r="AM259" s="104">
        <v>6</v>
      </c>
      <c r="EA259" s="28">
        <v>20</v>
      </c>
      <c r="EB259" s="26">
        <f t="shared" si="38"/>
        <v>31</v>
      </c>
      <c r="EC259" s="28">
        <v>40</v>
      </c>
      <c r="EE259" s="3" t="s">
        <v>894</v>
      </c>
      <c r="EG259" s="1">
        <v>5.5</v>
      </c>
      <c r="EH259" s="71">
        <v>20.6</v>
      </c>
      <c r="FA259">
        <v>15</v>
      </c>
      <c r="FR259" s="4">
        <v>5</v>
      </c>
      <c r="IN259">
        <v>30</v>
      </c>
      <c r="IO259" s="58">
        <f t="shared" si="35"/>
        <v>50</v>
      </c>
      <c r="IP259" s="4">
        <v>50</v>
      </c>
      <c r="IS259" s="32" t="s">
        <v>953</v>
      </c>
      <c r="JC259">
        <v>18.329999999999998</v>
      </c>
      <c r="JD259">
        <v>37.26</v>
      </c>
      <c r="JE259" s="107">
        <v>12</v>
      </c>
      <c r="JF259" s="40"/>
      <c r="JG259" s="132">
        <v>5</v>
      </c>
      <c r="JH259" s="40"/>
      <c r="JJ259" s="110">
        <v>17</v>
      </c>
      <c r="JK259" s="6">
        <v>9</v>
      </c>
      <c r="JP259" s="107">
        <v>1.26</v>
      </c>
      <c r="JQ259" s="107">
        <v>0.17</v>
      </c>
      <c r="JR259" s="107">
        <v>2.1</v>
      </c>
      <c r="JS259" s="107">
        <v>0.15</v>
      </c>
      <c r="JT259" s="107">
        <f t="shared" si="36"/>
        <v>3.3600000000000003</v>
      </c>
      <c r="JU259" s="107">
        <f t="shared" si="37"/>
        <v>0.32</v>
      </c>
      <c r="JV259" s="107">
        <f t="shared" si="39"/>
        <v>29</v>
      </c>
      <c r="JW259" s="107">
        <f>IF(ISBLANK(JE259),"",IF(ISBLANK(JC261),"",IFERROR(((JE259-JC261)/0.36/P259),"")))</f>
        <v>-0.12345679012345678</v>
      </c>
      <c r="JX259" s="107">
        <f>IF(ISBLANK(JE259),"",IF(ISBLANK(JE261),"",IFERROR(((JE259-JE261)/0.36/P259),"")))</f>
        <v>-0.56207133058984915</v>
      </c>
      <c r="JY259" s="107">
        <f>IF(ISBLANK(JV259),"",IF(ISBLANK(JD261),"",IFERROR(((JV259-JD261)/0.36/P259),"")))</f>
        <v>-3.2578875171467743E-2</v>
      </c>
      <c r="JZ259" s="107">
        <f>IF(ISBLANK(JV261),"",IF(ISBLANK(JV259),"",IFERROR(((JV259-JV261)/0.36/P259),"")))</f>
        <v>-0.49348422496570654</v>
      </c>
    </row>
    <row r="260" spans="1:286" x14ac:dyDescent="0.25">
      <c r="A260" s="15" t="s">
        <v>497</v>
      </c>
      <c r="B260" s="4" t="s">
        <v>756</v>
      </c>
      <c r="C260" s="4" t="s">
        <v>635</v>
      </c>
      <c r="D260" s="4" t="s">
        <v>822</v>
      </c>
      <c r="E260" s="4" t="s">
        <v>183</v>
      </c>
      <c r="F260" s="15" t="s">
        <v>635</v>
      </c>
      <c r="G260" s="15" t="s">
        <v>628</v>
      </c>
      <c r="H260" s="27">
        <v>4</v>
      </c>
      <c r="I260" s="15" t="s">
        <v>634</v>
      </c>
      <c r="J260" s="15" t="s">
        <v>639</v>
      </c>
      <c r="K260" s="102">
        <v>1026</v>
      </c>
      <c r="L260" s="100">
        <v>-2.4380789599999999</v>
      </c>
      <c r="M260" s="100">
        <v>34.854988976999998</v>
      </c>
      <c r="N260" s="24">
        <v>43003</v>
      </c>
      <c r="O260" s="24">
        <v>43084</v>
      </c>
      <c r="P260" s="26">
        <f t="shared" si="34"/>
        <v>81</v>
      </c>
      <c r="Q260" s="77">
        <f>INDEX([1]Sheet1!$J:$J,MATCH(A260,[1]Sheet1!$A:$A,0))</f>
        <v>265.08225911</v>
      </c>
      <c r="R260" s="91" t="s">
        <v>82</v>
      </c>
      <c r="S260" s="85">
        <v>4.3</v>
      </c>
      <c r="T260" s="85">
        <v>5.8</v>
      </c>
      <c r="X260" s="104">
        <v>5</v>
      </c>
      <c r="EA260" s="28">
        <v>25</v>
      </c>
      <c r="EB260" s="26">
        <f t="shared" si="38"/>
        <v>30</v>
      </c>
      <c r="EC260" s="28">
        <v>40</v>
      </c>
      <c r="EG260" s="1">
        <v>7</v>
      </c>
      <c r="EH260" s="71">
        <v>21.6</v>
      </c>
      <c r="EL260">
        <v>15</v>
      </c>
      <c r="FA260">
        <v>10</v>
      </c>
      <c r="FB260">
        <v>5</v>
      </c>
      <c r="HL260" s="4">
        <v>5</v>
      </c>
      <c r="HM260" s="4">
        <v>5</v>
      </c>
      <c r="IN260">
        <v>25</v>
      </c>
      <c r="IO260" s="15">
        <f t="shared" si="35"/>
        <v>65</v>
      </c>
      <c r="IP260" s="4">
        <v>65</v>
      </c>
      <c r="IS260" s="32" t="s">
        <v>953</v>
      </c>
      <c r="JC260">
        <v>27.72</v>
      </c>
      <c r="JD260">
        <v>51.269999999999996</v>
      </c>
      <c r="JE260" s="107">
        <v>15</v>
      </c>
      <c r="JF260" s="40"/>
      <c r="JG260" s="132">
        <v>6</v>
      </c>
      <c r="JH260" s="40"/>
      <c r="JJ260" s="110">
        <v>37.43</v>
      </c>
      <c r="JK260" s="143"/>
      <c r="JP260" s="107">
        <v>1.23</v>
      </c>
      <c r="JQ260" s="107">
        <v>0.2</v>
      </c>
      <c r="JR260" s="141"/>
      <c r="JS260" s="141"/>
      <c r="JT260" s="107">
        <f t="shared" si="36"/>
        <v>1.23</v>
      </c>
      <c r="JU260" s="107">
        <f t="shared" si="37"/>
        <v>0.2</v>
      </c>
      <c r="JV260" s="107">
        <f t="shared" si="39"/>
        <v>52.43</v>
      </c>
      <c r="JW260" s="107">
        <f>IF(ISBLANK(JE260),"",IF(ISBLANK(JC261),"",IFERROR(((JE260-JC261)/0.36/P260),"")))</f>
        <v>-2.0576131687242784E-2</v>
      </c>
      <c r="JX260" s="107">
        <f>IF(ISBLANK(JE260),"",IF(ISBLANK(JE261),"",IFERROR(((JE260-JE261)/0.36/P260),"")))</f>
        <v>-0.45919067215363518</v>
      </c>
      <c r="JY260" s="107">
        <f>IF(ISBLANK(JV260),"",IF(ISBLANK(JD261),"",IFERROR(((JV260-JD261)/0.36/P260),"")))</f>
        <v>0.77091906721536363</v>
      </c>
      <c r="JZ260" s="107">
        <f>IF(ISBLANK(JV261),"",IF(ISBLANK(JV260),"",IFERROR(((JV260-JV261)/0.36/P260),"")))</f>
        <v>0.31001371742112482</v>
      </c>
    </row>
    <row r="261" spans="1:286" s="50" customFormat="1" x14ac:dyDescent="0.25">
      <c r="A261" s="49" t="s">
        <v>498</v>
      </c>
      <c r="B261" s="51" t="s">
        <v>756</v>
      </c>
      <c r="C261" s="51" t="s">
        <v>635</v>
      </c>
      <c r="D261" s="51" t="s">
        <v>822</v>
      </c>
      <c r="E261" s="51" t="s">
        <v>183</v>
      </c>
      <c r="F261" s="49" t="s">
        <v>635</v>
      </c>
      <c r="G261" s="49" t="s">
        <v>628</v>
      </c>
      <c r="H261" s="69">
        <v>4</v>
      </c>
      <c r="I261" s="49" t="s">
        <v>631</v>
      </c>
      <c r="J261" s="49" t="s">
        <v>639</v>
      </c>
      <c r="K261" s="69">
        <v>1026</v>
      </c>
      <c r="L261" s="99">
        <v>-2.4380789599999999</v>
      </c>
      <c r="M261" s="99">
        <v>34.854988976999998</v>
      </c>
      <c r="N261" s="52">
        <v>43003</v>
      </c>
      <c r="O261" s="52">
        <v>43084</v>
      </c>
      <c r="P261" s="60">
        <f t="shared" si="34"/>
        <v>81</v>
      </c>
      <c r="Q261" s="78">
        <f>INDEX([1]Sheet1!$J:$J,MATCH(A261,[1]Sheet1!$A:$A,0))</f>
        <v>265.08225911</v>
      </c>
      <c r="R261" s="92" t="s">
        <v>82</v>
      </c>
      <c r="S261" s="86">
        <v>4.4000000000000004</v>
      </c>
      <c r="T261" s="86">
        <v>8.4</v>
      </c>
      <c r="U261" s="105"/>
      <c r="V261" s="153"/>
      <c r="W261" s="153"/>
      <c r="X261" s="153"/>
      <c r="Y261" s="153"/>
      <c r="Z261" s="153"/>
      <c r="AA261" s="153"/>
      <c r="AB261" s="153"/>
      <c r="AC261" s="153"/>
      <c r="AD261" s="153"/>
      <c r="AE261" s="153"/>
      <c r="AF261" s="153"/>
      <c r="AG261" s="153"/>
      <c r="AH261" s="153"/>
      <c r="AI261" s="153"/>
      <c r="AJ261" s="153"/>
      <c r="AK261" s="153"/>
      <c r="AL261" s="153"/>
      <c r="AM261" s="153">
        <v>10</v>
      </c>
      <c r="AN261" s="153"/>
      <c r="AO261" s="153"/>
      <c r="AP261" s="153"/>
      <c r="AQ261" s="153"/>
      <c r="AR261" s="153"/>
      <c r="AS261" s="153"/>
      <c r="AT261" s="153"/>
      <c r="AU261" s="153"/>
      <c r="AV261" s="153"/>
      <c r="AW261" s="153"/>
      <c r="AX261" s="153"/>
      <c r="AY261" s="153"/>
      <c r="AZ261" s="153"/>
      <c r="BA261" s="153"/>
      <c r="BB261" s="153"/>
      <c r="BC261" s="153"/>
      <c r="BD261" s="153"/>
      <c r="BE261" s="153"/>
      <c r="BF261" s="153"/>
      <c r="BG261" s="153"/>
      <c r="BH261" s="153"/>
      <c r="BI261" s="153"/>
      <c r="BJ261" s="153"/>
      <c r="BK261" s="153"/>
      <c r="BL261" s="153"/>
      <c r="BM261" s="153"/>
      <c r="BN261" s="153"/>
      <c r="BO261" s="153"/>
      <c r="BP261" s="153"/>
      <c r="BQ261" s="153"/>
      <c r="BR261" s="153"/>
      <c r="BS261" s="153"/>
      <c r="BT261" s="153"/>
      <c r="BU261" s="153">
        <v>5</v>
      </c>
      <c r="BV261" s="153"/>
      <c r="BW261" s="153"/>
      <c r="BX261" s="153"/>
      <c r="BY261" s="153"/>
      <c r="BZ261" s="153"/>
      <c r="CA261" s="153"/>
      <c r="CB261" s="153"/>
      <c r="CC261" s="153"/>
      <c r="CD261" s="153"/>
      <c r="CE261" s="153"/>
      <c r="CF261" s="153"/>
      <c r="CG261" s="153"/>
      <c r="CH261" s="153"/>
      <c r="CI261" s="153"/>
      <c r="CJ261" s="153"/>
      <c r="CK261" s="153"/>
      <c r="CL261" s="153"/>
      <c r="CM261" s="153"/>
      <c r="CN261" s="153"/>
      <c r="CO261" s="153"/>
      <c r="CP261" s="153"/>
      <c r="CQ261" s="153"/>
      <c r="CR261" s="153"/>
      <c r="CS261" s="153"/>
      <c r="CT261" s="153"/>
      <c r="CU261" s="153"/>
      <c r="CV261" s="153"/>
      <c r="CW261" s="153"/>
      <c r="CX261" s="153"/>
      <c r="CY261" s="153"/>
      <c r="CZ261" s="153"/>
      <c r="DA261" s="153"/>
      <c r="DB261" s="153"/>
      <c r="DC261" s="153"/>
      <c r="DD261" s="153"/>
      <c r="DE261" s="153"/>
      <c r="DF261" s="153"/>
      <c r="DG261" s="153"/>
      <c r="DH261" s="153"/>
      <c r="DI261" s="153"/>
      <c r="DJ261" s="153"/>
      <c r="DK261" s="153"/>
      <c r="DL261" s="153"/>
      <c r="DM261" s="153"/>
      <c r="DN261" s="153"/>
      <c r="DO261" s="153"/>
      <c r="DP261" s="153"/>
      <c r="DQ261" s="153"/>
      <c r="DR261" s="153"/>
      <c r="DS261" s="153"/>
      <c r="DT261" s="153"/>
      <c r="DU261" s="153"/>
      <c r="DV261" s="153"/>
      <c r="DW261" s="153"/>
      <c r="DX261" s="153"/>
      <c r="DY261" s="153"/>
      <c r="DZ261" s="153"/>
      <c r="EA261" s="105">
        <v>25</v>
      </c>
      <c r="EB261" s="60">
        <f t="shared" si="38"/>
        <v>40</v>
      </c>
      <c r="EC261" s="105">
        <v>45</v>
      </c>
      <c r="ED261" s="160"/>
      <c r="EE261" s="155"/>
      <c r="EF261" s="155"/>
      <c r="EG261" s="53">
        <v>4.5</v>
      </c>
      <c r="EH261" s="51">
        <v>16.399999999999999</v>
      </c>
      <c r="EL261" s="50">
        <v>15</v>
      </c>
      <c r="EM261" s="50">
        <v>5</v>
      </c>
      <c r="FI261" s="51"/>
      <c r="FJ261" s="51"/>
      <c r="FK261" s="51"/>
      <c r="FL261" s="51"/>
      <c r="FM261" s="51"/>
      <c r="FN261" s="51"/>
      <c r="FO261" s="51"/>
      <c r="FP261" s="51"/>
      <c r="FQ261" s="51"/>
      <c r="FR261" s="51"/>
      <c r="FS261" s="51"/>
      <c r="FT261" s="51"/>
      <c r="FU261" s="51"/>
      <c r="FV261" s="51"/>
      <c r="FW261" s="51"/>
      <c r="FX261" s="51"/>
      <c r="FY261" s="51"/>
      <c r="FZ261" s="51"/>
      <c r="GA261" s="51"/>
      <c r="GB261" s="51"/>
      <c r="GC261" s="51"/>
      <c r="GD261" s="51"/>
      <c r="GE261" s="51"/>
      <c r="GF261" s="51"/>
      <c r="GG261" s="51"/>
      <c r="GH261" s="51"/>
      <c r="GI261" s="51"/>
      <c r="GJ261" s="51"/>
      <c r="GK261" s="51"/>
      <c r="GL261" s="51"/>
      <c r="GM261" s="51"/>
      <c r="GN261" s="51"/>
      <c r="GO261" s="51"/>
      <c r="GP261" s="51"/>
      <c r="GQ261" s="51"/>
      <c r="GR261" s="51"/>
      <c r="GS261" s="51"/>
      <c r="GT261" s="51"/>
      <c r="GU261" s="51"/>
      <c r="GV261" s="51"/>
      <c r="GW261" s="51"/>
      <c r="GX261" s="51"/>
      <c r="GY261" s="51"/>
      <c r="GZ261" s="51"/>
      <c r="HA261" s="51"/>
      <c r="HB261" s="51"/>
      <c r="HC261" s="51"/>
      <c r="HD261" s="51"/>
      <c r="HE261" s="51"/>
      <c r="HF261" s="51"/>
      <c r="HG261" s="51"/>
      <c r="HH261" s="51"/>
      <c r="HI261" s="51"/>
      <c r="HJ261" s="51"/>
      <c r="HK261" s="51"/>
      <c r="HL261" s="51"/>
      <c r="HM261" s="51">
        <v>5</v>
      </c>
      <c r="HN261" s="51"/>
      <c r="HO261" s="51"/>
      <c r="HP261" s="51">
        <v>5</v>
      </c>
      <c r="HQ261" s="51"/>
      <c r="HR261" s="51"/>
      <c r="HS261" s="51"/>
      <c r="HT261" s="51"/>
      <c r="HU261" s="51"/>
      <c r="HV261" s="51"/>
      <c r="HW261" s="51"/>
      <c r="HX261" s="51"/>
      <c r="HY261" s="51"/>
      <c r="HZ261" s="51"/>
      <c r="IA261" s="51"/>
      <c r="IB261" s="51"/>
      <c r="IC261" s="51"/>
      <c r="ID261" s="51"/>
      <c r="IE261" s="51"/>
      <c r="IF261" s="51"/>
      <c r="IG261" s="51"/>
      <c r="IH261" s="51"/>
      <c r="II261" s="51"/>
      <c r="IJ261" s="51"/>
      <c r="IK261" s="51"/>
      <c r="IL261" s="51"/>
      <c r="IM261" s="51"/>
      <c r="IN261" s="50">
        <v>10</v>
      </c>
      <c r="IO261" s="49">
        <f t="shared" si="35"/>
        <v>40</v>
      </c>
      <c r="IP261" s="51">
        <v>45</v>
      </c>
      <c r="IQ261" s="51"/>
      <c r="IR261" s="155"/>
      <c r="IS261" s="56" t="s">
        <v>953</v>
      </c>
      <c r="IT261" s="51"/>
      <c r="IU261" s="51"/>
      <c r="IY261" s="54"/>
      <c r="IZ261" s="54"/>
      <c r="JA261" s="54"/>
      <c r="JB261" s="55"/>
      <c r="JC261" s="50">
        <v>15.6</v>
      </c>
      <c r="JD261" s="50">
        <v>29.95</v>
      </c>
      <c r="JE261" s="109">
        <v>28.39</v>
      </c>
      <c r="JF261" s="57"/>
      <c r="JG261" s="145"/>
      <c r="JH261" s="57"/>
      <c r="JJ261" s="111">
        <v>15</v>
      </c>
      <c r="JK261" s="130">
        <v>6</v>
      </c>
      <c r="JN261" s="57"/>
      <c r="JO261" s="57"/>
      <c r="JP261" s="146"/>
      <c r="JQ261" s="146"/>
      <c r="JR261" s="109">
        <v>1.86</v>
      </c>
      <c r="JS261" s="109">
        <v>0.08</v>
      </c>
      <c r="JT261" s="109">
        <f t="shared" si="36"/>
        <v>1.86</v>
      </c>
      <c r="JU261" s="109">
        <f t="shared" si="37"/>
        <v>0.08</v>
      </c>
      <c r="JV261" s="109">
        <f t="shared" si="39"/>
        <v>43.39</v>
      </c>
      <c r="JW261" s="109">
        <f>IF(ISBLANK(JE261),"",IF(ISBLANK(JC261),"",IFERROR(((JE261-JC261)/0.36/P261),"")))</f>
        <v>0.43861454046639231</v>
      </c>
      <c r="JX261" s="109"/>
      <c r="JY261" s="109">
        <f>IF(ISBLANK(JV261),"",IF(ISBLANK(JD261),"",IFERROR(((JV261-JD261)/0.36/P261),"")))</f>
        <v>0.46090534979423869</v>
      </c>
      <c r="JZ261" s="109"/>
    </row>
    <row r="262" spans="1:286" x14ac:dyDescent="0.25">
      <c r="A262" s="15" t="s">
        <v>499</v>
      </c>
      <c r="B262" s="4" t="s">
        <v>762</v>
      </c>
      <c r="C262" s="4" t="s">
        <v>733</v>
      </c>
      <c r="D262" s="4" t="s">
        <v>802</v>
      </c>
      <c r="E262" s="4" t="s">
        <v>14</v>
      </c>
      <c r="F262" s="15" t="s">
        <v>627</v>
      </c>
      <c r="G262" s="15" t="s">
        <v>628</v>
      </c>
      <c r="H262" s="27">
        <v>1</v>
      </c>
      <c r="I262" s="15" t="s">
        <v>629</v>
      </c>
      <c r="J262" s="15" t="s">
        <v>640</v>
      </c>
      <c r="K262" s="26">
        <v>954</v>
      </c>
      <c r="L262" s="98">
        <v>-2.2724839860000001</v>
      </c>
      <c r="M262" s="98">
        <v>34.023325982999999</v>
      </c>
      <c r="N262" s="24">
        <v>43083</v>
      </c>
      <c r="O262" s="24">
        <v>43169</v>
      </c>
      <c r="P262" s="26">
        <f t="shared" si="34"/>
        <v>86</v>
      </c>
      <c r="Q262" s="125">
        <v>320.24547267200001</v>
      </c>
      <c r="R262" s="91" t="s">
        <v>39</v>
      </c>
      <c r="S262" s="87">
        <v>2.5</v>
      </c>
      <c r="T262" s="87">
        <v>40.4</v>
      </c>
      <c r="V262" s="104">
        <v>30</v>
      </c>
      <c r="AF262" s="104">
        <v>7</v>
      </c>
      <c r="CR262" s="104">
        <v>5</v>
      </c>
      <c r="CS262" s="104">
        <v>7</v>
      </c>
      <c r="EA262" s="106">
        <v>20</v>
      </c>
      <c r="EB262" s="26">
        <f t="shared" si="38"/>
        <v>69</v>
      </c>
      <c r="EC262" s="106">
        <v>75</v>
      </c>
      <c r="EG262" s="1">
        <v>3.5</v>
      </c>
      <c r="EH262" s="71">
        <v>26.5</v>
      </c>
      <c r="EQ262">
        <v>20</v>
      </c>
      <c r="HF262" s="4">
        <v>5</v>
      </c>
      <c r="IN262" s="72">
        <v>35</v>
      </c>
      <c r="IO262" s="15">
        <f t="shared" si="35"/>
        <v>60</v>
      </c>
      <c r="IP262" s="58">
        <v>60</v>
      </c>
      <c r="JC262" s="77">
        <v>14</v>
      </c>
      <c r="JD262" s="77">
        <v>55.45</v>
      </c>
      <c r="JE262" s="107">
        <v>39.22</v>
      </c>
      <c r="JJ262" s="110">
        <v>26.49</v>
      </c>
      <c r="JT262" s="107" t="str">
        <f t="shared" si="36"/>
        <v/>
      </c>
      <c r="JU262" s="107" t="str">
        <f t="shared" si="37"/>
        <v/>
      </c>
      <c r="JV262" s="107">
        <f t="shared" si="39"/>
        <v>65.709999999999994</v>
      </c>
      <c r="JW262" s="107">
        <f>IF(ISBLANK(JE262),"",IF(ISBLANK(JC263),"",IFERROR(((JE262-JC263)/0.36/P262),"")))</f>
        <v>1.0729974160206717</v>
      </c>
      <c r="JX262" s="107">
        <f>IF(ISBLANK(JE262),"",IF(ISBLANK(JE262),"",IFERROR(((JE262-JE263)/0.36/P262),"")))</f>
        <v>-0.19799741602067192</v>
      </c>
      <c r="JY262" s="107">
        <f>IF(ISBLANK(JD263),"",IF(ISBLANK(JV262),"",IFERROR(((JV262-JD263)/0.36/P262),"")))</f>
        <v>1.1857235142118863</v>
      </c>
      <c r="JZ262" s="107">
        <f>IF(ISBLANK(JV263),"",IF(ISBLANK(JV262),"",IFERROR(((JV262-JV263)/0.36/P262),"")))</f>
        <v>0.39405684754521925</v>
      </c>
    </row>
    <row r="263" spans="1:286" x14ac:dyDescent="0.25">
      <c r="A263" s="15" t="s">
        <v>500</v>
      </c>
      <c r="B263" s="4" t="s">
        <v>762</v>
      </c>
      <c r="C263" s="4" t="s">
        <v>733</v>
      </c>
      <c r="D263" s="4" t="s">
        <v>802</v>
      </c>
      <c r="E263" s="4" t="s">
        <v>14</v>
      </c>
      <c r="F263" s="15" t="s">
        <v>627</v>
      </c>
      <c r="G263" s="15" t="s">
        <v>628</v>
      </c>
      <c r="H263" s="27">
        <v>1</v>
      </c>
      <c r="I263" s="15" t="s">
        <v>631</v>
      </c>
      <c r="J263" s="15" t="s">
        <v>640</v>
      </c>
      <c r="K263" s="26">
        <v>954</v>
      </c>
      <c r="L263" s="98">
        <v>-2.2724839860000001</v>
      </c>
      <c r="M263" s="98">
        <v>34.023325982999999</v>
      </c>
      <c r="N263" s="24">
        <v>43083</v>
      </c>
      <c r="O263" s="24">
        <v>43169</v>
      </c>
      <c r="P263" s="26">
        <f t="shared" si="34"/>
        <v>86</v>
      </c>
      <c r="Q263" s="125">
        <v>320.24547267200001</v>
      </c>
      <c r="R263" s="91" t="s">
        <v>39</v>
      </c>
      <c r="S263" s="87">
        <v>4</v>
      </c>
      <c r="T263" s="87">
        <v>44.4</v>
      </c>
      <c r="AG263" s="104">
        <v>25</v>
      </c>
      <c r="CP263" s="104">
        <v>10</v>
      </c>
      <c r="CR263" s="104">
        <v>5</v>
      </c>
      <c r="EA263" s="106">
        <v>10</v>
      </c>
      <c r="EB263" s="26">
        <f t="shared" si="38"/>
        <v>50</v>
      </c>
      <c r="EC263" s="106">
        <v>60</v>
      </c>
      <c r="EG263" s="1">
        <v>3.5</v>
      </c>
      <c r="EH263" s="71">
        <v>16.25</v>
      </c>
      <c r="FA263">
        <v>10</v>
      </c>
      <c r="FS263" s="4">
        <v>5</v>
      </c>
      <c r="IN263" s="72">
        <v>35</v>
      </c>
      <c r="IO263" s="58">
        <f t="shared" si="35"/>
        <v>50</v>
      </c>
      <c r="IP263" s="58">
        <v>50</v>
      </c>
      <c r="JC263" s="77">
        <v>6</v>
      </c>
      <c r="JD263" s="77">
        <v>29</v>
      </c>
      <c r="JE263" s="107">
        <v>45.35</v>
      </c>
      <c r="JJ263" s="110">
        <v>8.16</v>
      </c>
      <c r="JT263" s="107" t="str">
        <f t="shared" si="36"/>
        <v/>
      </c>
      <c r="JU263" s="107" t="str">
        <f t="shared" si="37"/>
        <v/>
      </c>
      <c r="JV263" s="107">
        <f t="shared" si="39"/>
        <v>53.510000000000005</v>
      </c>
      <c r="JW263" s="107">
        <f>IF(ISBLANK(JE263),"",IF(ISBLANK(JC263),"",IFERROR(((JE263-JC263)/0.36/P263),"")))</f>
        <v>1.2709948320413438</v>
      </c>
      <c r="JY263" s="107">
        <f>IF(ISBLANK(JV263),"",IF(ISBLANK(JD263),"",IFERROR(((JV263-JD263)/0.36/P263),"")))</f>
        <v>0.79166666666666696</v>
      </c>
    </row>
    <row r="264" spans="1:286" x14ac:dyDescent="0.25">
      <c r="A264" s="15" t="s">
        <v>501</v>
      </c>
      <c r="B264" s="4" t="s">
        <v>763</v>
      </c>
      <c r="C264" s="4" t="s">
        <v>733</v>
      </c>
      <c r="D264" s="4" t="s">
        <v>803</v>
      </c>
      <c r="E264" s="4" t="s">
        <v>14</v>
      </c>
      <c r="F264" s="15" t="s">
        <v>627</v>
      </c>
      <c r="G264" s="15" t="s">
        <v>628</v>
      </c>
      <c r="H264" s="27">
        <v>2</v>
      </c>
      <c r="I264" s="15" t="s">
        <v>629</v>
      </c>
      <c r="J264" s="15" t="s">
        <v>640</v>
      </c>
      <c r="K264" s="26">
        <v>953</v>
      </c>
      <c r="L264" s="98">
        <v>-2.2783000210000002</v>
      </c>
      <c r="M264" s="98">
        <v>34.024458965000001</v>
      </c>
      <c r="N264" s="24">
        <v>43083</v>
      </c>
      <c r="O264" s="24">
        <v>43169</v>
      </c>
      <c r="P264" s="26">
        <f t="shared" si="34"/>
        <v>86</v>
      </c>
      <c r="Q264" s="125">
        <v>320.24547267200001</v>
      </c>
      <c r="R264" s="91" t="s">
        <v>39</v>
      </c>
      <c r="S264" s="87">
        <v>1.8</v>
      </c>
      <c r="T264" s="87">
        <v>17.399999999999999</v>
      </c>
      <c r="V264" s="104">
        <v>5</v>
      </c>
      <c r="AA264" s="104">
        <v>25</v>
      </c>
      <c r="AF264" s="104">
        <v>5</v>
      </c>
      <c r="AL264" s="104">
        <v>15</v>
      </c>
      <c r="EA264" s="106">
        <v>10</v>
      </c>
      <c r="EB264" s="26">
        <f t="shared" si="38"/>
        <v>60</v>
      </c>
      <c r="EC264" s="106">
        <v>65</v>
      </c>
      <c r="EG264" s="1">
        <v>4</v>
      </c>
      <c r="EH264" s="71">
        <v>25.25</v>
      </c>
      <c r="EO264">
        <v>40</v>
      </c>
      <c r="EQ264">
        <v>10</v>
      </c>
      <c r="ET264">
        <v>10</v>
      </c>
      <c r="IN264" s="72">
        <v>10</v>
      </c>
      <c r="IO264" s="15">
        <f t="shared" si="35"/>
        <v>70</v>
      </c>
      <c r="IP264" s="58">
        <v>70</v>
      </c>
      <c r="JC264" s="77">
        <v>12</v>
      </c>
      <c r="JD264" s="77">
        <v>21</v>
      </c>
      <c r="JE264" s="107">
        <v>8.33</v>
      </c>
      <c r="JG264" s="137">
        <v>3.08</v>
      </c>
      <c r="JJ264" s="110">
        <v>92.14</v>
      </c>
      <c r="JT264" s="107" t="str">
        <f t="shared" si="36"/>
        <v/>
      </c>
      <c r="JU264" s="107" t="str">
        <f t="shared" si="37"/>
        <v/>
      </c>
      <c r="JV264" s="107">
        <f t="shared" si="39"/>
        <v>100.47</v>
      </c>
      <c r="JW264" s="107">
        <f>IF(ISBLANK(JE264),"",IF(ISBLANK(JC265),"",IFERROR(((JE264-JC265)/0.36/P264),"")))</f>
        <v>-8.624031007751938E-2</v>
      </c>
      <c r="JX264" s="107">
        <f>IF(ISBLANK(JE264),"",IF(ISBLANK(JE264),"",IFERROR(((JE264-JE265)/0.36/P264),"")))</f>
        <v>-0.8969638242894058</v>
      </c>
      <c r="JY264" s="107">
        <f>IF(ISBLANK(JD265),"",IF(ISBLANK(JV264),"",IFERROR(((JV264-JD265)/0.36/P264),"")))</f>
        <v>1.888565891472868</v>
      </c>
      <c r="JZ264" s="107">
        <f>IF(ISBLANK(JV265),"",IF(ISBLANK(JV264),"",IFERROR(((JV264-JV265)/0.36/P264),"")))</f>
        <v>1.3368863049095607</v>
      </c>
    </row>
    <row r="265" spans="1:286" x14ac:dyDescent="0.25">
      <c r="A265" s="15" t="s">
        <v>502</v>
      </c>
      <c r="B265" s="4" t="s">
        <v>763</v>
      </c>
      <c r="C265" s="4" t="s">
        <v>733</v>
      </c>
      <c r="D265" s="4" t="s">
        <v>803</v>
      </c>
      <c r="E265" s="4" t="s">
        <v>14</v>
      </c>
      <c r="F265" s="15" t="s">
        <v>627</v>
      </c>
      <c r="G265" s="15" t="s">
        <v>628</v>
      </c>
      <c r="H265" s="27">
        <v>2</v>
      </c>
      <c r="I265" s="15" t="s">
        <v>631</v>
      </c>
      <c r="J265" s="15" t="s">
        <v>640</v>
      </c>
      <c r="K265" s="26">
        <v>953</v>
      </c>
      <c r="L265" s="98">
        <v>-2.2783000210000002</v>
      </c>
      <c r="M265" s="98">
        <v>34.024458965000001</v>
      </c>
      <c r="N265" s="24">
        <v>43083</v>
      </c>
      <c r="O265" s="24">
        <v>43169</v>
      </c>
      <c r="P265" s="26">
        <f t="shared" si="34"/>
        <v>86</v>
      </c>
      <c r="Q265" s="125">
        <v>320.24547267200001</v>
      </c>
      <c r="R265" s="91" t="s">
        <v>39</v>
      </c>
      <c r="S265" s="87">
        <v>3</v>
      </c>
      <c r="T265" s="87">
        <v>26</v>
      </c>
      <c r="V265" s="104">
        <v>5</v>
      </c>
      <c r="AG265" s="104">
        <v>15</v>
      </c>
      <c r="AL265" s="104">
        <v>30</v>
      </c>
      <c r="CF265" s="104">
        <v>7</v>
      </c>
      <c r="EA265" s="106">
        <v>25</v>
      </c>
      <c r="EB265" s="26">
        <f t="shared" si="38"/>
        <v>82</v>
      </c>
      <c r="EC265" s="106">
        <v>85</v>
      </c>
      <c r="EG265" s="1">
        <v>4</v>
      </c>
      <c r="EH265" s="71">
        <v>7</v>
      </c>
      <c r="EQ265">
        <v>25</v>
      </c>
      <c r="GO265" s="4">
        <v>10</v>
      </c>
      <c r="IN265" s="72">
        <v>25</v>
      </c>
      <c r="IO265" s="58">
        <f t="shared" si="35"/>
        <v>60</v>
      </c>
      <c r="IP265" s="58">
        <v>60</v>
      </c>
      <c r="JC265" s="77">
        <v>11</v>
      </c>
      <c r="JD265" s="77">
        <v>42</v>
      </c>
      <c r="JE265" s="107">
        <v>36.1</v>
      </c>
      <c r="JJ265" s="110">
        <v>22.98</v>
      </c>
      <c r="JT265" s="107" t="str">
        <f t="shared" si="36"/>
        <v/>
      </c>
      <c r="JU265" s="107" t="str">
        <f t="shared" si="37"/>
        <v/>
      </c>
      <c r="JV265" s="107">
        <f t="shared" si="39"/>
        <v>59.08</v>
      </c>
      <c r="JW265" s="107">
        <f>IF(ISBLANK(JE265),"",IF(ISBLANK(JC265),"",IFERROR(((JE265-JC265)/0.36/P265),"")))</f>
        <v>0.81072351421188638</v>
      </c>
      <c r="JY265" s="107">
        <f>IF(ISBLANK(JV265),"",IF(ISBLANK(JD265),"",IFERROR(((JV265-JD265)/0.36/P265),"")))</f>
        <v>0.55167958656330751</v>
      </c>
    </row>
    <row r="266" spans="1:286" x14ac:dyDescent="0.25">
      <c r="A266" s="15" t="s">
        <v>503</v>
      </c>
      <c r="B266" s="4" t="s">
        <v>764</v>
      </c>
      <c r="C266" s="4" t="s">
        <v>733</v>
      </c>
      <c r="D266" s="4" t="s">
        <v>804</v>
      </c>
      <c r="E266" s="4" t="s">
        <v>14</v>
      </c>
      <c r="F266" s="15" t="s">
        <v>627</v>
      </c>
      <c r="G266" s="15" t="s">
        <v>628</v>
      </c>
      <c r="H266" s="27">
        <v>3</v>
      </c>
      <c r="I266" s="15" t="s">
        <v>629</v>
      </c>
      <c r="J266" s="15" t="s">
        <v>640</v>
      </c>
      <c r="K266" s="26">
        <v>951</v>
      </c>
      <c r="L266" s="98">
        <v>-2.2779990269999999</v>
      </c>
      <c r="M266" s="98">
        <v>34.027678035000001</v>
      </c>
      <c r="N266" s="24">
        <v>43083</v>
      </c>
      <c r="O266" s="24">
        <v>43169</v>
      </c>
      <c r="P266" s="26">
        <f t="shared" si="34"/>
        <v>86</v>
      </c>
      <c r="Q266" s="125">
        <v>320.24547267200001</v>
      </c>
      <c r="R266" s="91" t="s">
        <v>39</v>
      </c>
      <c r="S266" s="87">
        <v>5.5</v>
      </c>
      <c r="T266" s="87">
        <v>48</v>
      </c>
      <c r="V266" s="104">
        <v>5</v>
      </c>
      <c r="AL266" s="104">
        <v>15</v>
      </c>
      <c r="DD266" s="104">
        <v>5</v>
      </c>
      <c r="EA266" s="106">
        <v>50</v>
      </c>
      <c r="EB266" s="26">
        <f t="shared" si="38"/>
        <v>75</v>
      </c>
      <c r="EC266" s="106">
        <v>78</v>
      </c>
      <c r="EG266" s="1">
        <v>2.5</v>
      </c>
      <c r="EH266" s="71">
        <v>4.5</v>
      </c>
      <c r="EQ266">
        <v>10</v>
      </c>
      <c r="IN266" s="72">
        <v>20</v>
      </c>
      <c r="IO266" s="15">
        <f t="shared" si="35"/>
        <v>30</v>
      </c>
      <c r="IP266" s="58">
        <v>30</v>
      </c>
      <c r="IR266" s="3" t="s">
        <v>827</v>
      </c>
      <c r="JC266" s="77">
        <v>19</v>
      </c>
      <c r="JD266" s="77">
        <v>46</v>
      </c>
      <c r="JE266" s="107">
        <v>5.78</v>
      </c>
      <c r="JG266" s="137">
        <v>1.5</v>
      </c>
      <c r="JJ266" s="110">
        <v>6.07</v>
      </c>
      <c r="JK266" s="6">
        <v>4.24</v>
      </c>
      <c r="JT266" s="107" t="str">
        <f t="shared" si="36"/>
        <v/>
      </c>
      <c r="JU266" s="107" t="str">
        <f t="shared" si="37"/>
        <v/>
      </c>
      <c r="JV266" s="107">
        <f t="shared" si="39"/>
        <v>11.850000000000001</v>
      </c>
      <c r="JW266" s="107">
        <f>IF(ISBLANK(JE266),"",IF(ISBLANK(JC267),"",IFERROR(((JE266-JC267)/0.36/P266),"")))</f>
        <v>-3.9405684754521955E-2</v>
      </c>
      <c r="JX266" s="107">
        <f>IF(ISBLANK(JE266),"",IF(ISBLANK(JE266),"",IFERROR(((JE266-JE267)/0.36/P266),"")))</f>
        <v>0.12661498708010335</v>
      </c>
      <c r="JY266" s="107">
        <f>IF(ISBLANK(JD267),"",IF(ISBLANK(JV266),"",IFERROR(((JV266-JD267)/0.36/P266),"")))</f>
        <v>-4.8449612403100315E-3</v>
      </c>
      <c r="JZ266" s="107">
        <f>IF(ISBLANK(JV267),"",IF(ISBLANK(JV266),"",IFERROR(((JV266-JV267)/0.36/P266),"")))</f>
        <v>0.10949612403100782</v>
      </c>
    </row>
    <row r="267" spans="1:286" x14ac:dyDescent="0.25">
      <c r="A267" s="15" t="s">
        <v>504</v>
      </c>
      <c r="B267" s="4" t="s">
        <v>764</v>
      </c>
      <c r="C267" s="4" t="s">
        <v>733</v>
      </c>
      <c r="D267" s="4" t="s">
        <v>804</v>
      </c>
      <c r="E267" s="4" t="s">
        <v>14</v>
      </c>
      <c r="F267" s="15" t="s">
        <v>627</v>
      </c>
      <c r="G267" s="15" t="s">
        <v>628</v>
      </c>
      <c r="H267" s="27">
        <v>3</v>
      </c>
      <c r="I267" s="15" t="s">
        <v>631</v>
      </c>
      <c r="J267" s="15" t="s">
        <v>640</v>
      </c>
      <c r="K267" s="26">
        <v>951</v>
      </c>
      <c r="L267" s="98">
        <v>-2.2779990269999999</v>
      </c>
      <c r="M267" s="98">
        <v>34.027678035000001</v>
      </c>
      <c r="N267" s="24">
        <v>43083</v>
      </c>
      <c r="O267" s="24">
        <v>43169</v>
      </c>
      <c r="P267" s="26">
        <f t="shared" si="34"/>
        <v>86</v>
      </c>
      <c r="Q267" s="125">
        <v>320.24547267200001</v>
      </c>
      <c r="R267" s="91" t="s">
        <v>39</v>
      </c>
      <c r="S267" s="87">
        <v>5</v>
      </c>
      <c r="T267" s="87">
        <v>59.6</v>
      </c>
      <c r="V267" s="104">
        <v>15</v>
      </c>
      <c r="AL267" s="104">
        <v>15</v>
      </c>
      <c r="EA267" s="106">
        <v>58</v>
      </c>
      <c r="EB267" s="26">
        <f t="shared" si="38"/>
        <v>88</v>
      </c>
      <c r="EC267" s="106">
        <v>90</v>
      </c>
      <c r="EG267" s="1">
        <v>3.5</v>
      </c>
      <c r="EH267" s="71">
        <v>4.25</v>
      </c>
      <c r="EQ267">
        <v>10</v>
      </c>
      <c r="IN267" s="72">
        <v>30</v>
      </c>
      <c r="IO267" s="58">
        <f t="shared" si="35"/>
        <v>40</v>
      </c>
      <c r="IP267" s="58">
        <v>40</v>
      </c>
      <c r="IR267" s="3" t="s">
        <v>827</v>
      </c>
      <c r="JC267" s="77">
        <v>7</v>
      </c>
      <c r="JD267" s="77">
        <v>12</v>
      </c>
      <c r="JE267" s="107">
        <v>1.86</v>
      </c>
      <c r="JG267" s="139">
        <v>7.45</v>
      </c>
      <c r="JJ267" s="110">
        <v>6.6</v>
      </c>
      <c r="JK267" s="6">
        <v>2.63</v>
      </c>
      <c r="JT267" s="107" t="str">
        <f t="shared" si="36"/>
        <v/>
      </c>
      <c r="JU267" s="107" t="str">
        <f t="shared" si="37"/>
        <v/>
      </c>
      <c r="JV267" s="107">
        <f t="shared" si="39"/>
        <v>8.4599999999999991</v>
      </c>
      <c r="JW267" s="107">
        <f>IF(ISBLANK(JE267),"",IF(ISBLANK(JC267),"",IFERROR(((JE267-JC267)/0.36/P267),"")))</f>
        <v>-0.16602067183462532</v>
      </c>
      <c r="JY267" s="107">
        <f>IF(ISBLANK(JV267),"",IF(ISBLANK(JD267),"",IFERROR(((JV267-JD267)/0.36/P267),"")))</f>
        <v>-0.11434108527131785</v>
      </c>
    </row>
    <row r="268" spans="1:286" x14ac:dyDescent="0.25">
      <c r="A268" s="15" t="s">
        <v>505</v>
      </c>
      <c r="B268" s="4" t="s">
        <v>765</v>
      </c>
      <c r="C268" s="4" t="s">
        <v>733</v>
      </c>
      <c r="D268" s="4" t="s">
        <v>805</v>
      </c>
      <c r="E268" s="4" t="s">
        <v>14</v>
      </c>
      <c r="F268" s="15" t="s">
        <v>627</v>
      </c>
      <c r="G268" s="15" t="s">
        <v>628</v>
      </c>
      <c r="H268" s="27">
        <v>4</v>
      </c>
      <c r="I268" s="15" t="s">
        <v>629</v>
      </c>
      <c r="J268" s="15" t="s">
        <v>640</v>
      </c>
      <c r="K268" s="26">
        <v>950</v>
      </c>
      <c r="L268" s="98">
        <v>-2.2788369660000001</v>
      </c>
      <c r="M268" s="98">
        <v>34.031883989999997</v>
      </c>
      <c r="N268" s="24">
        <v>43083</v>
      </c>
      <c r="O268" s="24">
        <v>43169</v>
      </c>
      <c r="P268" s="26">
        <f t="shared" si="34"/>
        <v>86</v>
      </c>
      <c r="Q268" s="125">
        <v>320.24547267200001</v>
      </c>
      <c r="R268" s="91" t="s">
        <v>39</v>
      </c>
      <c r="S268" s="87">
        <v>5</v>
      </c>
      <c r="T268" s="87">
        <v>57.4</v>
      </c>
      <c r="AW268" s="104">
        <v>15</v>
      </c>
      <c r="CP268" s="104">
        <v>20</v>
      </c>
      <c r="EA268" s="106">
        <v>20</v>
      </c>
      <c r="EB268" s="26">
        <f t="shared" si="38"/>
        <v>55</v>
      </c>
      <c r="EC268" s="106">
        <v>60</v>
      </c>
      <c r="EG268" s="1">
        <v>6</v>
      </c>
      <c r="EH268" s="71">
        <v>10.25</v>
      </c>
      <c r="FA268">
        <v>20</v>
      </c>
      <c r="IN268" s="72">
        <v>15</v>
      </c>
      <c r="IO268" s="15">
        <f t="shared" si="35"/>
        <v>35</v>
      </c>
      <c r="IP268" s="58">
        <v>35</v>
      </c>
      <c r="IR268" s="3" t="s">
        <v>827</v>
      </c>
      <c r="JC268" s="77">
        <v>21</v>
      </c>
      <c r="JD268" s="77">
        <v>62.29</v>
      </c>
      <c r="JE268" s="107">
        <v>11.98</v>
      </c>
      <c r="JG268" s="137">
        <v>4.83</v>
      </c>
      <c r="JJ268" s="110">
        <v>17.45</v>
      </c>
      <c r="JK268" s="6">
        <v>9.69</v>
      </c>
      <c r="JT268" s="107" t="str">
        <f t="shared" si="36"/>
        <v/>
      </c>
      <c r="JU268" s="107" t="str">
        <f t="shared" si="37"/>
        <v/>
      </c>
      <c r="JV268" s="107">
        <f t="shared" si="39"/>
        <v>29.43</v>
      </c>
      <c r="JW268" s="107">
        <f>IF(ISBLANK(JE268),"",IF(ISBLANK(JC269),"",IFERROR(((JE268-JC269)/0.36/P268),"")))</f>
        <v>-6.4599483204132993E-4</v>
      </c>
      <c r="JX268" s="107">
        <f>IF(ISBLANK(JE268),"",IF(ISBLANK(JE268),"",IFERROR(((JE268-JE269)/0.36/P268),"")))</f>
        <v>0.17441860465116282</v>
      </c>
      <c r="JY268" s="107">
        <f>IF(ISBLANK(JD269),"",IF(ISBLANK(JV268),"",IFERROR(((JV268-JD269)/0.36/P268),"")))</f>
        <v>4.6188630490956062E-2</v>
      </c>
      <c r="JZ268" s="107">
        <f>IF(ISBLANK(JV269),"",IF(ISBLANK(JV268),"",IFERROR(((JV268-JV269)/0.36/P268),"")))</f>
        <v>0.40374677002583981</v>
      </c>
    </row>
    <row r="269" spans="1:286" x14ac:dyDescent="0.25">
      <c r="A269" s="15" t="s">
        <v>506</v>
      </c>
      <c r="B269" s="4" t="s">
        <v>765</v>
      </c>
      <c r="C269" s="4" t="s">
        <v>733</v>
      </c>
      <c r="D269" s="4" t="s">
        <v>805</v>
      </c>
      <c r="E269" s="4" t="s">
        <v>14</v>
      </c>
      <c r="F269" s="15" t="s">
        <v>627</v>
      </c>
      <c r="G269" s="15" t="s">
        <v>628</v>
      </c>
      <c r="H269" s="27">
        <v>4</v>
      </c>
      <c r="I269" s="15" t="s">
        <v>631</v>
      </c>
      <c r="J269" s="15" t="s">
        <v>640</v>
      </c>
      <c r="K269" s="26">
        <v>950</v>
      </c>
      <c r="L269" s="98">
        <v>-2.2788369660000001</v>
      </c>
      <c r="M269" s="98">
        <v>34.031883989999997</v>
      </c>
      <c r="N269" s="24">
        <v>43083</v>
      </c>
      <c r="O269" s="24">
        <v>43169</v>
      </c>
      <c r="P269" s="26">
        <f t="shared" si="34"/>
        <v>86</v>
      </c>
      <c r="Q269" s="125">
        <v>320.24547267200001</v>
      </c>
      <c r="R269" s="91" t="s">
        <v>39</v>
      </c>
      <c r="S269" s="87">
        <v>3.5</v>
      </c>
      <c r="T269" s="87">
        <v>73.8</v>
      </c>
      <c r="CP269" s="104">
        <v>10</v>
      </c>
      <c r="EA269" s="106">
        <v>50</v>
      </c>
      <c r="EB269" s="26">
        <f t="shared" si="38"/>
        <v>60</v>
      </c>
      <c r="EC269" s="106">
        <v>65</v>
      </c>
      <c r="EG269" s="1">
        <v>2.5</v>
      </c>
      <c r="EH269" s="71">
        <v>3.25</v>
      </c>
      <c r="FA269">
        <v>10</v>
      </c>
      <c r="IN269" s="72">
        <v>25</v>
      </c>
      <c r="IO269" s="58">
        <f t="shared" si="35"/>
        <v>35</v>
      </c>
      <c r="IP269" s="58">
        <v>35</v>
      </c>
      <c r="IR269" s="3" t="s">
        <v>827</v>
      </c>
      <c r="JC269" s="77">
        <v>12</v>
      </c>
      <c r="JD269" s="77">
        <v>28</v>
      </c>
      <c r="JE269" s="107">
        <v>6.58</v>
      </c>
      <c r="JG269" s="139">
        <v>8.5299999999999994</v>
      </c>
      <c r="JJ269" s="110">
        <v>10.35</v>
      </c>
      <c r="JK269" s="6">
        <v>2.86</v>
      </c>
      <c r="JT269" s="107" t="str">
        <f t="shared" si="36"/>
        <v/>
      </c>
      <c r="JU269" s="107" t="str">
        <f t="shared" si="37"/>
        <v/>
      </c>
      <c r="JV269" s="107">
        <f t="shared" si="39"/>
        <v>16.93</v>
      </c>
      <c r="JW269" s="107">
        <f>IF(ISBLANK(JE269),"",IF(ISBLANK(JC269),"",IFERROR(((JE269-JC269)/0.36/P269),"")))</f>
        <v>-0.17506459948320413</v>
      </c>
      <c r="JY269" s="107">
        <f>IF(ISBLANK(JV269),"",IF(ISBLANK(JD269),"",IFERROR(((JV269-JD269)/0.36/P269),"")))</f>
        <v>-0.35755813953488375</v>
      </c>
    </row>
    <row r="270" spans="1:286" x14ac:dyDescent="0.25">
      <c r="A270" s="15" t="s">
        <v>507</v>
      </c>
      <c r="B270" s="4" t="s">
        <v>766</v>
      </c>
      <c r="C270" s="4" t="s">
        <v>734</v>
      </c>
      <c r="D270" s="4" t="s">
        <v>806</v>
      </c>
      <c r="E270" s="4" t="s">
        <v>15</v>
      </c>
      <c r="F270" s="15" t="s">
        <v>627</v>
      </c>
      <c r="G270" s="15" t="s">
        <v>632</v>
      </c>
      <c r="H270" s="27">
        <v>1</v>
      </c>
      <c r="I270" s="15" t="s">
        <v>629</v>
      </c>
      <c r="J270" s="15" t="s">
        <v>640</v>
      </c>
      <c r="K270" s="26">
        <v>957</v>
      </c>
      <c r="L270" s="98">
        <v>-2.3500519620000002</v>
      </c>
      <c r="M270" s="98">
        <v>34.049975992999997</v>
      </c>
      <c r="N270" s="24">
        <v>43082</v>
      </c>
      <c r="O270" s="24">
        <v>43168</v>
      </c>
      <c r="P270" s="26">
        <f t="shared" si="34"/>
        <v>86</v>
      </c>
      <c r="Q270" s="125">
        <v>297.54515616499998</v>
      </c>
      <c r="R270" s="91" t="s">
        <v>23</v>
      </c>
      <c r="S270" s="87">
        <v>1.5</v>
      </c>
      <c r="T270" s="87">
        <v>2.1</v>
      </c>
      <c r="CU270" s="104">
        <v>10</v>
      </c>
      <c r="EA270" s="106">
        <v>80</v>
      </c>
      <c r="EB270" s="26">
        <f t="shared" si="38"/>
        <v>90</v>
      </c>
      <c r="EC270" s="106">
        <v>95</v>
      </c>
      <c r="EG270" s="1">
        <v>2.5</v>
      </c>
      <c r="EH270" s="71">
        <v>3.5</v>
      </c>
      <c r="FK270" s="4">
        <v>5</v>
      </c>
      <c r="HU270" s="4">
        <v>10</v>
      </c>
      <c r="IN270" s="72">
        <v>75</v>
      </c>
      <c r="IO270" s="15">
        <f t="shared" si="35"/>
        <v>90</v>
      </c>
      <c r="IP270" s="58">
        <v>90</v>
      </c>
      <c r="JC270" s="77">
        <v>12</v>
      </c>
      <c r="JD270" s="77">
        <v>16</v>
      </c>
      <c r="JE270" s="107">
        <v>40.21</v>
      </c>
      <c r="JJ270" s="110">
        <v>4</v>
      </c>
      <c r="JK270" s="6">
        <v>2.2200000000000002</v>
      </c>
      <c r="JT270" s="107" t="str">
        <f t="shared" ref="JT270:JT301" si="40">IF((AND(JP270="", JR270="")),"",JP270+JR270)</f>
        <v/>
      </c>
      <c r="JU270" s="107" t="str">
        <f t="shared" ref="JU270:JU301" si="41">IF((AND(JQ270="", JS270="")),"",JQ270+JS270)</f>
        <v/>
      </c>
      <c r="JV270" s="107">
        <f t="shared" si="39"/>
        <v>44.21</v>
      </c>
      <c r="JW270" s="107">
        <f>IF(ISBLANK(JE270),"",IF(ISBLANK(JC271),"",IFERROR(((JE270-JC271)/0.36/P270),"")))</f>
        <v>1.0726744186046511</v>
      </c>
      <c r="JX270" s="107">
        <f>IF(ISBLANK(JE270),"",IF(ISBLANK(JE270),"",IFERROR(((JE270-JE271)/0.36/P270),"")))</f>
        <v>0.74192506459948326</v>
      </c>
      <c r="JY270" s="107">
        <f>IF(ISBLANK(JD271),"",IF(ISBLANK(JV270),"",IFERROR(((JV270-JD271)/0.36/P270),"")))</f>
        <v>1.1695736434108528</v>
      </c>
      <c r="JZ270" s="107">
        <f>IF(ISBLANK(JV271),"",IF(ISBLANK(JV270),"",IFERROR(((JV270-JV271)/0.36/P270),"")))</f>
        <v>0.84851421188630494</v>
      </c>
    </row>
    <row r="271" spans="1:286" x14ac:dyDescent="0.25">
      <c r="A271" s="15" t="s">
        <v>508</v>
      </c>
      <c r="B271" s="4" t="s">
        <v>766</v>
      </c>
      <c r="C271" s="4" t="s">
        <v>734</v>
      </c>
      <c r="D271" s="4" t="s">
        <v>806</v>
      </c>
      <c r="E271" s="4" t="s">
        <v>15</v>
      </c>
      <c r="F271" s="15" t="s">
        <v>627</v>
      </c>
      <c r="G271" s="15" t="s">
        <v>632</v>
      </c>
      <c r="H271" s="27">
        <v>1</v>
      </c>
      <c r="I271" s="15" t="s">
        <v>631</v>
      </c>
      <c r="J271" s="15" t="s">
        <v>640</v>
      </c>
      <c r="K271" s="26">
        <v>957</v>
      </c>
      <c r="L271" s="98">
        <v>-2.3500519620000002</v>
      </c>
      <c r="M271" s="98">
        <v>34.049975992999997</v>
      </c>
      <c r="N271" s="24">
        <v>43082</v>
      </c>
      <c r="O271" s="24">
        <v>43168</v>
      </c>
      <c r="P271" s="26">
        <f t="shared" si="34"/>
        <v>86</v>
      </c>
      <c r="Q271" s="125">
        <v>297.54515616499998</v>
      </c>
      <c r="R271" s="91" t="s">
        <v>23</v>
      </c>
      <c r="S271" s="87">
        <v>2</v>
      </c>
      <c r="T271" s="87">
        <v>8.6999999999999993</v>
      </c>
      <c r="CU271" s="104">
        <v>5</v>
      </c>
      <c r="EA271" s="106">
        <v>75</v>
      </c>
      <c r="EB271" s="26">
        <f t="shared" si="38"/>
        <v>80</v>
      </c>
      <c r="EC271" s="106">
        <v>85</v>
      </c>
      <c r="EG271" s="1">
        <v>1.5</v>
      </c>
      <c r="EH271" s="71">
        <v>2.13</v>
      </c>
      <c r="HU271" s="4">
        <v>5</v>
      </c>
      <c r="IN271" s="72">
        <v>75</v>
      </c>
      <c r="IO271" s="58">
        <f t="shared" si="35"/>
        <v>80</v>
      </c>
      <c r="IP271" s="58">
        <v>80</v>
      </c>
      <c r="JC271" s="77">
        <v>7</v>
      </c>
      <c r="JD271" s="77">
        <v>8</v>
      </c>
      <c r="JE271" s="107">
        <v>17.239999999999998</v>
      </c>
      <c r="JG271" s="137">
        <v>7.78</v>
      </c>
      <c r="JJ271" s="110">
        <v>0.7</v>
      </c>
      <c r="JT271" s="107" t="str">
        <f t="shared" si="40"/>
        <v/>
      </c>
      <c r="JU271" s="107" t="str">
        <f t="shared" si="41"/>
        <v/>
      </c>
      <c r="JV271" s="107">
        <f t="shared" si="39"/>
        <v>17.939999999999998</v>
      </c>
      <c r="JW271" s="107">
        <f>IF(ISBLANK(JE271),"",IF(ISBLANK(JC271),"",IFERROR(((JE271-JC271)/0.36/P271),"")))</f>
        <v>0.33074935400516792</v>
      </c>
      <c r="JY271" s="107">
        <f>IF(ISBLANK(JV271),"",IF(ISBLANK(JD271),"",IFERROR(((JV271-JD271)/0.36/P271),"")))</f>
        <v>0.32105943152454774</v>
      </c>
    </row>
    <row r="272" spans="1:286" x14ac:dyDescent="0.25">
      <c r="A272" s="15" t="s">
        <v>509</v>
      </c>
      <c r="B272" s="4" t="s">
        <v>767</v>
      </c>
      <c r="C272" s="4" t="s">
        <v>734</v>
      </c>
      <c r="D272" s="4" t="s">
        <v>807</v>
      </c>
      <c r="E272" s="4" t="s">
        <v>15</v>
      </c>
      <c r="F272" s="15" t="s">
        <v>627</v>
      </c>
      <c r="G272" s="15" t="s">
        <v>632</v>
      </c>
      <c r="H272" s="27">
        <v>2</v>
      </c>
      <c r="I272" s="15" t="s">
        <v>629</v>
      </c>
      <c r="J272" s="15" t="s">
        <v>640</v>
      </c>
      <c r="K272" s="26">
        <v>959</v>
      </c>
      <c r="L272" s="98">
        <v>-2.3484879830000001</v>
      </c>
      <c r="M272" s="98">
        <v>34.050110019999998</v>
      </c>
      <c r="N272" s="24">
        <v>43082</v>
      </c>
      <c r="O272" s="24">
        <v>43168</v>
      </c>
      <c r="P272" s="26">
        <f t="shared" si="34"/>
        <v>86</v>
      </c>
      <c r="Q272" s="125">
        <v>297.54515616499998</v>
      </c>
      <c r="R272" s="91" t="s">
        <v>23</v>
      </c>
      <c r="S272" s="87">
        <v>2.4</v>
      </c>
      <c r="T272" s="87">
        <v>6.8</v>
      </c>
      <c r="CV272" s="104">
        <v>5</v>
      </c>
      <c r="EA272" s="106">
        <v>90</v>
      </c>
      <c r="EB272" s="26">
        <f t="shared" si="38"/>
        <v>95</v>
      </c>
      <c r="EC272" s="106">
        <v>95</v>
      </c>
      <c r="EG272" s="1">
        <v>5.5</v>
      </c>
      <c r="EH272" s="71">
        <v>16</v>
      </c>
      <c r="EL272">
        <v>3</v>
      </c>
      <c r="EV272">
        <v>5</v>
      </c>
      <c r="HU272" s="4">
        <v>20</v>
      </c>
      <c r="IN272" s="72">
        <v>67</v>
      </c>
      <c r="IO272" s="15">
        <f t="shared" si="35"/>
        <v>95</v>
      </c>
      <c r="IP272" s="58">
        <v>95</v>
      </c>
      <c r="JC272" s="77">
        <v>9</v>
      </c>
      <c r="JD272" s="77">
        <v>20</v>
      </c>
      <c r="JE272" s="107">
        <v>53.4</v>
      </c>
      <c r="JJ272" s="110">
        <v>21.38</v>
      </c>
      <c r="JT272" s="107" t="str">
        <f t="shared" si="40"/>
        <v/>
      </c>
      <c r="JU272" s="107" t="str">
        <f t="shared" si="41"/>
        <v/>
      </c>
      <c r="JV272" s="107">
        <f t="shared" si="39"/>
        <v>74.78</v>
      </c>
      <c r="JW272" s="107">
        <f>IF(ISBLANK(JE272),"",IF(ISBLANK(JC273),"",IFERROR(((JE272-JC273)/0.36/P272),"")))</f>
        <v>1.5310077519379843</v>
      </c>
      <c r="JX272" s="107">
        <f>IF(ISBLANK(JE272),"",IF(ISBLANK(JE272),"",IFERROR(((JE272-JE273)/0.36/P272),"")))</f>
        <v>1.3065245478036178</v>
      </c>
      <c r="JY272" s="107">
        <f>IF(ISBLANK(JD273),"",IF(ISBLANK(JV272),"",IFERROR(((JV272-JD273)/0.36/P272),"")))</f>
        <v>2.1569767441860463</v>
      </c>
      <c r="JZ272" s="107">
        <f>IF(ISBLANK(JV273),"",IF(ISBLANK(JV272),"",IFERROR(((JV272-JV273)/0.36/P272),"")))</f>
        <v>1.8233204134366927</v>
      </c>
    </row>
    <row r="273" spans="1:286" x14ac:dyDescent="0.25">
      <c r="A273" s="15" t="s">
        <v>510</v>
      </c>
      <c r="B273" s="4" t="s">
        <v>767</v>
      </c>
      <c r="C273" s="4" t="s">
        <v>734</v>
      </c>
      <c r="D273" s="4" t="s">
        <v>807</v>
      </c>
      <c r="E273" s="4" t="s">
        <v>15</v>
      </c>
      <c r="F273" s="15" t="s">
        <v>627</v>
      </c>
      <c r="G273" s="15" t="s">
        <v>632</v>
      </c>
      <c r="H273" s="27">
        <v>2</v>
      </c>
      <c r="I273" s="15" t="s">
        <v>631</v>
      </c>
      <c r="J273" s="15" t="s">
        <v>640</v>
      </c>
      <c r="K273" s="26">
        <v>959</v>
      </c>
      <c r="L273" s="98">
        <v>-2.3484879830000001</v>
      </c>
      <c r="M273" s="98">
        <v>34.050110019999998</v>
      </c>
      <c r="N273" s="24">
        <v>43082</v>
      </c>
      <c r="O273" s="24">
        <v>43168</v>
      </c>
      <c r="P273" s="26">
        <f t="shared" si="34"/>
        <v>86</v>
      </c>
      <c r="Q273" s="125">
        <v>297.54515616499998</v>
      </c>
      <c r="R273" s="91" t="s">
        <v>23</v>
      </c>
      <c r="S273" s="87">
        <v>2</v>
      </c>
      <c r="T273" s="87">
        <v>5.6</v>
      </c>
      <c r="CV273" s="104">
        <v>15</v>
      </c>
      <c r="EA273" s="106">
        <v>65</v>
      </c>
      <c r="EB273" s="26">
        <f t="shared" si="38"/>
        <v>80</v>
      </c>
      <c r="EC273" s="106">
        <v>80</v>
      </c>
      <c r="EG273" s="1">
        <v>2.5</v>
      </c>
      <c r="EH273" s="71">
        <v>3.63</v>
      </c>
      <c r="EV273">
        <v>10</v>
      </c>
      <c r="HU273" s="4">
        <v>15</v>
      </c>
      <c r="IN273" s="72">
        <v>50</v>
      </c>
      <c r="IO273" s="58">
        <f t="shared" si="35"/>
        <v>75</v>
      </c>
      <c r="IP273" s="58">
        <v>75</v>
      </c>
      <c r="JC273" s="77">
        <v>6</v>
      </c>
      <c r="JD273" s="77">
        <v>8</v>
      </c>
      <c r="JE273" s="107">
        <v>12.95</v>
      </c>
      <c r="JG273" s="137">
        <v>5.94</v>
      </c>
      <c r="JJ273" s="110">
        <v>5.38</v>
      </c>
      <c r="JT273" s="107" t="str">
        <f t="shared" si="40"/>
        <v/>
      </c>
      <c r="JU273" s="107" t="str">
        <f t="shared" si="41"/>
        <v/>
      </c>
      <c r="JV273" s="107">
        <f t="shared" si="39"/>
        <v>18.329999999999998</v>
      </c>
      <c r="JW273" s="107">
        <f>IF(ISBLANK(JE273),"",IF(ISBLANK(JC273),"",IFERROR(((JE273-JC273)/0.36/P273),"")))</f>
        <v>0.2244832041343669</v>
      </c>
      <c r="JY273" s="107">
        <f>IF(ISBLANK(JV273),"",IF(ISBLANK(JD273),"",IFERROR(((JV273-JD273)/0.36/P273),"")))</f>
        <v>0.33365633074935397</v>
      </c>
    </row>
    <row r="274" spans="1:286" x14ac:dyDescent="0.25">
      <c r="A274" s="15" t="s">
        <v>511</v>
      </c>
      <c r="B274" s="4" t="s">
        <v>768</v>
      </c>
      <c r="C274" s="4" t="s">
        <v>734</v>
      </c>
      <c r="D274" s="4" t="s">
        <v>808</v>
      </c>
      <c r="E274" s="4" t="s">
        <v>15</v>
      </c>
      <c r="F274" s="15" t="s">
        <v>627</v>
      </c>
      <c r="G274" s="15" t="s">
        <v>632</v>
      </c>
      <c r="H274" s="27">
        <v>3</v>
      </c>
      <c r="I274" s="15" t="s">
        <v>629</v>
      </c>
      <c r="J274" s="15" t="s">
        <v>640</v>
      </c>
      <c r="K274" s="26">
        <v>1022</v>
      </c>
      <c r="L274" s="98">
        <v>-2.3672930339999998</v>
      </c>
      <c r="M274" s="98">
        <v>34.062509034000001</v>
      </c>
      <c r="N274" s="24">
        <v>43082</v>
      </c>
      <c r="O274" s="24">
        <v>43168</v>
      </c>
      <c r="P274" s="26">
        <f t="shared" si="34"/>
        <v>86</v>
      </c>
      <c r="Q274" s="125">
        <v>297.54515616499998</v>
      </c>
      <c r="R274" s="91" t="s">
        <v>23</v>
      </c>
      <c r="S274" s="87">
        <v>1.5</v>
      </c>
      <c r="T274" s="87">
        <v>2.9</v>
      </c>
      <c r="AH274" s="104">
        <v>5</v>
      </c>
      <c r="EA274" s="106">
        <v>70</v>
      </c>
      <c r="EB274" s="26">
        <f t="shared" si="38"/>
        <v>75</v>
      </c>
      <c r="EC274" s="106">
        <v>78</v>
      </c>
      <c r="EG274" s="1">
        <v>2</v>
      </c>
      <c r="EH274" s="71">
        <v>10</v>
      </c>
      <c r="EV274">
        <v>10</v>
      </c>
      <c r="FA274">
        <v>3</v>
      </c>
      <c r="FS274" s="4">
        <v>5</v>
      </c>
      <c r="IN274" s="72">
        <v>72</v>
      </c>
      <c r="IO274" s="15">
        <f t="shared" si="35"/>
        <v>90</v>
      </c>
      <c r="IP274" s="58">
        <v>90</v>
      </c>
      <c r="JC274" s="77">
        <v>14</v>
      </c>
      <c r="JD274" s="77">
        <v>21</v>
      </c>
      <c r="JE274" s="107">
        <v>117.12</v>
      </c>
      <c r="JG274" s="167">
        <v>4.84</v>
      </c>
      <c r="JJ274" s="110">
        <v>11.51</v>
      </c>
      <c r="JK274" s="6">
        <v>2.11</v>
      </c>
      <c r="JT274" s="107" t="str">
        <f t="shared" si="40"/>
        <v/>
      </c>
      <c r="JU274" s="107" t="str">
        <f t="shared" si="41"/>
        <v/>
      </c>
      <c r="JV274" s="107">
        <f t="shared" si="39"/>
        <v>128.63</v>
      </c>
      <c r="JW274" s="107">
        <f>IF(ISBLANK(JE274),"",IF(ISBLANK(JC275),"",IFERROR(((JE274-JC275)/0.36/P274),"")))</f>
        <v>3.3020025839793283</v>
      </c>
      <c r="JX274" s="107">
        <f>IF(ISBLANK(JE274),"",IF(ISBLANK(JE274),"",IFERROR(((JE274-JE275)/0.36/P274),"")))</f>
        <v>-0.17054263565891475</v>
      </c>
      <c r="JY274" s="107">
        <f>IF(ISBLANK(JD275),"",IF(ISBLANK(JV274),"",IFERROR(((JV274-JD275)/0.36/P274),"")))</f>
        <v>3.6091731266149876</v>
      </c>
      <c r="JZ274" s="107">
        <f>IF(ISBLANK(JV275),"",IF(ISBLANK(JV274),"",IFERROR(((JV274-JV275)/0.36/P274),"")))</f>
        <v>-0.58139534883720934</v>
      </c>
    </row>
    <row r="275" spans="1:286" x14ac:dyDescent="0.25">
      <c r="A275" s="15" t="s">
        <v>512</v>
      </c>
      <c r="B275" s="4" t="s">
        <v>768</v>
      </c>
      <c r="C275" s="4" t="s">
        <v>734</v>
      </c>
      <c r="D275" s="4" t="s">
        <v>808</v>
      </c>
      <c r="E275" s="4" t="s">
        <v>15</v>
      </c>
      <c r="F275" s="15" t="s">
        <v>627</v>
      </c>
      <c r="G275" s="15" t="s">
        <v>632</v>
      </c>
      <c r="H275" s="27">
        <v>3</v>
      </c>
      <c r="I275" s="15" t="s">
        <v>631</v>
      </c>
      <c r="J275" s="15" t="s">
        <v>640</v>
      </c>
      <c r="K275" s="26">
        <v>1022</v>
      </c>
      <c r="L275" s="98">
        <v>-2.3672930339999998</v>
      </c>
      <c r="M275" s="98">
        <v>34.062509034000001</v>
      </c>
      <c r="N275" s="24">
        <v>43082</v>
      </c>
      <c r="O275" s="24">
        <v>43168</v>
      </c>
      <c r="P275" s="26">
        <f t="shared" si="34"/>
        <v>86</v>
      </c>
      <c r="Q275" s="125">
        <v>297.54515616499998</v>
      </c>
      <c r="R275" s="91" t="s">
        <v>23</v>
      </c>
      <c r="S275" s="87">
        <v>1.5</v>
      </c>
      <c r="T275" s="87">
        <v>2.2000000000000002</v>
      </c>
      <c r="EA275" s="106">
        <v>85</v>
      </c>
      <c r="EB275" s="26">
        <f t="shared" si="38"/>
        <v>85</v>
      </c>
      <c r="EC275" s="106">
        <v>90</v>
      </c>
      <c r="EG275" s="1">
        <v>1.5</v>
      </c>
      <c r="EH275" s="71">
        <v>2.25</v>
      </c>
      <c r="EV275">
        <v>5</v>
      </c>
      <c r="HM275" s="4">
        <v>2</v>
      </c>
      <c r="IN275" s="72">
        <v>78</v>
      </c>
      <c r="IO275" s="58">
        <f t="shared" si="35"/>
        <v>85</v>
      </c>
      <c r="IP275" s="58">
        <v>85</v>
      </c>
      <c r="JC275" s="77">
        <v>14.89</v>
      </c>
      <c r="JD275" s="77">
        <v>16.89</v>
      </c>
      <c r="JE275" s="107">
        <v>122.4</v>
      </c>
      <c r="JJ275" s="110">
        <v>24.23</v>
      </c>
      <c r="JK275" s="6">
        <v>1.03</v>
      </c>
      <c r="JT275" s="107" t="str">
        <f t="shared" si="40"/>
        <v/>
      </c>
      <c r="JU275" s="107" t="str">
        <f t="shared" si="41"/>
        <v/>
      </c>
      <c r="JV275" s="107">
        <f t="shared" si="39"/>
        <v>146.63</v>
      </c>
      <c r="JW275" s="107">
        <f>IF(ISBLANK(JE275),"",IF(ISBLANK(JC275),"",IFERROR(((JE275-JC275)/0.36/P275),"")))</f>
        <v>3.4725452196382434</v>
      </c>
      <c r="JY275" s="107">
        <f>IF(ISBLANK(JV275),"",IF(ISBLANK(JD275),"",IFERROR(((JV275-JD275)/0.36/P275),"")))</f>
        <v>4.1905684754521966</v>
      </c>
    </row>
    <row r="276" spans="1:286" x14ac:dyDescent="0.25">
      <c r="A276" s="15" t="s">
        <v>513</v>
      </c>
      <c r="B276" s="4" t="s">
        <v>769</v>
      </c>
      <c r="C276" s="4" t="s">
        <v>734</v>
      </c>
      <c r="D276" s="4" t="s">
        <v>809</v>
      </c>
      <c r="E276" s="4" t="s">
        <v>15</v>
      </c>
      <c r="F276" s="15" t="s">
        <v>627</v>
      </c>
      <c r="G276" s="15" t="s">
        <v>632</v>
      </c>
      <c r="H276" s="27">
        <v>4</v>
      </c>
      <c r="I276" s="15" t="s">
        <v>629</v>
      </c>
      <c r="J276" s="15" t="s">
        <v>640</v>
      </c>
      <c r="K276" s="26">
        <v>1020</v>
      </c>
      <c r="L276" s="98">
        <v>-2.3685700170000001</v>
      </c>
      <c r="M276" s="98">
        <v>34.062585980000001</v>
      </c>
      <c r="N276" s="24">
        <v>43082</v>
      </c>
      <c r="O276" s="24">
        <v>43168</v>
      </c>
      <c r="P276" s="26">
        <f t="shared" si="34"/>
        <v>86</v>
      </c>
      <c r="Q276" s="125">
        <v>297.54515616499998</v>
      </c>
      <c r="R276" s="91" t="s">
        <v>23</v>
      </c>
      <c r="S276" s="87">
        <v>2</v>
      </c>
      <c r="T276" s="87">
        <v>3.3</v>
      </c>
      <c r="AH276" s="104">
        <v>7</v>
      </c>
      <c r="AW276" s="104">
        <v>15</v>
      </c>
      <c r="EA276" s="106">
        <v>45</v>
      </c>
      <c r="EB276" s="26">
        <f t="shared" si="38"/>
        <v>67</v>
      </c>
      <c r="EC276" s="106">
        <v>75</v>
      </c>
      <c r="EG276" s="1">
        <v>3.5</v>
      </c>
      <c r="EH276" s="71">
        <v>20.25</v>
      </c>
      <c r="EV276">
        <v>30</v>
      </c>
      <c r="FK276" s="4">
        <v>15</v>
      </c>
      <c r="IN276" s="72">
        <v>50</v>
      </c>
      <c r="IO276" s="15">
        <f t="shared" si="35"/>
        <v>95</v>
      </c>
      <c r="IP276" s="58">
        <v>95</v>
      </c>
      <c r="JC276" s="77">
        <v>21.78</v>
      </c>
      <c r="JD276" s="77">
        <v>56.25</v>
      </c>
      <c r="JE276" s="107">
        <v>52.47</v>
      </c>
      <c r="JG276" s="137">
        <v>24.84</v>
      </c>
      <c r="JJ276" s="110">
        <v>47.87</v>
      </c>
      <c r="JT276" s="107" t="str">
        <f t="shared" si="40"/>
        <v/>
      </c>
      <c r="JU276" s="107" t="str">
        <f t="shared" si="41"/>
        <v/>
      </c>
      <c r="JV276" s="107">
        <f t="shared" si="39"/>
        <v>100.34</v>
      </c>
      <c r="JW276" s="107">
        <f>IF(ISBLANK(JE276),"",IF(ISBLANK(JC277),"",IFERROR(((JE276-JC277)/0.36/P276),"")))</f>
        <v>1.500968992248062</v>
      </c>
      <c r="JX276" s="107">
        <f>IF(ISBLANK(JE276),"",IF(ISBLANK(JE276),"",IFERROR(((JE276-JE277)/0.36/P276),"")))</f>
        <v>0.93604651162790697</v>
      </c>
      <c r="JY276" s="107">
        <f>IF(ISBLANK(JD277),"",IF(ISBLANK(JV276),"",IFERROR(((JV276-JD277)/0.36/P276),"")))</f>
        <v>2.7564599483204137</v>
      </c>
      <c r="JZ276" s="107">
        <f>IF(ISBLANK(JV277),"",IF(ISBLANK(JV276),"",IFERROR(((JV276-JV277)/0.36/P276),"")))</f>
        <v>0.79069767441860483</v>
      </c>
    </row>
    <row r="277" spans="1:286" x14ac:dyDescent="0.25">
      <c r="A277" s="15" t="s">
        <v>514</v>
      </c>
      <c r="B277" s="4" t="s">
        <v>769</v>
      </c>
      <c r="C277" s="4" t="s">
        <v>734</v>
      </c>
      <c r="D277" s="4" t="s">
        <v>809</v>
      </c>
      <c r="E277" s="4" t="s">
        <v>15</v>
      </c>
      <c r="F277" s="15" t="s">
        <v>627</v>
      </c>
      <c r="G277" s="15" t="s">
        <v>632</v>
      </c>
      <c r="H277" s="27">
        <v>4</v>
      </c>
      <c r="I277" s="15" t="s">
        <v>631</v>
      </c>
      <c r="J277" s="15" t="s">
        <v>640</v>
      </c>
      <c r="K277" s="26">
        <v>1020</v>
      </c>
      <c r="L277" s="98">
        <v>-2.3685700170000001</v>
      </c>
      <c r="M277" s="98">
        <v>34.062585980000001</v>
      </c>
      <c r="N277" s="24">
        <v>43082</v>
      </c>
      <c r="O277" s="24">
        <v>43168</v>
      </c>
      <c r="P277" s="26">
        <f t="shared" si="34"/>
        <v>86</v>
      </c>
      <c r="Q277" s="125">
        <v>297.54515616499998</v>
      </c>
      <c r="R277" s="91" t="s">
        <v>23</v>
      </c>
      <c r="S277" s="87">
        <v>1.5</v>
      </c>
      <c r="T277" s="87">
        <v>4.5</v>
      </c>
      <c r="AH277" s="104">
        <v>10</v>
      </c>
      <c r="AW277" s="104">
        <v>5</v>
      </c>
      <c r="CW277" s="104">
        <v>5</v>
      </c>
      <c r="EA277" s="106">
        <v>45</v>
      </c>
      <c r="EB277" s="26">
        <f t="shared" ref="EB277:EB308" si="42">SUM(U277:EA277)</f>
        <v>65</v>
      </c>
      <c r="EC277" s="106">
        <v>70</v>
      </c>
      <c r="EG277" s="1">
        <v>1.5</v>
      </c>
      <c r="EH277" s="71">
        <v>4.63</v>
      </c>
      <c r="EV277">
        <v>20</v>
      </c>
      <c r="FY277" s="4">
        <v>2</v>
      </c>
      <c r="HU277" s="4">
        <v>1</v>
      </c>
      <c r="IN277" s="72">
        <v>57</v>
      </c>
      <c r="IO277" s="58">
        <f t="shared" si="35"/>
        <v>80</v>
      </c>
      <c r="IP277" s="58">
        <v>80</v>
      </c>
      <c r="JC277" s="77">
        <v>6</v>
      </c>
      <c r="JD277" s="77">
        <v>15</v>
      </c>
      <c r="JE277" s="107">
        <v>23.49</v>
      </c>
      <c r="JG277" s="137">
        <v>2.98</v>
      </c>
      <c r="JJ277" s="110">
        <v>52.37</v>
      </c>
      <c r="JK277" s="6">
        <v>32</v>
      </c>
      <c r="JT277" s="107" t="str">
        <f t="shared" si="40"/>
        <v/>
      </c>
      <c r="JU277" s="107" t="str">
        <f t="shared" si="41"/>
        <v/>
      </c>
      <c r="JV277" s="107">
        <f t="shared" si="39"/>
        <v>75.86</v>
      </c>
      <c r="JW277" s="107">
        <f>IF(ISBLANK(JE277),"",IF(ISBLANK(JC277),"",IFERROR(((JE277-JC277)/0.36/P277),"")))</f>
        <v>0.56492248062015493</v>
      </c>
      <c r="JY277" s="107">
        <f>IF(ISBLANK(JV277),"",IF(ISBLANK(JD277),"",IFERROR(((JV277-JD277)/0.36/P277),"")))</f>
        <v>1.965762273901809</v>
      </c>
    </row>
    <row r="278" spans="1:286" x14ac:dyDescent="0.25">
      <c r="A278" s="15" t="s">
        <v>515</v>
      </c>
      <c r="B278" s="4" t="s">
        <v>770</v>
      </c>
      <c r="C278" s="4" t="s">
        <v>735</v>
      </c>
      <c r="D278" s="4" t="s">
        <v>810</v>
      </c>
      <c r="E278" s="4" t="s">
        <v>31</v>
      </c>
      <c r="F278" s="15" t="s">
        <v>633</v>
      </c>
      <c r="G278" s="15" t="s">
        <v>628</v>
      </c>
      <c r="H278" s="27">
        <v>1</v>
      </c>
      <c r="I278" s="15" t="s">
        <v>629</v>
      </c>
      <c r="J278" s="15" t="s">
        <v>640</v>
      </c>
      <c r="K278" s="26">
        <v>995</v>
      </c>
      <c r="L278" s="98">
        <v>-3.2993320000000002</v>
      </c>
      <c r="M278" s="98">
        <v>34.848457965999998</v>
      </c>
      <c r="N278" s="24">
        <v>43080</v>
      </c>
      <c r="O278" s="24">
        <v>43166</v>
      </c>
      <c r="P278" s="26">
        <f t="shared" si="34"/>
        <v>86</v>
      </c>
      <c r="Q278" s="125">
        <v>426.87334890699998</v>
      </c>
      <c r="R278" s="91" t="s">
        <v>115</v>
      </c>
      <c r="S278" s="87">
        <v>2.5</v>
      </c>
      <c r="T278" s="87">
        <v>3.3</v>
      </c>
      <c r="W278" s="104">
        <v>5</v>
      </c>
      <c r="AQ278" s="104">
        <v>8</v>
      </c>
      <c r="EA278" s="106">
        <v>18</v>
      </c>
      <c r="EB278" s="26">
        <f t="shared" si="42"/>
        <v>31</v>
      </c>
      <c r="EC278" s="106">
        <v>30</v>
      </c>
      <c r="EG278" s="1">
        <v>2.5</v>
      </c>
      <c r="EH278" s="71">
        <v>11.25</v>
      </c>
      <c r="EV278">
        <v>5</v>
      </c>
      <c r="FE278">
        <v>13</v>
      </c>
      <c r="GO278" s="4">
        <v>2</v>
      </c>
      <c r="GZ278" s="4">
        <v>15</v>
      </c>
      <c r="IN278" s="72">
        <v>13</v>
      </c>
      <c r="IO278" s="15">
        <f t="shared" si="35"/>
        <v>48</v>
      </c>
      <c r="IP278" s="58">
        <v>50</v>
      </c>
      <c r="IR278" s="3" t="s">
        <v>986</v>
      </c>
      <c r="JC278" s="77">
        <v>7.7</v>
      </c>
      <c r="JD278" s="77">
        <v>29.7</v>
      </c>
      <c r="JE278" s="107">
        <v>6.53</v>
      </c>
      <c r="JG278" s="137">
        <v>2.71</v>
      </c>
      <c r="JJ278" s="110">
        <v>33.590000000000003</v>
      </c>
      <c r="JK278" s="6">
        <v>13.18</v>
      </c>
      <c r="JT278" s="107" t="str">
        <f t="shared" si="40"/>
        <v/>
      </c>
      <c r="JU278" s="107" t="str">
        <f t="shared" si="41"/>
        <v/>
      </c>
      <c r="JV278" s="107">
        <f t="shared" si="39"/>
        <v>40.120000000000005</v>
      </c>
      <c r="JW278" s="107">
        <f>IF(ISBLANK(JE278),"",IF(ISBLANK(JC280),"",IFERROR(((JE278-JC280)/0.36/P278),"")))</f>
        <v>0.14631782945736435</v>
      </c>
      <c r="JX278" s="107">
        <f>IF(ISBLANK(JE278),"",IF(ISBLANK(JE280),"",IFERROR(((JE278-JE280)/0.36/P278),"")))</f>
        <v>0.19541343669250646</v>
      </c>
      <c r="JY278" s="107">
        <f>IF(ISBLANK(JV278),"",IF(ISBLANK(JD280),"",IFERROR(((JV278-JD280)/0.36/P278),"")))</f>
        <v>1.1666666666666667</v>
      </c>
      <c r="JZ278" s="107">
        <f>IF(ISBLANK(JV280),"",IF(ISBLANK(JV278),"",IFERROR(((JV278-JV280)/0.36/P278),"")))</f>
        <v>1.169573643410853</v>
      </c>
    </row>
    <row r="279" spans="1:286" x14ac:dyDescent="0.25">
      <c r="A279" s="15" t="s">
        <v>516</v>
      </c>
      <c r="B279" s="4" t="s">
        <v>770</v>
      </c>
      <c r="C279" s="4" t="s">
        <v>735</v>
      </c>
      <c r="D279" s="4" t="s">
        <v>810</v>
      </c>
      <c r="E279" s="4" t="s">
        <v>31</v>
      </c>
      <c r="F279" s="15" t="s">
        <v>633</v>
      </c>
      <c r="G279" s="15" t="s">
        <v>628</v>
      </c>
      <c r="H279" s="27">
        <v>1</v>
      </c>
      <c r="I279" s="15" t="s">
        <v>634</v>
      </c>
      <c r="J279" s="15" t="s">
        <v>640</v>
      </c>
      <c r="K279" s="26">
        <v>995</v>
      </c>
      <c r="L279" s="98">
        <v>-3.2993320000000002</v>
      </c>
      <c r="M279" s="98">
        <v>34.848457965999998</v>
      </c>
      <c r="N279" s="24">
        <v>43080</v>
      </c>
      <c r="O279" s="24">
        <v>43166</v>
      </c>
      <c r="P279" s="26">
        <f t="shared" ref="P279:P342" si="43">O279-N279</f>
        <v>86</v>
      </c>
      <c r="Q279" s="125">
        <v>426.87334890699998</v>
      </c>
      <c r="R279" s="91" t="s">
        <v>115</v>
      </c>
      <c r="S279" s="87">
        <v>2.5</v>
      </c>
      <c r="T279" s="87">
        <v>3.3</v>
      </c>
      <c r="AH279" s="104">
        <v>5</v>
      </c>
      <c r="AQ279" s="104">
        <v>10</v>
      </c>
      <c r="EA279" s="106">
        <v>20</v>
      </c>
      <c r="EB279" s="26">
        <f t="shared" si="42"/>
        <v>35</v>
      </c>
      <c r="EC279" s="106">
        <v>35</v>
      </c>
      <c r="EG279" s="1">
        <v>3.5</v>
      </c>
      <c r="EH279" s="71">
        <v>20.25</v>
      </c>
      <c r="EK279">
        <v>5</v>
      </c>
      <c r="EV279">
        <v>15</v>
      </c>
      <c r="FE279">
        <v>10</v>
      </c>
      <c r="GO279" s="4">
        <v>5</v>
      </c>
      <c r="HV279" s="4">
        <v>10</v>
      </c>
      <c r="IN279" s="72">
        <v>30</v>
      </c>
      <c r="IO279" s="58">
        <f t="shared" si="35"/>
        <v>75</v>
      </c>
      <c r="IP279" s="58">
        <v>75</v>
      </c>
      <c r="JC279" s="77">
        <v>11.96</v>
      </c>
      <c r="JD279" s="77">
        <v>13.96</v>
      </c>
      <c r="JE279" s="107">
        <v>47.08</v>
      </c>
      <c r="JG279" s="137">
        <v>0.17</v>
      </c>
      <c r="JJ279" s="110">
        <v>44.5</v>
      </c>
      <c r="JT279" s="107" t="str">
        <f t="shared" si="40"/>
        <v/>
      </c>
      <c r="JU279" s="107" t="str">
        <f t="shared" si="41"/>
        <v/>
      </c>
      <c r="JV279" s="107">
        <f t="shared" si="39"/>
        <v>91.58</v>
      </c>
      <c r="JW279" s="107">
        <f>IF(ISBLANK(JE279),"",IF(ISBLANK(JC280),"",IFERROR(((JE279-JC280)/0.36/P279),"")))</f>
        <v>1.4560723514211886</v>
      </c>
      <c r="JX279" s="107">
        <f>IF(ISBLANK(JE279),"",IF(ISBLANK(JE280),"",IFERROR(((JE279-JE280)/0.36/P279),"")))</f>
        <v>1.5051679586563309</v>
      </c>
      <c r="JY279" s="107">
        <f>IF(ISBLANK(JV279),"",IF(ISBLANK(JD280),"",IFERROR(((JV279-JD280)/0.36/P279),"")))</f>
        <v>2.8288113695090438</v>
      </c>
      <c r="JZ279" s="107">
        <f>IF(ISBLANK(JV280),"",IF(ISBLANK(JV279),"",IFERROR(((JV279-JV280)/0.36/P279),"")))</f>
        <v>2.83171834625323</v>
      </c>
    </row>
    <row r="280" spans="1:286" x14ac:dyDescent="0.25">
      <c r="A280" s="15" t="s">
        <v>517</v>
      </c>
      <c r="B280" s="4" t="s">
        <v>770</v>
      </c>
      <c r="C280" s="4" t="s">
        <v>735</v>
      </c>
      <c r="D280" s="4" t="s">
        <v>810</v>
      </c>
      <c r="E280" s="4" t="s">
        <v>31</v>
      </c>
      <c r="F280" s="15" t="s">
        <v>633</v>
      </c>
      <c r="G280" s="15" t="s">
        <v>628</v>
      </c>
      <c r="H280" s="27">
        <v>1</v>
      </c>
      <c r="I280" s="15" t="s">
        <v>631</v>
      </c>
      <c r="J280" s="15" t="s">
        <v>640</v>
      </c>
      <c r="K280" s="26">
        <v>995</v>
      </c>
      <c r="L280" s="98">
        <v>-3.2993320000000002</v>
      </c>
      <c r="M280" s="98">
        <v>34.848457965999998</v>
      </c>
      <c r="N280" s="24">
        <v>43080</v>
      </c>
      <c r="O280" s="24">
        <v>43166</v>
      </c>
      <c r="P280" s="26">
        <f t="shared" si="43"/>
        <v>86</v>
      </c>
      <c r="Q280" s="125">
        <v>426.87334890699998</v>
      </c>
      <c r="R280" s="91" t="s">
        <v>115</v>
      </c>
      <c r="S280" s="85">
        <v>1</v>
      </c>
      <c r="T280" s="85">
        <v>2.1</v>
      </c>
      <c r="AQ280" s="104">
        <v>10</v>
      </c>
      <c r="EA280" s="28">
        <v>20</v>
      </c>
      <c r="EB280" s="26">
        <f t="shared" si="42"/>
        <v>30</v>
      </c>
      <c r="EC280" s="28">
        <v>30</v>
      </c>
      <c r="EG280" s="1">
        <v>0.5</v>
      </c>
      <c r="EH280" s="71">
        <v>2</v>
      </c>
      <c r="EK280">
        <v>1</v>
      </c>
      <c r="FE280">
        <v>2</v>
      </c>
      <c r="FI280" s="4">
        <v>3</v>
      </c>
      <c r="FY280" s="4">
        <v>2</v>
      </c>
      <c r="IN280" s="72">
        <v>2</v>
      </c>
      <c r="IO280" s="15">
        <f t="shared" si="35"/>
        <v>10</v>
      </c>
      <c r="IP280" s="58">
        <v>10</v>
      </c>
      <c r="JC280" s="77">
        <v>2</v>
      </c>
      <c r="JD280" s="77">
        <v>4</v>
      </c>
      <c r="JE280" s="107">
        <v>0.48</v>
      </c>
      <c r="JJ280" s="110">
        <v>3.43</v>
      </c>
      <c r="JK280" s="6">
        <v>1.17</v>
      </c>
      <c r="JT280" s="107" t="str">
        <f t="shared" si="40"/>
        <v/>
      </c>
      <c r="JU280" s="107" t="str">
        <f t="shared" si="41"/>
        <v/>
      </c>
      <c r="JV280" s="107">
        <f t="shared" si="39"/>
        <v>3.91</v>
      </c>
      <c r="JW280" s="107">
        <f>IF(ISBLANK(JE280),"",IF(ISBLANK(JC280),"",IFERROR(((JE280-JC280)/0.36/P280),"")))</f>
        <v>-4.909560723514212E-2</v>
      </c>
      <c r="JY280" s="107">
        <f>IF(ISBLANK(JV280),"",IF(ISBLANK(JD280),"",IFERROR(((JV280-JD280)/0.36/P280),"")))</f>
        <v>-2.9069767441860421E-3</v>
      </c>
    </row>
    <row r="281" spans="1:286" x14ac:dyDescent="0.25">
      <c r="A281" s="15" t="s">
        <v>518</v>
      </c>
      <c r="B281" s="4" t="s">
        <v>771</v>
      </c>
      <c r="C281" s="4" t="s">
        <v>735</v>
      </c>
      <c r="D281" s="4" t="s">
        <v>811</v>
      </c>
      <c r="E281" s="4" t="s">
        <v>31</v>
      </c>
      <c r="F281" s="15" t="s">
        <v>633</v>
      </c>
      <c r="G281" s="15" t="s">
        <v>628</v>
      </c>
      <c r="H281" s="27">
        <v>2</v>
      </c>
      <c r="I281" s="15" t="s">
        <v>629</v>
      </c>
      <c r="J281" s="15" t="s">
        <v>640</v>
      </c>
      <c r="K281" s="26">
        <v>980</v>
      </c>
      <c r="L281" s="98">
        <v>-3.3032679740000002</v>
      </c>
      <c r="M281" s="98">
        <v>34.847795963000003</v>
      </c>
      <c r="N281" s="24">
        <v>43080</v>
      </c>
      <c r="O281" s="24">
        <v>43166</v>
      </c>
      <c r="P281" s="26">
        <f t="shared" si="43"/>
        <v>86</v>
      </c>
      <c r="Q281" s="125">
        <v>426.87334890699998</v>
      </c>
      <c r="R281" s="91" t="s">
        <v>115</v>
      </c>
      <c r="S281" s="85">
        <v>1</v>
      </c>
      <c r="T281" s="85">
        <v>2.7</v>
      </c>
      <c r="AQ281" s="104">
        <v>15</v>
      </c>
      <c r="EA281" s="28">
        <v>15</v>
      </c>
      <c r="EB281" s="26">
        <f t="shared" si="42"/>
        <v>30</v>
      </c>
      <c r="EC281" s="28">
        <v>30</v>
      </c>
      <c r="EG281" s="1">
        <v>1.5</v>
      </c>
      <c r="EH281" s="71">
        <v>11.75</v>
      </c>
      <c r="FE281">
        <v>15</v>
      </c>
      <c r="FI281" s="4">
        <v>2</v>
      </c>
      <c r="GO281" s="4">
        <v>3</v>
      </c>
      <c r="GZ281" s="4">
        <v>3</v>
      </c>
      <c r="HL281" s="4">
        <v>5</v>
      </c>
      <c r="IN281" s="72">
        <v>20</v>
      </c>
      <c r="IO281" s="58">
        <f t="shared" si="35"/>
        <v>48</v>
      </c>
      <c r="IP281" s="58">
        <v>48</v>
      </c>
      <c r="JC281" s="77">
        <v>4</v>
      </c>
      <c r="JD281" s="77">
        <v>20.87</v>
      </c>
      <c r="JE281" s="107">
        <v>16.989999999999998</v>
      </c>
      <c r="JG281" s="137">
        <v>15.27</v>
      </c>
      <c r="JJ281" s="110">
        <v>21.05</v>
      </c>
      <c r="JK281" s="6">
        <v>7.58</v>
      </c>
      <c r="JT281" s="107" t="str">
        <f t="shared" si="40"/>
        <v/>
      </c>
      <c r="JU281" s="107" t="str">
        <f t="shared" si="41"/>
        <v/>
      </c>
      <c r="JV281" s="107">
        <f t="shared" si="39"/>
        <v>38.04</v>
      </c>
      <c r="JW281" s="107">
        <f>IF(ISBLANK(JE281),"",IF(ISBLANK(JC283),"",IFERROR(((JE281-JC283)/0.36/P281),"")))</f>
        <v>0.48417312661498707</v>
      </c>
      <c r="JX281" s="107">
        <f>IF(ISBLANK(JE281),"",IF(ISBLANK(JE283),"",IFERROR(((JE281-JE283)/0.36/P281),"")))</f>
        <v>0.34722222222222215</v>
      </c>
      <c r="JY281" s="107">
        <f>IF(ISBLANK(JV281),"",IF(ISBLANK(JD283),"",IFERROR(((JV281-JD283)/0.36/P281),"")))</f>
        <v>1.0671834625322998</v>
      </c>
      <c r="JZ281" s="107">
        <f>IF(ISBLANK(JV283),"",IF(ISBLANK(JV281),"",IFERROR(((JV281-JV283)/0.36/P281),"")))</f>
        <v>0.92248062015503873</v>
      </c>
    </row>
    <row r="282" spans="1:286" x14ac:dyDescent="0.25">
      <c r="A282" s="15" t="s">
        <v>425</v>
      </c>
      <c r="B282" s="4" t="s">
        <v>771</v>
      </c>
      <c r="C282" s="4" t="s">
        <v>735</v>
      </c>
      <c r="D282" s="4" t="s">
        <v>811</v>
      </c>
      <c r="E282" s="4" t="s">
        <v>31</v>
      </c>
      <c r="F282" s="15" t="s">
        <v>633</v>
      </c>
      <c r="G282" s="15" t="s">
        <v>628</v>
      </c>
      <c r="H282" s="27">
        <v>2</v>
      </c>
      <c r="I282" s="15" t="s">
        <v>634</v>
      </c>
      <c r="J282" s="15" t="s">
        <v>640</v>
      </c>
      <c r="K282" s="26">
        <v>980</v>
      </c>
      <c r="L282" s="98">
        <v>-3.3032679740000002</v>
      </c>
      <c r="M282" s="98">
        <v>34.847795963000003</v>
      </c>
      <c r="N282" s="24">
        <v>43080</v>
      </c>
      <c r="O282" s="24">
        <v>43166</v>
      </c>
      <c r="P282" s="26">
        <f t="shared" si="43"/>
        <v>86</v>
      </c>
      <c r="Q282" s="125">
        <v>426.87334890699998</v>
      </c>
      <c r="R282" s="91" t="s">
        <v>115</v>
      </c>
      <c r="S282" s="85">
        <v>1</v>
      </c>
      <c r="T282" s="85">
        <v>1.6</v>
      </c>
      <c r="AQ282" s="104">
        <v>5</v>
      </c>
      <c r="EA282" s="28">
        <v>10</v>
      </c>
      <c r="EB282" s="26">
        <f t="shared" si="42"/>
        <v>15</v>
      </c>
      <c r="EC282" s="28">
        <v>15</v>
      </c>
      <c r="EG282" s="1">
        <v>2</v>
      </c>
      <c r="EH282" s="71">
        <v>5.75</v>
      </c>
      <c r="EK282">
        <v>5</v>
      </c>
      <c r="FE282">
        <v>20</v>
      </c>
      <c r="FI282" s="4">
        <v>2</v>
      </c>
      <c r="GO282" s="4">
        <v>3</v>
      </c>
      <c r="HW282" s="4">
        <v>1</v>
      </c>
      <c r="IN282" s="72">
        <v>10</v>
      </c>
      <c r="IO282" s="15">
        <f t="shared" si="35"/>
        <v>41</v>
      </c>
      <c r="IP282" s="58">
        <v>41</v>
      </c>
      <c r="IR282" s="3" t="s">
        <v>828</v>
      </c>
      <c r="JC282" s="77">
        <v>5</v>
      </c>
      <c r="JD282" s="77">
        <v>8</v>
      </c>
      <c r="JE282" s="107">
        <v>8.75</v>
      </c>
      <c r="JG282" s="137">
        <v>3.59</v>
      </c>
      <c r="JJ282" s="110">
        <v>28.29</v>
      </c>
      <c r="JK282" s="6">
        <v>18.57</v>
      </c>
      <c r="JT282" s="107" t="str">
        <f t="shared" si="40"/>
        <v/>
      </c>
      <c r="JU282" s="107" t="str">
        <f t="shared" si="41"/>
        <v/>
      </c>
      <c r="JV282" s="107">
        <f t="shared" si="39"/>
        <v>37.04</v>
      </c>
      <c r="JW282" s="107">
        <f>IF(ISBLANK(JE282),"",IF(ISBLANK(JC283),"",IFERROR(((JE282-JC283)/0.36/P282),"")))</f>
        <v>0.21802325581395349</v>
      </c>
      <c r="JX282" s="107">
        <f>IF(ISBLANK(JE282),"",IF(ISBLANK(JE283),"",IFERROR(((JE282-JE283)/0.36/P282),"")))</f>
        <v>8.1072351421188626E-2</v>
      </c>
      <c r="JY282" s="107">
        <f>IF(ISBLANK(JV282),"",IF(ISBLANK(JD283),"",IFERROR(((JV282-JD283)/0.36/P282),"")))</f>
        <v>1.0348837209302326</v>
      </c>
      <c r="JZ282" s="107">
        <f>IF(ISBLANK(JV283),"",IF(ISBLANK(JV282),"",IFERROR(((JV282-JV283)/0.36/P282),"")))</f>
        <v>0.89018087855297157</v>
      </c>
    </row>
    <row r="283" spans="1:286" x14ac:dyDescent="0.25">
      <c r="A283" s="15" t="s">
        <v>519</v>
      </c>
      <c r="B283" s="4" t="s">
        <v>771</v>
      </c>
      <c r="C283" s="4" t="s">
        <v>735</v>
      </c>
      <c r="D283" s="15" t="s">
        <v>811</v>
      </c>
      <c r="E283" s="4" t="s">
        <v>31</v>
      </c>
      <c r="F283" s="15" t="s">
        <v>633</v>
      </c>
      <c r="G283" s="15" t="s">
        <v>628</v>
      </c>
      <c r="H283" s="27">
        <v>2</v>
      </c>
      <c r="I283" s="15" t="s">
        <v>631</v>
      </c>
      <c r="J283" s="15" t="s">
        <v>640</v>
      </c>
      <c r="K283" s="27">
        <v>980</v>
      </c>
      <c r="L283" s="98">
        <v>-3.3032679740000002</v>
      </c>
      <c r="M283" s="98">
        <v>34.847795963000003</v>
      </c>
      <c r="N283" s="24">
        <v>43080</v>
      </c>
      <c r="O283" s="24">
        <v>43166</v>
      </c>
      <c r="P283" s="26">
        <f t="shared" si="43"/>
        <v>86</v>
      </c>
      <c r="Q283" s="125">
        <v>426.87334890699998</v>
      </c>
      <c r="R283" s="91" t="s">
        <v>115</v>
      </c>
      <c r="S283" s="85">
        <v>1.5</v>
      </c>
      <c r="T283" s="85">
        <v>2.2999999999999998</v>
      </c>
      <c r="AQ283" s="104">
        <v>10</v>
      </c>
      <c r="EA283" s="28">
        <v>15</v>
      </c>
      <c r="EB283" s="26">
        <f t="shared" si="42"/>
        <v>25</v>
      </c>
      <c r="EC283" s="28">
        <v>30</v>
      </c>
      <c r="EG283" s="1">
        <v>1</v>
      </c>
      <c r="EH283" s="71">
        <v>2.25</v>
      </c>
      <c r="EK283">
        <v>1</v>
      </c>
      <c r="EV283">
        <v>4</v>
      </c>
      <c r="FE283">
        <v>7</v>
      </c>
      <c r="IN283" s="72">
        <v>8</v>
      </c>
      <c r="IO283" s="58">
        <f t="shared" si="35"/>
        <v>20</v>
      </c>
      <c r="IP283" s="58">
        <v>20</v>
      </c>
      <c r="JC283" s="77">
        <v>2</v>
      </c>
      <c r="JD283" s="77">
        <v>5</v>
      </c>
      <c r="JE283" s="107">
        <v>6.24</v>
      </c>
      <c r="JG283" s="137">
        <v>2.77</v>
      </c>
      <c r="JJ283" s="110">
        <v>3.24</v>
      </c>
      <c r="JK283" s="6">
        <v>1.72</v>
      </c>
      <c r="JT283" s="107" t="str">
        <f t="shared" si="40"/>
        <v/>
      </c>
      <c r="JU283" s="107" t="str">
        <f t="shared" si="41"/>
        <v/>
      </c>
      <c r="JV283" s="107">
        <f t="shared" si="39"/>
        <v>9.48</v>
      </c>
      <c r="JW283" s="107">
        <f>IF(ISBLANK(JE283),"",IF(ISBLANK(JC283),"",IFERROR(((JE283-JC283)/0.36/P283),"")))</f>
        <v>0.13695090439276486</v>
      </c>
      <c r="JY283" s="107">
        <f>IF(ISBLANK(JV283),"",IF(ISBLANK(JD283),"",IFERROR(((JV283-JD283)/0.36/P283),"")))</f>
        <v>0.144702842377261</v>
      </c>
    </row>
    <row r="284" spans="1:286" x14ac:dyDescent="0.25">
      <c r="A284" s="15" t="s">
        <v>520</v>
      </c>
      <c r="B284" s="4" t="s">
        <v>772</v>
      </c>
      <c r="C284" s="4" t="s">
        <v>735</v>
      </c>
      <c r="D284" s="4" t="s">
        <v>812</v>
      </c>
      <c r="E284" s="4" t="s">
        <v>31</v>
      </c>
      <c r="F284" s="15" t="s">
        <v>633</v>
      </c>
      <c r="G284" s="15" t="s">
        <v>628</v>
      </c>
      <c r="H284" s="27">
        <v>3</v>
      </c>
      <c r="I284" s="15" t="s">
        <v>629</v>
      </c>
      <c r="J284" s="15" t="s">
        <v>640</v>
      </c>
      <c r="K284" s="26">
        <v>998</v>
      </c>
      <c r="L284" s="98">
        <v>-3.295644969</v>
      </c>
      <c r="M284" s="98">
        <v>34.852435010999997</v>
      </c>
      <c r="N284" s="24">
        <v>43080</v>
      </c>
      <c r="O284" s="24">
        <v>43166</v>
      </c>
      <c r="P284" s="26">
        <f t="shared" si="43"/>
        <v>86</v>
      </c>
      <c r="Q284" s="125">
        <v>426.87334890699998</v>
      </c>
      <c r="R284" s="91" t="s">
        <v>115</v>
      </c>
      <c r="S284" s="85">
        <v>2.4</v>
      </c>
      <c r="T284" s="85">
        <v>2.2000000000000002</v>
      </c>
      <c r="AQ284" s="104">
        <v>15</v>
      </c>
      <c r="EA284" s="28">
        <v>12</v>
      </c>
      <c r="EB284" s="26">
        <f t="shared" si="42"/>
        <v>27</v>
      </c>
      <c r="EC284" s="28">
        <v>30</v>
      </c>
      <c r="EG284" s="1">
        <v>3</v>
      </c>
      <c r="EH284" s="71">
        <v>5</v>
      </c>
      <c r="FE284">
        <v>20</v>
      </c>
      <c r="FH284">
        <v>5</v>
      </c>
      <c r="GZ284" s="4">
        <v>15</v>
      </c>
      <c r="HJ284" s="4">
        <v>5</v>
      </c>
      <c r="IN284" s="72">
        <v>10</v>
      </c>
      <c r="IO284" s="15">
        <f t="shared" si="35"/>
        <v>55</v>
      </c>
      <c r="IP284" s="58">
        <v>55</v>
      </c>
      <c r="JC284" s="77">
        <v>10.48</v>
      </c>
      <c r="JD284" s="77">
        <v>14.48</v>
      </c>
      <c r="JE284" s="107">
        <v>2.64</v>
      </c>
      <c r="JG284" s="137">
        <v>0.94</v>
      </c>
      <c r="JJ284" s="110">
        <v>11.69</v>
      </c>
      <c r="JK284" s="6">
        <v>3.43</v>
      </c>
      <c r="JT284" s="107" t="str">
        <f t="shared" si="40"/>
        <v/>
      </c>
      <c r="JU284" s="107" t="str">
        <f t="shared" si="41"/>
        <v/>
      </c>
      <c r="JV284" s="107">
        <f t="shared" si="39"/>
        <v>14.33</v>
      </c>
      <c r="JW284" s="107">
        <f>IF(ISBLANK(JE284),"",IF(ISBLANK(JC286),"",IFERROR(((JE284-JC286)/0.36/P284),"")))</f>
        <v>-1.1627906976744182E-2</v>
      </c>
      <c r="JX284" s="107">
        <f>IF(ISBLANK(JE284),"",IF(ISBLANK(JE286),"",IFERROR(((JE284-JE286)/0.36/P284),"")))</f>
        <v>-4.7803617571059435E-2</v>
      </c>
      <c r="JY284" s="107">
        <f>IF(ISBLANK(JV284),"",IF(ISBLANK(JD286),"",IFERROR(((JV284-JD286)/0.36/P284),"")))</f>
        <v>0.30135658914728686</v>
      </c>
      <c r="JZ284" s="107">
        <f>IF(ISBLANK(JV286),"",IF(ISBLANK(JV284),"",IFERROR(((JV284-JV286)/0.36/P284),"")))</f>
        <v>0.20155038759689925</v>
      </c>
    </row>
    <row r="285" spans="1:286" x14ac:dyDescent="0.25">
      <c r="A285" s="15" t="s">
        <v>521</v>
      </c>
      <c r="B285" s="4" t="s">
        <v>772</v>
      </c>
      <c r="C285" s="4" t="s">
        <v>735</v>
      </c>
      <c r="D285" s="4" t="s">
        <v>812</v>
      </c>
      <c r="E285" s="4" t="s">
        <v>31</v>
      </c>
      <c r="F285" s="15" t="s">
        <v>633</v>
      </c>
      <c r="G285" s="15" t="s">
        <v>628</v>
      </c>
      <c r="H285" s="27">
        <v>3</v>
      </c>
      <c r="I285" s="15" t="s">
        <v>634</v>
      </c>
      <c r="J285" s="15" t="s">
        <v>640</v>
      </c>
      <c r="K285" s="26">
        <v>998</v>
      </c>
      <c r="L285" s="98">
        <v>-3.295644969</v>
      </c>
      <c r="M285" s="98">
        <v>34.852435010999997</v>
      </c>
      <c r="N285" s="24">
        <v>43080</v>
      </c>
      <c r="O285" s="24">
        <v>43166</v>
      </c>
      <c r="P285" s="26">
        <f t="shared" si="43"/>
        <v>86</v>
      </c>
      <c r="Q285" s="125">
        <v>426.87334890699998</v>
      </c>
      <c r="R285" s="91" t="s">
        <v>115</v>
      </c>
      <c r="S285" s="85">
        <v>2.5</v>
      </c>
      <c r="T285" s="85">
        <v>2.1</v>
      </c>
      <c r="AQ285" s="104">
        <v>20</v>
      </c>
      <c r="EA285" s="28">
        <v>6</v>
      </c>
      <c r="EB285" s="26">
        <f t="shared" si="42"/>
        <v>26</v>
      </c>
      <c r="EC285" s="28">
        <v>30</v>
      </c>
      <c r="EG285" s="1">
        <v>2.5</v>
      </c>
      <c r="EH285" s="71">
        <v>4.13</v>
      </c>
      <c r="FE285">
        <v>15</v>
      </c>
      <c r="FH285">
        <v>3</v>
      </c>
      <c r="GZ285" s="4">
        <v>3</v>
      </c>
      <c r="HJ285" s="4">
        <v>2</v>
      </c>
      <c r="HV285" s="4">
        <v>5</v>
      </c>
      <c r="IN285" s="72">
        <v>25</v>
      </c>
      <c r="IO285" s="58">
        <f t="shared" ref="IO285:IO311" si="44">SUM(EI285:IN285)</f>
        <v>53</v>
      </c>
      <c r="IP285" s="58">
        <v>55</v>
      </c>
      <c r="JC285" s="77">
        <v>2</v>
      </c>
      <c r="JD285" s="77">
        <v>8</v>
      </c>
      <c r="JE285" s="107">
        <v>12.7</v>
      </c>
      <c r="JG285" s="137">
        <v>5.45</v>
      </c>
      <c r="JJ285" s="110">
        <v>5.89</v>
      </c>
      <c r="JK285" s="6">
        <v>2.08</v>
      </c>
      <c r="JT285" s="107" t="str">
        <f t="shared" si="40"/>
        <v/>
      </c>
      <c r="JU285" s="107" t="str">
        <f t="shared" si="41"/>
        <v/>
      </c>
      <c r="JV285" s="107">
        <f t="shared" si="39"/>
        <v>18.59</v>
      </c>
      <c r="JW285" s="107">
        <f>IF(ISBLANK(JE285),"",IF(ISBLANK(JC286),"",IFERROR(((JE285-JC286)/0.36/P285),"")))</f>
        <v>0.31330749354005166</v>
      </c>
      <c r="JX285" s="107">
        <f>IF(ISBLANK(JE285),"",IF(ISBLANK(JE286),"",IFERROR(((JE285-JE286)/0.36/P285),"")))</f>
        <v>0.27713178294573637</v>
      </c>
      <c r="JY285" s="107">
        <f>IF(ISBLANK(JV285),"",IF(ISBLANK(JD286),"",IFERROR(((JV285-JD286)/0.36/P285),"")))</f>
        <v>0.43895348837209303</v>
      </c>
      <c r="JZ285" s="107">
        <f>IF(ISBLANK(JV286),"",IF(ISBLANK(JV285),"",IFERROR(((JV285-JV286)/0.36/P285),"")))</f>
        <v>0.33914728682170542</v>
      </c>
    </row>
    <row r="286" spans="1:286" x14ac:dyDescent="0.25">
      <c r="A286" s="15" t="s">
        <v>522</v>
      </c>
      <c r="B286" s="4" t="s">
        <v>772</v>
      </c>
      <c r="C286" s="4" t="s">
        <v>735</v>
      </c>
      <c r="D286" s="4" t="s">
        <v>812</v>
      </c>
      <c r="E286" s="4" t="s">
        <v>31</v>
      </c>
      <c r="F286" s="15" t="s">
        <v>633</v>
      </c>
      <c r="G286" s="15" t="s">
        <v>628</v>
      </c>
      <c r="H286" s="27">
        <v>3</v>
      </c>
      <c r="I286" s="15" t="s">
        <v>631</v>
      </c>
      <c r="J286" s="15" t="s">
        <v>640</v>
      </c>
      <c r="K286" s="26">
        <v>998</v>
      </c>
      <c r="L286" s="98">
        <v>-3.295644969</v>
      </c>
      <c r="M286" s="98">
        <v>34.852435010999997</v>
      </c>
      <c r="N286" s="24">
        <v>43080</v>
      </c>
      <c r="O286" s="24">
        <v>43166</v>
      </c>
      <c r="P286" s="26">
        <f t="shared" si="43"/>
        <v>86</v>
      </c>
      <c r="Q286" s="125">
        <v>426.87334890699998</v>
      </c>
      <c r="R286" s="91" t="s">
        <v>115</v>
      </c>
      <c r="S286" s="85">
        <v>2</v>
      </c>
      <c r="T286" s="85">
        <v>0.9</v>
      </c>
      <c r="AQ286" s="104">
        <v>7</v>
      </c>
      <c r="EA286" s="28">
        <v>8</v>
      </c>
      <c r="EB286" s="26">
        <f t="shared" si="42"/>
        <v>15</v>
      </c>
      <c r="EC286" s="28">
        <v>15</v>
      </c>
      <c r="EG286" s="1">
        <v>3</v>
      </c>
      <c r="EH286" s="71">
        <v>2</v>
      </c>
      <c r="FE286">
        <v>20</v>
      </c>
      <c r="GZ286" s="4">
        <v>2</v>
      </c>
      <c r="HJ286" s="4">
        <v>3</v>
      </c>
      <c r="IN286" s="72">
        <v>15</v>
      </c>
      <c r="IO286" s="15">
        <f t="shared" si="44"/>
        <v>40</v>
      </c>
      <c r="IP286" s="58">
        <v>40</v>
      </c>
      <c r="JC286" s="77">
        <v>3</v>
      </c>
      <c r="JD286" s="77">
        <v>5</v>
      </c>
      <c r="JE286" s="107">
        <v>4.12</v>
      </c>
      <c r="JG286" s="137">
        <v>1.35</v>
      </c>
      <c r="JJ286" s="110">
        <v>3.97</v>
      </c>
      <c r="JK286" s="6">
        <v>1.1599999999999999</v>
      </c>
      <c r="JT286" s="107" t="str">
        <f t="shared" si="40"/>
        <v/>
      </c>
      <c r="JU286" s="107" t="str">
        <f t="shared" si="41"/>
        <v/>
      </c>
      <c r="JV286" s="107">
        <f t="shared" si="39"/>
        <v>8.09</v>
      </c>
      <c r="JW286" s="107">
        <f>IF(ISBLANK(JE286),"",IF(ISBLANK(JC286),"",IFERROR(((JE286-JC286)/0.36/P286),"")))</f>
        <v>3.617571059431525E-2</v>
      </c>
      <c r="JY286" s="107">
        <f>IF(ISBLANK(JV286),"",IF(ISBLANK(JD286),"",IFERROR(((JV286-JD286)/0.36/P286),"")))</f>
        <v>9.9806201550387608E-2</v>
      </c>
    </row>
    <row r="287" spans="1:286" x14ac:dyDescent="0.25">
      <c r="A287" s="15" t="s">
        <v>523</v>
      </c>
      <c r="B287" s="4" t="s">
        <v>773</v>
      </c>
      <c r="C287" s="4" t="s">
        <v>735</v>
      </c>
      <c r="D287" s="4" t="s">
        <v>813</v>
      </c>
      <c r="E287" s="4" t="s">
        <v>31</v>
      </c>
      <c r="F287" s="15" t="s">
        <v>633</v>
      </c>
      <c r="G287" s="15" t="s">
        <v>628</v>
      </c>
      <c r="H287" s="27">
        <v>4</v>
      </c>
      <c r="I287" s="15" t="s">
        <v>629</v>
      </c>
      <c r="J287" s="15" t="s">
        <v>640</v>
      </c>
      <c r="K287" s="26">
        <v>1000</v>
      </c>
      <c r="L287" s="98">
        <v>-3.296013018</v>
      </c>
      <c r="M287" s="98">
        <v>34.854326974999999</v>
      </c>
      <c r="N287" s="24">
        <v>43080</v>
      </c>
      <c r="O287" s="24">
        <v>43166</v>
      </c>
      <c r="P287" s="26">
        <f t="shared" si="43"/>
        <v>86</v>
      </c>
      <c r="Q287" s="125">
        <v>427.56816676300002</v>
      </c>
      <c r="R287" s="91" t="s">
        <v>115</v>
      </c>
      <c r="S287" s="85">
        <v>1</v>
      </c>
      <c r="T287" s="85">
        <v>6</v>
      </c>
      <c r="AQ287" s="104">
        <v>20</v>
      </c>
      <c r="CJ287" s="168"/>
      <c r="CK287" s="168"/>
      <c r="CL287" s="168"/>
      <c r="CM287" s="168"/>
      <c r="CN287" s="168"/>
      <c r="CO287" s="168"/>
      <c r="CP287" s="168"/>
      <c r="CQ287" s="168"/>
      <c r="CR287" s="168"/>
      <c r="CS287" s="168"/>
      <c r="CT287" s="168"/>
      <c r="CU287" s="168"/>
      <c r="CV287" s="168"/>
      <c r="CW287" s="168"/>
      <c r="EA287" s="28">
        <v>10</v>
      </c>
      <c r="EB287" s="26">
        <f t="shared" si="42"/>
        <v>30</v>
      </c>
      <c r="EC287" s="28">
        <v>30</v>
      </c>
      <c r="EG287" s="1">
        <v>1.5</v>
      </c>
      <c r="EH287" s="71">
        <v>9.3800000000000008</v>
      </c>
      <c r="FE287">
        <v>28</v>
      </c>
      <c r="GY287" s="58"/>
      <c r="GZ287" s="164"/>
      <c r="HA287" s="164"/>
      <c r="HB287" s="164"/>
      <c r="HC287" s="164"/>
      <c r="HD287" s="58"/>
      <c r="HE287" s="58"/>
      <c r="HJ287" s="4">
        <v>5</v>
      </c>
      <c r="HW287" s="4">
        <v>5</v>
      </c>
      <c r="IN287" s="72">
        <v>7</v>
      </c>
      <c r="IO287" s="58">
        <f t="shared" si="44"/>
        <v>45</v>
      </c>
      <c r="IP287" s="58">
        <v>45</v>
      </c>
      <c r="IR287" s="3" t="s">
        <v>829</v>
      </c>
      <c r="JC287" s="77">
        <v>3</v>
      </c>
      <c r="JD287" s="77">
        <v>11</v>
      </c>
      <c r="JE287" s="107">
        <v>6.64</v>
      </c>
      <c r="JG287" s="137">
        <v>2.2400000000000002</v>
      </c>
      <c r="JJ287" s="110">
        <v>14.1</v>
      </c>
      <c r="JK287" s="6">
        <v>4.33</v>
      </c>
      <c r="JT287" s="107" t="str">
        <f t="shared" si="40"/>
        <v/>
      </c>
      <c r="JU287" s="107" t="str">
        <f t="shared" si="41"/>
        <v/>
      </c>
      <c r="JV287" s="107">
        <f t="shared" si="39"/>
        <v>20.74</v>
      </c>
      <c r="JW287" s="107">
        <f>IF(ISBLANK(JE287),"",IF(ISBLANK(JC289),"",IFERROR(((JE287-JC289)/0.36/P287),"")))</f>
        <v>-1.1627906976744196E-2</v>
      </c>
      <c r="JX287" s="107">
        <f>IF(ISBLANK(JE287),"",IF(ISBLANK(JE289),"",IFERROR(((JE287-JE289)/0.36/P287),"")))</f>
        <v>3.5529715762273716E-3</v>
      </c>
      <c r="JY287" s="107">
        <f>IF(ISBLANK(JV287),"",IF(ISBLANK(JD289),"",IFERROR(((JV287-JD289)/0.36/P287),"")))</f>
        <v>0.37919896640826867</v>
      </c>
      <c r="JZ287" s="107">
        <f>IF(ISBLANK(JV289),"",IF(ISBLANK(JV287),"",IFERROR(((JV287-JV289)/0.36/P287),"")))</f>
        <v>-0.24903100775193812</v>
      </c>
    </row>
    <row r="288" spans="1:286" x14ac:dyDescent="0.25">
      <c r="A288" s="15" t="s">
        <v>524</v>
      </c>
      <c r="B288" s="4" t="s">
        <v>773</v>
      </c>
      <c r="C288" s="4" t="s">
        <v>735</v>
      </c>
      <c r="D288" s="4" t="s">
        <v>813</v>
      </c>
      <c r="E288" s="4" t="s">
        <v>31</v>
      </c>
      <c r="F288" s="15" t="s">
        <v>633</v>
      </c>
      <c r="G288" s="15" t="s">
        <v>628</v>
      </c>
      <c r="H288" s="27">
        <v>4</v>
      </c>
      <c r="I288" s="15" t="s">
        <v>634</v>
      </c>
      <c r="J288" s="15" t="s">
        <v>640</v>
      </c>
      <c r="K288" s="26">
        <v>1000</v>
      </c>
      <c r="L288" s="98">
        <v>-3.296013018</v>
      </c>
      <c r="M288" s="98">
        <v>34.854326974999999</v>
      </c>
      <c r="N288" s="24">
        <v>43080</v>
      </c>
      <c r="O288" s="24">
        <v>43166</v>
      </c>
      <c r="P288" s="26">
        <f t="shared" si="43"/>
        <v>86</v>
      </c>
      <c r="Q288" s="125">
        <v>427.56816676300002</v>
      </c>
      <c r="R288" s="91" t="s">
        <v>115</v>
      </c>
      <c r="T288" s="85">
        <v>3.6</v>
      </c>
      <c r="AH288" s="104">
        <v>5</v>
      </c>
      <c r="AQ288" s="104">
        <v>20</v>
      </c>
      <c r="EA288" s="28">
        <v>10</v>
      </c>
      <c r="EB288" s="26">
        <f t="shared" si="42"/>
        <v>35</v>
      </c>
      <c r="EC288" s="28">
        <v>40</v>
      </c>
      <c r="EG288" s="1">
        <v>1.5</v>
      </c>
      <c r="EH288" s="71">
        <v>2.13</v>
      </c>
      <c r="FE288">
        <v>20</v>
      </c>
      <c r="HJ288" s="4">
        <v>2</v>
      </c>
      <c r="IN288" s="72">
        <v>8</v>
      </c>
      <c r="IO288" s="15">
        <f t="shared" si="44"/>
        <v>30</v>
      </c>
      <c r="IP288" s="58">
        <v>30</v>
      </c>
      <c r="IR288" s="3" t="s">
        <v>828</v>
      </c>
      <c r="JC288" s="77">
        <v>4</v>
      </c>
      <c r="JD288" s="77">
        <v>5.3100000000000005</v>
      </c>
      <c r="JE288" s="107">
        <v>5.37</v>
      </c>
      <c r="JJ288" s="110">
        <v>11.15</v>
      </c>
      <c r="JK288" s="6">
        <v>4.37</v>
      </c>
      <c r="JT288" s="107" t="str">
        <f t="shared" si="40"/>
        <v/>
      </c>
      <c r="JU288" s="107" t="str">
        <f t="shared" si="41"/>
        <v/>
      </c>
      <c r="JV288" s="107">
        <f t="shared" si="39"/>
        <v>16.52</v>
      </c>
      <c r="JW288" s="107">
        <f>IF(ISBLANK(JE288),"",IF(ISBLANK(JC289),"",IFERROR(((JE288-JC289)/0.36/P288),"")))</f>
        <v>-5.2648578811369508E-2</v>
      </c>
      <c r="JX288" s="107">
        <f>IF(ISBLANK(JE288),"",IF(ISBLANK(JE289),"",IFERROR(((JE288-JE289)/0.36/P288),"")))</f>
        <v>-3.7467700258397942E-2</v>
      </c>
      <c r="JY288" s="107">
        <f>IF(ISBLANK(JV288),"",IF(ISBLANK(JD289),"",IFERROR(((JV288-JD289)/0.36/P288),"")))</f>
        <v>0.24289405684754523</v>
      </c>
      <c r="JZ288" s="107">
        <f>IF(ISBLANK(JV289),"",IF(ISBLANK(JV288),"",IFERROR(((JV288-JV289)/0.36/P288),"")))</f>
        <v>-0.38533591731266165</v>
      </c>
    </row>
    <row r="289" spans="1:286" x14ac:dyDescent="0.25">
      <c r="A289" s="15" t="s">
        <v>525</v>
      </c>
      <c r="B289" s="4" t="s">
        <v>773</v>
      </c>
      <c r="C289" s="4" t="s">
        <v>735</v>
      </c>
      <c r="D289" s="4" t="s">
        <v>813</v>
      </c>
      <c r="E289" s="4" t="s">
        <v>31</v>
      </c>
      <c r="F289" s="15" t="s">
        <v>633</v>
      </c>
      <c r="G289" s="15" t="s">
        <v>628</v>
      </c>
      <c r="H289" s="27">
        <v>4</v>
      </c>
      <c r="I289" s="15" t="s">
        <v>631</v>
      </c>
      <c r="J289" s="15" t="s">
        <v>640</v>
      </c>
      <c r="K289" s="26">
        <v>1000</v>
      </c>
      <c r="L289" s="98">
        <v>-3.296013018</v>
      </c>
      <c r="M289" s="98">
        <v>34.854326974999999</v>
      </c>
      <c r="N289" s="24">
        <v>43080</v>
      </c>
      <c r="O289" s="24">
        <v>43166</v>
      </c>
      <c r="P289" s="26">
        <f t="shared" si="43"/>
        <v>86</v>
      </c>
      <c r="Q289" s="125">
        <v>427.56816676300002</v>
      </c>
      <c r="R289" s="91" t="s">
        <v>115</v>
      </c>
      <c r="S289" s="85">
        <v>1.5</v>
      </c>
      <c r="T289" s="85">
        <v>1.5</v>
      </c>
      <c r="AQ289" s="104">
        <v>22</v>
      </c>
      <c r="EA289" s="28">
        <v>18</v>
      </c>
      <c r="EB289" s="26">
        <f t="shared" si="42"/>
        <v>40</v>
      </c>
      <c r="EC289" s="28">
        <v>40</v>
      </c>
      <c r="EG289" s="1">
        <v>2</v>
      </c>
      <c r="EH289" s="71">
        <v>3.13</v>
      </c>
      <c r="FE289">
        <v>12</v>
      </c>
      <c r="FF289">
        <v>2</v>
      </c>
      <c r="GZ289" s="4">
        <v>3</v>
      </c>
      <c r="HJ289" s="4">
        <v>2</v>
      </c>
      <c r="IN289" s="72">
        <v>15</v>
      </c>
      <c r="IO289" s="58">
        <f t="shared" si="44"/>
        <v>34</v>
      </c>
      <c r="IP289" s="58">
        <v>35</v>
      </c>
      <c r="JC289" s="77">
        <v>7</v>
      </c>
      <c r="JD289" s="77">
        <v>9</v>
      </c>
      <c r="JE289" s="107">
        <v>6.53</v>
      </c>
      <c r="JG289" s="137">
        <v>2.97</v>
      </c>
      <c r="JJ289" s="110">
        <v>21.92</v>
      </c>
      <c r="JK289" s="6">
        <v>7.66</v>
      </c>
      <c r="JT289" s="107" t="str">
        <f t="shared" si="40"/>
        <v/>
      </c>
      <c r="JU289" s="107" t="str">
        <f t="shared" si="41"/>
        <v/>
      </c>
      <c r="JV289" s="107">
        <f t="shared" si="39"/>
        <v>28.450000000000003</v>
      </c>
      <c r="JW289" s="107">
        <f>IF(ISBLANK(JE289),"",IF(ISBLANK(JC289),"",IFERROR(((JE289-JC289)/0.36/P289),"")))</f>
        <v>-1.5180878552971568E-2</v>
      </c>
      <c r="JY289" s="107">
        <f>IF(ISBLANK(JV289),"",IF(ISBLANK(JD289),"",IFERROR(((JV289-JD289)/0.36/P289),"")))</f>
        <v>0.62822997416020676</v>
      </c>
    </row>
    <row r="290" spans="1:286" ht="31.5" x14ac:dyDescent="0.25">
      <c r="A290" s="15" t="s">
        <v>526</v>
      </c>
      <c r="B290" s="4" t="s">
        <v>774</v>
      </c>
      <c r="C290" s="4" t="s">
        <v>736</v>
      </c>
      <c r="D290" s="4" t="s">
        <v>814</v>
      </c>
      <c r="E290" s="4" t="s">
        <v>59</v>
      </c>
      <c r="F290" s="15" t="s">
        <v>633</v>
      </c>
      <c r="G290" s="15" t="s">
        <v>632</v>
      </c>
      <c r="H290" s="27">
        <v>1</v>
      </c>
      <c r="I290" s="15" t="s">
        <v>629</v>
      </c>
      <c r="J290" s="15" t="s">
        <v>640</v>
      </c>
      <c r="K290" s="26">
        <v>1009</v>
      </c>
      <c r="L290" s="98">
        <v>-3.3032119830000002</v>
      </c>
      <c r="M290" s="98">
        <v>34.847736032999997</v>
      </c>
      <c r="N290" s="24">
        <v>43079</v>
      </c>
      <c r="O290" s="24">
        <v>43167</v>
      </c>
      <c r="P290" s="26">
        <f t="shared" si="43"/>
        <v>88</v>
      </c>
      <c r="Q290" s="125">
        <v>470.80427923299999</v>
      </c>
      <c r="R290" s="91" t="s">
        <v>352</v>
      </c>
      <c r="S290" s="85">
        <v>1.5</v>
      </c>
      <c r="T290" s="85">
        <v>2.6</v>
      </c>
      <c r="AH290" s="104">
        <v>10</v>
      </c>
      <c r="EA290" s="28">
        <v>20</v>
      </c>
      <c r="EB290" s="26">
        <f t="shared" si="42"/>
        <v>30</v>
      </c>
      <c r="EC290" s="28">
        <v>50</v>
      </c>
      <c r="EE290" s="3" t="s">
        <v>974</v>
      </c>
      <c r="EG290" s="1">
        <v>10.5</v>
      </c>
      <c r="EH290" s="71">
        <v>35.5</v>
      </c>
      <c r="FH290">
        <v>10</v>
      </c>
      <c r="FV290" s="4">
        <v>20</v>
      </c>
      <c r="GD290" s="4">
        <v>15</v>
      </c>
      <c r="HV290" s="4">
        <v>10</v>
      </c>
      <c r="HX290" s="4">
        <v>15</v>
      </c>
      <c r="HY290" s="4">
        <v>15</v>
      </c>
      <c r="HZ290" s="4">
        <v>10</v>
      </c>
      <c r="IN290" s="72">
        <v>0</v>
      </c>
      <c r="IO290" s="15">
        <f t="shared" si="44"/>
        <v>95</v>
      </c>
      <c r="IP290" s="58">
        <v>95</v>
      </c>
      <c r="IR290" s="3" t="s">
        <v>830</v>
      </c>
      <c r="JC290" s="77">
        <v>1</v>
      </c>
      <c r="JD290" s="77">
        <v>2</v>
      </c>
      <c r="JE290" s="107">
        <v>0</v>
      </c>
      <c r="JJ290" s="110">
        <v>93.2</v>
      </c>
      <c r="JT290" s="107" t="str">
        <f t="shared" si="40"/>
        <v/>
      </c>
      <c r="JU290" s="107" t="str">
        <f t="shared" si="41"/>
        <v/>
      </c>
      <c r="JV290" s="107">
        <f t="shared" si="39"/>
        <v>93.2</v>
      </c>
      <c r="JW290" s="107">
        <f>IF(ISBLANK(JE290),"",IF(ISBLANK(JC291),"",IFERROR(((JE290-JC291)/0.36/P290),"")))</f>
        <v>-2.683080808080808E-2</v>
      </c>
      <c r="JX290" s="107">
        <f>IF(ISBLANK(JE290),"",IF(ISBLANK(JE291),"",IFERROR(((JE290-JE291)/0.36/P290),"")))</f>
        <v>-0.33806818181818188</v>
      </c>
      <c r="JY290" s="107">
        <f>IF(ISBLANK(JV290),"",IF(ISBLANK(JD291),"",IFERROR(((JV290-JD291)/0.36/P290),"")))</f>
        <v>2.5959595959595965</v>
      </c>
      <c r="JZ290" s="107">
        <f>IF(ISBLANK(JV291),"",IF(ISBLANK(JV290),"",IFERROR(((JV290-JV291)/0.36/P290),"")))</f>
        <v>1.538510101010101</v>
      </c>
    </row>
    <row r="291" spans="1:286" x14ac:dyDescent="0.25">
      <c r="A291" s="15" t="s">
        <v>527</v>
      </c>
      <c r="B291" s="4" t="s">
        <v>774</v>
      </c>
      <c r="C291" s="4" t="s">
        <v>736</v>
      </c>
      <c r="D291" s="4" t="s">
        <v>814</v>
      </c>
      <c r="E291" s="4" t="s">
        <v>59</v>
      </c>
      <c r="F291" s="15" t="s">
        <v>633</v>
      </c>
      <c r="G291" s="15" t="s">
        <v>632</v>
      </c>
      <c r="H291" s="27">
        <v>1</v>
      </c>
      <c r="I291" s="15" t="s">
        <v>631</v>
      </c>
      <c r="J291" s="15" t="s">
        <v>640</v>
      </c>
      <c r="K291" s="26">
        <v>1009</v>
      </c>
      <c r="L291" s="98">
        <v>-3.3032119830000002</v>
      </c>
      <c r="M291" s="98">
        <v>34.847736032999997</v>
      </c>
      <c r="N291" s="24">
        <v>43079</v>
      </c>
      <c r="O291" s="24">
        <v>43167</v>
      </c>
      <c r="P291" s="26">
        <f t="shared" si="43"/>
        <v>88</v>
      </c>
      <c r="Q291" s="125">
        <v>470.80427923299999</v>
      </c>
      <c r="R291" s="91" t="s">
        <v>352</v>
      </c>
      <c r="S291" s="85">
        <v>0.6</v>
      </c>
      <c r="T291" s="85">
        <v>2</v>
      </c>
      <c r="AH291" s="104">
        <v>10</v>
      </c>
      <c r="CM291" s="104">
        <v>5</v>
      </c>
      <c r="EA291" s="28">
        <v>15</v>
      </c>
      <c r="EB291" s="26">
        <f t="shared" si="42"/>
        <v>30</v>
      </c>
      <c r="EC291" s="28">
        <v>35</v>
      </c>
      <c r="EG291" s="1">
        <v>2</v>
      </c>
      <c r="EH291" s="71">
        <v>3.88</v>
      </c>
      <c r="EV291">
        <v>10</v>
      </c>
      <c r="FI291" s="4">
        <v>2</v>
      </c>
      <c r="FV291" s="4">
        <v>10</v>
      </c>
      <c r="GO291" s="4">
        <v>10</v>
      </c>
      <c r="IA291" s="4">
        <v>3</v>
      </c>
      <c r="IN291" s="72">
        <v>15</v>
      </c>
      <c r="IO291" s="58">
        <f t="shared" si="44"/>
        <v>50</v>
      </c>
      <c r="IP291" s="58">
        <v>50</v>
      </c>
      <c r="JC291" s="77">
        <v>0.85</v>
      </c>
      <c r="JD291" s="77">
        <v>10.959999999999999</v>
      </c>
      <c r="JE291" s="107">
        <v>10.71</v>
      </c>
      <c r="JG291" s="137">
        <v>4.1500000000000004</v>
      </c>
      <c r="JJ291" s="110">
        <v>33.75</v>
      </c>
      <c r="JK291" s="6">
        <v>12.71</v>
      </c>
      <c r="JT291" s="107" t="str">
        <f t="shared" si="40"/>
        <v/>
      </c>
      <c r="JU291" s="107" t="str">
        <f t="shared" si="41"/>
        <v/>
      </c>
      <c r="JV291" s="107">
        <f t="shared" si="39"/>
        <v>44.46</v>
      </c>
      <c r="JW291" s="107">
        <f>IF(ISBLANK(JE291),"",IF(ISBLANK(JC291),"",IFERROR(((JE291-JC291)/0.36/P291),"")))</f>
        <v>0.31123737373737376</v>
      </c>
      <c r="JY291" s="107">
        <f>IF(ISBLANK(JV291),"",IF(ISBLANK(JD291),"",IFERROR(((JV291-JD291)/0.36/P291),"")))</f>
        <v>1.057449494949495</v>
      </c>
    </row>
    <row r="292" spans="1:286" x14ac:dyDescent="0.25">
      <c r="A292" s="15" t="s">
        <v>528</v>
      </c>
      <c r="B292" s="4" t="s">
        <v>775</v>
      </c>
      <c r="C292" s="4" t="s">
        <v>736</v>
      </c>
      <c r="D292" s="4" t="s">
        <v>815</v>
      </c>
      <c r="E292" s="4" t="s">
        <v>59</v>
      </c>
      <c r="F292" s="15" t="s">
        <v>633</v>
      </c>
      <c r="G292" s="15" t="s">
        <v>632</v>
      </c>
      <c r="H292" s="27">
        <v>2</v>
      </c>
      <c r="I292" s="15" t="s">
        <v>629</v>
      </c>
      <c r="J292" s="15" t="s">
        <v>640</v>
      </c>
      <c r="K292" s="26">
        <v>1006</v>
      </c>
      <c r="L292" s="98">
        <v>-3.40842599</v>
      </c>
      <c r="M292" s="98">
        <v>34.850243982000002</v>
      </c>
      <c r="N292" s="24">
        <v>43079</v>
      </c>
      <c r="O292" s="24">
        <v>43167</v>
      </c>
      <c r="P292" s="26">
        <f t="shared" si="43"/>
        <v>88</v>
      </c>
      <c r="Q292" s="125">
        <v>470.80427923299999</v>
      </c>
      <c r="R292" s="91" t="s">
        <v>352</v>
      </c>
      <c r="S292" s="85">
        <v>1.5</v>
      </c>
      <c r="T292" s="85">
        <v>0.6</v>
      </c>
      <c r="AH292" s="104">
        <v>5</v>
      </c>
      <c r="AW292" s="104">
        <v>5</v>
      </c>
      <c r="CZ292" s="104">
        <v>7</v>
      </c>
      <c r="EA292" s="28">
        <v>5</v>
      </c>
      <c r="EB292" s="26">
        <f t="shared" si="42"/>
        <v>22</v>
      </c>
      <c r="EC292" s="28">
        <v>22</v>
      </c>
      <c r="EG292" s="1">
        <v>2.5</v>
      </c>
      <c r="EH292" s="71">
        <v>17.25</v>
      </c>
      <c r="EV292">
        <v>10</v>
      </c>
      <c r="FY292" s="4">
        <v>5</v>
      </c>
      <c r="GD292" s="4">
        <v>15</v>
      </c>
      <c r="GO292" s="4">
        <v>5</v>
      </c>
      <c r="GZ292" s="4">
        <v>3</v>
      </c>
      <c r="IN292" s="72">
        <v>30</v>
      </c>
      <c r="IO292" s="15">
        <f t="shared" si="44"/>
        <v>68</v>
      </c>
      <c r="IP292" s="58">
        <v>68</v>
      </c>
      <c r="JC292" s="77">
        <v>1</v>
      </c>
      <c r="JD292" s="77">
        <v>5</v>
      </c>
      <c r="JE292" s="107">
        <v>4.87</v>
      </c>
      <c r="JG292" s="137">
        <v>1.66</v>
      </c>
      <c r="JJ292" s="110">
        <v>43.79</v>
      </c>
      <c r="JT292" s="107" t="str">
        <f t="shared" si="40"/>
        <v/>
      </c>
      <c r="JU292" s="107" t="str">
        <f t="shared" si="41"/>
        <v/>
      </c>
      <c r="JV292" s="107">
        <f t="shared" si="39"/>
        <v>48.66</v>
      </c>
      <c r="JW292" s="107">
        <f>IF(ISBLANK(JE292),"",IF(ISBLANK(JC293),"",IFERROR(((JE292-JC293)/0.36/P292),"")))</f>
        <v>0.12215909090909091</v>
      </c>
      <c r="JX292" s="107">
        <f>IF(ISBLANK(JE292),"",IF(ISBLANK(JE293),"",IFERROR(((JE292-JE293)/0.36/P292),"")))</f>
        <v>8.7121212121212141E-2</v>
      </c>
      <c r="JY292" s="107">
        <f>IF(ISBLANK(JV292),"",IF(ISBLANK(JD293),"",IFERROR(((JV292-JD293)/0.36/P292),"")))</f>
        <v>1.4728535353535355</v>
      </c>
      <c r="JZ292" s="107">
        <f>IF(ISBLANK(JV293),"",IF(ISBLANK(JV292),"",IFERROR(((JV292-JV293)/0.36/P292),"")))</f>
        <v>1.0334595959595958</v>
      </c>
    </row>
    <row r="293" spans="1:286" x14ac:dyDescent="0.25">
      <c r="A293" s="15" t="s">
        <v>529</v>
      </c>
      <c r="B293" s="4" t="s">
        <v>775</v>
      </c>
      <c r="C293" s="4" t="s">
        <v>736</v>
      </c>
      <c r="D293" s="15" t="s">
        <v>815</v>
      </c>
      <c r="E293" s="4" t="s">
        <v>59</v>
      </c>
      <c r="F293" s="15" t="s">
        <v>633</v>
      </c>
      <c r="G293" s="15" t="s">
        <v>632</v>
      </c>
      <c r="H293" s="27">
        <v>2</v>
      </c>
      <c r="I293" s="15" t="s">
        <v>631</v>
      </c>
      <c r="J293" s="15" t="s">
        <v>640</v>
      </c>
      <c r="K293" s="27">
        <v>1006</v>
      </c>
      <c r="L293" s="98">
        <v>-3.40842599</v>
      </c>
      <c r="M293" s="98">
        <v>34.850243982000002</v>
      </c>
      <c r="N293" s="24">
        <v>43079</v>
      </c>
      <c r="O293" s="24">
        <v>43167</v>
      </c>
      <c r="P293" s="26">
        <f t="shared" si="43"/>
        <v>88</v>
      </c>
      <c r="Q293" s="125">
        <v>470.80427923299999</v>
      </c>
      <c r="R293" s="91" t="s">
        <v>352</v>
      </c>
      <c r="S293" s="85">
        <v>0.1</v>
      </c>
      <c r="T293" s="85">
        <v>0.44</v>
      </c>
      <c r="AH293" s="104">
        <v>15</v>
      </c>
      <c r="BL293" s="104">
        <v>5</v>
      </c>
      <c r="EA293" s="28">
        <v>5</v>
      </c>
      <c r="EB293" s="26">
        <f t="shared" si="42"/>
        <v>25</v>
      </c>
      <c r="EC293" s="28">
        <v>25</v>
      </c>
      <c r="EG293" s="1">
        <v>1.5</v>
      </c>
      <c r="EH293" s="71">
        <v>1.25</v>
      </c>
      <c r="EV293">
        <v>5</v>
      </c>
      <c r="FZ293" s="4">
        <v>5</v>
      </c>
      <c r="GD293" s="4">
        <v>5</v>
      </c>
      <c r="GO293" s="4">
        <v>10</v>
      </c>
      <c r="IN293" s="72">
        <v>5</v>
      </c>
      <c r="IO293" s="58">
        <f t="shared" si="44"/>
        <v>30</v>
      </c>
      <c r="IP293" s="58">
        <v>30</v>
      </c>
      <c r="JC293" s="77">
        <v>1</v>
      </c>
      <c r="JD293" s="77">
        <v>2</v>
      </c>
      <c r="JE293" s="107">
        <v>2.11</v>
      </c>
      <c r="JG293" s="137">
        <v>0.82</v>
      </c>
      <c r="JJ293" s="110">
        <v>13.81</v>
      </c>
      <c r="JK293" s="6">
        <v>5.97</v>
      </c>
      <c r="JT293" s="107" t="str">
        <f t="shared" si="40"/>
        <v/>
      </c>
      <c r="JU293" s="107" t="str">
        <f t="shared" si="41"/>
        <v/>
      </c>
      <c r="JV293" s="107">
        <f t="shared" si="39"/>
        <v>15.92</v>
      </c>
      <c r="JW293" s="107">
        <f>IF(ISBLANK(JE293),"",IF(ISBLANK(JC293),"",IFERROR(((JE293-JC293)/0.36/P293),"")))</f>
        <v>3.5037878787878785E-2</v>
      </c>
      <c r="JY293" s="107">
        <f>IF(ISBLANK(JV293),"",IF(ISBLANK(JD293),"",IFERROR(((JV293-JD293)/0.36/P293),"")))</f>
        <v>0.43939393939393945</v>
      </c>
    </row>
    <row r="294" spans="1:286" x14ac:dyDescent="0.25">
      <c r="A294" s="15" t="s">
        <v>530</v>
      </c>
      <c r="B294" s="15" t="s">
        <v>776</v>
      </c>
      <c r="C294" s="15" t="s">
        <v>736</v>
      </c>
      <c r="D294" s="15" t="s">
        <v>816</v>
      </c>
      <c r="E294" s="4" t="s">
        <v>59</v>
      </c>
      <c r="F294" s="15" t="s">
        <v>633</v>
      </c>
      <c r="G294" s="15" t="s">
        <v>632</v>
      </c>
      <c r="H294" s="27">
        <v>3</v>
      </c>
      <c r="I294" s="15" t="s">
        <v>629</v>
      </c>
      <c r="J294" s="15" t="s">
        <v>640</v>
      </c>
      <c r="K294" s="27">
        <v>1001</v>
      </c>
      <c r="L294" s="98">
        <v>-3.4063160140000002</v>
      </c>
      <c r="M294" s="98">
        <v>34.850407009999998</v>
      </c>
      <c r="N294" s="24">
        <v>43079</v>
      </c>
      <c r="O294" s="24">
        <v>43167</v>
      </c>
      <c r="P294" s="26">
        <f t="shared" si="43"/>
        <v>88</v>
      </c>
      <c r="Q294" s="125">
        <v>470.80427923299999</v>
      </c>
      <c r="R294" s="91" t="s">
        <v>352</v>
      </c>
      <c r="S294" s="85">
        <v>0.5</v>
      </c>
      <c r="T294" s="85">
        <v>2.2999999999999998</v>
      </c>
      <c r="AH294" s="104">
        <v>5</v>
      </c>
      <c r="BL294" s="104">
        <v>10</v>
      </c>
      <c r="CY294" s="104">
        <v>7</v>
      </c>
      <c r="EA294" s="28">
        <v>7</v>
      </c>
      <c r="EB294" s="26">
        <f t="shared" si="42"/>
        <v>29</v>
      </c>
      <c r="EC294" s="28">
        <v>40</v>
      </c>
      <c r="EG294" s="1">
        <v>2</v>
      </c>
      <c r="EH294" s="71">
        <v>7.25</v>
      </c>
      <c r="EV294">
        <v>10</v>
      </c>
      <c r="FI294" s="4">
        <v>5</v>
      </c>
      <c r="FV294" s="4">
        <v>10</v>
      </c>
      <c r="FY294" s="4">
        <v>2</v>
      </c>
      <c r="FZ294" s="4">
        <v>5</v>
      </c>
      <c r="GD294" s="4">
        <v>3</v>
      </c>
      <c r="HY294" s="4">
        <v>5</v>
      </c>
      <c r="IB294" s="4">
        <v>5</v>
      </c>
      <c r="IN294" s="72">
        <v>25</v>
      </c>
      <c r="IO294" s="15">
        <f t="shared" si="44"/>
        <v>70</v>
      </c>
      <c r="IP294" s="58">
        <v>70</v>
      </c>
      <c r="JC294" s="77">
        <v>1</v>
      </c>
      <c r="JD294" s="77">
        <v>4.17</v>
      </c>
      <c r="JE294" s="107">
        <v>6.8</v>
      </c>
      <c r="JG294" s="137">
        <v>2.85</v>
      </c>
      <c r="JJ294" s="110">
        <v>32.01</v>
      </c>
      <c r="JK294" s="6">
        <v>16.11</v>
      </c>
      <c r="JT294" s="107" t="str">
        <f t="shared" si="40"/>
        <v/>
      </c>
      <c r="JU294" s="107" t="str">
        <f t="shared" si="41"/>
        <v/>
      </c>
      <c r="JV294" s="107">
        <f t="shared" si="39"/>
        <v>38.809999999999995</v>
      </c>
      <c r="JW294" s="107">
        <f>IF(ISBLANK(JE294),"",IF(ISBLANK(JC295),"",IFERROR(((JE294-JC295)/0.36/P294),"")))</f>
        <v>0.18308080808080807</v>
      </c>
      <c r="JX294" s="107">
        <f>IF(ISBLANK(JE294),"",IF(ISBLANK(JE295),"",IFERROR(((JE294-JE295)/0.36/P294),"")))</f>
        <v>7.133838383838384E-2</v>
      </c>
      <c r="JY294" s="107">
        <f>IF(ISBLANK(JV294),"",IF(ISBLANK(JD295),"",IFERROR(((JV294-JD295)/0.36/P294),"")))</f>
        <v>1.1553030303030303</v>
      </c>
      <c r="JZ294" s="107">
        <f>IF(ISBLANK(JV295),"",IF(ISBLANK(JV294),"",IFERROR(((JV294-JV295)/0.36/P294),"")))</f>
        <v>0.55808080808080796</v>
      </c>
    </row>
    <row r="295" spans="1:286" x14ac:dyDescent="0.25">
      <c r="A295" s="15" t="s">
        <v>531</v>
      </c>
      <c r="B295" s="15" t="s">
        <v>776</v>
      </c>
      <c r="C295" s="15" t="s">
        <v>736</v>
      </c>
      <c r="D295" s="15" t="s">
        <v>816</v>
      </c>
      <c r="E295" s="4" t="s">
        <v>59</v>
      </c>
      <c r="F295" s="15" t="s">
        <v>633</v>
      </c>
      <c r="G295" s="15" t="s">
        <v>632</v>
      </c>
      <c r="H295" s="27">
        <v>3</v>
      </c>
      <c r="I295" s="15" t="s">
        <v>631</v>
      </c>
      <c r="J295" s="15" t="s">
        <v>640</v>
      </c>
      <c r="K295" s="27">
        <v>1001</v>
      </c>
      <c r="L295" s="98">
        <v>-3.4063160140000002</v>
      </c>
      <c r="M295" s="98">
        <v>34.850407009999998</v>
      </c>
      <c r="N295" s="24">
        <v>43079</v>
      </c>
      <c r="O295" s="24">
        <v>43167</v>
      </c>
      <c r="P295" s="26">
        <f t="shared" si="43"/>
        <v>88</v>
      </c>
      <c r="Q295" s="125">
        <v>470.80427923299999</v>
      </c>
      <c r="R295" s="91" t="s">
        <v>352</v>
      </c>
      <c r="S295" s="85">
        <v>1</v>
      </c>
      <c r="T295" s="85">
        <v>2.4</v>
      </c>
      <c r="AW295" s="104">
        <v>5</v>
      </c>
      <c r="BL295" s="104">
        <v>10</v>
      </c>
      <c r="CY295" s="104">
        <v>5</v>
      </c>
      <c r="EA295" s="28">
        <v>5</v>
      </c>
      <c r="EB295" s="26">
        <f t="shared" si="42"/>
        <v>25</v>
      </c>
      <c r="EC295" s="28">
        <v>28</v>
      </c>
      <c r="EG295" s="1">
        <v>1.5</v>
      </c>
      <c r="EH295" s="71">
        <v>4.5</v>
      </c>
      <c r="EV295">
        <v>20</v>
      </c>
      <c r="FI295" s="4">
        <v>5</v>
      </c>
      <c r="FV295" s="4">
        <v>10</v>
      </c>
      <c r="FY295" s="4">
        <v>5</v>
      </c>
      <c r="IN295" s="72">
        <v>30</v>
      </c>
      <c r="IO295" s="58">
        <f t="shared" si="44"/>
        <v>70</v>
      </c>
      <c r="IP295" s="58">
        <v>70</v>
      </c>
      <c r="JC295" s="77">
        <v>1</v>
      </c>
      <c r="JD295" s="77">
        <v>2.21</v>
      </c>
      <c r="JE295" s="107">
        <v>4.54</v>
      </c>
      <c r="JG295" s="137">
        <v>1.83</v>
      </c>
      <c r="JJ295" s="110">
        <v>16.59</v>
      </c>
      <c r="JK295" s="6">
        <v>14.65</v>
      </c>
      <c r="JT295" s="107" t="str">
        <f t="shared" si="40"/>
        <v/>
      </c>
      <c r="JU295" s="107" t="str">
        <f t="shared" si="41"/>
        <v/>
      </c>
      <c r="JV295" s="107">
        <f t="shared" si="39"/>
        <v>21.13</v>
      </c>
      <c r="JW295" s="107">
        <f>IF(ISBLANK(JE295),"",IF(ISBLANK(JC295),"",IFERROR(((JE295-JC295)/0.36/P295),"")))</f>
        <v>0.11174242424242425</v>
      </c>
      <c r="JY295" s="107">
        <f>IF(ISBLANK(JV295),"",IF(ISBLANK(JD295),"",IFERROR(((JV295-JD295)/0.36/P295),"")))</f>
        <v>0.59722222222222221</v>
      </c>
    </row>
    <row r="296" spans="1:286" x14ac:dyDescent="0.25">
      <c r="A296" s="15" t="s">
        <v>532</v>
      </c>
      <c r="B296" s="4" t="s">
        <v>777</v>
      </c>
      <c r="C296" s="4" t="s">
        <v>736</v>
      </c>
      <c r="D296" s="4" t="s">
        <v>817</v>
      </c>
      <c r="E296" s="4" t="s">
        <v>59</v>
      </c>
      <c r="F296" s="15" t="s">
        <v>633</v>
      </c>
      <c r="G296" s="15" t="s">
        <v>632</v>
      </c>
      <c r="H296" s="27">
        <v>4</v>
      </c>
      <c r="I296" s="15" t="s">
        <v>629</v>
      </c>
      <c r="J296" s="15" t="s">
        <v>640</v>
      </c>
      <c r="K296" s="26">
        <v>1003</v>
      </c>
      <c r="L296" s="98">
        <v>-3.4068529590000001</v>
      </c>
      <c r="M296" s="98">
        <v>34.851600005999998</v>
      </c>
      <c r="N296" s="24">
        <v>43079</v>
      </c>
      <c r="O296" s="24">
        <v>43167</v>
      </c>
      <c r="P296" s="26">
        <f t="shared" si="43"/>
        <v>88</v>
      </c>
      <c r="Q296" s="125">
        <v>470.80427923299999</v>
      </c>
      <c r="R296" s="91" t="s">
        <v>352</v>
      </c>
      <c r="S296" s="85">
        <v>0.5</v>
      </c>
      <c r="T296" s="85">
        <v>2.4</v>
      </c>
      <c r="AW296" s="104">
        <v>15</v>
      </c>
      <c r="CY296" s="104">
        <v>5</v>
      </c>
      <c r="EA296" s="28">
        <v>28</v>
      </c>
      <c r="EB296" s="26">
        <f t="shared" si="42"/>
        <v>48</v>
      </c>
      <c r="EC296" s="28">
        <v>50</v>
      </c>
      <c r="EG296" s="1">
        <v>3</v>
      </c>
      <c r="EH296" s="71">
        <v>13.38</v>
      </c>
      <c r="EV296">
        <v>15</v>
      </c>
      <c r="EW296">
        <v>2</v>
      </c>
      <c r="FI296" s="4">
        <v>5</v>
      </c>
      <c r="FV296" s="4">
        <v>20</v>
      </c>
      <c r="FZ296" s="4">
        <v>10</v>
      </c>
      <c r="IC296" s="4">
        <v>5</v>
      </c>
      <c r="IN296" s="72">
        <v>5</v>
      </c>
      <c r="IO296" s="15">
        <f t="shared" si="44"/>
        <v>62</v>
      </c>
      <c r="IP296" s="58">
        <v>62</v>
      </c>
      <c r="JC296" s="77">
        <v>1</v>
      </c>
      <c r="JD296" s="77">
        <v>2</v>
      </c>
      <c r="JE296" s="107">
        <v>1.29</v>
      </c>
      <c r="JG296" s="137">
        <v>0.47</v>
      </c>
      <c r="JJ296" s="110">
        <v>56.42</v>
      </c>
      <c r="JK296" s="166">
        <v>5.82</v>
      </c>
      <c r="JT296" s="107" t="str">
        <f t="shared" si="40"/>
        <v/>
      </c>
      <c r="JU296" s="107" t="str">
        <f t="shared" si="41"/>
        <v/>
      </c>
      <c r="JV296" s="107">
        <f t="shared" si="39"/>
        <v>57.71</v>
      </c>
      <c r="JW296" s="107">
        <f>IF(ISBLANK(JE296),"",IF(ISBLANK(JC297),"",IFERROR(((JE296-JC297)/0.36/P296),"")))</f>
        <v>9.1540404040404057E-3</v>
      </c>
      <c r="JX296" s="107">
        <f>IF(ISBLANK(JE296),"",IF(ISBLANK(JE297),"",IFERROR(((JE296-JE297)/0.36/P296),"")))</f>
        <v>-5.2398989898989903E-2</v>
      </c>
      <c r="JY296" s="107">
        <f>IF(ISBLANK(JV296),"",IF(ISBLANK(JD297),"",IFERROR(((JV296-JD297)/0.36/P296),"")))</f>
        <v>1.7585227272727273</v>
      </c>
      <c r="JZ296" s="107">
        <f>IF(ISBLANK(JV297),"",IF(ISBLANK(JV296),"",IFERROR(((JV296-JV297)/0.36/P296),"")))</f>
        <v>0.63226010101010111</v>
      </c>
    </row>
    <row r="297" spans="1:286" x14ac:dyDescent="0.25">
      <c r="A297" s="15" t="s">
        <v>533</v>
      </c>
      <c r="B297" s="4" t="s">
        <v>777</v>
      </c>
      <c r="C297" s="4" t="s">
        <v>736</v>
      </c>
      <c r="D297" s="4" t="s">
        <v>817</v>
      </c>
      <c r="E297" s="4" t="s">
        <v>59</v>
      </c>
      <c r="F297" s="15" t="s">
        <v>633</v>
      </c>
      <c r="G297" s="15" t="s">
        <v>632</v>
      </c>
      <c r="H297" s="27">
        <v>4</v>
      </c>
      <c r="I297" s="15" t="s">
        <v>631</v>
      </c>
      <c r="J297" s="15" t="s">
        <v>640</v>
      </c>
      <c r="K297" s="26">
        <v>1003</v>
      </c>
      <c r="L297" s="98">
        <v>-3.4068529590000001</v>
      </c>
      <c r="M297" s="98">
        <v>34.851600005999998</v>
      </c>
      <c r="N297" s="24">
        <v>43079</v>
      </c>
      <c r="O297" s="24">
        <v>43167</v>
      </c>
      <c r="P297" s="26">
        <f t="shared" si="43"/>
        <v>88</v>
      </c>
      <c r="Q297" s="125">
        <v>470.80427923299999</v>
      </c>
      <c r="R297" s="91" t="s">
        <v>352</v>
      </c>
      <c r="S297" s="85">
        <v>1.5</v>
      </c>
      <c r="T297" s="85">
        <v>2.8</v>
      </c>
      <c r="CY297" s="104">
        <v>15</v>
      </c>
      <c r="EA297" s="28">
        <v>20</v>
      </c>
      <c r="EB297" s="26">
        <f t="shared" si="42"/>
        <v>35</v>
      </c>
      <c r="EC297" s="28">
        <v>40</v>
      </c>
      <c r="EG297" s="1">
        <v>2</v>
      </c>
      <c r="EH297" s="71">
        <v>3.75</v>
      </c>
      <c r="EV297">
        <v>5</v>
      </c>
      <c r="FI297" s="4">
        <v>5</v>
      </c>
      <c r="FY297" s="4">
        <v>20</v>
      </c>
      <c r="IC297" s="4">
        <v>10</v>
      </c>
      <c r="IN297" s="72">
        <v>5</v>
      </c>
      <c r="IO297" s="58">
        <f t="shared" si="44"/>
        <v>45</v>
      </c>
      <c r="IP297" s="58">
        <v>45</v>
      </c>
      <c r="JC297" s="77">
        <v>1</v>
      </c>
      <c r="JD297" s="77">
        <v>2</v>
      </c>
      <c r="JE297" s="107">
        <v>2.95</v>
      </c>
      <c r="JG297" s="137">
        <v>1.38</v>
      </c>
      <c r="JJ297" s="110">
        <v>34.729999999999997</v>
      </c>
      <c r="JT297" s="107" t="str">
        <f t="shared" si="40"/>
        <v/>
      </c>
      <c r="JU297" s="107" t="str">
        <f t="shared" si="41"/>
        <v/>
      </c>
      <c r="JV297" s="107">
        <f t="shared" si="39"/>
        <v>37.68</v>
      </c>
      <c r="JW297" s="107">
        <f>IF(ISBLANK(JE297),"",IF(ISBLANK(JC297),"",IFERROR(((JE297-JC297)/0.36/P297),"")))</f>
        <v>6.1553030303030304E-2</v>
      </c>
      <c r="JY297" s="107">
        <f>IF(ISBLANK(JV297),"",IF(ISBLANK(JD297),"",IFERROR(((JV297-JD297)/0.36/P297),"")))</f>
        <v>1.1262626262626263</v>
      </c>
    </row>
    <row r="298" spans="1:286" x14ac:dyDescent="0.25">
      <c r="A298" s="15" t="s">
        <v>534</v>
      </c>
      <c r="B298" s="4" t="s">
        <v>778</v>
      </c>
      <c r="C298" s="4" t="s">
        <v>635</v>
      </c>
      <c r="D298" s="4" t="s">
        <v>819</v>
      </c>
      <c r="E298" s="4" t="s">
        <v>183</v>
      </c>
      <c r="F298" s="15" t="s">
        <v>635</v>
      </c>
      <c r="G298" s="15" t="s">
        <v>628</v>
      </c>
      <c r="H298" s="27">
        <v>1</v>
      </c>
      <c r="I298" s="15" t="s">
        <v>629</v>
      </c>
      <c r="J298" s="15" t="s">
        <v>640</v>
      </c>
      <c r="K298" s="27">
        <v>1023</v>
      </c>
      <c r="L298" s="98">
        <v>-2.4377470369999998</v>
      </c>
      <c r="M298" s="98">
        <v>34.855161979999998</v>
      </c>
      <c r="N298" s="24">
        <v>43084</v>
      </c>
      <c r="O298" s="24">
        <v>43171</v>
      </c>
      <c r="P298" s="26">
        <f t="shared" si="43"/>
        <v>87</v>
      </c>
      <c r="Q298" s="125">
        <v>327.09215088299999</v>
      </c>
      <c r="R298" s="91" t="s">
        <v>82</v>
      </c>
      <c r="S298" s="85">
        <v>3.5</v>
      </c>
      <c r="T298" s="85">
        <v>14.4</v>
      </c>
      <c r="AM298" s="104">
        <v>5</v>
      </c>
      <c r="BL298" s="104">
        <v>5</v>
      </c>
      <c r="DF298" s="104">
        <v>5</v>
      </c>
      <c r="EA298" s="28">
        <v>40</v>
      </c>
      <c r="EB298" s="26">
        <f t="shared" si="42"/>
        <v>55</v>
      </c>
      <c r="EC298" s="28">
        <v>55</v>
      </c>
      <c r="EG298" s="1">
        <v>17</v>
      </c>
      <c r="EH298" s="71">
        <v>37</v>
      </c>
      <c r="EV298">
        <v>5</v>
      </c>
      <c r="FA298">
        <v>35</v>
      </c>
      <c r="FS298" s="4">
        <v>5</v>
      </c>
      <c r="FZ298" s="4">
        <v>10</v>
      </c>
      <c r="HL298" s="4">
        <v>5</v>
      </c>
      <c r="ID298" s="4">
        <v>25</v>
      </c>
      <c r="IN298" s="72">
        <v>13</v>
      </c>
      <c r="IO298" s="15">
        <f t="shared" si="44"/>
        <v>98</v>
      </c>
      <c r="IP298" s="58">
        <v>98</v>
      </c>
      <c r="JC298" s="77">
        <v>9</v>
      </c>
      <c r="JD298" s="77">
        <v>25</v>
      </c>
      <c r="JE298" s="107">
        <v>54.88</v>
      </c>
      <c r="JG298" s="167">
        <v>5.29</v>
      </c>
      <c r="JJ298" s="110">
        <v>55.86</v>
      </c>
      <c r="JT298" s="107" t="str">
        <f t="shared" si="40"/>
        <v/>
      </c>
      <c r="JU298" s="107" t="str">
        <f t="shared" si="41"/>
        <v/>
      </c>
      <c r="JV298" s="107">
        <f t="shared" si="39"/>
        <v>110.74000000000001</v>
      </c>
      <c r="JW298" s="107">
        <f>IF(ISBLANK(JE298),"",IF(ISBLANK(JC300),"",IFERROR(((JE298-JC300)/0.36/P298),"")))</f>
        <v>0.92209450830140494</v>
      </c>
      <c r="JX298" s="107">
        <f>IF(ISBLANK(JE298),"",IF(ISBLANK(JE300),"",IFERROR(((JE298-JE300)/0.36/P298),"")))</f>
        <v>1.3630268199233719</v>
      </c>
      <c r="JY298" s="107">
        <f>IF(ISBLANK(JV298),"",IF(ISBLANK(JD300),"",IFERROR(((JV298-JD300)/0.36/P298),"")))</f>
        <v>2.5779054916985955</v>
      </c>
      <c r="JZ298" s="107">
        <f>IF(ISBLANK(JV300),"",IF(ISBLANK(JV298),"",IFERROR(((JV298-JV300)/0.36/P298),"")))</f>
        <v>2.4642401021711371</v>
      </c>
    </row>
    <row r="299" spans="1:286" x14ac:dyDescent="0.25">
      <c r="A299" s="15" t="s">
        <v>535</v>
      </c>
      <c r="B299" s="4" t="s">
        <v>778</v>
      </c>
      <c r="C299" s="4" t="s">
        <v>635</v>
      </c>
      <c r="D299" s="4" t="s">
        <v>819</v>
      </c>
      <c r="E299" s="4" t="s">
        <v>183</v>
      </c>
      <c r="F299" s="15" t="s">
        <v>635</v>
      </c>
      <c r="G299" s="15" t="s">
        <v>628</v>
      </c>
      <c r="H299" s="27">
        <v>1</v>
      </c>
      <c r="I299" s="15" t="s">
        <v>634</v>
      </c>
      <c r="J299" s="15" t="s">
        <v>640</v>
      </c>
      <c r="K299" s="27">
        <v>1023</v>
      </c>
      <c r="L299" s="98">
        <v>-2.4377470369999998</v>
      </c>
      <c r="M299" s="98">
        <v>34.855161979999998</v>
      </c>
      <c r="N299" s="24">
        <v>43084</v>
      </c>
      <c r="O299" s="24">
        <v>43171</v>
      </c>
      <c r="P299" s="26">
        <f t="shared" si="43"/>
        <v>87</v>
      </c>
      <c r="Q299" s="125">
        <v>327.09215088299999</v>
      </c>
      <c r="R299" s="91" t="s">
        <v>82</v>
      </c>
      <c r="S299" s="85">
        <v>3</v>
      </c>
      <c r="T299" s="85">
        <v>11</v>
      </c>
      <c r="AM299" s="104">
        <v>10</v>
      </c>
      <c r="AN299" s="104">
        <v>5</v>
      </c>
      <c r="AW299" s="104">
        <v>5</v>
      </c>
      <c r="EA299" s="28">
        <v>20</v>
      </c>
      <c r="EB299" s="26">
        <f t="shared" si="42"/>
        <v>40</v>
      </c>
      <c r="EC299" s="28">
        <v>40</v>
      </c>
      <c r="EG299" s="1">
        <v>6.5</v>
      </c>
      <c r="EH299" s="71">
        <v>30.5</v>
      </c>
      <c r="EL299">
        <v>5</v>
      </c>
      <c r="EV299">
        <v>20</v>
      </c>
      <c r="FA299">
        <v>15</v>
      </c>
      <c r="HP299" s="4">
        <v>5</v>
      </c>
      <c r="IN299" s="72">
        <v>15</v>
      </c>
      <c r="IO299" s="58">
        <f t="shared" si="44"/>
        <v>60</v>
      </c>
      <c r="IP299" s="58">
        <v>60</v>
      </c>
      <c r="JC299" s="77">
        <v>11</v>
      </c>
      <c r="JD299" s="77">
        <v>41</v>
      </c>
      <c r="JE299" s="107">
        <v>25.19</v>
      </c>
      <c r="JG299" s="167">
        <v>3.93</v>
      </c>
      <c r="JJ299" s="110">
        <v>71.45</v>
      </c>
      <c r="JT299" s="107" t="str">
        <f t="shared" si="40"/>
        <v/>
      </c>
      <c r="JU299" s="107" t="str">
        <f t="shared" si="41"/>
        <v/>
      </c>
      <c r="JV299" s="107">
        <f t="shared" si="39"/>
        <v>96.64</v>
      </c>
      <c r="JW299" s="107">
        <f>IF(ISBLANK(JE299),"",IF(ISBLANK(JC300),"",IFERROR(((JE299-JC300)/0.36/P299),"")))</f>
        <v>-2.5862068965517199E-2</v>
      </c>
      <c r="JX299" s="107">
        <f>IF(ISBLANK(JE299),"",IF(ISBLANK(JE300),"",IFERROR(((JE299-JE300)/0.36/P299),"")))</f>
        <v>0.4150702426564496</v>
      </c>
      <c r="JY299" s="107">
        <f>IF(ISBLANK(JV299),"",IF(ISBLANK(JD300),"",IFERROR(((JV299-JD300)/0.36/P299),"")))</f>
        <v>2.127713920817369</v>
      </c>
      <c r="JZ299" s="107">
        <f>IF(ISBLANK(JV300),"",IF(ISBLANK(JV299),"",IFERROR(((JV299-JV300)/0.36/P299),"")))</f>
        <v>2.0140485312899106</v>
      </c>
    </row>
    <row r="300" spans="1:286" x14ac:dyDescent="0.25">
      <c r="A300" s="15" t="s">
        <v>536</v>
      </c>
      <c r="B300" s="4" t="s">
        <v>778</v>
      </c>
      <c r="C300" s="4" t="s">
        <v>635</v>
      </c>
      <c r="D300" s="4" t="s">
        <v>819</v>
      </c>
      <c r="E300" s="4" t="s">
        <v>183</v>
      </c>
      <c r="F300" s="15" t="s">
        <v>635</v>
      </c>
      <c r="G300" s="15" t="s">
        <v>628</v>
      </c>
      <c r="H300" s="27">
        <v>1</v>
      </c>
      <c r="I300" s="15" t="s">
        <v>631</v>
      </c>
      <c r="J300" s="15" t="s">
        <v>640</v>
      </c>
      <c r="K300" s="27">
        <v>1023</v>
      </c>
      <c r="L300" s="98">
        <v>-2.4377470369999998</v>
      </c>
      <c r="M300" s="98">
        <v>34.855161979999998</v>
      </c>
      <c r="N300" s="24">
        <v>43084</v>
      </c>
      <c r="O300" s="24">
        <v>43171</v>
      </c>
      <c r="P300" s="26">
        <f t="shared" si="43"/>
        <v>87</v>
      </c>
      <c r="Q300" s="125">
        <v>327.09215088299999</v>
      </c>
      <c r="R300" s="91" t="s">
        <v>82</v>
      </c>
      <c r="S300" s="85">
        <v>4</v>
      </c>
      <c r="T300" s="85">
        <v>17.399999999999999</v>
      </c>
      <c r="AL300" s="104">
        <v>5</v>
      </c>
      <c r="AN300" s="104">
        <v>7</v>
      </c>
      <c r="AW300" s="104">
        <v>5</v>
      </c>
      <c r="CZ300" s="104">
        <v>7</v>
      </c>
      <c r="EA300" s="28">
        <v>25</v>
      </c>
      <c r="EB300" s="26">
        <f t="shared" si="42"/>
        <v>49</v>
      </c>
      <c r="EC300" s="28">
        <v>50</v>
      </c>
      <c r="EG300" s="1">
        <v>4</v>
      </c>
      <c r="EH300" s="71">
        <v>18.75</v>
      </c>
      <c r="EL300">
        <v>10</v>
      </c>
      <c r="EV300">
        <v>5</v>
      </c>
      <c r="FA300">
        <v>15</v>
      </c>
      <c r="FS300" s="4">
        <v>5</v>
      </c>
      <c r="IE300" s="4">
        <v>5</v>
      </c>
      <c r="IN300" s="72">
        <v>10</v>
      </c>
      <c r="IO300" s="15">
        <f t="shared" si="44"/>
        <v>50</v>
      </c>
      <c r="IP300" s="58">
        <v>50</v>
      </c>
      <c r="JC300" s="77">
        <v>26</v>
      </c>
      <c r="JD300" s="77">
        <v>30</v>
      </c>
      <c r="JE300" s="107">
        <v>12.19</v>
      </c>
      <c r="JJ300" s="110">
        <v>21.37</v>
      </c>
      <c r="JT300" s="107" t="str">
        <f t="shared" si="40"/>
        <v/>
      </c>
      <c r="JU300" s="107" t="str">
        <f t="shared" si="41"/>
        <v/>
      </c>
      <c r="JV300" s="107">
        <f t="shared" si="39"/>
        <v>33.56</v>
      </c>
      <c r="JW300" s="107">
        <f>IF(ISBLANK(JE300),"",IF(ISBLANK(JC300),"",IFERROR(((JE300-JC300)/0.36/P300),"")))</f>
        <v>-0.44093231162196683</v>
      </c>
      <c r="JY300" s="107">
        <f>IF(ISBLANK(JV300),"",IF(ISBLANK(JD300),"",IFERROR(((JV300-JD300)/0.36/P300),"")))</f>
        <v>0.11366538952745858</v>
      </c>
    </row>
    <row r="301" spans="1:286" x14ac:dyDescent="0.25">
      <c r="A301" s="15" t="s">
        <v>537</v>
      </c>
      <c r="B301" s="4" t="s">
        <v>779</v>
      </c>
      <c r="C301" s="4" t="s">
        <v>635</v>
      </c>
      <c r="D301" s="4" t="s">
        <v>820</v>
      </c>
      <c r="E301" s="4" t="s">
        <v>183</v>
      </c>
      <c r="F301" s="15" t="s">
        <v>635</v>
      </c>
      <c r="G301" s="15" t="s">
        <v>628</v>
      </c>
      <c r="H301" s="27">
        <v>2</v>
      </c>
      <c r="I301" s="15" t="s">
        <v>629</v>
      </c>
      <c r="J301" s="15" t="s">
        <v>640</v>
      </c>
      <c r="K301" s="27">
        <v>1025</v>
      </c>
      <c r="L301" s="98">
        <v>-2.43776598</v>
      </c>
      <c r="M301" s="98">
        <v>34.855393991</v>
      </c>
      <c r="N301" s="24">
        <v>43084</v>
      </c>
      <c r="O301" s="24">
        <v>43171</v>
      </c>
      <c r="P301" s="26">
        <f t="shared" si="43"/>
        <v>87</v>
      </c>
      <c r="Q301" s="125">
        <v>327.09215088299999</v>
      </c>
      <c r="R301" s="91" t="s">
        <v>82</v>
      </c>
      <c r="S301" s="85">
        <v>3.5</v>
      </c>
      <c r="T301" s="85">
        <v>7.3</v>
      </c>
      <c r="CZ301" s="104">
        <v>5</v>
      </c>
      <c r="DG301" s="104">
        <v>10</v>
      </c>
      <c r="EA301" s="28">
        <v>20</v>
      </c>
      <c r="EB301" s="26">
        <f t="shared" si="42"/>
        <v>35</v>
      </c>
      <c r="EC301" s="28">
        <v>35</v>
      </c>
      <c r="EG301" s="1">
        <v>6</v>
      </c>
      <c r="EH301" s="71">
        <v>30.5</v>
      </c>
      <c r="EV301">
        <v>3</v>
      </c>
      <c r="FA301">
        <v>15</v>
      </c>
      <c r="FS301" s="4">
        <v>20</v>
      </c>
      <c r="FV301" s="4">
        <v>5</v>
      </c>
      <c r="HP301" s="4">
        <v>5</v>
      </c>
      <c r="IE301" s="4">
        <v>2</v>
      </c>
      <c r="IN301" s="72">
        <v>20</v>
      </c>
      <c r="IO301" s="58">
        <f t="shared" si="44"/>
        <v>70</v>
      </c>
      <c r="IP301" s="58">
        <v>70</v>
      </c>
      <c r="JC301" s="77">
        <v>10</v>
      </c>
      <c r="JD301" s="77">
        <v>31</v>
      </c>
      <c r="JE301" s="107">
        <v>45.16</v>
      </c>
      <c r="JJ301" s="110">
        <v>73.91</v>
      </c>
      <c r="JT301" s="107" t="str">
        <f t="shared" si="40"/>
        <v/>
      </c>
      <c r="JU301" s="107" t="str">
        <f t="shared" si="41"/>
        <v/>
      </c>
      <c r="JV301" s="107">
        <f t="shared" si="39"/>
        <v>119.07</v>
      </c>
      <c r="JW301" s="107">
        <f>IF(ISBLANK(JE301),"",IF(ISBLANK(JC303),"",IFERROR(((JE301-JC303)/0.36/P301),"")))</f>
        <v>1.2822477650063857</v>
      </c>
      <c r="JX301" s="107">
        <f>IF(ISBLANK(JE301),"",IF(ISBLANK(JE303),"",IFERROR(((JE301-JE303)/0.36/P301),"")))</f>
        <v>0.32375478927203044</v>
      </c>
      <c r="JY301" s="107">
        <f>IF(ISBLANK(JV301),"",IF(ISBLANK(JD303),"",IFERROR(((JV301-JD303)/0.36/P301),"")))</f>
        <v>3.1950830140485316</v>
      </c>
      <c r="JZ301" s="107">
        <f>IF(ISBLANK(JV303),"",IF(ISBLANK(JV301),"",IFERROR(((JV301-JV303)/0.36/P301),"")))</f>
        <v>0.19955300127713921</v>
      </c>
    </row>
    <row r="302" spans="1:286" x14ac:dyDescent="0.25">
      <c r="A302" s="15" t="s">
        <v>538</v>
      </c>
      <c r="B302" s="4" t="s">
        <v>779</v>
      </c>
      <c r="C302" s="4" t="s">
        <v>635</v>
      </c>
      <c r="D302" s="4" t="s">
        <v>820</v>
      </c>
      <c r="E302" s="4" t="s">
        <v>183</v>
      </c>
      <c r="F302" s="15" t="s">
        <v>635</v>
      </c>
      <c r="G302" s="15" t="s">
        <v>628</v>
      </c>
      <c r="H302" s="27">
        <v>2</v>
      </c>
      <c r="I302" s="15" t="s">
        <v>634</v>
      </c>
      <c r="J302" s="15" t="s">
        <v>640</v>
      </c>
      <c r="K302" s="27">
        <v>1025</v>
      </c>
      <c r="L302" s="98">
        <v>-2.43776598</v>
      </c>
      <c r="M302" s="98">
        <v>34.855393991</v>
      </c>
      <c r="N302" s="24">
        <v>43084</v>
      </c>
      <c r="O302" s="24">
        <v>43171</v>
      </c>
      <c r="P302" s="26">
        <f t="shared" si="43"/>
        <v>87</v>
      </c>
      <c r="Q302" s="125">
        <v>327.09215088299999</v>
      </c>
      <c r="R302" s="91" t="s">
        <v>82</v>
      </c>
      <c r="S302" s="85">
        <v>3.5</v>
      </c>
      <c r="T302" s="85">
        <v>12.9</v>
      </c>
      <c r="AM302" s="104">
        <v>7</v>
      </c>
      <c r="BL302" s="104">
        <v>3</v>
      </c>
      <c r="EA302" s="28">
        <v>25</v>
      </c>
      <c r="EB302" s="26">
        <f t="shared" si="42"/>
        <v>35</v>
      </c>
      <c r="EC302" s="28">
        <v>35</v>
      </c>
      <c r="EG302" s="1">
        <v>11</v>
      </c>
      <c r="EH302" s="71">
        <v>45.5</v>
      </c>
      <c r="EU302">
        <v>15</v>
      </c>
      <c r="FA302">
        <v>15</v>
      </c>
      <c r="FZ302" s="4">
        <v>15</v>
      </c>
      <c r="HM302" s="4">
        <v>5</v>
      </c>
      <c r="IE302" s="4">
        <v>5</v>
      </c>
      <c r="IN302" s="72">
        <v>35</v>
      </c>
      <c r="IO302" s="15">
        <f t="shared" si="44"/>
        <v>90</v>
      </c>
      <c r="IP302" s="58">
        <v>90</v>
      </c>
      <c r="JC302" s="77">
        <v>3</v>
      </c>
      <c r="JD302" s="77">
        <v>37</v>
      </c>
      <c r="JE302" s="107">
        <v>48.19</v>
      </c>
      <c r="JJ302" s="110">
        <v>79.73</v>
      </c>
      <c r="JT302" s="107" t="str">
        <f t="shared" ref="JT302:JT333" si="45">IF((AND(JP302="", JR302="")),"",JP302+JR302)</f>
        <v/>
      </c>
      <c r="JU302" s="107" t="str">
        <f t="shared" ref="JU302:JU333" si="46">IF((AND(JQ302="", JS302="")),"",JQ302+JS302)</f>
        <v/>
      </c>
      <c r="JV302" s="107">
        <f t="shared" si="39"/>
        <v>127.92</v>
      </c>
      <c r="JW302" s="107">
        <f>IF(ISBLANK(JE302),"",IF(ISBLANK(JC303),"",IFERROR(((JE302-JC303)/0.36/P302),"")))</f>
        <v>1.3789910600255426</v>
      </c>
      <c r="JX302" s="107">
        <f>IF(ISBLANK(JE302),"",IF(ISBLANK(JE303),"",IFERROR(((JE302-JE303)/0.36/P302),"")))</f>
        <v>0.42049808429118762</v>
      </c>
      <c r="JY302" s="107">
        <f>IF(ISBLANK(JV302),"",IF(ISBLANK(JD303),"",IFERROR(((JV302-JD303)/0.36/P302),"")))</f>
        <v>3.4776500638569607</v>
      </c>
      <c r="JZ302" s="107">
        <f>IF(ISBLANK(JV303),"",IF(ISBLANK(JV302),"",IFERROR(((JV302-JV303)/0.36/P302),"")))</f>
        <v>0.48212005108556866</v>
      </c>
    </row>
    <row r="303" spans="1:286" x14ac:dyDescent="0.25">
      <c r="A303" s="15" t="s">
        <v>539</v>
      </c>
      <c r="B303" s="4" t="s">
        <v>779</v>
      </c>
      <c r="C303" s="4" t="s">
        <v>635</v>
      </c>
      <c r="D303" s="4" t="s">
        <v>820</v>
      </c>
      <c r="E303" s="4" t="s">
        <v>183</v>
      </c>
      <c r="F303" s="15" t="s">
        <v>635</v>
      </c>
      <c r="G303" s="15" t="s">
        <v>628</v>
      </c>
      <c r="H303" s="27">
        <v>2</v>
      </c>
      <c r="I303" s="15" t="s">
        <v>631</v>
      </c>
      <c r="J303" s="15" t="s">
        <v>640</v>
      </c>
      <c r="K303" s="27">
        <v>1025</v>
      </c>
      <c r="L303" s="98">
        <v>-2.43776598</v>
      </c>
      <c r="M303" s="98">
        <v>34.855393991</v>
      </c>
      <c r="N303" s="24">
        <v>43084</v>
      </c>
      <c r="O303" s="24">
        <v>43171</v>
      </c>
      <c r="P303" s="26">
        <f t="shared" si="43"/>
        <v>87</v>
      </c>
      <c r="Q303" s="125">
        <v>327.09215088299999</v>
      </c>
      <c r="R303" s="91" t="s">
        <v>82</v>
      </c>
      <c r="S303" s="85">
        <v>3</v>
      </c>
      <c r="T303" s="85">
        <v>6.6</v>
      </c>
      <c r="AW303" s="104">
        <v>5</v>
      </c>
      <c r="EA303" s="28">
        <v>25</v>
      </c>
      <c r="EB303" s="26">
        <f t="shared" si="42"/>
        <v>30</v>
      </c>
      <c r="EC303" s="28">
        <v>30</v>
      </c>
      <c r="EG303" s="1">
        <v>6</v>
      </c>
      <c r="EH303" s="71">
        <v>24.75</v>
      </c>
      <c r="EK303">
        <v>5</v>
      </c>
      <c r="FA303">
        <v>10</v>
      </c>
      <c r="FS303" s="4">
        <v>5</v>
      </c>
      <c r="FZ303" s="4">
        <v>15</v>
      </c>
      <c r="IE303" s="4">
        <v>5</v>
      </c>
      <c r="IN303" s="72">
        <v>15</v>
      </c>
      <c r="IO303" s="58">
        <f t="shared" si="44"/>
        <v>55</v>
      </c>
      <c r="IP303" s="58">
        <v>55</v>
      </c>
      <c r="JC303" s="77">
        <v>5</v>
      </c>
      <c r="JD303" s="77">
        <v>19</v>
      </c>
      <c r="JE303" s="107">
        <v>35.020000000000003</v>
      </c>
      <c r="JJ303" s="110">
        <v>77.8</v>
      </c>
      <c r="JT303" s="107" t="str">
        <f t="shared" si="45"/>
        <v/>
      </c>
      <c r="JU303" s="107" t="str">
        <f t="shared" si="46"/>
        <v/>
      </c>
      <c r="JV303" s="107">
        <f t="shared" si="39"/>
        <v>112.82</v>
      </c>
      <c r="JW303" s="107">
        <f>IF(ISBLANK(JE303),"",IF(ISBLANK(JC303),"",IFERROR(((JE303-JC303)/0.36/P303),"")))</f>
        <v>0.95849297573435521</v>
      </c>
      <c r="JY303" s="107">
        <f>IF(ISBLANK(JV303),"",IF(ISBLANK(JD303),"",IFERROR(((JV303-JD303)/0.36/P303),"")))</f>
        <v>2.995530012771392</v>
      </c>
    </row>
    <row r="304" spans="1:286" x14ac:dyDescent="0.25">
      <c r="A304" s="15" t="s">
        <v>540</v>
      </c>
      <c r="B304" s="4" t="s">
        <v>780</v>
      </c>
      <c r="C304" s="4" t="s">
        <v>635</v>
      </c>
      <c r="D304" s="4" t="s">
        <v>821</v>
      </c>
      <c r="E304" s="4" t="s">
        <v>183</v>
      </c>
      <c r="F304" s="15" t="s">
        <v>635</v>
      </c>
      <c r="G304" s="15" t="s">
        <v>628</v>
      </c>
      <c r="H304" s="27">
        <v>3</v>
      </c>
      <c r="I304" s="15" t="s">
        <v>629</v>
      </c>
      <c r="J304" s="15" t="s">
        <v>640</v>
      </c>
      <c r="K304" s="27">
        <v>1027</v>
      </c>
      <c r="L304" s="98">
        <v>-2.4379910339999999</v>
      </c>
      <c r="M304" s="98">
        <v>34.855417963000001</v>
      </c>
      <c r="N304" s="24">
        <v>43084</v>
      </c>
      <c r="O304" s="24">
        <v>43171</v>
      </c>
      <c r="P304" s="26">
        <f t="shared" si="43"/>
        <v>87</v>
      </c>
      <c r="Q304" s="125">
        <v>327.09215088299999</v>
      </c>
      <c r="R304" s="91" t="s">
        <v>82</v>
      </c>
      <c r="S304" s="85">
        <v>5</v>
      </c>
      <c r="T304" s="85">
        <v>9.4</v>
      </c>
      <c r="V304" s="104">
        <v>5</v>
      </c>
      <c r="AI304" s="104">
        <v>7</v>
      </c>
      <c r="CZ304" s="104">
        <v>7</v>
      </c>
      <c r="DC304" s="104">
        <v>5</v>
      </c>
      <c r="EA304" s="28">
        <v>15</v>
      </c>
      <c r="EB304" s="26">
        <f t="shared" si="42"/>
        <v>39</v>
      </c>
      <c r="EC304" s="28">
        <v>40</v>
      </c>
      <c r="EG304" s="1">
        <v>9</v>
      </c>
      <c r="EH304" s="71">
        <v>27.5</v>
      </c>
      <c r="EL304">
        <v>20</v>
      </c>
      <c r="EW304">
        <v>15</v>
      </c>
      <c r="FA304">
        <v>15</v>
      </c>
      <c r="GL304" s="4">
        <v>10</v>
      </c>
      <c r="HP304" s="4">
        <v>15</v>
      </c>
      <c r="IE304" s="4">
        <v>5</v>
      </c>
      <c r="IF304" s="4">
        <v>5</v>
      </c>
      <c r="IN304" s="72">
        <v>15</v>
      </c>
      <c r="IO304" s="15">
        <f t="shared" si="44"/>
        <v>100</v>
      </c>
      <c r="IP304" s="58">
        <v>90</v>
      </c>
      <c r="JC304" s="77">
        <v>21.8</v>
      </c>
      <c r="JD304" s="77">
        <v>33.799999999999997</v>
      </c>
      <c r="JE304" s="107">
        <v>20.010000000000002</v>
      </c>
      <c r="JJ304" s="110">
        <v>104.25</v>
      </c>
      <c r="JT304" s="107" t="str">
        <f t="shared" si="45"/>
        <v/>
      </c>
      <c r="JU304" s="107" t="str">
        <f t="shared" si="46"/>
        <v/>
      </c>
      <c r="JV304" s="107">
        <f t="shared" si="39"/>
        <v>124.26</v>
      </c>
      <c r="JW304" s="107">
        <f>IF(ISBLANK(JE304),"",IF(ISBLANK(JC306),"",IFERROR(((JE304-JC306)/0.36/P304),"")))</f>
        <v>0.47924648786717761</v>
      </c>
      <c r="JX304" s="107">
        <f>IF(ISBLANK(JE304),"",IF(ISBLANK(JE306),"",IFERROR(((JE304-JE306)/0.36/P304),"")))</f>
        <v>-0.33461047254150694</v>
      </c>
      <c r="JY304" s="107">
        <f>IF(ISBLANK(JV304),"",IF(ISBLANK(JD306),"",IFERROR(((JV304-JD306)/0.36/P304),"")))</f>
        <v>3.5204342273307798</v>
      </c>
      <c r="JZ304" s="107">
        <f>IF(ISBLANK(JV306),"",IF(ISBLANK(JV304),"",IFERROR(((JV304-JV306)/0.36/P304),"")))</f>
        <v>2.2822477650063857</v>
      </c>
    </row>
    <row r="305" spans="1:286" x14ac:dyDescent="0.25">
      <c r="A305" s="15" t="s">
        <v>541</v>
      </c>
      <c r="B305" s="4" t="s">
        <v>780</v>
      </c>
      <c r="C305" s="4" t="s">
        <v>635</v>
      </c>
      <c r="D305" s="4" t="s">
        <v>821</v>
      </c>
      <c r="E305" s="4" t="s">
        <v>183</v>
      </c>
      <c r="F305" s="15" t="s">
        <v>635</v>
      </c>
      <c r="G305" s="15" t="s">
        <v>628</v>
      </c>
      <c r="H305" s="27">
        <v>3</v>
      </c>
      <c r="I305" s="15" t="s">
        <v>634</v>
      </c>
      <c r="J305" s="15" t="s">
        <v>640</v>
      </c>
      <c r="K305" s="27">
        <v>1027</v>
      </c>
      <c r="L305" s="98">
        <v>-2.4379910339999999</v>
      </c>
      <c r="M305" s="98">
        <v>34.855417963000001</v>
      </c>
      <c r="N305" s="24">
        <v>43084</v>
      </c>
      <c r="O305" s="24">
        <v>43171</v>
      </c>
      <c r="P305" s="26">
        <f t="shared" si="43"/>
        <v>87</v>
      </c>
      <c r="Q305" s="125">
        <v>327.09215088299999</v>
      </c>
      <c r="R305" s="91" t="s">
        <v>82</v>
      </c>
      <c r="S305" s="85">
        <v>3.5</v>
      </c>
      <c r="T305" s="85">
        <v>8.26</v>
      </c>
      <c r="CZ305" s="104">
        <v>10</v>
      </c>
      <c r="EA305" s="28">
        <v>15</v>
      </c>
      <c r="EB305" s="26">
        <f t="shared" si="42"/>
        <v>25</v>
      </c>
      <c r="EC305" s="28">
        <v>25</v>
      </c>
      <c r="EG305" s="1">
        <v>4</v>
      </c>
      <c r="EH305" s="71">
        <v>18.5</v>
      </c>
      <c r="FA305">
        <v>15</v>
      </c>
      <c r="HM305" s="4">
        <v>15</v>
      </c>
      <c r="IE305" s="4">
        <v>5</v>
      </c>
      <c r="IN305" s="72">
        <v>15</v>
      </c>
      <c r="IO305" s="58">
        <f t="shared" si="44"/>
        <v>50</v>
      </c>
      <c r="IP305" s="58">
        <v>50</v>
      </c>
      <c r="IR305" s="3" t="s">
        <v>828</v>
      </c>
      <c r="JC305" s="77">
        <v>9</v>
      </c>
      <c r="JD305" s="77">
        <v>24</v>
      </c>
      <c r="JE305" s="107">
        <v>25.4</v>
      </c>
      <c r="JJ305" s="110">
        <v>77.97</v>
      </c>
      <c r="JT305" s="107" t="str">
        <f t="shared" si="45"/>
        <v/>
      </c>
      <c r="JU305" s="107" t="str">
        <f t="shared" si="46"/>
        <v/>
      </c>
      <c r="JV305" s="107">
        <f t="shared" si="39"/>
        <v>103.37</v>
      </c>
      <c r="JW305" s="107">
        <f>IF(ISBLANK(JE305),"",IF(ISBLANK(JC306),"",IFERROR(((JE305-JC306)/0.36/P305),"")))</f>
        <v>0.65134099616858232</v>
      </c>
      <c r="JX305" s="107">
        <f>IF(ISBLANK(JE305),"",IF(ISBLANK(JE306),"",IFERROR(((JE305-JE306)/0.36/P305),"")))</f>
        <v>-0.16251596424010217</v>
      </c>
      <c r="JY305" s="107">
        <f>IF(ISBLANK(JV305),"",IF(ISBLANK(JD306),"",IFERROR(((JV305-JD306)/0.36/P305),"")))</f>
        <v>2.8534482758620694</v>
      </c>
      <c r="JZ305" s="107">
        <f>IF(ISBLANK(JV306),"",IF(ISBLANK(JV305),"",IFERROR(((JV305-JV306)/0.36/P305),"")))</f>
        <v>1.615261813537676</v>
      </c>
    </row>
    <row r="306" spans="1:286" x14ac:dyDescent="0.25">
      <c r="A306" s="15" t="s">
        <v>542</v>
      </c>
      <c r="B306" s="4" t="s">
        <v>780</v>
      </c>
      <c r="C306" s="4" t="s">
        <v>635</v>
      </c>
      <c r="D306" s="4" t="s">
        <v>821</v>
      </c>
      <c r="E306" s="4" t="s">
        <v>183</v>
      </c>
      <c r="F306" s="15" t="s">
        <v>635</v>
      </c>
      <c r="G306" s="15" t="s">
        <v>628</v>
      </c>
      <c r="H306" s="27">
        <v>3</v>
      </c>
      <c r="I306" s="15" t="s">
        <v>631</v>
      </c>
      <c r="J306" s="15" t="s">
        <v>640</v>
      </c>
      <c r="K306" s="27">
        <v>1027</v>
      </c>
      <c r="L306" s="98">
        <v>-2.4379910339999999</v>
      </c>
      <c r="M306" s="98">
        <v>34.855417963000001</v>
      </c>
      <c r="N306" s="24">
        <v>43084</v>
      </c>
      <c r="O306" s="24">
        <v>43171</v>
      </c>
      <c r="P306" s="26">
        <f t="shared" si="43"/>
        <v>87</v>
      </c>
      <c r="Q306" s="125">
        <v>327.09215088299999</v>
      </c>
      <c r="R306" s="91" t="s">
        <v>82</v>
      </c>
      <c r="S306" s="85">
        <v>3.5</v>
      </c>
      <c r="T306" s="85">
        <v>18.5</v>
      </c>
      <c r="W306" s="104">
        <v>5</v>
      </c>
      <c r="AG306" s="104">
        <v>5</v>
      </c>
      <c r="AL306" s="104">
        <v>10</v>
      </c>
      <c r="AM306" s="104">
        <v>15</v>
      </c>
      <c r="BL306" s="104">
        <v>10</v>
      </c>
      <c r="CZ306" s="104">
        <v>10</v>
      </c>
      <c r="EA306" s="28">
        <v>30</v>
      </c>
      <c r="EB306" s="26">
        <f t="shared" si="42"/>
        <v>85</v>
      </c>
      <c r="EC306" s="28">
        <v>85</v>
      </c>
      <c r="EG306" s="1">
        <v>3.5</v>
      </c>
      <c r="EH306" s="71">
        <v>9.5</v>
      </c>
      <c r="FA306">
        <v>3</v>
      </c>
      <c r="FZ306" s="4">
        <v>5</v>
      </c>
      <c r="GL306" s="4">
        <v>2</v>
      </c>
      <c r="HM306" s="4">
        <v>15</v>
      </c>
      <c r="IN306" s="72">
        <v>20</v>
      </c>
      <c r="IO306" s="15">
        <f t="shared" si="44"/>
        <v>45</v>
      </c>
      <c r="IP306" s="58">
        <v>45</v>
      </c>
      <c r="JC306" s="77">
        <v>5</v>
      </c>
      <c r="JD306" s="77">
        <v>14</v>
      </c>
      <c r="JE306" s="107">
        <v>30.49</v>
      </c>
      <c r="JJ306" s="110">
        <v>22.29</v>
      </c>
      <c r="JT306" s="107" t="str">
        <f t="shared" si="45"/>
        <v/>
      </c>
      <c r="JU306" s="107" t="str">
        <f t="shared" si="46"/>
        <v/>
      </c>
      <c r="JV306" s="107">
        <f t="shared" si="39"/>
        <v>52.78</v>
      </c>
      <c r="JW306" s="107">
        <f>IF(ISBLANK(JE306),"",IF(ISBLANK(JC306),"",IFERROR(((JE306-JC306)/0.36/P306),"")))</f>
        <v>0.8138569604086846</v>
      </c>
      <c r="JY306" s="107">
        <f>IF(ISBLANK(JV306),"",IF(ISBLANK(JD306),"",IFERROR(((JV306-JD306)/0.36/P306),"")))</f>
        <v>1.2381864623243934</v>
      </c>
    </row>
    <row r="307" spans="1:286" x14ac:dyDescent="0.25">
      <c r="A307" s="15" t="s">
        <v>543</v>
      </c>
      <c r="B307" s="4" t="s">
        <v>781</v>
      </c>
      <c r="C307" s="4" t="s">
        <v>635</v>
      </c>
      <c r="D307" s="4" t="s">
        <v>822</v>
      </c>
      <c r="E307" s="4" t="s">
        <v>183</v>
      </c>
      <c r="F307" s="15" t="s">
        <v>635</v>
      </c>
      <c r="G307" s="15" t="s">
        <v>628</v>
      </c>
      <c r="H307" s="27">
        <v>4</v>
      </c>
      <c r="I307" s="15" t="s">
        <v>629</v>
      </c>
      <c r="J307" s="15" t="s">
        <v>640</v>
      </c>
      <c r="K307" s="102">
        <v>1026</v>
      </c>
      <c r="L307" s="100">
        <v>-2.4380789599999999</v>
      </c>
      <c r="M307" s="100">
        <v>34.854988976999998</v>
      </c>
      <c r="N307" s="24">
        <v>43084</v>
      </c>
      <c r="O307" s="24">
        <v>43171</v>
      </c>
      <c r="P307" s="26">
        <f t="shared" si="43"/>
        <v>87</v>
      </c>
      <c r="Q307" s="125">
        <v>327.09215088299999</v>
      </c>
      <c r="R307" s="91" t="s">
        <v>82</v>
      </c>
      <c r="S307" s="85">
        <v>2.5</v>
      </c>
      <c r="T307" s="85">
        <v>9.68</v>
      </c>
      <c r="V307" s="104">
        <v>10</v>
      </c>
      <c r="Y307" s="104">
        <v>5</v>
      </c>
      <c r="AL307" s="104">
        <v>10</v>
      </c>
      <c r="CY307" s="104">
        <v>5</v>
      </c>
      <c r="EA307" s="28">
        <v>15</v>
      </c>
      <c r="EB307" s="26">
        <f t="shared" si="42"/>
        <v>45</v>
      </c>
      <c r="EC307" s="28">
        <v>45</v>
      </c>
      <c r="EG307" s="1">
        <v>3.5</v>
      </c>
      <c r="EH307" s="71">
        <v>27.5</v>
      </c>
      <c r="EM307">
        <v>20</v>
      </c>
      <c r="EZ307">
        <v>10</v>
      </c>
      <c r="HD307" s="4">
        <v>5</v>
      </c>
      <c r="HP307" s="4">
        <v>10</v>
      </c>
      <c r="IN307" s="72">
        <v>25</v>
      </c>
      <c r="IO307" s="58">
        <f t="shared" si="44"/>
        <v>70</v>
      </c>
      <c r="IP307" s="58">
        <v>70</v>
      </c>
      <c r="IR307" s="3" t="s">
        <v>828</v>
      </c>
      <c r="JC307" s="77">
        <v>12</v>
      </c>
      <c r="JD307" s="77">
        <v>29</v>
      </c>
      <c r="JE307" s="107">
        <v>27.19</v>
      </c>
      <c r="JJ307" s="110">
        <v>38.36</v>
      </c>
      <c r="JT307" s="107" t="str">
        <f t="shared" si="45"/>
        <v/>
      </c>
      <c r="JU307" s="107" t="str">
        <f t="shared" si="46"/>
        <v/>
      </c>
      <c r="JV307" s="107">
        <f t="shared" si="39"/>
        <v>65.55</v>
      </c>
      <c r="JW307" s="107">
        <f>IF(ISBLANK(JE307),"",IF(ISBLANK(JC309),"",IFERROR(((JE307-JC309)/0.36/P307),"")))</f>
        <v>-3.8314176245210704E-2</v>
      </c>
      <c r="JX307" s="107">
        <f>IF(ISBLANK(JE307),"",IF(ISBLANK(JE309),"",IFERROR(((JE307-JE309)/0.36/P307),"")))</f>
        <v>-0.12260536398467432</v>
      </c>
      <c r="JY307" s="107">
        <f>IF(ISBLANK(JV307),"",IF(ISBLANK(JD309),"",IFERROR(((JV307-JD309)/0.36/P307),"")))</f>
        <v>0.70753512132822471</v>
      </c>
      <c r="JZ307" s="107">
        <f>IF(ISBLANK(JV309),"",IF(ISBLANK(JV307),"",IFERROR(((JV307-JV309)/0.36/P307),"")))</f>
        <v>-1.7832056194125163</v>
      </c>
    </row>
    <row r="308" spans="1:286" x14ac:dyDescent="0.25">
      <c r="A308" s="15" t="s">
        <v>544</v>
      </c>
      <c r="B308" s="4" t="s">
        <v>781</v>
      </c>
      <c r="C308" s="4" t="s">
        <v>635</v>
      </c>
      <c r="D308" s="4" t="s">
        <v>822</v>
      </c>
      <c r="E308" s="4" t="s">
        <v>183</v>
      </c>
      <c r="F308" s="15" t="s">
        <v>635</v>
      </c>
      <c r="G308" s="15" t="s">
        <v>628</v>
      </c>
      <c r="H308" s="27">
        <v>4</v>
      </c>
      <c r="I308" s="15" t="s">
        <v>634</v>
      </c>
      <c r="J308" s="15" t="s">
        <v>640</v>
      </c>
      <c r="K308" s="102">
        <v>1026</v>
      </c>
      <c r="L308" s="100">
        <v>-2.4380789599999999</v>
      </c>
      <c r="M308" s="100">
        <v>34.854988976999998</v>
      </c>
      <c r="N308" s="24">
        <v>43084</v>
      </c>
      <c r="O308" s="24">
        <v>43171</v>
      </c>
      <c r="P308" s="26">
        <f t="shared" si="43"/>
        <v>87</v>
      </c>
      <c r="Q308" s="125">
        <v>327.09215088299999</v>
      </c>
      <c r="R308" s="91" t="s">
        <v>82</v>
      </c>
      <c r="S308" s="85">
        <v>3</v>
      </c>
      <c r="T308" s="85">
        <v>25.6</v>
      </c>
      <c r="V308" s="104">
        <v>5</v>
      </c>
      <c r="AM308" s="104">
        <v>5</v>
      </c>
      <c r="AQ308" s="104">
        <v>20</v>
      </c>
      <c r="CY308" s="104">
        <v>5</v>
      </c>
      <c r="DC308" s="104">
        <v>10</v>
      </c>
      <c r="EA308" s="28">
        <v>25</v>
      </c>
      <c r="EB308" s="26">
        <f t="shared" si="42"/>
        <v>70</v>
      </c>
      <c r="EC308" s="28">
        <v>70</v>
      </c>
      <c r="EG308" s="1">
        <v>8</v>
      </c>
      <c r="EH308" s="71">
        <v>46</v>
      </c>
      <c r="EZ308">
        <v>10</v>
      </c>
      <c r="FA308">
        <v>25</v>
      </c>
      <c r="FZ308" s="4">
        <v>15</v>
      </c>
      <c r="HH308" s="4">
        <v>5</v>
      </c>
      <c r="ID308" s="4">
        <v>35</v>
      </c>
      <c r="IN308" s="72">
        <v>8</v>
      </c>
      <c r="IO308" s="15">
        <f t="shared" si="44"/>
        <v>98</v>
      </c>
      <c r="IP308" s="58">
        <v>98</v>
      </c>
      <c r="JC308" s="77">
        <v>15</v>
      </c>
      <c r="JD308" s="77">
        <v>52.43</v>
      </c>
      <c r="JE308" s="107">
        <v>9.36</v>
      </c>
      <c r="JJ308" s="110">
        <v>146.6</v>
      </c>
      <c r="JT308" s="107" t="str">
        <f t="shared" si="45"/>
        <v/>
      </c>
      <c r="JU308" s="107" t="str">
        <f t="shared" si="46"/>
        <v/>
      </c>
      <c r="JV308" s="107">
        <f t="shared" si="39"/>
        <v>155.95999999999998</v>
      </c>
      <c r="JW308" s="107">
        <f>IF(ISBLANK(JE308),"",IF(ISBLANK(JC309),"",IFERROR(((JE308-JC309)/0.36/P308),"")))</f>
        <v>-0.60759897828863352</v>
      </c>
      <c r="JX308" s="107">
        <f>IF(ISBLANK(JE308),"",IF(ISBLANK(JE309),"",IFERROR(((JE308-JE309)/0.36/P308),"")))</f>
        <v>-0.69189016602809716</v>
      </c>
      <c r="JY308" s="107">
        <f>IF(ISBLANK(JV308),"",IF(ISBLANK(JD309),"",IFERROR(((JV308-JD309)/0.36/P308),"")))</f>
        <v>3.594189016602809</v>
      </c>
      <c r="JZ308" s="107">
        <f>IF(ISBLANK(JV309),"",IF(ISBLANK(JV308),"",IFERROR(((JV308-JV309)/0.36/P308),"")))</f>
        <v>1.1034482758620681</v>
      </c>
    </row>
    <row r="309" spans="1:286" s="50" customFormat="1" x14ac:dyDescent="0.25">
      <c r="A309" s="49" t="s">
        <v>545</v>
      </c>
      <c r="B309" s="51" t="s">
        <v>781</v>
      </c>
      <c r="C309" s="51" t="s">
        <v>635</v>
      </c>
      <c r="D309" s="51" t="s">
        <v>822</v>
      </c>
      <c r="E309" s="51" t="s">
        <v>183</v>
      </c>
      <c r="F309" s="49" t="s">
        <v>635</v>
      </c>
      <c r="G309" s="49" t="s">
        <v>628</v>
      </c>
      <c r="H309" s="69">
        <v>4</v>
      </c>
      <c r="I309" s="49" t="s">
        <v>631</v>
      </c>
      <c r="J309" s="49" t="s">
        <v>640</v>
      </c>
      <c r="K309" s="69">
        <v>1026</v>
      </c>
      <c r="L309" s="99">
        <v>-2.4380789599999999</v>
      </c>
      <c r="M309" s="99">
        <v>34.854988976999998</v>
      </c>
      <c r="N309" s="52">
        <v>43084</v>
      </c>
      <c r="O309" s="52">
        <v>43171</v>
      </c>
      <c r="P309" s="60">
        <f t="shared" si="43"/>
        <v>87</v>
      </c>
      <c r="Q309" s="169">
        <v>327.09215088299999</v>
      </c>
      <c r="R309" s="92" t="s">
        <v>82</v>
      </c>
      <c r="S309" s="86">
        <v>4.5</v>
      </c>
      <c r="T309" s="86">
        <v>16.399999999999999</v>
      </c>
      <c r="U309" s="105"/>
      <c r="V309" s="153"/>
      <c r="W309" s="153"/>
      <c r="X309" s="153">
        <v>10</v>
      </c>
      <c r="Y309" s="153"/>
      <c r="Z309" s="153"/>
      <c r="AA309" s="153"/>
      <c r="AB309" s="153"/>
      <c r="AC309" s="153"/>
      <c r="AD309" s="153"/>
      <c r="AE309" s="153"/>
      <c r="AF309" s="153"/>
      <c r="AG309" s="153"/>
      <c r="AH309" s="153"/>
      <c r="AI309" s="153"/>
      <c r="AJ309" s="153"/>
      <c r="AK309" s="153"/>
      <c r="AL309" s="153"/>
      <c r="AM309" s="153">
        <v>15</v>
      </c>
      <c r="AN309" s="153"/>
      <c r="AO309" s="153"/>
      <c r="AP309" s="153"/>
      <c r="AQ309" s="153"/>
      <c r="AR309" s="153"/>
      <c r="AS309" s="153"/>
      <c r="AT309" s="153"/>
      <c r="AU309" s="153"/>
      <c r="AV309" s="153"/>
      <c r="AW309" s="153">
        <v>5</v>
      </c>
      <c r="AX309" s="153"/>
      <c r="AY309" s="153"/>
      <c r="AZ309" s="153"/>
      <c r="BA309" s="153"/>
      <c r="BB309" s="153"/>
      <c r="BC309" s="153"/>
      <c r="BD309" s="153">
        <v>5</v>
      </c>
      <c r="BE309" s="153"/>
      <c r="BF309" s="153"/>
      <c r="BG309" s="153"/>
      <c r="BH309" s="153"/>
      <c r="BI309" s="153"/>
      <c r="BJ309" s="153"/>
      <c r="BK309" s="153"/>
      <c r="BL309" s="153"/>
      <c r="BM309" s="153"/>
      <c r="BN309" s="153"/>
      <c r="BO309" s="153"/>
      <c r="BP309" s="153"/>
      <c r="BQ309" s="153"/>
      <c r="BR309" s="153"/>
      <c r="BS309" s="153"/>
      <c r="BT309" s="153"/>
      <c r="BU309" s="153"/>
      <c r="BV309" s="153"/>
      <c r="BW309" s="153"/>
      <c r="BX309" s="153"/>
      <c r="BY309" s="153"/>
      <c r="BZ309" s="153"/>
      <c r="CA309" s="153"/>
      <c r="CB309" s="153"/>
      <c r="CC309" s="153"/>
      <c r="CD309" s="153"/>
      <c r="CE309" s="153"/>
      <c r="CF309" s="153"/>
      <c r="CG309" s="153"/>
      <c r="CH309" s="153"/>
      <c r="CI309" s="153"/>
      <c r="CJ309" s="153"/>
      <c r="CK309" s="153"/>
      <c r="CL309" s="153"/>
      <c r="CM309" s="153"/>
      <c r="CN309" s="153"/>
      <c r="CO309" s="153"/>
      <c r="CP309" s="153"/>
      <c r="CQ309" s="153"/>
      <c r="CR309" s="153"/>
      <c r="CS309" s="153"/>
      <c r="CT309" s="153"/>
      <c r="CU309" s="153"/>
      <c r="CV309" s="153"/>
      <c r="CW309" s="153"/>
      <c r="CX309" s="153"/>
      <c r="CY309" s="153"/>
      <c r="CZ309" s="153">
        <v>5</v>
      </c>
      <c r="DA309" s="153"/>
      <c r="DB309" s="153"/>
      <c r="DC309" s="153"/>
      <c r="DD309" s="153"/>
      <c r="DE309" s="153"/>
      <c r="DF309" s="153"/>
      <c r="DG309" s="153"/>
      <c r="DH309" s="153"/>
      <c r="DI309" s="153"/>
      <c r="DJ309" s="153"/>
      <c r="DK309" s="153"/>
      <c r="DL309" s="153"/>
      <c r="DM309" s="153"/>
      <c r="DN309" s="153"/>
      <c r="DO309" s="153"/>
      <c r="DP309" s="153"/>
      <c r="DQ309" s="153"/>
      <c r="DR309" s="153"/>
      <c r="DS309" s="153"/>
      <c r="DT309" s="153"/>
      <c r="DU309" s="153"/>
      <c r="DV309" s="153"/>
      <c r="DW309" s="153"/>
      <c r="DX309" s="153"/>
      <c r="DY309" s="153"/>
      <c r="DZ309" s="153"/>
      <c r="EA309" s="105">
        <v>40</v>
      </c>
      <c r="EB309" s="60">
        <f t="shared" ref="EB309:EB357" si="47">SUM(U309:EA309)</f>
        <v>80</v>
      </c>
      <c r="EC309" s="105">
        <v>80</v>
      </c>
      <c r="ED309" s="160"/>
      <c r="EE309" s="155"/>
      <c r="EF309" s="155"/>
      <c r="EG309" s="53">
        <v>10.5</v>
      </c>
      <c r="EH309" s="51">
        <v>18.25</v>
      </c>
      <c r="FA309" s="50">
        <v>30</v>
      </c>
      <c r="FI309" s="51"/>
      <c r="FJ309" s="51"/>
      <c r="FK309" s="51"/>
      <c r="FL309" s="51"/>
      <c r="FM309" s="51"/>
      <c r="FN309" s="51"/>
      <c r="FO309" s="51"/>
      <c r="FP309" s="51"/>
      <c r="FQ309" s="51"/>
      <c r="FR309" s="51">
        <v>5</v>
      </c>
      <c r="FS309" s="51">
        <v>10</v>
      </c>
      <c r="FT309" s="51"/>
      <c r="FU309" s="51"/>
      <c r="FV309" s="51"/>
      <c r="FW309" s="51"/>
      <c r="FX309" s="51"/>
      <c r="FY309" s="51"/>
      <c r="FZ309" s="51"/>
      <c r="GA309" s="51"/>
      <c r="GB309" s="51"/>
      <c r="GC309" s="51"/>
      <c r="GD309" s="51"/>
      <c r="GE309" s="51"/>
      <c r="GF309" s="51"/>
      <c r="GG309" s="51"/>
      <c r="GH309" s="51"/>
      <c r="GI309" s="51"/>
      <c r="GJ309" s="51"/>
      <c r="GK309" s="51"/>
      <c r="GL309" s="51"/>
      <c r="GM309" s="51"/>
      <c r="GN309" s="51"/>
      <c r="GO309" s="51"/>
      <c r="GP309" s="51"/>
      <c r="GQ309" s="51"/>
      <c r="GR309" s="51"/>
      <c r="GS309" s="51"/>
      <c r="GT309" s="51"/>
      <c r="GU309" s="51"/>
      <c r="GV309" s="51"/>
      <c r="GW309" s="51"/>
      <c r="GX309" s="51"/>
      <c r="GY309" s="51"/>
      <c r="GZ309" s="51"/>
      <c r="HA309" s="51"/>
      <c r="HB309" s="51"/>
      <c r="HC309" s="51"/>
      <c r="HD309" s="51"/>
      <c r="HE309" s="51"/>
      <c r="HF309" s="51"/>
      <c r="HG309" s="51"/>
      <c r="HH309" s="51"/>
      <c r="HI309" s="51"/>
      <c r="HJ309" s="51"/>
      <c r="HK309" s="51"/>
      <c r="HL309" s="51"/>
      <c r="HM309" s="51"/>
      <c r="HN309" s="51"/>
      <c r="HO309" s="51"/>
      <c r="HP309" s="51"/>
      <c r="HQ309" s="51"/>
      <c r="HR309" s="51"/>
      <c r="HS309" s="51"/>
      <c r="HT309" s="51"/>
      <c r="HU309" s="51"/>
      <c r="HV309" s="51"/>
      <c r="HW309" s="51"/>
      <c r="HX309" s="51"/>
      <c r="HY309" s="51"/>
      <c r="HZ309" s="51"/>
      <c r="IA309" s="51"/>
      <c r="IB309" s="51"/>
      <c r="IC309" s="51"/>
      <c r="ID309" s="51"/>
      <c r="IE309" s="51"/>
      <c r="IF309" s="51"/>
      <c r="IG309" s="51"/>
      <c r="IH309" s="51"/>
      <c r="II309" s="51"/>
      <c r="IJ309" s="51"/>
      <c r="IK309" s="51"/>
      <c r="IL309" s="51"/>
      <c r="IM309" s="51"/>
      <c r="IN309" s="50">
        <v>35</v>
      </c>
      <c r="IO309" s="49">
        <f t="shared" si="44"/>
        <v>80</v>
      </c>
      <c r="IP309" s="51">
        <v>80</v>
      </c>
      <c r="IQ309" s="51"/>
      <c r="IR309" s="155"/>
      <c r="IS309" s="56"/>
      <c r="IT309" s="51"/>
      <c r="IU309" s="51"/>
      <c r="IY309" s="54"/>
      <c r="IZ309" s="54"/>
      <c r="JA309" s="54"/>
      <c r="JB309" s="55"/>
      <c r="JC309" s="78">
        <v>28.39</v>
      </c>
      <c r="JD309" s="78">
        <v>43.39</v>
      </c>
      <c r="JE309" s="109">
        <v>31.03</v>
      </c>
      <c r="JF309" s="55"/>
      <c r="JG309" s="140"/>
      <c r="JH309" s="56"/>
      <c r="JJ309" s="111">
        <v>90.37</v>
      </c>
      <c r="JK309" s="130"/>
      <c r="JN309" s="57"/>
      <c r="JO309" s="57"/>
      <c r="JP309" s="109"/>
      <c r="JQ309" s="109"/>
      <c r="JR309" s="109"/>
      <c r="JS309" s="109"/>
      <c r="JT309" s="109" t="str">
        <f t="shared" si="45"/>
        <v/>
      </c>
      <c r="JU309" s="109" t="str">
        <f t="shared" si="46"/>
        <v/>
      </c>
      <c r="JV309" s="109">
        <f t="shared" si="39"/>
        <v>121.4</v>
      </c>
      <c r="JW309" s="109">
        <f>IF(ISBLANK(JE309),"",IF(ISBLANK(JC309),"",IFERROR(((JE309-JC309)/0.36/P309),"")))</f>
        <v>8.4291187739463619E-2</v>
      </c>
      <c r="JX309" s="109"/>
      <c r="JY309" s="109">
        <f>IF(ISBLANK(JV309),"",IF(ISBLANK(JD309),"",IFERROR(((JV309-JD309)/0.36/P309),"")))</f>
        <v>2.4907407407407409</v>
      </c>
      <c r="JZ309" s="109"/>
    </row>
    <row r="310" spans="1:286" x14ac:dyDescent="0.25">
      <c r="A310" s="15" t="s">
        <v>672</v>
      </c>
      <c r="B310" s="4" t="s">
        <v>782</v>
      </c>
      <c r="C310" s="4" t="s">
        <v>733</v>
      </c>
      <c r="D310" s="4" t="s">
        <v>802</v>
      </c>
      <c r="E310" s="4" t="s">
        <v>14</v>
      </c>
      <c r="F310" s="15" t="s">
        <v>627</v>
      </c>
      <c r="G310" s="15" t="s">
        <v>628</v>
      </c>
      <c r="H310" s="27">
        <v>1</v>
      </c>
      <c r="I310" s="15" t="s">
        <v>629</v>
      </c>
      <c r="J310" s="58" t="s">
        <v>720</v>
      </c>
      <c r="K310" s="26">
        <v>954</v>
      </c>
      <c r="L310" s="98">
        <v>-2.2724839860000001</v>
      </c>
      <c r="M310" s="98">
        <v>34.023325982999999</v>
      </c>
      <c r="N310" s="24">
        <v>43169</v>
      </c>
      <c r="O310" s="24">
        <v>43242</v>
      </c>
      <c r="P310" s="26">
        <f t="shared" si="43"/>
        <v>73</v>
      </c>
      <c r="R310" s="91" t="s">
        <v>39</v>
      </c>
      <c r="S310" s="85">
        <v>4</v>
      </c>
      <c r="T310" s="85">
        <v>7.5</v>
      </c>
      <c r="AC310" s="104">
        <v>10</v>
      </c>
      <c r="CQ310" s="104">
        <v>20</v>
      </c>
      <c r="CZ310" s="104">
        <v>5</v>
      </c>
      <c r="EA310" s="28">
        <v>35</v>
      </c>
      <c r="EB310" s="104">
        <f t="shared" si="47"/>
        <v>70</v>
      </c>
      <c r="EC310" s="28">
        <v>70</v>
      </c>
      <c r="EG310" s="71">
        <v>14.5</v>
      </c>
      <c r="EH310" s="1">
        <v>110.8</v>
      </c>
      <c r="EJ310">
        <v>5</v>
      </c>
      <c r="FA310" s="72">
        <v>35</v>
      </c>
      <c r="HE310" s="4">
        <v>10</v>
      </c>
      <c r="HM310" s="4">
        <v>5</v>
      </c>
      <c r="IN310" s="72">
        <v>35</v>
      </c>
      <c r="IO310" s="15">
        <f t="shared" si="44"/>
        <v>90</v>
      </c>
      <c r="IP310" s="58">
        <v>100</v>
      </c>
      <c r="JC310">
        <v>39.22</v>
      </c>
      <c r="JD310">
        <v>65.709999999999994</v>
      </c>
      <c r="JE310" s="107">
        <v>29.64</v>
      </c>
      <c r="JG310" s="137">
        <v>12.79</v>
      </c>
      <c r="JJ310" s="110">
        <v>160.35</v>
      </c>
      <c r="JK310" s="6">
        <v>22.35</v>
      </c>
      <c r="JT310" s="107" t="str">
        <f t="shared" si="45"/>
        <v/>
      </c>
      <c r="JU310" s="107" t="str">
        <f t="shared" si="46"/>
        <v/>
      </c>
      <c r="JV310" s="107">
        <f t="shared" si="39"/>
        <v>189.99</v>
      </c>
      <c r="JW310" s="107">
        <f>IF(ISBLANK(JE310),"",IF(ISBLANK(JC311),"",IFERROR(((JE310-JC311)/0.36/P310),"")))</f>
        <v>-0.59779299847792999</v>
      </c>
      <c r="JX310" s="107">
        <f>IF(ISBLANK(JE310),"",IF(ISBLANK(JE310),"",IFERROR(((JE310-JE311)/0.36/P310),"")))</f>
        <v>-0.55441400304414001</v>
      </c>
      <c r="JY310" s="107">
        <f>IF(ISBLANK(JD311),"",IF(ISBLANK(JV310),"",IFERROR(((JV310-JD311)/0.36/P310),"")))</f>
        <v>5.1933028919330297</v>
      </c>
      <c r="JZ310" s="107">
        <f>IF(ISBLANK(JV311),"",IF(ISBLANK(JV310),"",IFERROR(((JV310-JV311)/0.36/P310),"")))</f>
        <v>2.6286149162861498</v>
      </c>
    </row>
    <row r="311" spans="1:286" x14ac:dyDescent="0.25">
      <c r="A311" s="15" t="s">
        <v>673</v>
      </c>
      <c r="B311" s="4" t="s">
        <v>782</v>
      </c>
      <c r="C311" s="4" t="s">
        <v>733</v>
      </c>
      <c r="D311" s="4" t="s">
        <v>802</v>
      </c>
      <c r="E311" s="4" t="s">
        <v>14</v>
      </c>
      <c r="F311" s="15" t="s">
        <v>627</v>
      </c>
      <c r="G311" s="15" t="s">
        <v>628</v>
      </c>
      <c r="H311" s="27">
        <v>1</v>
      </c>
      <c r="I311" s="15" t="s">
        <v>631</v>
      </c>
      <c r="J311" s="58" t="s">
        <v>720</v>
      </c>
      <c r="K311" s="26">
        <v>954</v>
      </c>
      <c r="L311" s="98">
        <v>-2.2724839860000001</v>
      </c>
      <c r="M311" s="98">
        <v>34.023325982999999</v>
      </c>
      <c r="N311" s="24">
        <v>43169</v>
      </c>
      <c r="O311" s="24">
        <v>43242</v>
      </c>
      <c r="P311" s="26">
        <f t="shared" si="43"/>
        <v>73</v>
      </c>
      <c r="R311" s="91" t="s">
        <v>39</v>
      </c>
      <c r="S311" s="85">
        <v>1.5</v>
      </c>
      <c r="T311" s="85">
        <v>7.75</v>
      </c>
      <c r="AC311" s="104">
        <v>25</v>
      </c>
      <c r="AH311" s="104">
        <v>10</v>
      </c>
      <c r="EA311" s="28">
        <v>30</v>
      </c>
      <c r="EB311" s="104">
        <f t="shared" si="47"/>
        <v>65</v>
      </c>
      <c r="EC311" s="28">
        <v>65</v>
      </c>
      <c r="EG311" s="71">
        <v>7</v>
      </c>
      <c r="EH311" s="1">
        <v>80.599999999999994</v>
      </c>
      <c r="EV311">
        <v>10</v>
      </c>
      <c r="HP311" s="4">
        <v>30</v>
      </c>
      <c r="IN311" s="72">
        <v>40</v>
      </c>
      <c r="IO311" s="15">
        <f t="shared" si="44"/>
        <v>80</v>
      </c>
      <c r="IP311" s="58">
        <v>90</v>
      </c>
      <c r="IR311" s="3" t="s">
        <v>1037</v>
      </c>
      <c r="JC311">
        <v>45.35</v>
      </c>
      <c r="JD311">
        <v>53.510000000000005</v>
      </c>
      <c r="JE311" s="107">
        <v>44.21</v>
      </c>
      <c r="JG311" s="137">
        <v>6.06</v>
      </c>
      <c r="JJ311" s="110">
        <v>76.7</v>
      </c>
      <c r="JK311" s="6">
        <v>43.65</v>
      </c>
      <c r="JT311" s="107" t="str">
        <f t="shared" si="45"/>
        <v/>
      </c>
      <c r="JU311" s="107" t="str">
        <f t="shared" si="46"/>
        <v/>
      </c>
      <c r="JV311" s="107">
        <f t="shared" si="39"/>
        <v>120.91</v>
      </c>
      <c r="JW311" s="107">
        <f>IF(ISBLANK(JE311),"",IF(ISBLANK(JC311),"",IFERROR(((JE311-JC311)/0.36/P311),"")))</f>
        <v>-4.337899543378998E-2</v>
      </c>
      <c r="JY311" s="107">
        <f>IF(ISBLANK(JV311),"",IF(ISBLANK(JD311),"",IFERROR(((JV311-JD311)/0.36/P311),"")))</f>
        <v>2.5646879756468794</v>
      </c>
    </row>
    <row r="312" spans="1:286" x14ac:dyDescent="0.25">
      <c r="A312" s="15" t="s">
        <v>674</v>
      </c>
      <c r="B312" s="4" t="s">
        <v>783</v>
      </c>
      <c r="C312" s="4" t="s">
        <v>733</v>
      </c>
      <c r="D312" s="4" t="s">
        <v>803</v>
      </c>
      <c r="E312" s="4" t="s">
        <v>14</v>
      </c>
      <c r="F312" s="15" t="s">
        <v>627</v>
      </c>
      <c r="G312" s="15" t="s">
        <v>628</v>
      </c>
      <c r="H312" s="27">
        <v>2</v>
      </c>
      <c r="I312" s="15" t="s">
        <v>629</v>
      </c>
      <c r="J312" s="58" t="s">
        <v>720</v>
      </c>
      <c r="K312" s="26">
        <v>953</v>
      </c>
      <c r="L312" s="98">
        <v>-2.2783000210000002</v>
      </c>
      <c r="M312" s="98">
        <v>34.024458965000001</v>
      </c>
      <c r="N312" s="24">
        <v>43169</v>
      </c>
      <c r="O312" s="24">
        <v>43242</v>
      </c>
      <c r="P312" s="26">
        <f t="shared" si="43"/>
        <v>73</v>
      </c>
      <c r="R312" s="91" t="s">
        <v>39</v>
      </c>
      <c r="S312" s="85">
        <v>3</v>
      </c>
      <c r="T312" s="85">
        <v>24.25</v>
      </c>
      <c r="AC312" s="104">
        <v>30</v>
      </c>
      <c r="AD312" s="104">
        <v>5</v>
      </c>
      <c r="AF312" s="104">
        <v>5</v>
      </c>
      <c r="CT312" s="104">
        <v>5</v>
      </c>
      <c r="EA312" s="28">
        <v>35</v>
      </c>
      <c r="EB312" s="104">
        <f t="shared" si="47"/>
        <v>80</v>
      </c>
      <c r="EC312" s="28">
        <v>80</v>
      </c>
      <c r="EG312" s="71">
        <v>14</v>
      </c>
      <c r="EH312" s="1">
        <v>87.2</v>
      </c>
      <c r="GT312" s="4">
        <v>15</v>
      </c>
      <c r="HP312" s="4">
        <v>12</v>
      </c>
      <c r="IN312" s="72">
        <v>40</v>
      </c>
      <c r="IO312" s="15">
        <f t="shared" ref="IO312:IO357" si="48">SUM(EI312:IN312)</f>
        <v>67</v>
      </c>
      <c r="IP312" s="58">
        <v>97</v>
      </c>
      <c r="JC312">
        <v>8.33</v>
      </c>
      <c r="JD312">
        <v>100.47</v>
      </c>
      <c r="JE312" s="107">
        <v>94.16</v>
      </c>
      <c r="JG312" s="137">
        <v>40.6</v>
      </c>
      <c r="JJ312" s="110">
        <v>179.47</v>
      </c>
      <c r="JK312" s="6">
        <v>55.04</v>
      </c>
      <c r="JT312" s="107" t="str">
        <f t="shared" si="45"/>
        <v/>
      </c>
      <c r="JU312" s="107" t="str">
        <f t="shared" si="46"/>
        <v/>
      </c>
      <c r="JV312" s="107">
        <f t="shared" si="39"/>
        <v>273.63</v>
      </c>
      <c r="JW312" s="107">
        <f>IF(ISBLANK(JE312),"",IF(ISBLANK(JC313),"",IFERROR(((JE312-JC313)/0.36/P312),"")))</f>
        <v>2.2092846270928463</v>
      </c>
      <c r="JX312" s="107">
        <f>IF(ISBLANK(JE312),"",IF(ISBLANK(JE312),"",IFERROR(((JE312-JE313)/0.36/P312),"")))</f>
        <v>1.0114155251141552</v>
      </c>
      <c r="JY312" s="107">
        <f>IF(ISBLANK(JD313),"",IF(ISBLANK(JV312),"",IFERROR(((JV312-JD313)/0.36/P312),"")))</f>
        <v>8.1640030441400313</v>
      </c>
      <c r="JZ312" s="107">
        <f>IF(ISBLANK(JV313),"",IF(ISBLANK(JV312),"",IFERROR(((JV312-JV313)/0.36/P312),"")))</f>
        <v>2.4022070015220702</v>
      </c>
    </row>
    <row r="313" spans="1:286" x14ac:dyDescent="0.25">
      <c r="A313" s="15" t="s">
        <v>675</v>
      </c>
      <c r="B313" s="4" t="s">
        <v>783</v>
      </c>
      <c r="C313" s="4" t="s">
        <v>733</v>
      </c>
      <c r="D313" s="4" t="s">
        <v>803</v>
      </c>
      <c r="E313" s="4" t="s">
        <v>14</v>
      </c>
      <c r="F313" s="15" t="s">
        <v>627</v>
      </c>
      <c r="G313" s="15" t="s">
        <v>628</v>
      </c>
      <c r="H313" s="27">
        <v>2</v>
      </c>
      <c r="I313" s="15" t="s">
        <v>631</v>
      </c>
      <c r="J313" s="58" t="s">
        <v>720</v>
      </c>
      <c r="K313" s="26">
        <v>953</v>
      </c>
      <c r="L313" s="98">
        <v>-2.2783000210000002</v>
      </c>
      <c r="M313" s="98">
        <v>34.024458965000001</v>
      </c>
      <c r="N313" s="24">
        <v>43169</v>
      </c>
      <c r="O313" s="24">
        <v>43242</v>
      </c>
      <c r="P313" s="26">
        <f t="shared" si="43"/>
        <v>73</v>
      </c>
      <c r="R313" s="91" t="s">
        <v>39</v>
      </c>
      <c r="S313" s="85">
        <v>4</v>
      </c>
      <c r="T313" s="85">
        <v>7</v>
      </c>
      <c r="AA313" s="104">
        <v>5</v>
      </c>
      <c r="AC313" s="104">
        <v>20</v>
      </c>
      <c r="AD313" s="104">
        <v>10</v>
      </c>
      <c r="EA313" s="28">
        <v>35</v>
      </c>
      <c r="EB313" s="104">
        <f t="shared" si="47"/>
        <v>70</v>
      </c>
      <c r="EC313" s="28">
        <v>70</v>
      </c>
      <c r="EG313" s="71">
        <v>11</v>
      </c>
      <c r="EH313" s="1">
        <v>76.400000000000006</v>
      </c>
      <c r="EO313">
        <v>20</v>
      </c>
      <c r="ER313">
        <v>10</v>
      </c>
      <c r="GT313" s="4">
        <v>20</v>
      </c>
      <c r="HP313" s="4">
        <v>20</v>
      </c>
      <c r="IN313" s="72">
        <v>20</v>
      </c>
      <c r="IO313" s="15">
        <f t="shared" si="48"/>
        <v>90</v>
      </c>
      <c r="IP313" s="58">
        <v>93</v>
      </c>
      <c r="JC313">
        <v>36.1</v>
      </c>
      <c r="JD313">
        <v>59.08</v>
      </c>
      <c r="JE313" s="107">
        <v>67.58</v>
      </c>
      <c r="JG313" s="137">
        <v>28.59</v>
      </c>
      <c r="JJ313" s="110">
        <v>142.91999999999999</v>
      </c>
      <c r="JK313" s="6">
        <v>39.81</v>
      </c>
      <c r="JT313" s="107" t="str">
        <f t="shared" si="45"/>
        <v/>
      </c>
      <c r="JU313" s="107" t="str">
        <f t="shared" si="46"/>
        <v/>
      </c>
      <c r="JV313" s="107">
        <f t="shared" si="39"/>
        <v>210.5</v>
      </c>
      <c r="JW313" s="107">
        <f>IF(ISBLANK(JE313),"",IF(ISBLANK(JC313),"",IFERROR(((JE313-JC313)/0.36/P313),"")))</f>
        <v>1.1978691019786909</v>
      </c>
      <c r="JY313" s="107">
        <f>IF(ISBLANK(JV313),"",IF(ISBLANK(JD313),"",IFERROR(((JV313-JD313)/0.36/P313),"")))</f>
        <v>5.7617960426179611</v>
      </c>
    </row>
    <row r="314" spans="1:286" x14ac:dyDescent="0.25">
      <c r="A314" s="15" t="s">
        <v>676</v>
      </c>
      <c r="B314" s="4" t="s">
        <v>784</v>
      </c>
      <c r="C314" s="4" t="s">
        <v>733</v>
      </c>
      <c r="D314" s="4" t="s">
        <v>804</v>
      </c>
      <c r="E314" s="4" t="s">
        <v>14</v>
      </c>
      <c r="F314" s="15" t="s">
        <v>627</v>
      </c>
      <c r="G314" s="15" t="s">
        <v>628</v>
      </c>
      <c r="H314" s="27">
        <v>3</v>
      </c>
      <c r="I314" s="15" t="s">
        <v>629</v>
      </c>
      <c r="J314" s="58" t="s">
        <v>720</v>
      </c>
      <c r="K314" s="26">
        <v>951</v>
      </c>
      <c r="L314" s="98">
        <v>-2.2779990269999999</v>
      </c>
      <c r="M314" s="98">
        <v>34.027678035000001</v>
      </c>
      <c r="N314" s="24">
        <v>43169</v>
      </c>
      <c r="O314" s="24">
        <v>43242</v>
      </c>
      <c r="P314" s="26">
        <f t="shared" si="43"/>
        <v>73</v>
      </c>
      <c r="R314" s="91" t="s">
        <v>39</v>
      </c>
      <c r="S314" s="85">
        <v>2.5</v>
      </c>
      <c r="T314" s="85">
        <v>4.5</v>
      </c>
      <c r="AC314" s="104">
        <v>15</v>
      </c>
      <c r="EA314" s="28">
        <v>30</v>
      </c>
      <c r="EB314" s="104">
        <f t="shared" si="47"/>
        <v>45</v>
      </c>
      <c r="EC314" s="28">
        <v>45</v>
      </c>
      <c r="EE314" s="3" t="s">
        <v>827</v>
      </c>
      <c r="EG314" s="71">
        <v>13</v>
      </c>
      <c r="EH314" s="1">
        <v>63.2</v>
      </c>
      <c r="EO314">
        <v>80</v>
      </c>
      <c r="HP314" s="4">
        <v>10</v>
      </c>
      <c r="IN314" s="72">
        <v>0</v>
      </c>
      <c r="IO314" s="15">
        <f t="shared" si="48"/>
        <v>90</v>
      </c>
      <c r="IP314" s="58">
        <v>90</v>
      </c>
      <c r="JC314">
        <v>5.78</v>
      </c>
      <c r="JD314">
        <v>11.850000000000001</v>
      </c>
      <c r="JE314" s="107">
        <v>0</v>
      </c>
      <c r="JJ314" s="110">
        <v>182.2</v>
      </c>
      <c r="JK314" s="6">
        <v>43.12</v>
      </c>
      <c r="JT314" s="107" t="str">
        <f t="shared" si="45"/>
        <v/>
      </c>
      <c r="JU314" s="107" t="str">
        <f t="shared" si="46"/>
        <v/>
      </c>
      <c r="JV314" s="107">
        <f t="shared" si="39"/>
        <v>182.2</v>
      </c>
      <c r="JW314" s="107">
        <f>IF(ISBLANK(JE314),"",IF(ISBLANK(JC315),"",IFERROR(((JE314-JC315)/0.36/P314),"")))</f>
        <v>-7.0776255707762567E-2</v>
      </c>
      <c r="JX314" s="107">
        <f>IF(ISBLANK(JE314),"",IF(ISBLANK(JE314),"",IFERROR(((JE314-JE315)/0.36/P314),"")))</f>
        <v>-0.68455098934550984</v>
      </c>
      <c r="JY314" s="107">
        <f>IF(ISBLANK(JD315),"",IF(ISBLANK(JV314),"",IFERROR(((JV314-JD315)/0.36/P314),"")))</f>
        <v>6.6111111111111107</v>
      </c>
      <c r="JZ314" s="107">
        <f>IF(ISBLANK(JV315),"",IF(ISBLANK(JV314),"",IFERROR(((JV314-JV315)/0.36/P314),"")))</f>
        <v>-6.1263318112633705E-2</v>
      </c>
    </row>
    <row r="315" spans="1:286" x14ac:dyDescent="0.25">
      <c r="A315" s="15" t="s">
        <v>677</v>
      </c>
      <c r="B315" s="4" t="s">
        <v>784</v>
      </c>
      <c r="C315" s="4" t="s">
        <v>733</v>
      </c>
      <c r="D315" s="4" t="s">
        <v>804</v>
      </c>
      <c r="E315" s="4" t="s">
        <v>14</v>
      </c>
      <c r="F315" s="15" t="s">
        <v>627</v>
      </c>
      <c r="G315" s="15" t="s">
        <v>628</v>
      </c>
      <c r="H315" s="27">
        <v>3</v>
      </c>
      <c r="I315" s="15" t="s">
        <v>631</v>
      </c>
      <c r="J315" s="58" t="s">
        <v>720</v>
      </c>
      <c r="K315" s="26">
        <v>951</v>
      </c>
      <c r="L315" s="98">
        <v>-2.2779990269999999</v>
      </c>
      <c r="M315" s="98">
        <v>34.027678035000001</v>
      </c>
      <c r="N315" s="24">
        <v>43169</v>
      </c>
      <c r="O315" s="24">
        <v>43242</v>
      </c>
      <c r="P315" s="26">
        <f t="shared" si="43"/>
        <v>73</v>
      </c>
      <c r="R315" s="91" t="s">
        <v>39</v>
      </c>
      <c r="S315" s="85">
        <v>5</v>
      </c>
      <c r="T315" s="85">
        <v>3</v>
      </c>
      <c r="W315" s="104">
        <v>1</v>
      </c>
      <c r="AC315" s="104">
        <v>5</v>
      </c>
      <c r="EA315" s="28">
        <v>30</v>
      </c>
      <c r="EB315" s="104">
        <f t="shared" si="47"/>
        <v>36</v>
      </c>
      <c r="EC315" s="28">
        <v>36</v>
      </c>
      <c r="EE315" s="3" t="s">
        <v>827</v>
      </c>
      <c r="EG315" s="71">
        <v>14</v>
      </c>
      <c r="EH315" s="1">
        <v>84.2</v>
      </c>
      <c r="EK315">
        <v>5</v>
      </c>
      <c r="EO315">
        <v>60</v>
      </c>
      <c r="ER315">
        <v>5</v>
      </c>
      <c r="HP315" s="4">
        <v>10</v>
      </c>
      <c r="IN315" s="72">
        <v>5</v>
      </c>
      <c r="IO315" s="15">
        <f t="shared" si="48"/>
        <v>85</v>
      </c>
      <c r="IP315" s="58">
        <v>85</v>
      </c>
      <c r="JC315">
        <v>1.86</v>
      </c>
      <c r="JD315">
        <v>8.4599999999999991</v>
      </c>
      <c r="JE315" s="107">
        <v>17.989999999999998</v>
      </c>
      <c r="JG315" s="137">
        <v>14.3</v>
      </c>
      <c r="JJ315" s="110">
        <v>165.82</v>
      </c>
      <c r="JK315" s="6">
        <v>26</v>
      </c>
      <c r="JT315" s="107" t="str">
        <f t="shared" si="45"/>
        <v/>
      </c>
      <c r="JU315" s="107" t="str">
        <f t="shared" si="46"/>
        <v/>
      </c>
      <c r="JV315" s="107">
        <f t="shared" si="39"/>
        <v>183.81</v>
      </c>
      <c r="JW315" s="107">
        <f>IF(ISBLANK(JE315),"",IF(ISBLANK(JC315),"",IFERROR(((JE315-JC315)/0.36/P315),"")))</f>
        <v>0.61377473363774737</v>
      </c>
      <c r="JY315" s="107">
        <f>IF(ISBLANK(JV315),"",IF(ISBLANK(JD315),"",IFERROR(((JV315-JD315)/0.36/P315),"")))</f>
        <v>6.6723744292237441</v>
      </c>
    </row>
    <row r="316" spans="1:286" x14ac:dyDescent="0.25">
      <c r="A316" s="15" t="s">
        <v>678</v>
      </c>
      <c r="B316" s="4" t="s">
        <v>785</v>
      </c>
      <c r="C316" s="4" t="s">
        <v>733</v>
      </c>
      <c r="D316" s="4" t="s">
        <v>805</v>
      </c>
      <c r="E316" s="4" t="s">
        <v>14</v>
      </c>
      <c r="F316" s="15" t="s">
        <v>627</v>
      </c>
      <c r="G316" s="15" t="s">
        <v>628</v>
      </c>
      <c r="H316" s="27">
        <v>4</v>
      </c>
      <c r="I316" s="15" t="s">
        <v>629</v>
      </c>
      <c r="J316" s="58" t="s">
        <v>720</v>
      </c>
      <c r="K316" s="26">
        <v>950</v>
      </c>
      <c r="L316" s="98">
        <v>-2.2788369660000001</v>
      </c>
      <c r="M316" s="98">
        <v>34.031883989999997</v>
      </c>
      <c r="N316" s="24">
        <v>43169</v>
      </c>
      <c r="O316" s="24">
        <v>43242</v>
      </c>
      <c r="P316" s="26">
        <f t="shared" si="43"/>
        <v>73</v>
      </c>
      <c r="R316" s="91" t="s">
        <v>39</v>
      </c>
      <c r="S316" s="85">
        <v>3.5</v>
      </c>
      <c r="T316" s="85">
        <v>4.5</v>
      </c>
      <c r="AM316" s="104">
        <v>15</v>
      </c>
      <c r="EA316" s="28">
        <v>30</v>
      </c>
      <c r="EB316" s="104">
        <f t="shared" si="47"/>
        <v>45</v>
      </c>
      <c r="EC316" s="28">
        <v>45</v>
      </c>
      <c r="EE316" s="3" t="s">
        <v>827</v>
      </c>
      <c r="EG316" s="71">
        <v>16</v>
      </c>
      <c r="EH316" s="1">
        <v>80</v>
      </c>
      <c r="EI316">
        <v>10</v>
      </c>
      <c r="GT316" s="4">
        <v>5</v>
      </c>
      <c r="IN316" s="72">
        <v>10</v>
      </c>
      <c r="IO316" s="15">
        <f t="shared" si="48"/>
        <v>25</v>
      </c>
      <c r="IP316" s="58">
        <v>90</v>
      </c>
      <c r="JC316">
        <v>11.98</v>
      </c>
      <c r="JD316">
        <v>29.43</v>
      </c>
      <c r="JE316" s="107">
        <v>21.45</v>
      </c>
      <c r="JG316" s="137">
        <v>15.66</v>
      </c>
      <c r="JJ316" s="110">
        <v>224.21</v>
      </c>
      <c r="JK316" s="6">
        <v>44.85</v>
      </c>
      <c r="JT316" s="107" t="str">
        <f t="shared" si="45"/>
        <v/>
      </c>
      <c r="JU316" s="107" t="str">
        <f t="shared" si="46"/>
        <v/>
      </c>
      <c r="JV316" s="107">
        <f t="shared" si="39"/>
        <v>245.66</v>
      </c>
      <c r="JW316" s="107">
        <f>IF(ISBLANK(JE316),"",IF(ISBLANK(JC317),"",IFERROR(((JE316-JC317)/0.36/P316),"")))</f>
        <v>0.56582952815829535</v>
      </c>
      <c r="JX316" s="107">
        <f>IF(ISBLANK(JE316),"",IF(ISBLANK(JE316),"",IFERROR(((JE316-JE317)/0.36/P316),"")))</f>
        <v>-0.9387366818873667</v>
      </c>
      <c r="JY316" s="107">
        <f>IF(ISBLANK(JD317),"",IF(ISBLANK(JV316),"",IFERROR(((JV316-JD317)/0.36/P316),"")))</f>
        <v>8.7035768645357692</v>
      </c>
      <c r="JZ316" s="107">
        <f>IF(ISBLANK(JV317),"",IF(ISBLANK(JV316),"",IFERROR(((JV316-JV317)/0.36/P316),"")))</f>
        <v>1.562404870624049</v>
      </c>
    </row>
    <row r="317" spans="1:286" x14ac:dyDescent="0.25">
      <c r="A317" s="15" t="s">
        <v>679</v>
      </c>
      <c r="B317" s="4" t="s">
        <v>785</v>
      </c>
      <c r="C317" s="4" t="s">
        <v>733</v>
      </c>
      <c r="D317" s="4" t="s">
        <v>805</v>
      </c>
      <c r="E317" s="4" t="s">
        <v>14</v>
      </c>
      <c r="F317" s="15" t="s">
        <v>627</v>
      </c>
      <c r="G317" s="15" t="s">
        <v>628</v>
      </c>
      <c r="H317" s="27">
        <v>4</v>
      </c>
      <c r="I317" s="15" t="s">
        <v>631</v>
      </c>
      <c r="J317" s="58" t="s">
        <v>720</v>
      </c>
      <c r="K317" s="26">
        <v>950</v>
      </c>
      <c r="L317" s="98">
        <v>-2.2788369660000001</v>
      </c>
      <c r="M317" s="98">
        <v>34.031883989999997</v>
      </c>
      <c r="N317" s="24">
        <v>43169</v>
      </c>
      <c r="O317" s="24">
        <v>43242</v>
      </c>
      <c r="P317" s="26">
        <f t="shared" si="43"/>
        <v>73</v>
      </c>
      <c r="R317" s="91" t="s">
        <v>39</v>
      </c>
      <c r="S317" s="85">
        <v>5.5</v>
      </c>
      <c r="T317" s="85">
        <v>5</v>
      </c>
      <c r="AM317" s="104">
        <v>10</v>
      </c>
      <c r="EA317" s="28">
        <v>30</v>
      </c>
      <c r="EB317" s="104">
        <f t="shared" si="47"/>
        <v>40</v>
      </c>
      <c r="EC317" s="28">
        <v>40</v>
      </c>
      <c r="EE317" s="3" t="s">
        <v>827</v>
      </c>
      <c r="EG317" s="71">
        <v>15</v>
      </c>
      <c r="EH317" s="1">
        <v>110.6</v>
      </c>
      <c r="EU317">
        <v>20</v>
      </c>
      <c r="IN317" s="72">
        <v>55</v>
      </c>
      <c r="IO317" s="15">
        <f t="shared" si="48"/>
        <v>75</v>
      </c>
      <c r="IP317" s="58">
        <v>90</v>
      </c>
      <c r="JC317">
        <v>6.58</v>
      </c>
      <c r="JD317">
        <v>16.93</v>
      </c>
      <c r="JE317" s="107">
        <v>46.12</v>
      </c>
      <c r="JG317" s="137">
        <v>22.95</v>
      </c>
      <c r="JJ317" s="110">
        <v>158.47999999999999</v>
      </c>
      <c r="JK317" s="6">
        <v>31.76</v>
      </c>
      <c r="JT317" s="107" t="str">
        <f t="shared" si="45"/>
        <v/>
      </c>
      <c r="JU317" s="107" t="str">
        <f t="shared" si="46"/>
        <v/>
      </c>
      <c r="JV317" s="107">
        <f t="shared" si="39"/>
        <v>204.6</v>
      </c>
      <c r="JW317" s="107">
        <f>IF(ISBLANK(JE317),"",IF(ISBLANK(JC317),"",IFERROR(((JE317-JC317)/0.36/P317),"")))</f>
        <v>1.504566210045662</v>
      </c>
      <c r="JY317" s="107">
        <f>IF(ISBLANK(JV317),"",IF(ISBLANK(JD317),"",IFERROR(((JV317-JD317)/0.36/P317),"")))</f>
        <v>7.14117199391172</v>
      </c>
    </row>
    <row r="318" spans="1:286" x14ac:dyDescent="0.25">
      <c r="A318" s="15" t="s">
        <v>680</v>
      </c>
      <c r="B318" s="4" t="s">
        <v>786</v>
      </c>
      <c r="C318" s="4" t="s">
        <v>734</v>
      </c>
      <c r="D318" s="4" t="s">
        <v>806</v>
      </c>
      <c r="E318" s="4" t="s">
        <v>15</v>
      </c>
      <c r="F318" s="15" t="s">
        <v>627</v>
      </c>
      <c r="G318" s="15" t="s">
        <v>632</v>
      </c>
      <c r="H318" s="27">
        <v>1</v>
      </c>
      <c r="I318" s="15" t="s">
        <v>629</v>
      </c>
      <c r="J318" s="58" t="s">
        <v>720</v>
      </c>
      <c r="K318" s="26">
        <v>957</v>
      </c>
      <c r="L318" s="98">
        <v>-2.3500519620000002</v>
      </c>
      <c r="M318" s="98">
        <v>34.049975992999997</v>
      </c>
      <c r="N318" s="24">
        <v>43168</v>
      </c>
      <c r="O318" s="24">
        <v>43241</v>
      </c>
      <c r="P318" s="26">
        <f t="shared" si="43"/>
        <v>73</v>
      </c>
      <c r="R318" s="91" t="s">
        <v>23</v>
      </c>
      <c r="S318" s="85">
        <v>1.5</v>
      </c>
      <c r="T318" s="85">
        <v>2.5</v>
      </c>
      <c r="DH318" s="104">
        <v>10</v>
      </c>
      <c r="EA318" s="28">
        <v>70</v>
      </c>
      <c r="EB318" s="104">
        <f t="shared" si="47"/>
        <v>80</v>
      </c>
      <c r="EC318" s="28">
        <v>80</v>
      </c>
      <c r="EG318" s="1">
        <v>4.5</v>
      </c>
      <c r="EH318" s="4">
        <v>31.4</v>
      </c>
      <c r="IE318" s="4">
        <v>5</v>
      </c>
      <c r="IN318" s="72">
        <v>92</v>
      </c>
      <c r="IO318" s="15">
        <f t="shared" si="48"/>
        <v>97</v>
      </c>
      <c r="IP318" s="58">
        <v>97</v>
      </c>
      <c r="IS318" s="32" t="s">
        <v>1038</v>
      </c>
      <c r="JC318">
        <v>40.21</v>
      </c>
      <c r="JD318">
        <v>44.21</v>
      </c>
      <c r="JE318" s="107">
        <v>60.1</v>
      </c>
      <c r="JG318" s="137">
        <v>38.89</v>
      </c>
      <c r="JJ318" s="110">
        <v>9.74</v>
      </c>
      <c r="JK318" s="6">
        <v>8.91</v>
      </c>
      <c r="JT318" s="107" t="str">
        <f t="shared" si="45"/>
        <v/>
      </c>
      <c r="JU318" s="107" t="str">
        <f t="shared" si="46"/>
        <v/>
      </c>
      <c r="JV318" s="107">
        <f t="shared" si="39"/>
        <v>69.84</v>
      </c>
      <c r="JW318" s="107">
        <f>IF(ISBLANK(JE318),"",IF(ISBLANK(JC319),"",IFERROR(((JE318-JC319)/0.36/P318),"")))</f>
        <v>1.6308980213089803</v>
      </c>
      <c r="JX318" s="107">
        <f>IF(ISBLANK(JE318),"",IF(ISBLANK(JE318),"",IFERROR(((JE318-JE319)/0.36/P318),"")))</f>
        <v>0.58143074581430754</v>
      </c>
      <c r="JY318" s="107">
        <f>IF(ISBLANK(JD319),"",IF(ISBLANK(JV318),"",IFERROR(((JV318-JD319)/0.36/P318),"")))</f>
        <v>1.9748858447488586</v>
      </c>
      <c r="JZ318" s="107">
        <f>IF(ISBLANK(JV319),"",IF(ISBLANK(JV318),"",IFERROR(((JV318-JV319)/0.36/P318),"")))</f>
        <v>0.56316590563165925</v>
      </c>
    </row>
    <row r="319" spans="1:286" x14ac:dyDescent="0.25">
      <c r="A319" s="15" t="s">
        <v>681</v>
      </c>
      <c r="B319" s="4" t="s">
        <v>786</v>
      </c>
      <c r="C319" s="4" t="s">
        <v>734</v>
      </c>
      <c r="D319" s="4" t="s">
        <v>806</v>
      </c>
      <c r="E319" s="4" t="s">
        <v>15</v>
      </c>
      <c r="F319" s="15" t="s">
        <v>627</v>
      </c>
      <c r="G319" s="15" t="s">
        <v>632</v>
      </c>
      <c r="H319" s="27">
        <v>1</v>
      </c>
      <c r="I319" s="15" t="s">
        <v>631</v>
      </c>
      <c r="J319" s="58" t="s">
        <v>720</v>
      </c>
      <c r="K319" s="26">
        <v>957</v>
      </c>
      <c r="L319" s="98">
        <v>-2.3500519620000002</v>
      </c>
      <c r="M319" s="98">
        <v>34.049975992999997</v>
      </c>
      <c r="N319" s="24">
        <v>43168</v>
      </c>
      <c r="O319" s="24">
        <v>43241</v>
      </c>
      <c r="P319" s="26">
        <f t="shared" si="43"/>
        <v>73</v>
      </c>
      <c r="R319" s="91" t="s">
        <v>23</v>
      </c>
      <c r="S319" s="85">
        <v>2</v>
      </c>
      <c r="T319" s="85">
        <v>2.25</v>
      </c>
      <c r="DH319" s="104">
        <v>10</v>
      </c>
      <c r="DT319" s="104">
        <v>1</v>
      </c>
      <c r="EA319" s="28">
        <v>59</v>
      </c>
      <c r="EB319" s="104">
        <f t="shared" si="47"/>
        <v>70</v>
      </c>
      <c r="EC319" s="28">
        <v>70</v>
      </c>
      <c r="EG319" s="1">
        <v>4.5</v>
      </c>
      <c r="EH319" s="4">
        <v>19</v>
      </c>
      <c r="IE319" s="4">
        <v>5</v>
      </c>
      <c r="IN319" s="72">
        <v>90</v>
      </c>
      <c r="IO319" s="15">
        <f t="shared" si="48"/>
        <v>95</v>
      </c>
      <c r="IP319" s="58">
        <v>95</v>
      </c>
      <c r="IS319" s="32" t="s">
        <v>1038</v>
      </c>
      <c r="JC319">
        <v>17.239999999999998</v>
      </c>
      <c r="JD319">
        <v>17.939999999999998</v>
      </c>
      <c r="JE319" s="107">
        <v>44.82</v>
      </c>
      <c r="JG319" s="137">
        <v>25.42</v>
      </c>
      <c r="JJ319" s="110">
        <v>10.220000000000001</v>
      </c>
      <c r="JK319" s="6">
        <v>9.52</v>
      </c>
      <c r="JT319" s="107" t="str">
        <f t="shared" si="45"/>
        <v/>
      </c>
      <c r="JU319" s="107" t="str">
        <f t="shared" si="46"/>
        <v/>
      </c>
      <c r="JV319" s="107">
        <f t="shared" si="39"/>
        <v>55.04</v>
      </c>
      <c r="JW319" s="107">
        <f>IF(ISBLANK(JE319),"",IF(ISBLANK(JC319),"",IFERROR(((JE319-JC319)/0.36/P319),"")))</f>
        <v>1.0494672754946728</v>
      </c>
      <c r="JY319" s="107">
        <f>IF(ISBLANK(JV319),"",IF(ISBLANK(JD319),"",IFERROR(((JV319-JD319)/0.36/P319),"")))</f>
        <v>1.4117199391171995</v>
      </c>
    </row>
    <row r="320" spans="1:286" x14ac:dyDescent="0.25">
      <c r="A320" s="15" t="s">
        <v>682</v>
      </c>
      <c r="B320" s="4" t="s">
        <v>787</v>
      </c>
      <c r="C320" s="4" t="s">
        <v>734</v>
      </c>
      <c r="D320" s="4" t="s">
        <v>807</v>
      </c>
      <c r="E320" s="4" t="s">
        <v>15</v>
      </c>
      <c r="F320" s="15" t="s">
        <v>627</v>
      </c>
      <c r="G320" s="15" t="s">
        <v>632</v>
      </c>
      <c r="H320" s="27">
        <v>2</v>
      </c>
      <c r="I320" s="15" t="s">
        <v>629</v>
      </c>
      <c r="J320" s="58" t="s">
        <v>720</v>
      </c>
      <c r="K320" s="26">
        <v>959</v>
      </c>
      <c r="L320" s="98">
        <v>-2.3484879830000001</v>
      </c>
      <c r="M320" s="98">
        <v>34.050110019999998</v>
      </c>
      <c r="N320" s="24">
        <v>43168</v>
      </c>
      <c r="O320" s="24">
        <v>43241</v>
      </c>
      <c r="P320" s="26">
        <f t="shared" si="43"/>
        <v>73</v>
      </c>
      <c r="R320" s="91" t="s">
        <v>23</v>
      </c>
      <c r="S320" s="85">
        <v>2</v>
      </c>
      <c r="T320" s="85">
        <v>3.5</v>
      </c>
      <c r="AH320" s="104">
        <v>2</v>
      </c>
      <c r="DH320" s="104">
        <v>20</v>
      </c>
      <c r="EA320" s="28">
        <v>43</v>
      </c>
      <c r="EB320" s="104">
        <f t="shared" si="47"/>
        <v>65</v>
      </c>
      <c r="EC320" s="28">
        <v>65</v>
      </c>
      <c r="EG320" s="1">
        <v>5</v>
      </c>
      <c r="EH320" s="4">
        <v>66.599999999999994</v>
      </c>
      <c r="EL320">
        <v>5</v>
      </c>
      <c r="EV320">
        <v>5</v>
      </c>
      <c r="IE320" s="4">
        <v>10</v>
      </c>
      <c r="IN320" s="72">
        <v>76</v>
      </c>
      <c r="IO320" s="15">
        <f t="shared" si="48"/>
        <v>96</v>
      </c>
      <c r="IP320" s="58">
        <v>96</v>
      </c>
      <c r="IR320" s="3" t="s">
        <v>328</v>
      </c>
      <c r="IS320" s="32" t="s">
        <v>1038</v>
      </c>
      <c r="JC320">
        <v>53.4</v>
      </c>
      <c r="JD320">
        <v>74.78</v>
      </c>
      <c r="JE320" s="107">
        <v>55.98</v>
      </c>
      <c r="JG320" s="137">
        <v>23.38</v>
      </c>
      <c r="JJ320" s="110">
        <v>27.22</v>
      </c>
      <c r="JK320" s="6">
        <v>17.739999999999998</v>
      </c>
      <c r="JT320" s="107" t="str">
        <f t="shared" si="45"/>
        <v/>
      </c>
      <c r="JU320" s="107" t="str">
        <f t="shared" si="46"/>
        <v/>
      </c>
      <c r="JV320" s="107">
        <f t="shared" si="39"/>
        <v>83.199999999999989</v>
      </c>
      <c r="JW320" s="107">
        <f>IF(ISBLANK(JE320),"",IF(ISBLANK(JC321),"",IFERROR(((JE320-JC321)/0.36/P320),"")))</f>
        <v>1.6373668188736683</v>
      </c>
      <c r="JX320" s="107">
        <f>IF(ISBLANK(JE320),"",IF(ISBLANK(JE320),"",IFERROR(((JE320-JE321)/0.36/P320),"")))</f>
        <v>-0.36719939117199391</v>
      </c>
      <c r="JY320" s="107">
        <f>IF(ISBLANK(JD321),"",IF(ISBLANK(JV320),"",IFERROR(((JV320-JD321)/0.36/P320),"")))</f>
        <v>2.4684170471841704</v>
      </c>
      <c r="JZ320" s="107">
        <f>IF(ISBLANK(JV321),"",IF(ISBLANK(JV320),"",IFERROR(((JV320-JV321)/0.36/P320),"")))</f>
        <v>-8.4094368340943998E-2</v>
      </c>
    </row>
    <row r="321" spans="1:286" x14ac:dyDescent="0.25">
      <c r="A321" s="15" t="s">
        <v>683</v>
      </c>
      <c r="B321" s="4" t="s">
        <v>787</v>
      </c>
      <c r="C321" s="4" t="s">
        <v>734</v>
      </c>
      <c r="D321" s="4" t="s">
        <v>807</v>
      </c>
      <c r="E321" s="4" t="s">
        <v>15</v>
      </c>
      <c r="F321" s="15" t="s">
        <v>627</v>
      </c>
      <c r="G321" s="15" t="s">
        <v>632</v>
      </c>
      <c r="H321" s="27">
        <v>2</v>
      </c>
      <c r="I321" s="15" t="s">
        <v>631</v>
      </c>
      <c r="J321" s="58" t="s">
        <v>720</v>
      </c>
      <c r="K321" s="26">
        <v>959</v>
      </c>
      <c r="L321" s="98">
        <v>-2.3484879830000001</v>
      </c>
      <c r="M321" s="98">
        <v>34.050110019999998</v>
      </c>
      <c r="N321" s="24">
        <v>43168</v>
      </c>
      <c r="O321" s="24">
        <v>43241</v>
      </c>
      <c r="P321" s="26">
        <f t="shared" si="43"/>
        <v>73</v>
      </c>
      <c r="R321" s="91" t="s">
        <v>23</v>
      </c>
      <c r="S321" s="85">
        <v>2.5</v>
      </c>
      <c r="T321" s="85">
        <v>5</v>
      </c>
      <c r="DH321" s="104">
        <v>20</v>
      </c>
      <c r="EA321" s="28">
        <v>50</v>
      </c>
      <c r="EB321" s="104">
        <f t="shared" si="47"/>
        <v>70</v>
      </c>
      <c r="EC321" s="28">
        <v>70</v>
      </c>
      <c r="EG321" s="1">
        <v>5</v>
      </c>
      <c r="EH321" s="4">
        <v>45.3</v>
      </c>
      <c r="IE321" s="4">
        <v>15</v>
      </c>
      <c r="IN321" s="72">
        <v>80</v>
      </c>
      <c r="IO321" s="15">
        <f t="shared" si="48"/>
        <v>95</v>
      </c>
      <c r="IP321" s="58">
        <v>95</v>
      </c>
      <c r="IR321" s="3" t="s">
        <v>328</v>
      </c>
      <c r="IS321" s="32" t="s">
        <v>1038</v>
      </c>
      <c r="JC321">
        <v>12.95</v>
      </c>
      <c r="JD321">
        <v>18.329999999999998</v>
      </c>
      <c r="JE321" s="107">
        <v>65.63</v>
      </c>
      <c r="JG321" s="137">
        <v>39.07</v>
      </c>
      <c r="JJ321" s="110">
        <v>19.78</v>
      </c>
      <c r="JK321" s="6">
        <v>14.72</v>
      </c>
      <c r="JT321" s="107" t="str">
        <f t="shared" si="45"/>
        <v/>
      </c>
      <c r="JU321" s="107" t="str">
        <f t="shared" si="46"/>
        <v/>
      </c>
      <c r="JV321" s="107">
        <f t="shared" si="39"/>
        <v>85.41</v>
      </c>
      <c r="JW321" s="107">
        <f>IF(ISBLANK(JE321),"",IF(ISBLANK(JC321),"",IFERROR(((JE321-JC321)/0.36/P321),"")))</f>
        <v>2.0045662100456618</v>
      </c>
      <c r="JY321" s="107">
        <f>IF(ISBLANK(JV321),"",IF(ISBLANK(JD321),"",IFERROR(((JV321-JD321)/0.36/P321),"")))</f>
        <v>2.5525114155251143</v>
      </c>
    </row>
    <row r="322" spans="1:286" x14ac:dyDescent="0.25">
      <c r="A322" s="15" t="s">
        <v>684</v>
      </c>
      <c r="B322" s="4" t="s">
        <v>788</v>
      </c>
      <c r="C322" s="4" t="s">
        <v>734</v>
      </c>
      <c r="D322" s="4" t="s">
        <v>808</v>
      </c>
      <c r="E322" s="4" t="s">
        <v>15</v>
      </c>
      <c r="F322" s="15" t="s">
        <v>627</v>
      </c>
      <c r="G322" s="15" t="s">
        <v>632</v>
      </c>
      <c r="H322" s="27">
        <v>3</v>
      </c>
      <c r="I322" s="15" t="s">
        <v>629</v>
      </c>
      <c r="J322" s="58" t="s">
        <v>720</v>
      </c>
      <c r="K322" s="26">
        <v>1022</v>
      </c>
      <c r="L322" s="98">
        <v>-2.3672930339999998</v>
      </c>
      <c r="M322" s="98">
        <v>34.062509034000001</v>
      </c>
      <c r="N322" s="24">
        <v>43168</v>
      </c>
      <c r="O322" s="24">
        <v>43241</v>
      </c>
      <c r="P322" s="26">
        <f t="shared" si="43"/>
        <v>73</v>
      </c>
      <c r="R322" s="91" t="s">
        <v>23</v>
      </c>
      <c r="S322" s="85">
        <v>1.5</v>
      </c>
      <c r="T322" s="85">
        <v>2.25</v>
      </c>
      <c r="AH322" s="104">
        <v>5</v>
      </c>
      <c r="AW322" s="104">
        <v>3</v>
      </c>
      <c r="EA322" s="28">
        <v>82</v>
      </c>
      <c r="EB322" s="104">
        <f t="shared" si="47"/>
        <v>90</v>
      </c>
      <c r="EC322" s="28">
        <v>90</v>
      </c>
      <c r="EG322" s="1">
        <v>9</v>
      </c>
      <c r="EH322" s="4">
        <v>60.6</v>
      </c>
      <c r="EN322">
        <v>70</v>
      </c>
      <c r="EV322">
        <v>5</v>
      </c>
      <c r="IN322" s="72">
        <v>23</v>
      </c>
      <c r="IO322" s="15">
        <f t="shared" si="48"/>
        <v>98</v>
      </c>
      <c r="IP322" s="58">
        <v>98</v>
      </c>
      <c r="IR322" s="3" t="s">
        <v>328</v>
      </c>
      <c r="IS322" s="32" t="s">
        <v>1038</v>
      </c>
      <c r="JC322">
        <v>117.12</v>
      </c>
      <c r="JD322">
        <v>128.63</v>
      </c>
      <c r="JE322" s="108">
        <v>9.5399999999999991</v>
      </c>
      <c r="JG322" s="137">
        <v>8.81</v>
      </c>
      <c r="JJ322" s="110">
        <v>137.21</v>
      </c>
      <c r="JK322" s="6">
        <v>41.7</v>
      </c>
      <c r="JT322" s="107" t="str">
        <f t="shared" si="45"/>
        <v/>
      </c>
      <c r="JU322" s="107" t="str">
        <f t="shared" si="46"/>
        <v/>
      </c>
      <c r="JV322" s="107">
        <f t="shared" ref="JV322:JV357" si="49">IF((AND(JE322="", JJ322="")),"",JE322+JJ322)</f>
        <v>146.75</v>
      </c>
      <c r="JW322" s="107">
        <f>IF(ISBLANK(JE322),"",IF(ISBLANK(JC323),"",IFERROR(((JE322-JC323)/0.36/P322),"")))</f>
        <v>-4.294520547945206</v>
      </c>
      <c r="JX322" s="107">
        <f>IF(ISBLANK(JE322),"",IF(ISBLANK(JE322),"",IFERROR(((JE322-JE323)/0.36/P322),"")))</f>
        <v>0.36301369863013699</v>
      </c>
      <c r="JY322" s="107">
        <f>IF(ISBLANK(JD323),"",IF(ISBLANK(JV322),"",IFERROR(((JV322-JD323)/0.36/P322),"")))</f>
        <v>4.5662100456622737E-3</v>
      </c>
      <c r="JZ322" s="107">
        <f>IF(ISBLANK(JV323),"",IF(ISBLANK(JV322),"",IFERROR(((JV322-JV323)/0.36/P322),"")))</f>
        <v>3.4950532724505328</v>
      </c>
    </row>
    <row r="323" spans="1:286" x14ac:dyDescent="0.25">
      <c r="A323" s="15" t="s">
        <v>685</v>
      </c>
      <c r="B323" s="4" t="s">
        <v>788</v>
      </c>
      <c r="C323" s="4" t="s">
        <v>734</v>
      </c>
      <c r="D323" s="4" t="s">
        <v>808</v>
      </c>
      <c r="E323" s="4" t="s">
        <v>15</v>
      </c>
      <c r="F323" s="15" t="s">
        <v>627</v>
      </c>
      <c r="G323" s="15" t="s">
        <v>632</v>
      </c>
      <c r="H323" s="27">
        <v>3</v>
      </c>
      <c r="I323" s="15" t="s">
        <v>631</v>
      </c>
      <c r="J323" s="58" t="s">
        <v>720</v>
      </c>
      <c r="K323" s="26">
        <v>1022</v>
      </c>
      <c r="L323" s="98">
        <v>-2.3672930339999998</v>
      </c>
      <c r="M323" s="98">
        <v>34.062509034000001</v>
      </c>
      <c r="N323" s="24">
        <v>43168</v>
      </c>
      <c r="O323" s="24">
        <v>43241</v>
      </c>
      <c r="P323" s="26">
        <f t="shared" si="43"/>
        <v>73</v>
      </c>
      <c r="R323" s="91" t="s">
        <v>23</v>
      </c>
      <c r="S323" s="85">
        <v>1.5</v>
      </c>
      <c r="T323" s="85">
        <v>1.25</v>
      </c>
      <c r="AH323" s="104">
        <v>10</v>
      </c>
      <c r="EA323" s="28">
        <v>75</v>
      </c>
      <c r="EB323" s="104">
        <f t="shared" si="47"/>
        <v>85</v>
      </c>
      <c r="EC323" s="28">
        <v>85</v>
      </c>
      <c r="EG323" s="1">
        <v>4.5</v>
      </c>
      <c r="EH323" s="4">
        <v>40</v>
      </c>
      <c r="EN323">
        <v>75</v>
      </c>
      <c r="EV323">
        <v>10</v>
      </c>
      <c r="IN323" s="72">
        <v>0</v>
      </c>
      <c r="IO323" s="15">
        <f t="shared" si="48"/>
        <v>85</v>
      </c>
      <c r="IP323" s="58">
        <v>85</v>
      </c>
      <c r="IR323" s="3" t="s">
        <v>328</v>
      </c>
      <c r="IS323" s="32" t="s">
        <v>1038</v>
      </c>
      <c r="JC323">
        <v>122.4</v>
      </c>
      <c r="JD323">
        <v>146.63</v>
      </c>
      <c r="JE323" s="108">
        <v>0</v>
      </c>
      <c r="JJ323" s="108">
        <v>54.9</v>
      </c>
      <c r="JT323" s="107" t="str">
        <f t="shared" si="45"/>
        <v/>
      </c>
      <c r="JU323" s="107" t="str">
        <f t="shared" si="46"/>
        <v/>
      </c>
      <c r="JV323" s="107">
        <f t="shared" si="49"/>
        <v>54.9</v>
      </c>
      <c r="JW323" s="107">
        <f>IF(ISBLANK(JE323),"",IF(ISBLANK(JC323),"",IFERROR(((JE323-JC323)/0.36/P323),"")))</f>
        <v>-4.6575342465753424</v>
      </c>
      <c r="JY323" s="107">
        <f>IF(ISBLANK(JV323),"",IF(ISBLANK(JD323),"",IFERROR(((JV323-JD323)/0.36/P323),"")))</f>
        <v>-3.4904870624048705</v>
      </c>
    </row>
    <row r="324" spans="1:286" x14ac:dyDescent="0.25">
      <c r="A324" s="15" t="s">
        <v>686</v>
      </c>
      <c r="B324" s="4" t="s">
        <v>789</v>
      </c>
      <c r="C324" s="4" t="s">
        <v>734</v>
      </c>
      <c r="D324" s="4" t="s">
        <v>809</v>
      </c>
      <c r="E324" s="4" t="s">
        <v>15</v>
      </c>
      <c r="F324" s="15" t="s">
        <v>627</v>
      </c>
      <c r="G324" s="15" t="s">
        <v>632</v>
      </c>
      <c r="H324" s="27">
        <v>4</v>
      </c>
      <c r="I324" s="15" t="s">
        <v>629</v>
      </c>
      <c r="J324" s="58" t="s">
        <v>720</v>
      </c>
      <c r="K324" s="26">
        <v>1020</v>
      </c>
      <c r="L324" s="98">
        <v>-2.3685700170000001</v>
      </c>
      <c r="M324" s="98">
        <v>34.062585980000001</v>
      </c>
      <c r="N324" s="24">
        <v>43168</v>
      </c>
      <c r="O324" s="24">
        <v>43241</v>
      </c>
      <c r="P324" s="26">
        <f t="shared" si="43"/>
        <v>73</v>
      </c>
      <c r="R324" s="91" t="s">
        <v>23</v>
      </c>
      <c r="S324" s="85">
        <v>1.5</v>
      </c>
      <c r="T324" s="85">
        <v>3</v>
      </c>
      <c r="Z324" s="104">
        <v>5</v>
      </c>
      <c r="AW324" s="104">
        <v>5</v>
      </c>
      <c r="EA324" s="28">
        <v>75</v>
      </c>
      <c r="EB324" s="104">
        <f t="shared" si="47"/>
        <v>85</v>
      </c>
      <c r="EC324" s="28">
        <v>85</v>
      </c>
      <c r="EG324" s="1">
        <v>11</v>
      </c>
      <c r="EH324" s="4">
        <v>61.4</v>
      </c>
      <c r="EN324">
        <v>95</v>
      </c>
      <c r="EV324">
        <v>3</v>
      </c>
      <c r="IN324" s="72">
        <v>0</v>
      </c>
      <c r="IO324" s="15">
        <f t="shared" si="48"/>
        <v>98</v>
      </c>
      <c r="IP324" s="58">
        <v>98</v>
      </c>
      <c r="IR324" s="3" t="s">
        <v>328</v>
      </c>
      <c r="IS324" s="32" t="s">
        <v>1038</v>
      </c>
      <c r="JC324">
        <v>52.47</v>
      </c>
      <c r="JD324">
        <v>100.34</v>
      </c>
      <c r="JE324" s="107">
        <v>0</v>
      </c>
      <c r="JJ324" s="110">
        <v>122.5</v>
      </c>
      <c r="JK324" s="6">
        <v>28.89</v>
      </c>
      <c r="JT324" s="107" t="str">
        <f t="shared" si="45"/>
        <v/>
      </c>
      <c r="JU324" s="107" t="str">
        <f t="shared" si="46"/>
        <v/>
      </c>
      <c r="JV324" s="107">
        <f t="shared" si="49"/>
        <v>122.5</v>
      </c>
      <c r="JW324" s="107">
        <f>IF(ISBLANK(JE324),"",IF(ISBLANK(JC325),"",IFERROR(((JE324-JC325)/0.36/P324),"")))</f>
        <v>-0.89383561643835618</v>
      </c>
      <c r="JX324" s="107">
        <f>IF(ISBLANK(JE324),"",IF(ISBLANK(JE324),"",IFERROR(((JE324-JE325)/0.36/P324),"")))</f>
        <v>0</v>
      </c>
      <c r="JY324" s="107">
        <f>IF(ISBLANK(JD325),"",IF(ISBLANK(JV324),"",IFERROR(((JV324-JD325)/0.36/P324),"")))</f>
        <v>1.7747336377473366</v>
      </c>
      <c r="JZ324" s="107">
        <f>IF(ISBLANK(JV325),"",IF(ISBLANK(JV324),"",IFERROR(((JV324-JV325)/0.36/P324),"")))</f>
        <v>2.9935312024353125</v>
      </c>
    </row>
    <row r="325" spans="1:286" x14ac:dyDescent="0.25">
      <c r="A325" s="15" t="s">
        <v>687</v>
      </c>
      <c r="B325" s="4" t="s">
        <v>789</v>
      </c>
      <c r="C325" s="4" t="s">
        <v>734</v>
      </c>
      <c r="D325" s="4" t="s">
        <v>809</v>
      </c>
      <c r="E325" s="4" t="s">
        <v>15</v>
      </c>
      <c r="F325" s="15" t="s">
        <v>627</v>
      </c>
      <c r="G325" s="15" t="s">
        <v>632</v>
      </c>
      <c r="H325" s="27">
        <v>4</v>
      </c>
      <c r="I325" s="15" t="s">
        <v>631</v>
      </c>
      <c r="J325" s="58" t="s">
        <v>720</v>
      </c>
      <c r="K325" s="26">
        <v>1020</v>
      </c>
      <c r="L325" s="98">
        <v>-2.3685700170000001</v>
      </c>
      <c r="M325" s="98">
        <v>34.062585980000001</v>
      </c>
      <c r="N325" s="24">
        <v>43168</v>
      </c>
      <c r="O325" s="24">
        <v>43241</v>
      </c>
      <c r="P325" s="26">
        <f t="shared" si="43"/>
        <v>73</v>
      </c>
      <c r="R325" s="91" t="s">
        <v>23</v>
      </c>
      <c r="S325" s="85">
        <v>2</v>
      </c>
      <c r="T325" s="85">
        <v>4.13</v>
      </c>
      <c r="X325" s="104">
        <v>5</v>
      </c>
      <c r="AH325" s="104">
        <v>15</v>
      </c>
      <c r="CE325" s="104">
        <v>3</v>
      </c>
      <c r="CZ325" s="104">
        <v>5</v>
      </c>
      <c r="EA325" s="28">
        <v>52</v>
      </c>
      <c r="EB325" s="104">
        <f t="shared" si="47"/>
        <v>80</v>
      </c>
      <c r="EC325" s="28">
        <v>80</v>
      </c>
      <c r="EG325" s="1">
        <v>5.5</v>
      </c>
      <c r="EH325" s="4">
        <v>44.4</v>
      </c>
      <c r="EK325">
        <v>5</v>
      </c>
      <c r="EL325">
        <v>40</v>
      </c>
      <c r="EN325">
        <v>35</v>
      </c>
      <c r="EV325">
        <v>5</v>
      </c>
      <c r="HM325" s="4">
        <v>5</v>
      </c>
      <c r="IN325" s="72">
        <v>0</v>
      </c>
      <c r="IO325" s="15">
        <f t="shared" si="48"/>
        <v>90</v>
      </c>
      <c r="IP325" s="58">
        <v>95</v>
      </c>
      <c r="IR325" s="3" t="s">
        <v>328</v>
      </c>
      <c r="IS325" s="32" t="s">
        <v>1038</v>
      </c>
      <c r="JC325">
        <v>23.49</v>
      </c>
      <c r="JD325">
        <v>75.86</v>
      </c>
      <c r="JE325" s="107">
        <v>0</v>
      </c>
      <c r="JJ325" s="110">
        <v>43.83</v>
      </c>
      <c r="JK325" s="6">
        <v>30.38</v>
      </c>
      <c r="JT325" s="107" t="str">
        <f t="shared" si="45"/>
        <v/>
      </c>
      <c r="JU325" s="107" t="str">
        <f t="shared" si="46"/>
        <v/>
      </c>
      <c r="JV325" s="107">
        <f t="shared" si="49"/>
        <v>43.83</v>
      </c>
      <c r="JW325" s="107">
        <f>IF(ISBLANK(JE325),"",IF(ISBLANK(JC325),"",IFERROR(((JE325-JC325)/0.36/P325),"")))</f>
        <v>-0.89383561643835618</v>
      </c>
      <c r="JY325" s="107">
        <f>IF(ISBLANK(JV325),"",IF(ISBLANK(JD325),"",IFERROR(((JV325-JD325)/0.36/P325),"")))</f>
        <v>-1.2187975646879758</v>
      </c>
    </row>
    <row r="326" spans="1:286" x14ac:dyDescent="0.25">
      <c r="A326" s="15" t="s">
        <v>688</v>
      </c>
      <c r="B326" s="4" t="s">
        <v>790</v>
      </c>
      <c r="C326" s="4" t="s">
        <v>735</v>
      </c>
      <c r="D326" s="4" t="s">
        <v>810</v>
      </c>
      <c r="E326" s="4" t="s">
        <v>31</v>
      </c>
      <c r="F326" s="15" t="s">
        <v>633</v>
      </c>
      <c r="G326" s="15" t="s">
        <v>628</v>
      </c>
      <c r="H326" s="27">
        <v>1</v>
      </c>
      <c r="I326" s="15" t="s">
        <v>629</v>
      </c>
      <c r="J326" s="58" t="s">
        <v>720</v>
      </c>
      <c r="K326" s="26">
        <v>995</v>
      </c>
      <c r="L326" s="98">
        <v>-3.2993320000000002</v>
      </c>
      <c r="M326" s="98">
        <v>34.848457965999998</v>
      </c>
      <c r="N326" s="24">
        <v>43166</v>
      </c>
      <c r="O326" s="24">
        <v>43245</v>
      </c>
      <c r="P326" s="26">
        <f t="shared" si="43"/>
        <v>79</v>
      </c>
      <c r="R326" s="91" t="s">
        <v>115</v>
      </c>
      <c r="S326" s="85">
        <v>1.5</v>
      </c>
      <c r="T326" s="85">
        <v>3.13</v>
      </c>
      <c r="AH326" s="104">
        <v>1</v>
      </c>
      <c r="AQ326" s="104">
        <v>6</v>
      </c>
      <c r="AR326" s="104">
        <v>1</v>
      </c>
      <c r="CM326" s="104">
        <v>5</v>
      </c>
      <c r="DU326" s="104">
        <v>5</v>
      </c>
      <c r="EA326" s="28">
        <v>7</v>
      </c>
      <c r="EB326" s="104">
        <f t="shared" si="47"/>
        <v>25</v>
      </c>
      <c r="EC326" s="28">
        <v>25</v>
      </c>
      <c r="EG326" s="1">
        <v>4</v>
      </c>
      <c r="EH326" s="4">
        <v>55</v>
      </c>
      <c r="EN326">
        <v>15</v>
      </c>
      <c r="FF326">
        <v>3</v>
      </c>
      <c r="FG326">
        <v>15</v>
      </c>
      <c r="FI326" s="4">
        <v>2</v>
      </c>
      <c r="FV326" s="4">
        <v>2</v>
      </c>
      <c r="FY326" s="4">
        <v>3</v>
      </c>
      <c r="IL326" s="4">
        <v>2</v>
      </c>
      <c r="IM326" s="4">
        <v>2</v>
      </c>
      <c r="IN326" s="72">
        <v>25</v>
      </c>
      <c r="IO326" s="15">
        <f t="shared" si="48"/>
        <v>69</v>
      </c>
      <c r="IP326" s="58">
        <v>69</v>
      </c>
      <c r="JC326">
        <v>6.53</v>
      </c>
      <c r="JD326">
        <v>40.120000000000005</v>
      </c>
      <c r="JE326" s="107">
        <v>32.090000000000003</v>
      </c>
      <c r="JG326" s="137">
        <v>22.34</v>
      </c>
      <c r="JJ326" s="110">
        <v>30.64</v>
      </c>
      <c r="JK326" s="6">
        <v>7.62</v>
      </c>
      <c r="JT326" s="107" t="str">
        <f t="shared" si="45"/>
        <v/>
      </c>
      <c r="JU326" s="107" t="str">
        <f t="shared" si="46"/>
        <v/>
      </c>
      <c r="JV326" s="107">
        <f t="shared" si="49"/>
        <v>62.730000000000004</v>
      </c>
      <c r="JW326" s="107">
        <f>IF(ISBLANK(JE326),"",IF(ISBLANK(JC328),"",IFERROR(((JE326-JC328)/0.36/P326),"")))</f>
        <v>1.1114627285513363</v>
      </c>
      <c r="JX326" s="107">
        <f>IF(ISBLANK(JE326),"",IF(ISBLANK(JE328),"",IFERROR(((JE326-JE328)/0.36/P326),"")))</f>
        <v>0.75527426160337563</v>
      </c>
      <c r="JY326" s="107">
        <f>IF(ISBLANK(JV326),"",IF(ISBLANK(JD328),"",IFERROR(((JV326-JD328)/0.36/P326),"")))</f>
        <v>2.0682137834036571</v>
      </c>
      <c r="JZ326" s="107">
        <f>IF(ISBLANK(JV328),"",IF(ISBLANK(JV326),"",IFERROR(((JV326-JV328)/0.36/P326),"")))</f>
        <v>-1.3118846694796062</v>
      </c>
    </row>
    <row r="327" spans="1:286" x14ac:dyDescent="0.25">
      <c r="A327" s="15" t="s">
        <v>689</v>
      </c>
      <c r="B327" s="4" t="s">
        <v>790</v>
      </c>
      <c r="C327" s="4" t="s">
        <v>735</v>
      </c>
      <c r="D327" s="4" t="s">
        <v>810</v>
      </c>
      <c r="E327" s="4" t="s">
        <v>31</v>
      </c>
      <c r="F327" s="15" t="s">
        <v>633</v>
      </c>
      <c r="G327" s="15" t="s">
        <v>628</v>
      </c>
      <c r="H327" s="27">
        <v>1</v>
      </c>
      <c r="I327" s="15" t="s">
        <v>634</v>
      </c>
      <c r="J327" s="58" t="s">
        <v>720</v>
      </c>
      <c r="K327" s="26">
        <v>995</v>
      </c>
      <c r="L327" s="98">
        <v>-3.2993320000000002</v>
      </c>
      <c r="M327" s="98">
        <v>34.848457965999998</v>
      </c>
      <c r="N327" s="24">
        <v>43166</v>
      </c>
      <c r="O327" s="24">
        <v>43245</v>
      </c>
      <c r="P327" s="26">
        <f t="shared" si="43"/>
        <v>79</v>
      </c>
      <c r="R327" s="91" t="s">
        <v>115</v>
      </c>
      <c r="S327" s="85">
        <v>2.5</v>
      </c>
      <c r="T327" s="85">
        <v>3</v>
      </c>
      <c r="W327" s="104">
        <v>3</v>
      </c>
      <c r="AQ327" s="104">
        <v>5</v>
      </c>
      <c r="DJ327" s="104">
        <v>15</v>
      </c>
      <c r="DU327" s="104">
        <v>2</v>
      </c>
      <c r="EA327" s="28">
        <v>10</v>
      </c>
      <c r="EB327" s="104">
        <f t="shared" si="47"/>
        <v>35</v>
      </c>
      <c r="EC327" s="28">
        <v>35</v>
      </c>
      <c r="EG327" s="1">
        <v>13.5</v>
      </c>
      <c r="EH327" s="4">
        <v>57.6</v>
      </c>
      <c r="EK327">
        <v>5</v>
      </c>
      <c r="EN327">
        <v>3</v>
      </c>
      <c r="FG327">
        <v>5</v>
      </c>
      <c r="GO327" s="4">
        <v>2</v>
      </c>
      <c r="IM327" s="4">
        <v>45</v>
      </c>
      <c r="IN327" s="72">
        <v>10</v>
      </c>
      <c r="IO327" s="15">
        <f t="shared" si="48"/>
        <v>70</v>
      </c>
      <c r="IP327" s="58">
        <v>70</v>
      </c>
      <c r="JC327">
        <v>47.08</v>
      </c>
      <c r="JD327">
        <v>91.58</v>
      </c>
      <c r="JE327" s="107">
        <v>23.2</v>
      </c>
      <c r="JG327" s="137">
        <v>15.41</v>
      </c>
      <c r="JJ327" s="110">
        <v>110.2</v>
      </c>
      <c r="JK327" s="6">
        <v>23.64</v>
      </c>
      <c r="JT327" s="107" t="str">
        <f t="shared" si="45"/>
        <v/>
      </c>
      <c r="JU327" s="107" t="str">
        <f t="shared" si="46"/>
        <v/>
      </c>
      <c r="JV327" s="107">
        <f t="shared" si="49"/>
        <v>133.4</v>
      </c>
      <c r="JW327" s="107">
        <f>IF(ISBLANK(JE327),"",IF(ISBLANK(JC328),"",IFERROR(((JE327-JC328)/0.36/P327),"")))</f>
        <v>0.79887482419127986</v>
      </c>
      <c r="JX327" s="107">
        <f>IF(ISBLANK(JE327),"",IF(ISBLANK(JE328),"",IFERROR(((JE327-JE328)/0.36/P327),"")))</f>
        <v>0.44268635724331928</v>
      </c>
      <c r="JY327" s="107">
        <f>IF(ISBLANK(JV327),"",IF(ISBLANK(JD328),"",IFERROR(((JV327-JD328)/0.36/P327),"")))</f>
        <v>4.5530942334739803</v>
      </c>
      <c r="JZ327" s="107">
        <f>IF(ISBLANK(JV328),"",IF(ISBLANK(JV327),"",IFERROR(((JV327-JV328)/0.36/P327),"")))</f>
        <v>1.1729957805907174</v>
      </c>
    </row>
    <row r="328" spans="1:286" x14ac:dyDescent="0.25">
      <c r="A328" s="15" t="s">
        <v>690</v>
      </c>
      <c r="B328" s="4" t="s">
        <v>790</v>
      </c>
      <c r="C328" s="4" t="s">
        <v>735</v>
      </c>
      <c r="D328" s="4" t="s">
        <v>810</v>
      </c>
      <c r="E328" s="4" t="s">
        <v>31</v>
      </c>
      <c r="F328" s="15" t="s">
        <v>633</v>
      </c>
      <c r="G328" s="15" t="s">
        <v>628</v>
      </c>
      <c r="H328" s="27">
        <v>1</v>
      </c>
      <c r="I328" s="15" t="s">
        <v>631</v>
      </c>
      <c r="J328" s="58" t="s">
        <v>720</v>
      </c>
      <c r="K328" s="26">
        <v>995</v>
      </c>
      <c r="L328" s="98">
        <v>-3.2993320000000002</v>
      </c>
      <c r="M328" s="98">
        <v>34.848457965999998</v>
      </c>
      <c r="N328" s="24">
        <v>43166</v>
      </c>
      <c r="O328" s="24">
        <v>43245</v>
      </c>
      <c r="P328" s="26">
        <f t="shared" si="43"/>
        <v>79</v>
      </c>
      <c r="R328" s="91" t="s">
        <v>115</v>
      </c>
      <c r="S328" s="85">
        <v>1.5</v>
      </c>
      <c r="T328" s="85">
        <v>2.5</v>
      </c>
      <c r="AH328" s="104">
        <v>1</v>
      </c>
      <c r="AQ328" s="104">
        <v>1</v>
      </c>
      <c r="AU328" s="104">
        <v>4</v>
      </c>
      <c r="BK328" s="104">
        <v>3</v>
      </c>
      <c r="DJ328" s="104">
        <v>2</v>
      </c>
      <c r="EA328" s="28">
        <v>5</v>
      </c>
      <c r="EB328" s="104">
        <f t="shared" si="47"/>
        <v>16</v>
      </c>
      <c r="EC328" s="28">
        <v>15</v>
      </c>
      <c r="EG328" s="1">
        <v>9</v>
      </c>
      <c r="EH328" s="4">
        <v>43.4</v>
      </c>
      <c r="EN328">
        <v>2</v>
      </c>
      <c r="FG328">
        <v>5</v>
      </c>
      <c r="FI328" s="4">
        <v>5</v>
      </c>
      <c r="FY328" s="4">
        <v>3</v>
      </c>
      <c r="IM328" s="4">
        <v>35</v>
      </c>
      <c r="IN328" s="72">
        <v>7</v>
      </c>
      <c r="IO328" s="15">
        <f t="shared" si="48"/>
        <v>57</v>
      </c>
      <c r="IP328" s="58">
        <v>57</v>
      </c>
      <c r="JC328">
        <v>0.48</v>
      </c>
      <c r="JD328">
        <v>3.91</v>
      </c>
      <c r="JE328" s="107">
        <v>10.61</v>
      </c>
      <c r="JG328" s="137">
        <v>10.44</v>
      </c>
      <c r="JJ328" s="110">
        <v>89.43</v>
      </c>
      <c r="JK328" s="6">
        <v>36.630000000000003</v>
      </c>
      <c r="JT328" s="107" t="str">
        <f t="shared" si="45"/>
        <v/>
      </c>
      <c r="JU328" s="107" t="str">
        <f t="shared" si="46"/>
        <v/>
      </c>
      <c r="JV328" s="107">
        <f t="shared" si="49"/>
        <v>100.04</v>
      </c>
      <c r="JW328" s="107">
        <f>IF(ISBLANK(JE328),"",IF(ISBLANK(JC328),"",IFERROR(((JE328-JC328)/0.36/P328),"")))</f>
        <v>0.35618846694796058</v>
      </c>
      <c r="JY328" s="107">
        <f>IF(ISBLANK(JV328),"",IF(ISBLANK(JD328),"",IFERROR(((JV328-JD328)/0.36/P328),"")))</f>
        <v>3.3800984528832636</v>
      </c>
    </row>
    <row r="329" spans="1:286" x14ac:dyDescent="0.25">
      <c r="A329" s="15" t="s">
        <v>691</v>
      </c>
      <c r="B329" s="4" t="s">
        <v>791</v>
      </c>
      <c r="C329" s="4" t="s">
        <v>735</v>
      </c>
      <c r="D329" s="4" t="s">
        <v>811</v>
      </c>
      <c r="E329" s="4" t="s">
        <v>31</v>
      </c>
      <c r="F329" s="15" t="s">
        <v>633</v>
      </c>
      <c r="G329" s="15" t="s">
        <v>628</v>
      </c>
      <c r="H329" s="27">
        <v>2</v>
      </c>
      <c r="I329" s="15" t="s">
        <v>629</v>
      </c>
      <c r="J329" s="58" t="s">
        <v>720</v>
      </c>
      <c r="K329" s="26">
        <v>980</v>
      </c>
      <c r="L329" s="98">
        <v>-3.3032679740000002</v>
      </c>
      <c r="M329" s="98">
        <v>34.847795963000003</v>
      </c>
      <c r="N329" s="24">
        <v>43166</v>
      </c>
      <c r="O329" s="24">
        <v>43245</v>
      </c>
      <c r="P329" s="26">
        <f t="shared" si="43"/>
        <v>79</v>
      </c>
      <c r="R329" s="91" t="s">
        <v>115</v>
      </c>
      <c r="S329" s="85">
        <v>2</v>
      </c>
      <c r="T329" s="85">
        <v>1</v>
      </c>
      <c r="W329" s="104">
        <v>2</v>
      </c>
      <c r="AQ329" s="104">
        <v>7</v>
      </c>
      <c r="CA329" s="104">
        <v>2</v>
      </c>
      <c r="CM329" s="104">
        <v>3</v>
      </c>
      <c r="DJ329" s="104">
        <v>1</v>
      </c>
      <c r="EA329" s="28">
        <v>10</v>
      </c>
      <c r="EB329" s="104">
        <f t="shared" si="47"/>
        <v>25</v>
      </c>
      <c r="EC329" s="28">
        <v>25</v>
      </c>
      <c r="EG329" s="1">
        <v>10.5</v>
      </c>
      <c r="EH329" s="4">
        <v>44.4</v>
      </c>
      <c r="IN329" s="72">
        <v>25</v>
      </c>
      <c r="IO329" s="15">
        <f t="shared" si="48"/>
        <v>25</v>
      </c>
      <c r="IP329" s="58">
        <v>75</v>
      </c>
      <c r="JC329">
        <v>16.989999999999998</v>
      </c>
      <c r="JD329">
        <v>38.04</v>
      </c>
      <c r="JE329" s="107">
        <v>37.49</v>
      </c>
      <c r="JG329" s="137">
        <v>19.84</v>
      </c>
      <c r="JJ329" s="110">
        <v>46.66</v>
      </c>
      <c r="JK329" s="6">
        <v>9.1</v>
      </c>
      <c r="JT329" s="107" t="str">
        <f t="shared" si="45"/>
        <v/>
      </c>
      <c r="JU329" s="107" t="str">
        <f t="shared" si="46"/>
        <v/>
      </c>
      <c r="JV329" s="107">
        <f t="shared" si="49"/>
        <v>84.15</v>
      </c>
      <c r="JW329" s="107">
        <f>IF(ISBLANK(JE329),"",IF(ISBLANK(JC331),"",IFERROR(((JE329-JC331)/0.36/P329),"")))</f>
        <v>1.098804500703235</v>
      </c>
      <c r="JX329" s="107">
        <f>IF(ISBLANK(JE329),"",IF(ISBLANK(JE331),"",IFERROR(((JE329-JE331)/0.36/P329),"")))</f>
        <v>-9.5288326300984563E-2</v>
      </c>
      <c r="JY329" s="107">
        <f>IF(ISBLANK(JV329),"",IF(ISBLANK(JD331),"",IFERROR(((JV329-JD331)/0.36/P329),"")))</f>
        <v>2.6255274261603376</v>
      </c>
      <c r="JZ329" s="107">
        <f>IF(ISBLANK(JV331),"",IF(ISBLANK(JV329),"",IFERROR(((JV329-JV331)/0.36/P329),"")))</f>
        <v>0.79500703234880454</v>
      </c>
    </row>
    <row r="330" spans="1:286" x14ac:dyDescent="0.25">
      <c r="A330" s="15" t="s">
        <v>692</v>
      </c>
      <c r="B330" s="4" t="s">
        <v>791</v>
      </c>
      <c r="C330" s="4" t="s">
        <v>735</v>
      </c>
      <c r="D330" s="4" t="s">
        <v>811</v>
      </c>
      <c r="E330" s="4" t="s">
        <v>31</v>
      </c>
      <c r="F330" s="15" t="s">
        <v>633</v>
      </c>
      <c r="G330" s="15" t="s">
        <v>628</v>
      </c>
      <c r="H330" s="27">
        <v>2</v>
      </c>
      <c r="I330" s="15" t="s">
        <v>634</v>
      </c>
      <c r="J330" s="58" t="s">
        <v>720</v>
      </c>
      <c r="K330" s="26">
        <v>980</v>
      </c>
      <c r="L330" s="98">
        <v>-3.3032679740000002</v>
      </c>
      <c r="M330" s="98">
        <v>34.847795963000003</v>
      </c>
      <c r="N330" s="24">
        <v>43166</v>
      </c>
      <c r="O330" s="24">
        <v>43245</v>
      </c>
      <c r="P330" s="26">
        <f t="shared" si="43"/>
        <v>79</v>
      </c>
      <c r="R330" s="91" t="s">
        <v>115</v>
      </c>
      <c r="S330" s="85">
        <v>1</v>
      </c>
      <c r="T330" s="85">
        <v>2</v>
      </c>
      <c r="AQ330" s="104">
        <v>3</v>
      </c>
      <c r="AU330" s="104">
        <v>2</v>
      </c>
      <c r="BP330" s="104">
        <v>1</v>
      </c>
      <c r="CA330" s="104">
        <v>2</v>
      </c>
      <c r="EA330" s="28">
        <v>8</v>
      </c>
      <c r="EB330" s="104">
        <f t="shared" si="47"/>
        <v>16</v>
      </c>
      <c r="EC330" s="28">
        <v>16</v>
      </c>
      <c r="EG330" s="1">
        <v>4</v>
      </c>
      <c r="EH330" s="4">
        <v>31.6</v>
      </c>
      <c r="IN330" s="72">
        <v>45</v>
      </c>
      <c r="IO330" s="15">
        <f t="shared" si="48"/>
        <v>45</v>
      </c>
      <c r="IP330" s="58">
        <v>79</v>
      </c>
      <c r="JC330">
        <v>8.75</v>
      </c>
      <c r="JD330">
        <v>37.04</v>
      </c>
      <c r="JE330" s="107">
        <v>52.13</v>
      </c>
      <c r="JG330" s="137">
        <v>25.36</v>
      </c>
      <c r="JJ330" s="110">
        <v>37.700000000000003</v>
      </c>
      <c r="JK330" s="6">
        <v>24.13</v>
      </c>
      <c r="JT330" s="107" t="str">
        <f t="shared" si="45"/>
        <v/>
      </c>
      <c r="JU330" s="107" t="str">
        <f t="shared" si="46"/>
        <v/>
      </c>
      <c r="JV330" s="107">
        <f t="shared" si="49"/>
        <v>89.830000000000013</v>
      </c>
      <c r="JW330" s="107">
        <f>IF(ISBLANK(JE330),"",IF(ISBLANK(JC331),"",IFERROR(((JE330-JC331)/0.36/P330),"")))</f>
        <v>1.6135724331926864</v>
      </c>
      <c r="JX330" s="107">
        <f>IF(ISBLANK(JE330),"",IF(ISBLANK(JE331),"",IFERROR(((JE330-JE331)/0.36/P330),"")))</f>
        <v>0.41947960618846702</v>
      </c>
      <c r="JY330" s="107">
        <f>IF(ISBLANK(JV330),"",IF(ISBLANK(JD331),"",IFERROR(((JV330-JD331)/0.36/P330),"")))</f>
        <v>2.8252461322081581</v>
      </c>
      <c r="JZ330" s="107">
        <f>IF(ISBLANK(JV331),"",IF(ISBLANK(JV330),"",IFERROR(((JV330-JV331)/0.36/P330),"")))</f>
        <v>0.99472573839662481</v>
      </c>
    </row>
    <row r="331" spans="1:286" x14ac:dyDescent="0.25">
      <c r="A331" s="15" t="s">
        <v>693</v>
      </c>
      <c r="B331" s="4" t="s">
        <v>791</v>
      </c>
      <c r="C331" s="4" t="s">
        <v>735</v>
      </c>
      <c r="D331" s="15" t="s">
        <v>811</v>
      </c>
      <c r="E331" s="4" t="s">
        <v>31</v>
      </c>
      <c r="F331" s="15" t="s">
        <v>633</v>
      </c>
      <c r="G331" s="15" t="s">
        <v>628</v>
      </c>
      <c r="H331" s="27">
        <v>2</v>
      </c>
      <c r="I331" s="15" t="s">
        <v>631</v>
      </c>
      <c r="J331" s="58" t="s">
        <v>720</v>
      </c>
      <c r="K331" s="27">
        <v>980</v>
      </c>
      <c r="L331" s="98">
        <v>-3.3032679740000002</v>
      </c>
      <c r="M331" s="98">
        <v>34.847795963000003</v>
      </c>
      <c r="N331" s="24">
        <v>43166</v>
      </c>
      <c r="O331" s="24">
        <v>43245</v>
      </c>
      <c r="P331" s="26">
        <f t="shared" si="43"/>
        <v>79</v>
      </c>
      <c r="R331" s="91" t="s">
        <v>115</v>
      </c>
      <c r="S331" s="85">
        <v>1.5</v>
      </c>
      <c r="T331" s="85">
        <v>0.63</v>
      </c>
      <c r="AQ331" s="104">
        <v>3</v>
      </c>
      <c r="BK331" s="104">
        <v>2</v>
      </c>
      <c r="BP331" s="104">
        <v>1</v>
      </c>
      <c r="CA331" s="104">
        <v>2</v>
      </c>
      <c r="EA331" s="28">
        <v>12</v>
      </c>
      <c r="EB331" s="104">
        <f t="shared" si="47"/>
        <v>20</v>
      </c>
      <c r="EC331" s="28">
        <v>20</v>
      </c>
      <c r="EG331" s="1">
        <v>3</v>
      </c>
      <c r="EH331" s="4">
        <v>16.7</v>
      </c>
      <c r="IN331" s="72">
        <v>45</v>
      </c>
      <c r="IO331" s="15">
        <f t="shared" si="48"/>
        <v>45</v>
      </c>
      <c r="IP331" s="58">
        <v>77</v>
      </c>
      <c r="JC331">
        <v>6.24</v>
      </c>
      <c r="JD331">
        <v>9.48</v>
      </c>
      <c r="JE331" s="107">
        <v>40.200000000000003</v>
      </c>
      <c r="JG331" s="137">
        <v>24.72</v>
      </c>
      <c r="JJ331" s="110">
        <v>21.34</v>
      </c>
      <c r="JK331" s="6">
        <v>12.88</v>
      </c>
      <c r="JT331" s="107" t="str">
        <f t="shared" si="45"/>
        <v/>
      </c>
      <c r="JU331" s="107" t="str">
        <f t="shared" si="46"/>
        <v/>
      </c>
      <c r="JV331" s="107">
        <f t="shared" si="49"/>
        <v>61.540000000000006</v>
      </c>
      <c r="JW331" s="107">
        <f>IF(ISBLANK(JE331),"",IF(ISBLANK(JC331),"",IFERROR(((JE331-JC331)/0.36/P331),"")))</f>
        <v>1.1940928270042195</v>
      </c>
      <c r="JY331" s="107">
        <f>IF(ISBLANK(JV331),"",IF(ISBLANK(JD331),"",IFERROR(((JV331-JD331)/0.36/P331),"")))</f>
        <v>1.8305203938115331</v>
      </c>
    </row>
    <row r="332" spans="1:286" x14ac:dyDescent="0.25">
      <c r="A332" s="15" t="s">
        <v>694</v>
      </c>
      <c r="B332" s="4" t="s">
        <v>792</v>
      </c>
      <c r="C332" s="4" t="s">
        <v>735</v>
      </c>
      <c r="D332" s="4" t="s">
        <v>812</v>
      </c>
      <c r="E332" s="4" t="s">
        <v>31</v>
      </c>
      <c r="F332" s="15" t="s">
        <v>633</v>
      </c>
      <c r="G332" s="15" t="s">
        <v>628</v>
      </c>
      <c r="H332" s="27">
        <v>3</v>
      </c>
      <c r="I332" s="15" t="s">
        <v>629</v>
      </c>
      <c r="J332" s="58" t="s">
        <v>720</v>
      </c>
      <c r="K332" s="26">
        <v>998</v>
      </c>
      <c r="L332" s="98">
        <v>-3.295644969</v>
      </c>
      <c r="M332" s="98">
        <v>34.852435010999997</v>
      </c>
      <c r="N332" s="24">
        <v>43166</v>
      </c>
      <c r="O332" s="24">
        <v>43245</v>
      </c>
      <c r="P332" s="26">
        <f t="shared" si="43"/>
        <v>79</v>
      </c>
      <c r="R332" s="91" t="s">
        <v>115</v>
      </c>
      <c r="S332" s="85">
        <v>1</v>
      </c>
      <c r="T332" s="85">
        <v>1.25</v>
      </c>
      <c r="AK332" s="104">
        <v>1</v>
      </c>
      <c r="AQ332" s="104">
        <v>4</v>
      </c>
      <c r="CM332" s="104">
        <v>2</v>
      </c>
      <c r="CW332" s="104">
        <v>3</v>
      </c>
      <c r="EA332" s="28">
        <v>10</v>
      </c>
      <c r="EB332" s="104">
        <f t="shared" si="47"/>
        <v>20</v>
      </c>
      <c r="EC332" s="28">
        <v>20</v>
      </c>
      <c r="EG332" s="1">
        <v>2</v>
      </c>
      <c r="EH332" s="4">
        <v>7.6</v>
      </c>
      <c r="IN332" s="72">
        <v>5</v>
      </c>
      <c r="IO332" s="15">
        <f t="shared" si="48"/>
        <v>5</v>
      </c>
      <c r="IP332" s="58">
        <v>28</v>
      </c>
      <c r="IR332" s="3" t="s">
        <v>860</v>
      </c>
      <c r="JC332">
        <v>2.64</v>
      </c>
      <c r="JD332">
        <v>14.33</v>
      </c>
      <c r="JE332" s="107">
        <v>10.220000000000001</v>
      </c>
      <c r="JG332" s="137">
        <v>9.1</v>
      </c>
      <c r="JJ332" s="110">
        <v>18.34</v>
      </c>
      <c r="JK332" s="6">
        <v>13.08</v>
      </c>
      <c r="JT332" s="107" t="str">
        <f t="shared" si="45"/>
        <v/>
      </c>
      <c r="JU332" s="107" t="str">
        <f t="shared" si="46"/>
        <v/>
      </c>
      <c r="JV332" s="107">
        <f t="shared" si="49"/>
        <v>28.560000000000002</v>
      </c>
      <c r="JW332" s="107">
        <f>IF(ISBLANK(JE332),"",IF(ISBLANK(JC334),"",IFERROR(((JE332-JC334)/0.36/P332),"")))</f>
        <v>0.21448663853727148</v>
      </c>
      <c r="JX332" s="107">
        <f>IF(ISBLANK(JE332),"",IF(ISBLANK(JE334),"",IFERROR(((JE332-JE334)/0.36/P332),"")))</f>
        <v>-0.18143459915611815</v>
      </c>
      <c r="JY332" s="107">
        <f>IF(ISBLANK(JV332),"",IF(ISBLANK(JD334),"",IFERROR(((JV332-JD334)/0.36/P332),"")))</f>
        <v>0.71976090014064709</v>
      </c>
      <c r="JZ332" s="107">
        <f>IF(ISBLANK(JV334),"",IF(ISBLANK(JV332),"",IFERROR(((JV332-JV334)/0.36/P332),"")))</f>
        <v>-1.5246132208157523</v>
      </c>
    </row>
    <row r="333" spans="1:286" x14ac:dyDescent="0.25">
      <c r="A333" s="15" t="s">
        <v>695</v>
      </c>
      <c r="B333" s="4" t="s">
        <v>792</v>
      </c>
      <c r="C333" s="4" t="s">
        <v>735</v>
      </c>
      <c r="D333" s="4" t="s">
        <v>812</v>
      </c>
      <c r="E333" s="4" t="s">
        <v>31</v>
      </c>
      <c r="F333" s="15" t="s">
        <v>633</v>
      </c>
      <c r="G333" s="15" t="s">
        <v>628</v>
      </c>
      <c r="H333" s="27">
        <v>3</v>
      </c>
      <c r="I333" s="15" t="s">
        <v>634</v>
      </c>
      <c r="J333" s="58" t="s">
        <v>720</v>
      </c>
      <c r="K333" s="26">
        <v>998</v>
      </c>
      <c r="L333" s="98">
        <v>-3.295644969</v>
      </c>
      <c r="M333" s="98">
        <v>34.852435010999997</v>
      </c>
      <c r="N333" s="24">
        <v>43166</v>
      </c>
      <c r="O333" s="24">
        <v>43245</v>
      </c>
      <c r="P333" s="26">
        <f t="shared" si="43"/>
        <v>79</v>
      </c>
      <c r="R333" s="91" t="s">
        <v>115</v>
      </c>
      <c r="S333" s="85">
        <v>2</v>
      </c>
      <c r="T333" s="85">
        <v>2.75</v>
      </c>
      <c r="AQ333" s="104">
        <v>15</v>
      </c>
      <c r="AT333" s="104">
        <v>2</v>
      </c>
      <c r="CM333" s="104">
        <v>3</v>
      </c>
      <c r="EA333" s="28">
        <v>10</v>
      </c>
      <c r="EB333" s="104">
        <f t="shared" si="47"/>
        <v>30</v>
      </c>
      <c r="EC333" s="28">
        <v>30</v>
      </c>
      <c r="EG333" s="1">
        <v>4.5</v>
      </c>
      <c r="EH333" s="4">
        <v>54.6</v>
      </c>
      <c r="IN333" s="72">
        <v>10</v>
      </c>
      <c r="IO333" s="15">
        <f t="shared" si="48"/>
        <v>10</v>
      </c>
      <c r="IP333" s="58">
        <v>55</v>
      </c>
      <c r="JC333">
        <v>12.7</v>
      </c>
      <c r="JD333">
        <v>18.59</v>
      </c>
      <c r="JE333" s="107">
        <v>24.59</v>
      </c>
      <c r="JG333" s="137">
        <v>17.02</v>
      </c>
      <c r="JJ333" s="110">
        <v>73.2</v>
      </c>
      <c r="JK333" s="6">
        <v>18.05</v>
      </c>
      <c r="JT333" s="107" t="str">
        <f t="shared" si="45"/>
        <v/>
      </c>
      <c r="JU333" s="107" t="str">
        <f t="shared" si="46"/>
        <v/>
      </c>
      <c r="JV333" s="107">
        <f t="shared" si="49"/>
        <v>97.79</v>
      </c>
      <c r="JW333" s="107">
        <f>IF(ISBLANK(JE333),"",IF(ISBLANK(JC334),"",IFERROR(((JE333-JC334)/0.36/P333),"")))</f>
        <v>0.71976090014064698</v>
      </c>
      <c r="JX333" s="107">
        <f>IF(ISBLANK(JE333),"",IF(ISBLANK(JE334),"",IFERROR(((JE333-JE334)/0.36/P333),"")))</f>
        <v>0.32383966244725737</v>
      </c>
      <c r="JY333" s="107">
        <f>IF(ISBLANK(JV333),"",IF(ISBLANK(JD334),"",IFERROR(((JV333-JD334)/0.36/P333),"")))</f>
        <v>3.1540084388185656</v>
      </c>
      <c r="JZ333" s="107">
        <f>IF(ISBLANK(JV334),"",IF(ISBLANK(JV333),"",IFERROR(((JV333-JV334)/0.36/P333),"")))</f>
        <v>0.9096343178621662</v>
      </c>
    </row>
    <row r="334" spans="1:286" x14ac:dyDescent="0.25">
      <c r="A334" s="15" t="s">
        <v>696</v>
      </c>
      <c r="B334" s="4" t="s">
        <v>792</v>
      </c>
      <c r="C334" s="4" t="s">
        <v>735</v>
      </c>
      <c r="D334" s="4" t="s">
        <v>812</v>
      </c>
      <c r="E334" s="4" t="s">
        <v>31</v>
      </c>
      <c r="F334" s="15" t="s">
        <v>633</v>
      </c>
      <c r="G334" s="15" t="s">
        <v>628</v>
      </c>
      <c r="H334" s="27">
        <v>3</v>
      </c>
      <c r="I334" s="15" t="s">
        <v>631</v>
      </c>
      <c r="J334" s="58" t="s">
        <v>720</v>
      </c>
      <c r="K334" s="26">
        <v>998</v>
      </c>
      <c r="L334" s="98">
        <v>-3.295644969</v>
      </c>
      <c r="M334" s="98">
        <v>34.852435010999997</v>
      </c>
      <c r="N334" s="24">
        <v>43166</v>
      </c>
      <c r="O334" s="24">
        <v>43245</v>
      </c>
      <c r="P334" s="26">
        <f t="shared" si="43"/>
        <v>79</v>
      </c>
      <c r="R334" s="91" t="s">
        <v>115</v>
      </c>
      <c r="S334" s="85">
        <v>1.2</v>
      </c>
      <c r="T334" s="85">
        <v>1.88</v>
      </c>
      <c r="AQ334" s="104">
        <v>14</v>
      </c>
      <c r="CM334" s="104">
        <v>6</v>
      </c>
      <c r="EA334" s="28">
        <v>10</v>
      </c>
      <c r="EB334" s="104">
        <f t="shared" si="47"/>
        <v>30</v>
      </c>
      <c r="EC334" s="28">
        <v>30</v>
      </c>
      <c r="EG334" s="1">
        <v>6</v>
      </c>
      <c r="EH334" s="4">
        <v>33.4</v>
      </c>
      <c r="IN334" s="72">
        <v>15</v>
      </c>
      <c r="IO334" s="15">
        <f t="shared" si="48"/>
        <v>15</v>
      </c>
      <c r="IP334" s="58">
        <v>35</v>
      </c>
      <c r="JC334">
        <v>4.12</v>
      </c>
      <c r="JD334">
        <v>8.09</v>
      </c>
      <c r="JE334" s="107">
        <v>15.38</v>
      </c>
      <c r="JG334" s="137">
        <v>12.08</v>
      </c>
      <c r="JJ334" s="110">
        <v>56.54</v>
      </c>
      <c r="JK334" s="6">
        <v>30.42</v>
      </c>
      <c r="JT334" s="107" t="str">
        <f t="shared" ref="JT334:JT357" si="50">IF((AND(JP334="", JR334="")),"",JP334+JR334)</f>
        <v/>
      </c>
      <c r="JU334" s="107" t="str">
        <f t="shared" ref="JU334:JU357" si="51">IF((AND(JQ334="", JS334="")),"",JQ334+JS334)</f>
        <v/>
      </c>
      <c r="JV334" s="107">
        <f t="shared" si="49"/>
        <v>71.92</v>
      </c>
      <c r="JW334" s="107">
        <f>IF(ISBLANK(JE334),"",IF(ISBLANK(JC334),"",IFERROR(((JE334-JC334)/0.36/P334),"")))</f>
        <v>0.39592123769338966</v>
      </c>
      <c r="JY334" s="107">
        <f>IF(ISBLANK(JV334),"",IF(ISBLANK(JD334),"",IFERROR(((JV334-JD334)/0.36/P334),"")))</f>
        <v>2.2443741209563997</v>
      </c>
    </row>
    <row r="335" spans="1:286" x14ac:dyDescent="0.25">
      <c r="A335" s="15" t="s">
        <v>697</v>
      </c>
      <c r="B335" s="4" t="s">
        <v>793</v>
      </c>
      <c r="C335" s="4" t="s">
        <v>735</v>
      </c>
      <c r="D335" s="4" t="s">
        <v>813</v>
      </c>
      <c r="E335" s="4" t="s">
        <v>31</v>
      </c>
      <c r="F335" s="15" t="s">
        <v>633</v>
      </c>
      <c r="G335" s="15" t="s">
        <v>628</v>
      </c>
      <c r="H335" s="27">
        <v>4</v>
      </c>
      <c r="I335" s="15" t="s">
        <v>629</v>
      </c>
      <c r="J335" s="58" t="s">
        <v>720</v>
      </c>
      <c r="K335" s="26">
        <v>1000</v>
      </c>
      <c r="L335" s="98">
        <v>-3.296013018</v>
      </c>
      <c r="M335" s="98">
        <v>34.854326974999999</v>
      </c>
      <c r="N335" s="24">
        <v>43166</v>
      </c>
      <c r="O335" s="24">
        <v>43245</v>
      </c>
      <c r="P335" s="26">
        <f t="shared" si="43"/>
        <v>79</v>
      </c>
      <c r="R335" s="91" t="s">
        <v>115</v>
      </c>
      <c r="S335" s="85">
        <v>0.5</v>
      </c>
      <c r="T335" s="85">
        <v>1.75</v>
      </c>
      <c r="AQ335" s="104">
        <v>15</v>
      </c>
      <c r="CW335" s="104">
        <v>2</v>
      </c>
      <c r="DI335" s="104">
        <v>3</v>
      </c>
      <c r="EA335" s="28">
        <v>10</v>
      </c>
      <c r="EB335" s="104">
        <f t="shared" si="47"/>
        <v>30</v>
      </c>
      <c r="EC335" s="28">
        <v>30</v>
      </c>
      <c r="EG335" s="1">
        <v>2</v>
      </c>
      <c r="EH335" s="4">
        <v>32</v>
      </c>
      <c r="IN335" s="72">
        <v>20</v>
      </c>
      <c r="IO335" s="15">
        <f t="shared" si="48"/>
        <v>20</v>
      </c>
      <c r="IP335" s="58">
        <v>66</v>
      </c>
      <c r="JC335">
        <v>6.64</v>
      </c>
      <c r="JD335">
        <v>20.74</v>
      </c>
      <c r="JE335" s="107">
        <v>31.15</v>
      </c>
      <c r="JG335" s="137">
        <v>28.88</v>
      </c>
      <c r="JJ335" s="110">
        <v>30.9</v>
      </c>
      <c r="JK335" s="6">
        <v>13.35</v>
      </c>
      <c r="JT335" s="107" t="str">
        <f t="shared" si="50"/>
        <v/>
      </c>
      <c r="JU335" s="107" t="str">
        <f t="shared" si="51"/>
        <v/>
      </c>
      <c r="JV335" s="107">
        <f t="shared" si="49"/>
        <v>62.05</v>
      </c>
      <c r="JW335" s="107">
        <f>IF(ISBLANK(JE335),"",IF(ISBLANK(JC337),"",IFERROR(((JE335-JC337)/0.36/P335),"")))</f>
        <v>0.86568213783403658</v>
      </c>
      <c r="JX335" s="107">
        <f>IF(ISBLANK(JE335),"",IF(ISBLANK(JE337),"",IFERROR(((JE335-JE337)/0.36/P335),"")))</f>
        <v>0.6188466947960618</v>
      </c>
      <c r="JY335" s="107">
        <f>IF(ISBLANK(JV335),"",IF(ISBLANK(JD337),"",IFERROR(((JV335-JD337)/0.36/P335),"")))</f>
        <v>1.1814345991561179</v>
      </c>
      <c r="JZ335" s="107">
        <f>IF(ISBLANK(JV337),"",IF(ISBLANK(JV335),"",IFERROR(((JV335-JV337)/0.36/P335),"")))</f>
        <v>0.5</v>
      </c>
    </row>
    <row r="336" spans="1:286" x14ac:dyDescent="0.25">
      <c r="A336" s="15" t="s">
        <v>698</v>
      </c>
      <c r="B336" s="4" t="s">
        <v>793</v>
      </c>
      <c r="C336" s="4" t="s">
        <v>735</v>
      </c>
      <c r="D336" s="4" t="s">
        <v>813</v>
      </c>
      <c r="E336" s="4" t="s">
        <v>31</v>
      </c>
      <c r="F336" s="15" t="s">
        <v>633</v>
      </c>
      <c r="G336" s="15" t="s">
        <v>628</v>
      </c>
      <c r="H336" s="27">
        <v>4</v>
      </c>
      <c r="I336" s="15" t="s">
        <v>634</v>
      </c>
      <c r="J336" s="58" t="s">
        <v>720</v>
      </c>
      <c r="K336" s="26">
        <v>1000</v>
      </c>
      <c r="L336" s="98">
        <v>-3.296013018</v>
      </c>
      <c r="M336" s="98">
        <v>34.854326974999999</v>
      </c>
      <c r="N336" s="24">
        <v>43166</v>
      </c>
      <c r="O336" s="24">
        <v>43245</v>
      </c>
      <c r="P336" s="26">
        <f t="shared" si="43"/>
        <v>79</v>
      </c>
      <c r="R336" s="91" t="s">
        <v>115</v>
      </c>
      <c r="S336" s="85">
        <v>1.5</v>
      </c>
      <c r="T336" s="85">
        <v>2</v>
      </c>
      <c r="AQ336" s="104">
        <v>20</v>
      </c>
      <c r="AR336" s="104">
        <v>2</v>
      </c>
      <c r="AU336" s="104">
        <v>1</v>
      </c>
      <c r="BD336" s="104">
        <v>5</v>
      </c>
      <c r="BL336" s="104">
        <v>2</v>
      </c>
      <c r="EA336" s="28">
        <v>5</v>
      </c>
      <c r="EB336" s="104">
        <f t="shared" si="47"/>
        <v>35</v>
      </c>
      <c r="EC336" s="28">
        <v>35</v>
      </c>
      <c r="EG336" s="1">
        <v>3</v>
      </c>
      <c r="EH336" s="4">
        <v>55.2</v>
      </c>
      <c r="IN336" s="72">
        <v>15</v>
      </c>
      <c r="IO336" s="15">
        <f t="shared" si="48"/>
        <v>15</v>
      </c>
      <c r="IP336" s="58">
        <v>67</v>
      </c>
      <c r="JC336">
        <v>5.37</v>
      </c>
      <c r="JD336">
        <v>16.52</v>
      </c>
      <c r="JE336" s="107">
        <v>16.489999999999998</v>
      </c>
      <c r="JG336" s="137">
        <v>12.89</v>
      </c>
      <c r="JJ336" s="110">
        <v>60.15</v>
      </c>
      <c r="JK336" s="6">
        <v>19.88</v>
      </c>
      <c r="JT336" s="107" t="str">
        <f t="shared" si="50"/>
        <v/>
      </c>
      <c r="JU336" s="107" t="str">
        <f t="shared" si="51"/>
        <v/>
      </c>
      <c r="JV336" s="107">
        <f t="shared" si="49"/>
        <v>76.64</v>
      </c>
      <c r="JW336" s="107">
        <f>IF(ISBLANK(JE336),"",IF(ISBLANK(JC337),"",IFERROR(((JE336-JC337)/0.36/P336),"")))</f>
        <v>0.35021097046413496</v>
      </c>
      <c r="JX336" s="107">
        <f>IF(ISBLANK(JE336),"",IF(ISBLANK(JE337),"",IFERROR(((JE336-JE337)/0.36/P336),"")))</f>
        <v>0.10337552742616027</v>
      </c>
      <c r="JY336" s="107">
        <f>IF(ISBLANK(JV336),"",IF(ISBLANK(JD337),"",IFERROR(((JV336-JD337)/0.36/P336),"")))</f>
        <v>1.6944444444444444</v>
      </c>
      <c r="JZ336" s="107">
        <f>IF(ISBLANK(JV337),"",IF(ISBLANK(JV336),"",IFERROR(((JV336-JV337)/0.36/P336),"")))</f>
        <v>1.0130098452883265</v>
      </c>
    </row>
    <row r="337" spans="1:286" x14ac:dyDescent="0.25">
      <c r="A337" s="15" t="s">
        <v>699</v>
      </c>
      <c r="B337" s="4" t="s">
        <v>793</v>
      </c>
      <c r="C337" s="4" t="s">
        <v>735</v>
      </c>
      <c r="D337" s="4" t="s">
        <v>813</v>
      </c>
      <c r="E337" s="4" t="s">
        <v>31</v>
      </c>
      <c r="F337" s="15" t="s">
        <v>633</v>
      </c>
      <c r="G337" s="15" t="s">
        <v>628</v>
      </c>
      <c r="H337" s="27">
        <v>4</v>
      </c>
      <c r="I337" s="15" t="s">
        <v>631</v>
      </c>
      <c r="J337" s="58" t="s">
        <v>720</v>
      </c>
      <c r="K337" s="26">
        <v>1000</v>
      </c>
      <c r="L337" s="98">
        <v>-3.296013018</v>
      </c>
      <c r="M337" s="98">
        <v>34.854326974999999</v>
      </c>
      <c r="N337" s="24">
        <v>43166</v>
      </c>
      <c r="O337" s="24">
        <v>43245</v>
      </c>
      <c r="P337" s="26">
        <f t="shared" si="43"/>
        <v>79</v>
      </c>
      <c r="R337" s="91" t="s">
        <v>115</v>
      </c>
      <c r="S337" s="85">
        <v>1.5</v>
      </c>
      <c r="T337" s="85">
        <v>2.38</v>
      </c>
      <c r="AQ337" s="104">
        <v>20</v>
      </c>
      <c r="AR337" s="104">
        <v>5</v>
      </c>
      <c r="CM337" s="104">
        <v>5</v>
      </c>
      <c r="CW337" s="104">
        <v>5</v>
      </c>
      <c r="EA337" s="28">
        <v>10</v>
      </c>
      <c r="EB337" s="104">
        <f t="shared" si="47"/>
        <v>45</v>
      </c>
      <c r="EC337" s="28">
        <v>45</v>
      </c>
      <c r="EG337" s="1">
        <v>2</v>
      </c>
      <c r="EH337" s="4">
        <v>22</v>
      </c>
      <c r="IN337" s="72">
        <v>10</v>
      </c>
      <c r="IO337" s="15">
        <f t="shared" si="48"/>
        <v>10</v>
      </c>
      <c r="IP337" s="58">
        <v>41</v>
      </c>
      <c r="JC337">
        <v>6.53</v>
      </c>
      <c r="JD337">
        <v>28.450000000000003</v>
      </c>
      <c r="JE337" s="107">
        <v>13.55</v>
      </c>
      <c r="JG337" s="137">
        <v>10.75</v>
      </c>
      <c r="JJ337" s="110">
        <v>34.28</v>
      </c>
      <c r="JK337" s="6">
        <v>34.28</v>
      </c>
      <c r="JT337" s="107" t="str">
        <f t="shared" si="50"/>
        <v/>
      </c>
      <c r="JU337" s="107" t="str">
        <f t="shared" si="51"/>
        <v/>
      </c>
      <c r="JV337" s="107">
        <f t="shared" si="49"/>
        <v>47.83</v>
      </c>
      <c r="JW337" s="107">
        <f>IF(ISBLANK(JE337),"",IF(ISBLANK(JC337),"",IFERROR(((JE337-JC337)/0.36/P337),"")))</f>
        <v>0.24683544303797472</v>
      </c>
      <c r="JY337" s="107">
        <f>IF(ISBLANK(JV337),"",IF(ISBLANK(JD337),"",IFERROR(((JV337-JD337)/0.36/P337),"")))</f>
        <v>0.68143459915611804</v>
      </c>
    </row>
    <row r="338" spans="1:286" x14ac:dyDescent="0.25">
      <c r="A338" s="15" t="s">
        <v>700</v>
      </c>
      <c r="B338" s="4" t="s">
        <v>794</v>
      </c>
      <c r="C338" s="4" t="s">
        <v>736</v>
      </c>
      <c r="D338" s="4" t="s">
        <v>814</v>
      </c>
      <c r="E338" s="4" t="s">
        <v>59</v>
      </c>
      <c r="F338" s="15" t="s">
        <v>633</v>
      </c>
      <c r="G338" s="15" t="s">
        <v>632</v>
      </c>
      <c r="H338" s="27">
        <v>1</v>
      </c>
      <c r="I338" s="15" t="s">
        <v>629</v>
      </c>
      <c r="J338" s="58" t="s">
        <v>720</v>
      </c>
      <c r="K338" s="26">
        <v>1009</v>
      </c>
      <c r="L338" s="98">
        <v>-3.3032119830000002</v>
      </c>
      <c r="M338" s="98">
        <v>34.847736032999997</v>
      </c>
      <c r="N338" s="24">
        <v>43167</v>
      </c>
      <c r="O338" s="24">
        <v>43244</v>
      </c>
      <c r="P338" s="26">
        <f t="shared" si="43"/>
        <v>77</v>
      </c>
      <c r="R338" s="91" t="s">
        <v>352</v>
      </c>
      <c r="S338" s="85">
        <v>4</v>
      </c>
      <c r="T338" s="85">
        <v>9.25</v>
      </c>
      <c r="W338" s="104">
        <v>10</v>
      </c>
      <c r="BE338" s="104">
        <v>5</v>
      </c>
      <c r="BP338" s="104">
        <v>10</v>
      </c>
      <c r="CA338" s="104">
        <v>15</v>
      </c>
      <c r="DM338" s="104">
        <v>10</v>
      </c>
      <c r="EA338" s="28">
        <v>10</v>
      </c>
      <c r="EB338" s="104">
        <f t="shared" si="47"/>
        <v>60</v>
      </c>
      <c r="EC338" s="28">
        <v>60</v>
      </c>
      <c r="EG338" s="1">
        <v>2</v>
      </c>
      <c r="EH338" s="4">
        <v>54.2</v>
      </c>
      <c r="IN338" s="72">
        <v>70</v>
      </c>
      <c r="IO338" s="15">
        <f t="shared" si="48"/>
        <v>70</v>
      </c>
      <c r="IP338" s="58">
        <v>90</v>
      </c>
      <c r="IR338" s="3" t="s">
        <v>861</v>
      </c>
      <c r="JD338">
        <v>93.2</v>
      </c>
      <c r="JE338" s="108">
        <v>41.13</v>
      </c>
      <c r="JJ338" s="110">
        <v>49.11</v>
      </c>
      <c r="JK338" s="6">
        <v>23.98</v>
      </c>
      <c r="JT338" s="107" t="str">
        <f t="shared" si="50"/>
        <v/>
      </c>
      <c r="JU338" s="107" t="str">
        <f t="shared" si="51"/>
        <v/>
      </c>
      <c r="JV338" s="107">
        <f t="shared" si="49"/>
        <v>90.240000000000009</v>
      </c>
      <c r="JW338" s="107">
        <f>IF(ISBLANK(JE338),"",IF(ISBLANK(JC339),"",IFERROR(((JE338-JC339)/0.36/P338),"")))</f>
        <v>1.0974025974025976</v>
      </c>
      <c r="JX338" s="107">
        <f>IF(ISBLANK(JE338),"",IF(ISBLANK(JE339),"",IFERROR(((JE338-JE339)/0.36/P338),"")))</f>
        <v>0.95021645021645051</v>
      </c>
      <c r="JY338" s="107">
        <f>IF(ISBLANK(JV338),"",IF(ISBLANK(JD339),"",IFERROR(((JV338-JD339)/0.36/P338),"")))</f>
        <v>1.651515151515152</v>
      </c>
      <c r="JZ338" s="107">
        <f>IF(ISBLANK(JV339),"",IF(ISBLANK(JV338),"",IFERROR(((JV338-JV339)/0.36/P338),"")))</f>
        <v>1.9567099567099571</v>
      </c>
    </row>
    <row r="339" spans="1:286" x14ac:dyDescent="0.25">
      <c r="A339" s="15" t="s">
        <v>701</v>
      </c>
      <c r="B339" s="4" t="s">
        <v>794</v>
      </c>
      <c r="C339" s="4" t="s">
        <v>736</v>
      </c>
      <c r="D339" s="4" t="s">
        <v>814</v>
      </c>
      <c r="E339" s="4" t="s">
        <v>59</v>
      </c>
      <c r="F339" s="15" t="s">
        <v>633</v>
      </c>
      <c r="G339" s="15" t="s">
        <v>632</v>
      </c>
      <c r="H339" s="27">
        <v>1</v>
      </c>
      <c r="I339" s="15" t="s">
        <v>631</v>
      </c>
      <c r="J339" s="58" t="s">
        <v>720</v>
      </c>
      <c r="K339" s="26">
        <v>1009</v>
      </c>
      <c r="L339" s="98">
        <v>-3.3032119830000002</v>
      </c>
      <c r="M339" s="98">
        <v>34.847736032999997</v>
      </c>
      <c r="N339" s="24">
        <v>43167</v>
      </c>
      <c r="O339" s="24">
        <v>43244</v>
      </c>
      <c r="P339" s="26">
        <f t="shared" si="43"/>
        <v>77</v>
      </c>
      <c r="R339" s="91" t="s">
        <v>352</v>
      </c>
      <c r="S339" s="85">
        <v>2.5</v>
      </c>
      <c r="T339" s="85">
        <v>5.75</v>
      </c>
      <c r="AU339" s="104">
        <v>5</v>
      </c>
      <c r="BE339" s="104">
        <v>15</v>
      </c>
      <c r="BH339" s="104">
        <v>15</v>
      </c>
      <c r="BP339" s="104">
        <v>10</v>
      </c>
      <c r="EA339" s="28">
        <v>25</v>
      </c>
      <c r="EB339" s="104">
        <f t="shared" si="47"/>
        <v>70</v>
      </c>
      <c r="EC339" s="28">
        <v>70</v>
      </c>
      <c r="EG339" s="1">
        <v>3</v>
      </c>
      <c r="EH339" s="4">
        <v>17.2</v>
      </c>
      <c r="IN339" s="72">
        <v>30</v>
      </c>
      <c r="IO339" s="15">
        <f t="shared" si="48"/>
        <v>30</v>
      </c>
      <c r="IP339" s="58">
        <v>50</v>
      </c>
      <c r="JC339">
        <v>10.71</v>
      </c>
      <c r="JD339">
        <v>44.46</v>
      </c>
      <c r="JE339" s="107">
        <v>14.79</v>
      </c>
      <c r="JG339" s="137">
        <v>11.51</v>
      </c>
      <c r="JJ339" s="110">
        <v>21.21</v>
      </c>
      <c r="JK339" s="6">
        <v>14.98</v>
      </c>
      <c r="JT339" s="107" t="str">
        <f t="shared" si="50"/>
        <v/>
      </c>
      <c r="JU339" s="107" t="str">
        <f t="shared" si="51"/>
        <v/>
      </c>
      <c r="JV339" s="107">
        <f t="shared" si="49"/>
        <v>36</v>
      </c>
      <c r="JW339" s="107">
        <f>IF(ISBLANK(JE339),"",IF(ISBLANK(JC339),"",IFERROR(((JE339-JC339)/0.36/P339),"")))</f>
        <v>0.14718614718614711</v>
      </c>
      <c r="JY339" s="107">
        <f>IF(ISBLANK(JV339),"",IF(ISBLANK(JD339),"",IFERROR(((JV339-JD339)/0.36/P339),"")))</f>
        <v>-0.30519480519480524</v>
      </c>
    </row>
    <row r="340" spans="1:286" x14ac:dyDescent="0.25">
      <c r="A340" s="15" t="s">
        <v>702</v>
      </c>
      <c r="B340" s="4" t="s">
        <v>795</v>
      </c>
      <c r="C340" s="4" t="s">
        <v>736</v>
      </c>
      <c r="D340" s="4" t="s">
        <v>815</v>
      </c>
      <c r="E340" s="4" t="s">
        <v>59</v>
      </c>
      <c r="F340" s="15" t="s">
        <v>633</v>
      </c>
      <c r="G340" s="15" t="s">
        <v>632</v>
      </c>
      <c r="H340" s="27">
        <v>2</v>
      </c>
      <c r="I340" s="15" t="s">
        <v>629</v>
      </c>
      <c r="J340" s="58" t="s">
        <v>720</v>
      </c>
      <c r="K340" s="26">
        <v>1006</v>
      </c>
      <c r="L340" s="98">
        <v>-3.40842599</v>
      </c>
      <c r="M340" s="98">
        <v>34.850243982000002</v>
      </c>
      <c r="N340" s="24">
        <v>43167</v>
      </c>
      <c r="O340" s="24">
        <v>43244</v>
      </c>
      <c r="P340" s="26">
        <f t="shared" si="43"/>
        <v>77</v>
      </c>
      <c r="R340" s="91" t="s">
        <v>352</v>
      </c>
      <c r="S340" s="85">
        <v>3</v>
      </c>
      <c r="T340" s="85">
        <v>4.63</v>
      </c>
      <c r="AH340" s="104">
        <v>5</v>
      </c>
      <c r="BK340" s="104">
        <v>3</v>
      </c>
      <c r="BP340" s="104">
        <v>10</v>
      </c>
      <c r="CM340" s="104">
        <v>5</v>
      </c>
      <c r="DL340" s="104">
        <v>2</v>
      </c>
      <c r="EA340" s="28">
        <v>25</v>
      </c>
      <c r="EB340" s="104">
        <f t="shared" si="47"/>
        <v>50</v>
      </c>
      <c r="EC340" s="28">
        <v>50</v>
      </c>
      <c r="EG340" s="1">
        <v>4.5</v>
      </c>
      <c r="EH340" s="4">
        <v>24.4</v>
      </c>
      <c r="IN340" s="72">
        <v>60</v>
      </c>
      <c r="IO340" s="15">
        <f t="shared" si="48"/>
        <v>60</v>
      </c>
      <c r="IP340" s="58">
        <v>90</v>
      </c>
      <c r="JC340">
        <v>4.87</v>
      </c>
      <c r="JD340">
        <v>48.66</v>
      </c>
      <c r="JE340" s="108">
        <v>36.33</v>
      </c>
      <c r="JJ340" s="110">
        <v>40.53</v>
      </c>
      <c r="JK340" s="6">
        <v>27.78</v>
      </c>
      <c r="JT340" s="107" t="str">
        <f t="shared" si="50"/>
        <v/>
      </c>
      <c r="JU340" s="107" t="str">
        <f t="shared" si="51"/>
        <v/>
      </c>
      <c r="JV340" s="107">
        <f t="shared" si="49"/>
        <v>76.86</v>
      </c>
      <c r="JW340" s="107">
        <f>IF(ISBLANK(JE340),"",IF(ISBLANK(JC341),"",IFERROR(((JE340-JC341)/0.36/P340),"")))</f>
        <v>1.2344877344877345</v>
      </c>
      <c r="JX340" s="107">
        <f>IF(ISBLANK(JE340),"",IF(ISBLANK(JE341),"",IFERROR(((JE340-JE341)/0.36/P340),"")))</f>
        <v>0.33441558441558439</v>
      </c>
      <c r="JY340" s="107">
        <f>IF(ISBLANK(JV340),"",IF(ISBLANK(JD341),"",IFERROR(((JV340-JD341)/0.36/P340),"")))</f>
        <v>2.1984126984126982</v>
      </c>
      <c r="JZ340" s="107">
        <f>IF(ISBLANK(JV341),"",IF(ISBLANK(JV340),"",IFERROR(((JV340-JV341)/0.36/P340),"")))</f>
        <v>1.3062770562770565</v>
      </c>
    </row>
    <row r="341" spans="1:286" x14ac:dyDescent="0.25">
      <c r="A341" s="15" t="s">
        <v>703</v>
      </c>
      <c r="B341" s="4" t="s">
        <v>795</v>
      </c>
      <c r="C341" s="4" t="s">
        <v>736</v>
      </c>
      <c r="D341" s="15" t="s">
        <v>815</v>
      </c>
      <c r="E341" s="4" t="s">
        <v>59</v>
      </c>
      <c r="F341" s="15" t="s">
        <v>633</v>
      </c>
      <c r="G341" s="15" t="s">
        <v>632</v>
      </c>
      <c r="H341" s="27">
        <v>2</v>
      </c>
      <c r="I341" s="15" t="s">
        <v>631</v>
      </c>
      <c r="J341" s="58" t="s">
        <v>720</v>
      </c>
      <c r="K341" s="27">
        <v>1006</v>
      </c>
      <c r="L341" s="98">
        <v>-3.40842599</v>
      </c>
      <c r="M341" s="98">
        <v>34.850243982000002</v>
      </c>
      <c r="N341" s="24">
        <v>43167</v>
      </c>
      <c r="O341" s="24">
        <v>43244</v>
      </c>
      <c r="P341" s="26">
        <f t="shared" si="43"/>
        <v>77</v>
      </c>
      <c r="R341" s="91" t="s">
        <v>352</v>
      </c>
      <c r="S341" s="85">
        <v>2</v>
      </c>
      <c r="T341" s="85">
        <v>7.25</v>
      </c>
      <c r="AH341" s="104">
        <v>10</v>
      </c>
      <c r="AR341" s="104">
        <v>1</v>
      </c>
      <c r="BL341" s="104">
        <v>2</v>
      </c>
      <c r="CA341" s="104">
        <v>2</v>
      </c>
      <c r="DV341" s="104">
        <v>10</v>
      </c>
      <c r="DW341" s="104">
        <v>3</v>
      </c>
      <c r="EA341" s="28">
        <v>10</v>
      </c>
      <c r="EB341" s="104">
        <f t="shared" si="47"/>
        <v>38</v>
      </c>
      <c r="EC341" s="28">
        <v>38</v>
      </c>
      <c r="EG341" s="1">
        <v>1.5</v>
      </c>
      <c r="EH341" s="4">
        <v>10.6</v>
      </c>
      <c r="IN341" s="72">
        <v>40</v>
      </c>
      <c r="IO341" s="15">
        <f t="shared" si="48"/>
        <v>40</v>
      </c>
      <c r="IP341" s="58">
        <v>55</v>
      </c>
      <c r="JC341">
        <v>2.11</v>
      </c>
      <c r="JD341">
        <v>15.92</v>
      </c>
      <c r="JE341" s="107">
        <v>27.06</v>
      </c>
      <c r="JG341" s="137">
        <v>18.190000000000001</v>
      </c>
      <c r="JJ341" s="110">
        <v>13.59</v>
      </c>
      <c r="JK341" s="6">
        <v>12.11</v>
      </c>
      <c r="JT341" s="107" t="str">
        <f t="shared" si="50"/>
        <v/>
      </c>
      <c r="JU341" s="107" t="str">
        <f t="shared" si="51"/>
        <v/>
      </c>
      <c r="JV341" s="107">
        <f t="shared" si="49"/>
        <v>40.65</v>
      </c>
      <c r="JW341" s="107">
        <f>IF(ISBLANK(JE341),"",IF(ISBLANK(JC341),"",IFERROR(((JE341-JC341)/0.36/P341),"")))</f>
        <v>0.90007215007215013</v>
      </c>
      <c r="JY341" s="107">
        <f>IF(ISBLANK(JV341),"",IF(ISBLANK(JD341),"",IFERROR(((JV341-JD341)/0.36/P341),"")))</f>
        <v>0.89213564213564212</v>
      </c>
    </row>
    <row r="342" spans="1:286" x14ac:dyDescent="0.25">
      <c r="A342" s="15" t="s">
        <v>704</v>
      </c>
      <c r="B342" s="15" t="s">
        <v>796</v>
      </c>
      <c r="C342" s="15" t="s">
        <v>736</v>
      </c>
      <c r="D342" s="15" t="s">
        <v>816</v>
      </c>
      <c r="E342" s="4" t="s">
        <v>59</v>
      </c>
      <c r="F342" s="15" t="s">
        <v>633</v>
      </c>
      <c r="G342" s="15" t="s">
        <v>632</v>
      </c>
      <c r="H342" s="27">
        <v>3</v>
      </c>
      <c r="I342" s="15" t="s">
        <v>629</v>
      </c>
      <c r="J342" s="58" t="s">
        <v>720</v>
      </c>
      <c r="K342" s="27">
        <v>1001</v>
      </c>
      <c r="L342" s="98">
        <v>-3.4063160140000002</v>
      </c>
      <c r="M342" s="98">
        <v>34.850407009999998</v>
      </c>
      <c r="N342" s="24">
        <v>43167</v>
      </c>
      <c r="O342" s="24">
        <v>43244</v>
      </c>
      <c r="P342" s="26">
        <f t="shared" si="43"/>
        <v>77</v>
      </c>
      <c r="R342" s="91" t="s">
        <v>352</v>
      </c>
      <c r="S342" s="85">
        <v>2</v>
      </c>
      <c r="T342" s="85">
        <v>3.5</v>
      </c>
      <c r="AF342" s="104">
        <v>5</v>
      </c>
      <c r="AH342" s="104">
        <v>5</v>
      </c>
      <c r="AU342" s="104">
        <v>5</v>
      </c>
      <c r="BE342" s="104">
        <v>5</v>
      </c>
      <c r="BH342" s="104">
        <v>10</v>
      </c>
      <c r="DO342" s="104">
        <v>5</v>
      </c>
      <c r="EA342" s="28">
        <v>20</v>
      </c>
      <c r="EB342" s="104">
        <f t="shared" si="47"/>
        <v>55</v>
      </c>
      <c r="EC342" s="28">
        <v>55</v>
      </c>
      <c r="EG342" s="1">
        <v>5.5</v>
      </c>
      <c r="EH342" s="4">
        <v>58.4</v>
      </c>
      <c r="IN342" s="72">
        <v>60</v>
      </c>
      <c r="IO342" s="15">
        <f t="shared" si="48"/>
        <v>60</v>
      </c>
      <c r="IP342" s="58">
        <v>90</v>
      </c>
      <c r="JC342">
        <v>6.8</v>
      </c>
      <c r="JD342">
        <v>38.809999999999995</v>
      </c>
      <c r="JE342" s="107">
        <v>23.33</v>
      </c>
      <c r="JG342" s="137">
        <v>15.36</v>
      </c>
      <c r="JJ342" s="110">
        <v>66.709999999999994</v>
      </c>
      <c r="JK342" s="6">
        <v>22.21</v>
      </c>
      <c r="JT342" s="107" t="str">
        <f t="shared" si="50"/>
        <v/>
      </c>
      <c r="JU342" s="107" t="str">
        <f t="shared" si="51"/>
        <v/>
      </c>
      <c r="JV342" s="107">
        <f t="shared" si="49"/>
        <v>90.039999999999992</v>
      </c>
      <c r="JW342" s="107">
        <f>IF(ISBLANK(JE342),"",IF(ISBLANK(JC343),"",IFERROR(((JE342-JC343)/0.36/P342),"")))</f>
        <v>0.67784992784992781</v>
      </c>
      <c r="JX342" s="107">
        <f>IF(ISBLANK(JE342),"",IF(ISBLANK(JE343),"",IFERROR(((JE342-JE343)/0.36/P342),"")))</f>
        <v>5.1587301587301577E-2</v>
      </c>
      <c r="JY342" s="107">
        <f>IF(ISBLANK(JV342),"",IF(ISBLANK(JD343),"",IFERROR(((JV342-JD343)/0.36/P342),"")))</f>
        <v>2.4859307359307357</v>
      </c>
      <c r="JZ342" s="107">
        <f>IF(ISBLANK(JV343),"",IF(ISBLANK(JV342),"",IFERROR(((JV342-JV343)/0.36/P342),"")))</f>
        <v>0.39538239538239517</v>
      </c>
    </row>
    <row r="343" spans="1:286" x14ac:dyDescent="0.25">
      <c r="A343" s="15" t="s">
        <v>705</v>
      </c>
      <c r="B343" s="15" t="s">
        <v>796</v>
      </c>
      <c r="C343" s="15" t="s">
        <v>736</v>
      </c>
      <c r="D343" s="15" t="s">
        <v>816</v>
      </c>
      <c r="E343" s="4" t="s">
        <v>59</v>
      </c>
      <c r="F343" s="15" t="s">
        <v>633</v>
      </c>
      <c r="G343" s="15" t="s">
        <v>632</v>
      </c>
      <c r="H343" s="27">
        <v>3</v>
      </c>
      <c r="I343" s="15" t="s">
        <v>631</v>
      </c>
      <c r="J343" s="58" t="s">
        <v>720</v>
      </c>
      <c r="K343" s="27">
        <v>1001</v>
      </c>
      <c r="L343" s="98">
        <v>-3.4063160140000002</v>
      </c>
      <c r="M343" s="98">
        <v>34.850407009999998</v>
      </c>
      <c r="N343" s="24">
        <v>43167</v>
      </c>
      <c r="O343" s="24">
        <v>43244</v>
      </c>
      <c r="P343" s="26">
        <f t="shared" ref="P343:P357" si="52">O343-N343</f>
        <v>77</v>
      </c>
      <c r="R343" s="91" t="s">
        <v>352</v>
      </c>
      <c r="S343" s="85">
        <v>1</v>
      </c>
      <c r="T343" s="85">
        <v>3.63</v>
      </c>
      <c r="AH343" s="104">
        <v>10</v>
      </c>
      <c r="AU343" s="104">
        <v>2</v>
      </c>
      <c r="BK343" s="104">
        <v>15</v>
      </c>
      <c r="CA343" s="104">
        <v>3</v>
      </c>
      <c r="EA343" s="28">
        <v>15</v>
      </c>
      <c r="EB343" s="104">
        <f t="shared" si="47"/>
        <v>45</v>
      </c>
      <c r="EC343" s="28">
        <v>45</v>
      </c>
      <c r="EG343" s="1">
        <v>9.5</v>
      </c>
      <c r="EH343" s="4">
        <v>55.6</v>
      </c>
      <c r="IN343" s="72">
        <v>45</v>
      </c>
      <c r="IO343" s="15">
        <f t="shared" si="48"/>
        <v>45</v>
      </c>
      <c r="IP343" s="58">
        <v>98</v>
      </c>
      <c r="JC343">
        <v>4.54</v>
      </c>
      <c r="JD343">
        <v>21.13</v>
      </c>
      <c r="JE343" s="107">
        <v>21.9</v>
      </c>
      <c r="JG343" s="137">
        <v>13.47</v>
      </c>
      <c r="JJ343" s="110">
        <v>57.18</v>
      </c>
      <c r="JK343" s="6">
        <v>18.170000000000002</v>
      </c>
      <c r="JT343" s="107" t="str">
        <f t="shared" si="50"/>
        <v/>
      </c>
      <c r="JU343" s="107" t="str">
        <f t="shared" si="51"/>
        <v/>
      </c>
      <c r="JV343" s="107">
        <f t="shared" si="49"/>
        <v>79.08</v>
      </c>
      <c r="JW343" s="107">
        <f>IF(ISBLANK(JE343),"",IF(ISBLANK(JC343),"",IFERROR(((JE343-JC343)/0.36/P343),"")))</f>
        <v>0.6262626262626263</v>
      </c>
      <c r="JY343" s="107">
        <f>IF(ISBLANK(JV343),"",IF(ISBLANK(JD343),"",IFERROR(((JV343-JD343)/0.36/P343),"")))</f>
        <v>2.0905483405483407</v>
      </c>
    </row>
    <row r="344" spans="1:286" x14ac:dyDescent="0.25">
      <c r="A344" s="15" t="s">
        <v>706</v>
      </c>
      <c r="B344" s="4" t="s">
        <v>797</v>
      </c>
      <c r="C344" s="4" t="s">
        <v>736</v>
      </c>
      <c r="D344" s="4" t="s">
        <v>817</v>
      </c>
      <c r="E344" s="4" t="s">
        <v>59</v>
      </c>
      <c r="F344" s="15" t="s">
        <v>633</v>
      </c>
      <c r="G344" s="15" t="s">
        <v>632</v>
      </c>
      <c r="H344" s="27">
        <v>4</v>
      </c>
      <c r="I344" s="15" t="s">
        <v>629</v>
      </c>
      <c r="J344" s="58" t="s">
        <v>720</v>
      </c>
      <c r="K344" s="26">
        <v>1003</v>
      </c>
      <c r="L344" s="98">
        <v>-3.4068529590000001</v>
      </c>
      <c r="M344" s="98">
        <v>34.851600005999998</v>
      </c>
      <c r="N344" s="24">
        <v>43167</v>
      </c>
      <c r="O344" s="24">
        <v>43244</v>
      </c>
      <c r="P344" s="26">
        <f t="shared" si="52"/>
        <v>77</v>
      </c>
      <c r="R344" s="91" t="s">
        <v>352</v>
      </c>
      <c r="S344" s="85">
        <v>2.5</v>
      </c>
      <c r="T344" s="85">
        <v>3.75</v>
      </c>
      <c r="AH344" s="104">
        <v>5</v>
      </c>
      <c r="BH344" s="104">
        <v>35</v>
      </c>
      <c r="BL344" s="104">
        <v>5</v>
      </c>
      <c r="DO344" s="104">
        <v>5</v>
      </c>
      <c r="DX344" s="104">
        <v>5</v>
      </c>
      <c r="EA344" s="28">
        <v>15</v>
      </c>
      <c r="EB344" s="104">
        <f t="shared" si="47"/>
        <v>70</v>
      </c>
      <c r="EC344" s="28">
        <v>70</v>
      </c>
      <c r="EG344" s="1">
        <v>7</v>
      </c>
      <c r="EH344" s="4">
        <v>57.6</v>
      </c>
      <c r="IN344" s="72">
        <v>70</v>
      </c>
      <c r="IO344" s="15">
        <f t="shared" si="48"/>
        <v>70</v>
      </c>
      <c r="IP344" s="58">
        <v>98</v>
      </c>
      <c r="JC344">
        <v>1.29</v>
      </c>
      <c r="JD344">
        <v>57.71</v>
      </c>
      <c r="JE344" s="107">
        <v>65.92</v>
      </c>
      <c r="JG344" s="137">
        <v>30.67</v>
      </c>
      <c r="JJ344" s="110">
        <v>29.07</v>
      </c>
      <c r="JK344" s="6">
        <v>18</v>
      </c>
      <c r="JT344" s="107" t="str">
        <f t="shared" si="50"/>
        <v/>
      </c>
      <c r="JU344" s="107" t="str">
        <f t="shared" si="51"/>
        <v/>
      </c>
      <c r="JV344" s="107">
        <f t="shared" si="49"/>
        <v>94.990000000000009</v>
      </c>
      <c r="JW344" s="107">
        <f>IF(ISBLANK(JE344),"",IF(ISBLANK(JC345),"",IFERROR(((JE344-JC345)/0.36/P344),"")))</f>
        <v>2.2716450216450217</v>
      </c>
      <c r="JX344" s="107">
        <f>IF(ISBLANK(JE344),"",IF(ISBLANK(JE345),"",IFERROR(((JE344-JE345)/0.36/P344),"")))</f>
        <v>1.7413419913419914</v>
      </c>
      <c r="JY344" s="107">
        <f>IF(ISBLANK(JV344),"",IF(ISBLANK(JD345),"",IFERROR(((JV344-JD345)/0.36/P344),"")))</f>
        <v>2.0674603174603181</v>
      </c>
      <c r="JZ344" s="107">
        <f>IF(ISBLANK(JV345),"",IF(ISBLANK(JV344),"",IFERROR(((JV344-JV345)/0.36/P344),"")))</f>
        <v>1.2730880230880235</v>
      </c>
    </row>
    <row r="345" spans="1:286" x14ac:dyDescent="0.25">
      <c r="A345" s="15" t="s">
        <v>707</v>
      </c>
      <c r="B345" s="4" t="s">
        <v>797</v>
      </c>
      <c r="C345" s="4" t="s">
        <v>736</v>
      </c>
      <c r="D345" s="4" t="s">
        <v>817</v>
      </c>
      <c r="E345" s="4" t="s">
        <v>59</v>
      </c>
      <c r="F345" s="15" t="s">
        <v>633</v>
      </c>
      <c r="G345" s="15" t="s">
        <v>632</v>
      </c>
      <c r="H345" s="27">
        <v>4</v>
      </c>
      <c r="I345" s="15" t="s">
        <v>631</v>
      </c>
      <c r="J345" s="58" t="s">
        <v>720</v>
      </c>
      <c r="K345" s="26">
        <v>1003</v>
      </c>
      <c r="L345" s="98">
        <v>-3.4068529590000001</v>
      </c>
      <c r="M345" s="98">
        <v>34.851600005999998</v>
      </c>
      <c r="N345" s="24">
        <v>43167</v>
      </c>
      <c r="O345" s="24">
        <v>43244</v>
      </c>
      <c r="P345" s="26">
        <f t="shared" si="52"/>
        <v>77</v>
      </c>
      <c r="R345" s="91" t="s">
        <v>352</v>
      </c>
      <c r="S345" s="85">
        <v>3.5</v>
      </c>
      <c r="T345" s="85">
        <v>6</v>
      </c>
      <c r="AH345" s="104">
        <v>10</v>
      </c>
      <c r="AI345" s="104">
        <v>5</v>
      </c>
      <c r="AU345" s="104">
        <v>5</v>
      </c>
      <c r="BE345" s="104">
        <v>5</v>
      </c>
      <c r="BH345" s="104">
        <v>30</v>
      </c>
      <c r="DX345" s="104">
        <v>5</v>
      </c>
      <c r="EA345" s="28">
        <v>10</v>
      </c>
      <c r="EB345" s="104">
        <f t="shared" si="47"/>
        <v>70</v>
      </c>
      <c r="EC345" s="28">
        <v>70</v>
      </c>
      <c r="EG345" s="1">
        <v>3.5</v>
      </c>
      <c r="EH345" s="4">
        <v>29.8</v>
      </c>
      <c r="IN345" s="72">
        <v>45</v>
      </c>
      <c r="IO345" s="15">
        <f t="shared" si="48"/>
        <v>45</v>
      </c>
      <c r="IP345" s="58">
        <v>85</v>
      </c>
      <c r="JC345">
        <v>2.95</v>
      </c>
      <c r="JD345">
        <v>37.68</v>
      </c>
      <c r="JE345" s="107">
        <v>17.649999999999999</v>
      </c>
      <c r="JG345" s="137">
        <v>13.31</v>
      </c>
      <c r="JJ345" s="110">
        <v>42.05</v>
      </c>
      <c r="JK345" s="6">
        <v>22.66</v>
      </c>
      <c r="JT345" s="107" t="str">
        <f t="shared" si="50"/>
        <v/>
      </c>
      <c r="JU345" s="107" t="str">
        <f t="shared" si="51"/>
        <v/>
      </c>
      <c r="JV345" s="107">
        <f t="shared" si="49"/>
        <v>59.699999999999996</v>
      </c>
      <c r="JW345" s="107">
        <f>IF(ISBLANK(JE345),"",IF(ISBLANK(JC345),"",IFERROR(((JE345-JC345)/0.36/P345),"")))</f>
        <v>0.53030303030303039</v>
      </c>
      <c r="JY345" s="107">
        <f>IF(ISBLANK(JV345),"",IF(ISBLANK(JD345),"",IFERROR(((JV345-JD345)/0.36/P345),"")))</f>
        <v>0.79437229437229429</v>
      </c>
    </row>
    <row r="346" spans="1:286" x14ac:dyDescent="0.25">
      <c r="A346" s="15" t="s">
        <v>708</v>
      </c>
      <c r="B346" s="4" t="s">
        <v>798</v>
      </c>
      <c r="C346" s="4" t="s">
        <v>635</v>
      </c>
      <c r="D346" s="4" t="s">
        <v>819</v>
      </c>
      <c r="E346" s="4" t="s">
        <v>183</v>
      </c>
      <c r="F346" s="15" t="s">
        <v>635</v>
      </c>
      <c r="G346" s="15" t="s">
        <v>628</v>
      </c>
      <c r="H346" s="27">
        <v>1</v>
      </c>
      <c r="I346" s="15" t="s">
        <v>629</v>
      </c>
      <c r="J346" s="58" t="s">
        <v>720</v>
      </c>
      <c r="K346" s="27">
        <v>1023</v>
      </c>
      <c r="L346" s="98">
        <v>-2.4377470369999998</v>
      </c>
      <c r="M346" s="98">
        <v>34.855161979999998</v>
      </c>
      <c r="N346" s="24">
        <v>43171</v>
      </c>
      <c r="O346" s="24">
        <v>43239</v>
      </c>
      <c r="P346" s="26">
        <f t="shared" si="52"/>
        <v>68</v>
      </c>
      <c r="R346" s="91" t="s">
        <v>82</v>
      </c>
      <c r="S346" s="85">
        <v>5.5</v>
      </c>
      <c r="T346" s="85">
        <v>11.7</v>
      </c>
      <c r="X346" s="104">
        <v>3</v>
      </c>
      <c r="AH346" s="104">
        <v>2</v>
      </c>
      <c r="AM346" s="104">
        <v>10</v>
      </c>
      <c r="CZ346" s="104">
        <v>3</v>
      </c>
      <c r="DR346" s="104">
        <v>2</v>
      </c>
      <c r="EA346" s="28">
        <v>20</v>
      </c>
      <c r="EB346" s="104">
        <f t="shared" si="47"/>
        <v>40</v>
      </c>
      <c r="EC346" s="28">
        <v>40</v>
      </c>
      <c r="EG346" s="1">
        <v>11</v>
      </c>
      <c r="EH346" s="4">
        <v>49</v>
      </c>
      <c r="IN346" s="72">
        <v>0</v>
      </c>
      <c r="IO346" s="15">
        <f t="shared" si="48"/>
        <v>0</v>
      </c>
      <c r="IP346" s="58">
        <v>68</v>
      </c>
      <c r="JC346">
        <v>54.88</v>
      </c>
      <c r="JD346">
        <v>110.74000000000001</v>
      </c>
      <c r="JE346" s="107">
        <v>0</v>
      </c>
      <c r="JJ346" s="110">
        <v>98.82</v>
      </c>
      <c r="JK346" s="6">
        <v>47.83</v>
      </c>
      <c r="JT346" s="107" t="str">
        <f t="shared" si="50"/>
        <v/>
      </c>
      <c r="JU346" s="107" t="str">
        <f t="shared" si="51"/>
        <v/>
      </c>
      <c r="JV346" s="107">
        <f t="shared" si="49"/>
        <v>98.82</v>
      </c>
      <c r="JW346" s="107">
        <f>IF(ISBLANK(JE346),"",IF(ISBLANK(JC348),"",IFERROR(((JE346-JC348)/0.36/P346),"")))</f>
        <v>-0.49795751633986934</v>
      </c>
      <c r="JX346" s="107">
        <f>IF(ISBLANK(JE346),"",IF(ISBLANK(JE348),"",IFERROR(((JE346-JE348)/0.36/P346),"")))</f>
        <v>-1.3766339869281048</v>
      </c>
      <c r="JY346" s="107">
        <f>IF(ISBLANK(JV346),"",IF(ISBLANK(JD348),"",IFERROR(((JV346-JD348)/0.36/P346),"")))</f>
        <v>2.6658496732026142</v>
      </c>
      <c r="JZ346" s="107">
        <f>IF(ISBLANK(JV348),"",IF(ISBLANK(JV346),"",IFERROR(((JV346-JV348)/0.36/P346),"")))</f>
        <v>-3.0996732026143792</v>
      </c>
    </row>
    <row r="347" spans="1:286" x14ac:dyDescent="0.25">
      <c r="A347" s="15" t="s">
        <v>709</v>
      </c>
      <c r="B347" s="4" t="s">
        <v>798</v>
      </c>
      <c r="C347" s="4" t="s">
        <v>635</v>
      </c>
      <c r="D347" s="4" t="s">
        <v>819</v>
      </c>
      <c r="E347" s="4" t="s">
        <v>183</v>
      </c>
      <c r="F347" s="15" t="s">
        <v>635</v>
      </c>
      <c r="G347" s="15" t="s">
        <v>628</v>
      </c>
      <c r="H347" s="27">
        <v>1</v>
      </c>
      <c r="I347" s="15" t="s">
        <v>634</v>
      </c>
      <c r="J347" s="58" t="s">
        <v>720</v>
      </c>
      <c r="K347" s="27">
        <v>1023</v>
      </c>
      <c r="L347" s="98">
        <v>-2.4377470369999998</v>
      </c>
      <c r="M347" s="98">
        <v>34.855161979999998</v>
      </c>
      <c r="N347" s="24">
        <v>43171</v>
      </c>
      <c r="O347" s="24">
        <v>43239</v>
      </c>
      <c r="P347" s="26">
        <f t="shared" si="52"/>
        <v>68</v>
      </c>
      <c r="R347" s="91" t="s">
        <v>82</v>
      </c>
      <c r="S347" s="85">
        <v>3.5</v>
      </c>
      <c r="T347" s="85">
        <v>8.5</v>
      </c>
      <c r="AH347" s="104">
        <v>5</v>
      </c>
      <c r="AM347" s="104">
        <v>10</v>
      </c>
      <c r="CZ347" s="104">
        <v>5</v>
      </c>
      <c r="EA347" s="28">
        <v>15</v>
      </c>
      <c r="EB347" s="104">
        <f t="shared" si="47"/>
        <v>35</v>
      </c>
      <c r="EC347" s="28">
        <v>35</v>
      </c>
      <c r="EG347" s="1">
        <v>8</v>
      </c>
      <c r="EH347" s="4">
        <v>33.4</v>
      </c>
      <c r="IN347" s="72">
        <v>25</v>
      </c>
      <c r="IO347" s="15">
        <f t="shared" si="48"/>
        <v>25</v>
      </c>
      <c r="IP347" s="58">
        <v>50</v>
      </c>
      <c r="JC347">
        <v>25.19</v>
      </c>
      <c r="JD347">
        <v>96.64</v>
      </c>
      <c r="JE347" s="107">
        <v>36.200000000000003</v>
      </c>
      <c r="JG347" s="137">
        <v>23.21</v>
      </c>
      <c r="JJ347" s="110">
        <v>36.69</v>
      </c>
      <c r="JK347" s="6">
        <v>21.67</v>
      </c>
      <c r="JT347" s="107" t="str">
        <f t="shared" si="50"/>
        <v/>
      </c>
      <c r="JU347" s="107" t="str">
        <f t="shared" si="51"/>
        <v/>
      </c>
      <c r="JV347" s="107">
        <f t="shared" si="49"/>
        <v>72.89</v>
      </c>
      <c r="JW347" s="107">
        <f>IF(ISBLANK(JE347),"",IF(ISBLANK(JC348),"",IFERROR(((JE347-JC348)/0.36/P347),"")))</f>
        <v>0.98080065359477142</v>
      </c>
      <c r="JX347" s="107">
        <f>IF(ISBLANK(JE347),"",IF(ISBLANK(JE348),"",IFERROR(((JE347-JE348)/0.36/P347),"")))</f>
        <v>0.10212418300653595</v>
      </c>
      <c r="JY347" s="107">
        <f>IF(ISBLANK(JV347),"",IF(ISBLANK(JD348),"",IFERROR(((JV347-JD348)/0.36/P347),"")))</f>
        <v>1.6066176470588236</v>
      </c>
      <c r="JZ347" s="107">
        <f>IF(ISBLANK(JV348),"",IF(ISBLANK(JV347),"",IFERROR(((JV347-JV348)/0.36/P347),"")))</f>
        <v>-4.1589052287581696</v>
      </c>
    </row>
    <row r="348" spans="1:286" x14ac:dyDescent="0.25">
      <c r="A348" s="15" t="s">
        <v>710</v>
      </c>
      <c r="B348" s="4" t="s">
        <v>798</v>
      </c>
      <c r="C348" s="4" t="s">
        <v>635</v>
      </c>
      <c r="D348" s="4" t="s">
        <v>819</v>
      </c>
      <c r="E348" s="4" t="s">
        <v>183</v>
      </c>
      <c r="F348" s="15" t="s">
        <v>635</v>
      </c>
      <c r="G348" s="15" t="s">
        <v>628</v>
      </c>
      <c r="H348" s="27">
        <v>1</v>
      </c>
      <c r="I348" s="15" t="s">
        <v>631</v>
      </c>
      <c r="J348" s="58" t="s">
        <v>720</v>
      </c>
      <c r="K348" s="27">
        <v>1023</v>
      </c>
      <c r="L348" s="98">
        <v>-2.4377470369999998</v>
      </c>
      <c r="M348" s="98">
        <v>34.855161979999998</v>
      </c>
      <c r="N348" s="24">
        <v>43171</v>
      </c>
      <c r="O348" s="24">
        <v>43239</v>
      </c>
      <c r="P348" s="26">
        <f t="shared" si="52"/>
        <v>68</v>
      </c>
      <c r="R348" s="91" t="s">
        <v>82</v>
      </c>
      <c r="S348" s="85">
        <v>6</v>
      </c>
      <c r="T348" s="85">
        <v>19.25</v>
      </c>
      <c r="AM348" s="104">
        <v>15</v>
      </c>
      <c r="BX348" s="104">
        <v>2</v>
      </c>
      <c r="CZ348" s="104">
        <v>5</v>
      </c>
      <c r="DR348" s="104">
        <v>3</v>
      </c>
      <c r="EA348" s="28">
        <v>25</v>
      </c>
      <c r="EB348" s="104">
        <f t="shared" si="47"/>
        <v>50</v>
      </c>
      <c r="EC348" s="28">
        <v>50</v>
      </c>
      <c r="EG348" s="1">
        <v>13</v>
      </c>
      <c r="EH348" s="4">
        <v>63.8</v>
      </c>
      <c r="IN348" s="72">
        <v>15</v>
      </c>
      <c r="IO348" s="15">
        <f t="shared" si="48"/>
        <v>15</v>
      </c>
      <c r="IP348" s="58">
        <v>88</v>
      </c>
      <c r="JC348">
        <v>12.19</v>
      </c>
      <c r="JD348">
        <v>33.56</v>
      </c>
      <c r="JE348" s="107">
        <v>33.700000000000003</v>
      </c>
      <c r="JG348" s="137">
        <v>20.84</v>
      </c>
      <c r="JJ348" s="108">
        <v>141</v>
      </c>
      <c r="JT348" s="107" t="str">
        <f t="shared" si="50"/>
        <v/>
      </c>
      <c r="JU348" s="107" t="str">
        <f t="shared" si="51"/>
        <v/>
      </c>
      <c r="JV348" s="107">
        <f t="shared" si="49"/>
        <v>174.7</v>
      </c>
      <c r="JW348" s="107">
        <f>IF(ISBLANK(JE348),"",IF(ISBLANK(JC348),"",IFERROR(((JE348-JC348)/0.36/P348),"")))</f>
        <v>0.8786764705882355</v>
      </c>
      <c r="JY348" s="107">
        <f>IF(ISBLANK(JV348),"",IF(ISBLANK(JD348),"",IFERROR(((JV348-JD348)/0.36/P348),"")))</f>
        <v>5.765522875816993</v>
      </c>
    </row>
    <row r="349" spans="1:286" x14ac:dyDescent="0.25">
      <c r="A349" s="15" t="s">
        <v>711</v>
      </c>
      <c r="B349" s="4" t="s">
        <v>799</v>
      </c>
      <c r="C349" s="4" t="s">
        <v>635</v>
      </c>
      <c r="D349" s="4" t="s">
        <v>820</v>
      </c>
      <c r="E349" s="4" t="s">
        <v>183</v>
      </c>
      <c r="F349" s="15" t="s">
        <v>635</v>
      </c>
      <c r="G349" s="15" t="s">
        <v>628</v>
      </c>
      <c r="H349" s="27">
        <v>2</v>
      </c>
      <c r="I349" s="15" t="s">
        <v>629</v>
      </c>
      <c r="J349" s="58" t="s">
        <v>720</v>
      </c>
      <c r="K349" s="27">
        <v>1025</v>
      </c>
      <c r="L349" s="98">
        <v>-2.43776598</v>
      </c>
      <c r="M349" s="98">
        <v>34.855393991</v>
      </c>
      <c r="N349" s="24">
        <v>43171</v>
      </c>
      <c r="O349" s="24">
        <v>43239</v>
      </c>
      <c r="P349" s="26">
        <f t="shared" si="52"/>
        <v>68</v>
      </c>
      <c r="R349" s="91" t="s">
        <v>82</v>
      </c>
      <c r="S349" s="85">
        <v>3</v>
      </c>
      <c r="T349" s="85">
        <v>12.75</v>
      </c>
      <c r="AH349" s="104">
        <v>5</v>
      </c>
      <c r="AM349" s="104">
        <v>15</v>
      </c>
      <c r="BE349" s="104">
        <v>5</v>
      </c>
      <c r="BX349" s="104">
        <v>5</v>
      </c>
      <c r="EA349" s="28">
        <v>15</v>
      </c>
      <c r="EB349" s="104">
        <f t="shared" si="47"/>
        <v>45</v>
      </c>
      <c r="EC349" s="28">
        <v>45</v>
      </c>
      <c r="EG349" s="1">
        <v>6.5</v>
      </c>
      <c r="EH349" s="4">
        <v>55</v>
      </c>
      <c r="IN349" s="72">
        <v>5</v>
      </c>
      <c r="IO349" s="15">
        <f t="shared" si="48"/>
        <v>5</v>
      </c>
      <c r="IP349" s="58">
        <v>78</v>
      </c>
      <c r="JC349">
        <v>45.16</v>
      </c>
      <c r="JD349">
        <v>119.07</v>
      </c>
      <c r="JE349" s="107">
        <v>6.44</v>
      </c>
      <c r="JG349" s="137">
        <v>3.74</v>
      </c>
      <c r="JJ349" s="110">
        <v>88.3</v>
      </c>
      <c r="JK349" s="6">
        <v>46.2</v>
      </c>
      <c r="JT349" s="107" t="str">
        <f t="shared" si="50"/>
        <v/>
      </c>
      <c r="JU349" s="107" t="str">
        <f t="shared" si="51"/>
        <v/>
      </c>
      <c r="JV349" s="107">
        <f t="shared" si="49"/>
        <v>94.74</v>
      </c>
      <c r="JW349" s="107">
        <f>IF(ISBLANK(JE349),"",IF(ISBLANK(JC351),"",IFERROR(((JE349-JC351)/0.36/P349),"")))</f>
        <v>-1.167483660130719</v>
      </c>
      <c r="JX349" s="107">
        <f>IF(ISBLANK(JE349),"",IF(ISBLANK(JE351),"",IFERROR(((JE349-JE351)/0.36/P349),"")))</f>
        <v>0.14624183006535951</v>
      </c>
      <c r="JY349" s="107">
        <f>IF(ISBLANK(JV349),"",IF(ISBLANK(JD351),"",IFERROR(((JV349-JD351)/0.36/P349),"")))</f>
        <v>-0.73856209150326801</v>
      </c>
      <c r="JZ349" s="107">
        <f>IF(ISBLANK(JV351),"",IF(ISBLANK(JV349),"",IFERROR(((JV349-JV351)/0.36/P349),"")))</f>
        <v>-1.6932189542483673</v>
      </c>
    </row>
    <row r="350" spans="1:286" x14ac:dyDescent="0.25">
      <c r="A350" s="15" t="s">
        <v>712</v>
      </c>
      <c r="B350" s="4" t="s">
        <v>799</v>
      </c>
      <c r="C350" s="4" t="s">
        <v>635</v>
      </c>
      <c r="D350" s="4" t="s">
        <v>820</v>
      </c>
      <c r="E350" s="4" t="s">
        <v>183</v>
      </c>
      <c r="F350" s="15" t="s">
        <v>635</v>
      </c>
      <c r="G350" s="15" t="s">
        <v>628</v>
      </c>
      <c r="H350" s="27">
        <v>2</v>
      </c>
      <c r="I350" s="15" t="s">
        <v>634</v>
      </c>
      <c r="J350" s="58" t="s">
        <v>720</v>
      </c>
      <c r="K350" s="27">
        <v>1025</v>
      </c>
      <c r="L350" s="98">
        <v>-2.43776598</v>
      </c>
      <c r="M350" s="98">
        <v>34.855393991</v>
      </c>
      <c r="N350" s="24">
        <v>43171</v>
      </c>
      <c r="O350" s="24">
        <v>43239</v>
      </c>
      <c r="P350" s="26">
        <f t="shared" si="52"/>
        <v>68</v>
      </c>
      <c r="R350" s="91" t="s">
        <v>82</v>
      </c>
      <c r="S350" s="85">
        <v>3.5</v>
      </c>
      <c r="T350" s="85">
        <v>11.5</v>
      </c>
      <c r="AH350" s="104">
        <v>10</v>
      </c>
      <c r="AM350" s="104">
        <v>35</v>
      </c>
      <c r="BE350" s="104">
        <v>5</v>
      </c>
      <c r="DR350" s="104">
        <v>3</v>
      </c>
      <c r="EA350" s="28">
        <v>10</v>
      </c>
      <c r="EB350" s="104">
        <f t="shared" si="47"/>
        <v>63</v>
      </c>
      <c r="EC350" s="28">
        <v>63</v>
      </c>
      <c r="EG350" s="1">
        <v>9</v>
      </c>
      <c r="EH350" s="4">
        <v>55.6</v>
      </c>
      <c r="IN350" s="72">
        <v>0</v>
      </c>
      <c r="IO350" s="15">
        <f t="shared" si="48"/>
        <v>0</v>
      </c>
      <c r="IP350" s="58">
        <v>85</v>
      </c>
      <c r="JC350">
        <v>48.19</v>
      </c>
      <c r="JD350">
        <v>127.92</v>
      </c>
      <c r="JE350" s="107">
        <v>0</v>
      </c>
      <c r="JJ350" s="120"/>
      <c r="JT350" s="107" t="str">
        <f t="shared" si="50"/>
        <v/>
      </c>
      <c r="JU350" s="107" t="str">
        <f t="shared" si="51"/>
        <v/>
      </c>
      <c r="JV350" s="107">
        <f t="shared" si="49"/>
        <v>0</v>
      </c>
      <c r="JW350" s="107">
        <f>IF(ISBLANK(JE350),"",IF(ISBLANK(JC351),"",IFERROR(((JE350-JC351)/0.36/P350),"")))</f>
        <v>-1.4305555555555556</v>
      </c>
      <c r="JX350" s="107">
        <f>IF(ISBLANK(JE350),"",IF(ISBLANK(JE351),"",IFERROR(((JE350-JE351)/0.36/P350),"")))</f>
        <v>-0.11683006535947713</v>
      </c>
      <c r="JY350" s="107">
        <f>IF(ISBLANK(JV350),"",IF(ISBLANK(JD351),"",IFERROR(((JV350-JD351)/0.36/P350),"")))</f>
        <v>-4.6086601307189534</v>
      </c>
      <c r="JZ350" s="107">
        <f>IF(ISBLANK(JV351),"",IF(ISBLANK(JV350),"",IFERROR(((JV350-JV351)/0.36/P350),"")))</f>
        <v>-5.5633169934640536</v>
      </c>
    </row>
    <row r="351" spans="1:286" x14ac:dyDescent="0.25">
      <c r="A351" s="15" t="s">
        <v>713</v>
      </c>
      <c r="B351" s="4" t="s">
        <v>799</v>
      </c>
      <c r="C351" s="4" t="s">
        <v>635</v>
      </c>
      <c r="D351" s="4" t="s">
        <v>820</v>
      </c>
      <c r="E351" s="4" t="s">
        <v>183</v>
      </c>
      <c r="F351" s="15" t="s">
        <v>635</v>
      </c>
      <c r="G351" s="15" t="s">
        <v>628</v>
      </c>
      <c r="H351" s="27">
        <v>2</v>
      </c>
      <c r="I351" s="15" t="s">
        <v>631</v>
      </c>
      <c r="J351" s="58" t="s">
        <v>720</v>
      </c>
      <c r="K351" s="27">
        <v>1025</v>
      </c>
      <c r="L351" s="98">
        <v>-2.43776598</v>
      </c>
      <c r="M351" s="98">
        <v>34.855393991</v>
      </c>
      <c r="N351" s="24">
        <v>43171</v>
      </c>
      <c r="O351" s="24">
        <v>43239</v>
      </c>
      <c r="P351" s="26">
        <f t="shared" si="52"/>
        <v>68</v>
      </c>
      <c r="R351" s="91" t="s">
        <v>82</v>
      </c>
      <c r="S351" s="85">
        <v>4</v>
      </c>
      <c r="T351" s="85">
        <v>29.75</v>
      </c>
      <c r="Y351" s="104">
        <v>10</v>
      </c>
      <c r="AL351" s="104">
        <v>10</v>
      </c>
      <c r="AM351" s="104">
        <v>10</v>
      </c>
      <c r="BL351" s="104">
        <v>15</v>
      </c>
      <c r="CZ351" s="104">
        <v>15</v>
      </c>
      <c r="EA351" s="28">
        <v>10</v>
      </c>
      <c r="EB351" s="104">
        <f t="shared" si="47"/>
        <v>70</v>
      </c>
      <c r="EC351" s="28">
        <v>70</v>
      </c>
      <c r="EG351" s="1">
        <v>6.5</v>
      </c>
      <c r="EH351" s="4">
        <v>66.599999999999994</v>
      </c>
      <c r="IN351" s="72">
        <v>5</v>
      </c>
      <c r="IO351" s="15">
        <f t="shared" si="48"/>
        <v>5</v>
      </c>
      <c r="IP351" s="58">
        <v>95</v>
      </c>
      <c r="JC351">
        <v>35.020000000000003</v>
      </c>
      <c r="JD351">
        <v>112.82</v>
      </c>
      <c r="JE351" s="107">
        <v>2.86</v>
      </c>
      <c r="JG351" s="137">
        <v>1.96</v>
      </c>
      <c r="JJ351" s="108">
        <v>133.33000000000001</v>
      </c>
      <c r="JT351" s="107" t="str">
        <f t="shared" si="50"/>
        <v/>
      </c>
      <c r="JU351" s="107" t="str">
        <f t="shared" si="51"/>
        <v/>
      </c>
      <c r="JV351" s="107">
        <f t="shared" si="49"/>
        <v>136.19000000000003</v>
      </c>
      <c r="JW351" s="107">
        <f>IF(ISBLANK(JE351),"",IF(ISBLANK(JC351),"",IFERROR(((JE351-JC351)/0.36/P351),"")))</f>
        <v>-1.3137254901960786</v>
      </c>
      <c r="JY351" s="107">
        <f>IF(ISBLANK(JV351),"",IF(ISBLANK(JD351),"",IFERROR(((JV351-JD351)/0.36/P351),"")))</f>
        <v>0.95465686274509931</v>
      </c>
    </row>
    <row r="352" spans="1:286" x14ac:dyDescent="0.25">
      <c r="A352" s="15" t="s">
        <v>714</v>
      </c>
      <c r="B352" s="4" t="s">
        <v>800</v>
      </c>
      <c r="C352" s="4" t="s">
        <v>635</v>
      </c>
      <c r="D352" s="4" t="s">
        <v>821</v>
      </c>
      <c r="E352" s="4" t="s">
        <v>183</v>
      </c>
      <c r="F352" s="15" t="s">
        <v>635</v>
      </c>
      <c r="G352" s="15" t="s">
        <v>628</v>
      </c>
      <c r="H352" s="27">
        <v>3</v>
      </c>
      <c r="I352" s="15" t="s">
        <v>629</v>
      </c>
      <c r="J352" s="58" t="s">
        <v>720</v>
      </c>
      <c r="K352" s="27">
        <v>1027</v>
      </c>
      <c r="L352" s="98">
        <v>-2.4379910339999999</v>
      </c>
      <c r="M352" s="98">
        <v>34.855417963000001</v>
      </c>
      <c r="N352" s="24">
        <v>43171</v>
      </c>
      <c r="O352" s="24">
        <v>43239</v>
      </c>
      <c r="P352" s="26">
        <f t="shared" si="52"/>
        <v>68</v>
      </c>
      <c r="R352" s="91" t="s">
        <v>82</v>
      </c>
      <c r="S352" s="85">
        <v>3.5</v>
      </c>
      <c r="T352" s="85">
        <v>9.1300000000000008</v>
      </c>
      <c r="X352" s="104">
        <v>5</v>
      </c>
      <c r="AH352" s="104">
        <v>3</v>
      </c>
      <c r="AM352" s="104">
        <v>10</v>
      </c>
      <c r="DC352" s="104">
        <v>15</v>
      </c>
      <c r="DS352" s="104">
        <v>10</v>
      </c>
      <c r="EA352" s="28">
        <v>20</v>
      </c>
      <c r="EB352" s="104">
        <f t="shared" si="47"/>
        <v>63</v>
      </c>
      <c r="EC352" s="28">
        <v>63</v>
      </c>
      <c r="EG352" s="1">
        <v>5</v>
      </c>
      <c r="EH352" s="4">
        <v>30.8</v>
      </c>
      <c r="IN352" s="72">
        <v>15</v>
      </c>
      <c r="IO352" s="15">
        <f t="shared" si="48"/>
        <v>15</v>
      </c>
      <c r="IP352" s="58">
        <v>72</v>
      </c>
      <c r="JC352">
        <v>20.010000000000002</v>
      </c>
      <c r="JD352">
        <v>124.26</v>
      </c>
      <c r="JE352" s="107">
        <v>18.739999999999998</v>
      </c>
      <c r="JG352" s="137">
        <v>14.22</v>
      </c>
      <c r="JJ352" s="110">
        <v>55.22</v>
      </c>
      <c r="JK352" s="6">
        <v>36.6</v>
      </c>
      <c r="JT352" s="107" t="str">
        <f t="shared" si="50"/>
        <v/>
      </c>
      <c r="JU352" s="107" t="str">
        <f t="shared" si="51"/>
        <v/>
      </c>
      <c r="JV352" s="107">
        <f t="shared" si="49"/>
        <v>73.959999999999994</v>
      </c>
      <c r="JW352" s="107">
        <f>IF(ISBLANK(JE352),"",IF(ISBLANK(JC354),"",IFERROR(((JE352-JC354)/0.36/P352),"")))</f>
        <v>-0.47998366013071903</v>
      </c>
      <c r="JX352" s="107">
        <f>IF(ISBLANK(JE352),"",IF(ISBLANK(JE354),"",IFERROR(((JE352-JE354)/0.36/P352),"")))</f>
        <v>-8.1699346405241533E-4</v>
      </c>
      <c r="JY352" s="107">
        <f>IF(ISBLANK(JV352),"",IF(ISBLANK(JD354),"",IFERROR(((JV352-JD354)/0.36/P352),"")))</f>
        <v>0.86519607843137225</v>
      </c>
      <c r="JZ352" s="107">
        <f>IF(ISBLANK(JV354),"",IF(ISBLANK(JV352),"",IFERROR(((JV352-JV354)/0.36/P352),"")))</f>
        <v>1.0477941176470587</v>
      </c>
    </row>
    <row r="353" spans="1:286" x14ac:dyDescent="0.25">
      <c r="A353" s="15" t="s">
        <v>715</v>
      </c>
      <c r="B353" s="4" t="s">
        <v>800</v>
      </c>
      <c r="C353" s="4" t="s">
        <v>635</v>
      </c>
      <c r="D353" s="4" t="s">
        <v>821</v>
      </c>
      <c r="E353" s="4" t="s">
        <v>183</v>
      </c>
      <c r="F353" s="15" t="s">
        <v>635</v>
      </c>
      <c r="G353" s="15" t="s">
        <v>628</v>
      </c>
      <c r="H353" s="27">
        <v>3</v>
      </c>
      <c r="I353" s="15" t="s">
        <v>634</v>
      </c>
      <c r="J353" s="58" t="s">
        <v>720</v>
      </c>
      <c r="K353" s="27">
        <v>1027</v>
      </c>
      <c r="L353" s="98">
        <v>-2.4379910339999999</v>
      </c>
      <c r="M353" s="98">
        <v>34.855417963000001</v>
      </c>
      <c r="N353" s="24">
        <v>43171</v>
      </c>
      <c r="O353" s="24">
        <v>43239</v>
      </c>
      <c r="P353" s="26">
        <f t="shared" si="52"/>
        <v>68</v>
      </c>
      <c r="R353" s="91" t="s">
        <v>82</v>
      </c>
      <c r="S353" s="85">
        <v>5</v>
      </c>
      <c r="T353" s="85">
        <v>8.75</v>
      </c>
      <c r="AH353" s="104">
        <v>5</v>
      </c>
      <c r="AL353" s="104">
        <v>5</v>
      </c>
      <c r="AM353" s="104">
        <v>10</v>
      </c>
      <c r="CZ353" s="104">
        <v>5</v>
      </c>
      <c r="DS353" s="104">
        <v>5</v>
      </c>
      <c r="EA353" s="28">
        <v>15</v>
      </c>
      <c r="EB353" s="104">
        <f t="shared" si="47"/>
        <v>45</v>
      </c>
      <c r="EC353" s="28">
        <v>45</v>
      </c>
      <c r="EG353" s="1">
        <v>9</v>
      </c>
      <c r="EH353" s="4">
        <v>53.4</v>
      </c>
      <c r="IN353" s="72">
        <v>20</v>
      </c>
      <c r="IO353" s="15">
        <f t="shared" si="48"/>
        <v>20</v>
      </c>
      <c r="IP353" s="58">
        <v>70</v>
      </c>
      <c r="JC353">
        <v>25.4</v>
      </c>
      <c r="JD353">
        <v>103.37</v>
      </c>
      <c r="JE353" s="107">
        <v>18.89</v>
      </c>
      <c r="JG353" s="137">
        <v>7.92</v>
      </c>
      <c r="JJ353" s="110">
        <v>64</v>
      </c>
      <c r="JK353" s="6">
        <v>17.920000000000002</v>
      </c>
      <c r="JT353" s="107" t="str">
        <f t="shared" si="50"/>
        <v/>
      </c>
      <c r="JU353" s="107" t="str">
        <f t="shared" si="51"/>
        <v/>
      </c>
      <c r="JV353" s="107">
        <f t="shared" si="49"/>
        <v>82.89</v>
      </c>
      <c r="JW353" s="107">
        <f>IF(ISBLANK(JE353),"",IF(ISBLANK(JC354),"",IFERROR(((JE353-JC354)/0.36/P353),"")))</f>
        <v>-0.47385620915032667</v>
      </c>
      <c r="JX353" s="107">
        <f>IF(ISBLANK(JE353),"",IF(ISBLANK(JE354),"",IFERROR(((JE353-JE354)/0.36/P353),"")))</f>
        <v>5.3104575163398296E-3</v>
      </c>
      <c r="JY353" s="107">
        <f>IF(ISBLANK(JV353),"",IF(ISBLANK(JD354),"",IFERROR(((JV353-JD354)/0.36/P353),"")))</f>
        <v>1.2299836601307188</v>
      </c>
      <c r="JZ353" s="107">
        <f>IF(ISBLANK(JV354),"",IF(ISBLANK(JV353),"",IFERROR(((JV353-JV354)/0.36/P353),"")))</f>
        <v>1.4125816993464053</v>
      </c>
    </row>
    <row r="354" spans="1:286" x14ac:dyDescent="0.25">
      <c r="A354" s="15" t="s">
        <v>716</v>
      </c>
      <c r="B354" s="4" t="s">
        <v>800</v>
      </c>
      <c r="C354" s="4" t="s">
        <v>635</v>
      </c>
      <c r="D354" s="4" t="s">
        <v>821</v>
      </c>
      <c r="E354" s="4" t="s">
        <v>183</v>
      </c>
      <c r="F354" s="15" t="s">
        <v>635</v>
      </c>
      <c r="G354" s="15" t="s">
        <v>628</v>
      </c>
      <c r="H354" s="27">
        <v>3</v>
      </c>
      <c r="I354" s="15" t="s">
        <v>631</v>
      </c>
      <c r="J354" s="58" t="s">
        <v>720</v>
      </c>
      <c r="K354" s="27">
        <v>1027</v>
      </c>
      <c r="L354" s="98">
        <v>-2.4379910339999999</v>
      </c>
      <c r="M354" s="98">
        <v>34.855417963000001</v>
      </c>
      <c r="N354" s="24">
        <v>43171</v>
      </c>
      <c r="O354" s="24">
        <v>43239</v>
      </c>
      <c r="P354" s="26">
        <f t="shared" si="52"/>
        <v>68</v>
      </c>
      <c r="R354" s="91" t="s">
        <v>82</v>
      </c>
      <c r="S354" s="85">
        <v>3</v>
      </c>
      <c r="T354" s="85">
        <v>6.25</v>
      </c>
      <c r="AL354" s="104">
        <v>15</v>
      </c>
      <c r="AM354" s="104">
        <v>10</v>
      </c>
      <c r="CZ354" s="104">
        <v>5</v>
      </c>
      <c r="DR354" s="104">
        <v>5</v>
      </c>
      <c r="DS354" s="104">
        <v>5</v>
      </c>
      <c r="EA354" s="28">
        <v>15</v>
      </c>
      <c r="EB354" s="104">
        <f t="shared" si="47"/>
        <v>55</v>
      </c>
      <c r="EC354" s="28">
        <v>55</v>
      </c>
      <c r="EG354" s="1">
        <v>4.5</v>
      </c>
      <c r="EH354" s="4">
        <v>20</v>
      </c>
      <c r="IN354" s="72">
        <v>20</v>
      </c>
      <c r="IO354" s="15">
        <f t="shared" si="48"/>
        <v>20</v>
      </c>
      <c r="IP354" s="58">
        <v>52</v>
      </c>
      <c r="JC354">
        <v>30.49</v>
      </c>
      <c r="JD354">
        <v>52.78</v>
      </c>
      <c r="JE354" s="107">
        <v>18.760000000000002</v>
      </c>
      <c r="JG354" s="137">
        <v>10.34</v>
      </c>
      <c r="JJ354" s="110">
        <v>29.55</v>
      </c>
      <c r="JK354" s="6">
        <v>12.71</v>
      </c>
      <c r="JT354" s="107" t="str">
        <f t="shared" si="50"/>
        <v/>
      </c>
      <c r="JU354" s="107" t="str">
        <f t="shared" si="51"/>
        <v/>
      </c>
      <c r="JV354" s="107">
        <f t="shared" si="49"/>
        <v>48.31</v>
      </c>
      <c r="JW354" s="107">
        <f>IF(ISBLANK(JE354),"",IF(ISBLANK(JC354),"",IFERROR(((JE354-JC354)/0.36/P354),"")))</f>
        <v>-0.47916666666666657</v>
      </c>
      <c r="JY354" s="107">
        <f>IF(ISBLANK(JV354),"",IF(ISBLANK(JD354),"",IFERROR(((JV354-JD354)/0.36/P354),"")))</f>
        <v>-0.18259803921568624</v>
      </c>
    </row>
    <row r="355" spans="1:286" x14ac:dyDescent="0.25">
      <c r="A355" s="15" t="s">
        <v>717</v>
      </c>
      <c r="B355" s="4" t="s">
        <v>801</v>
      </c>
      <c r="C355" s="4" t="s">
        <v>635</v>
      </c>
      <c r="D355" s="4" t="s">
        <v>822</v>
      </c>
      <c r="E355" s="4" t="s">
        <v>183</v>
      </c>
      <c r="F355" s="15" t="s">
        <v>635</v>
      </c>
      <c r="G355" s="15" t="s">
        <v>628</v>
      </c>
      <c r="H355" s="27">
        <v>4</v>
      </c>
      <c r="I355" s="15" t="s">
        <v>629</v>
      </c>
      <c r="J355" s="58" t="s">
        <v>720</v>
      </c>
      <c r="K355" s="102">
        <v>1026</v>
      </c>
      <c r="L355" s="100">
        <v>-2.4380789599999999</v>
      </c>
      <c r="M355" s="100">
        <v>34.854988976999998</v>
      </c>
      <c r="N355" s="24">
        <v>43171</v>
      </c>
      <c r="O355" s="24">
        <v>43239</v>
      </c>
      <c r="P355" s="26">
        <f t="shared" si="52"/>
        <v>68</v>
      </c>
      <c r="R355" s="91" t="s">
        <v>82</v>
      </c>
      <c r="S355" s="85">
        <v>5</v>
      </c>
      <c r="T355" s="85">
        <v>17.25</v>
      </c>
      <c r="AH355" s="104">
        <v>5</v>
      </c>
      <c r="AI355" s="104">
        <v>3</v>
      </c>
      <c r="AM355" s="104">
        <v>20</v>
      </c>
      <c r="DC355" s="104">
        <v>5</v>
      </c>
      <c r="EA355" s="28">
        <v>20</v>
      </c>
      <c r="EB355" s="104">
        <f t="shared" si="47"/>
        <v>53</v>
      </c>
      <c r="EC355" s="28">
        <v>53</v>
      </c>
      <c r="EG355" s="1">
        <v>8.5</v>
      </c>
      <c r="EH355" s="4">
        <v>41.4</v>
      </c>
      <c r="IN355" s="72">
        <v>30</v>
      </c>
      <c r="IO355" s="15">
        <f t="shared" si="48"/>
        <v>30</v>
      </c>
      <c r="IP355" s="58">
        <v>70</v>
      </c>
      <c r="IR355" s="3" t="s">
        <v>862</v>
      </c>
      <c r="JC355">
        <v>27.19</v>
      </c>
      <c r="JD355">
        <v>65.55</v>
      </c>
      <c r="JE355" s="107">
        <v>43.82</v>
      </c>
      <c r="JG355" s="137">
        <v>27.34</v>
      </c>
      <c r="JJ355" s="110">
        <v>54.62</v>
      </c>
      <c r="JK355" s="6">
        <v>28.4</v>
      </c>
      <c r="JT355" s="107" t="str">
        <f t="shared" si="50"/>
        <v/>
      </c>
      <c r="JU355" s="107" t="str">
        <f t="shared" si="51"/>
        <v/>
      </c>
      <c r="JV355" s="107">
        <f t="shared" si="49"/>
        <v>98.44</v>
      </c>
      <c r="JW355" s="107">
        <f>IF(ISBLANK(JE355),"",IF(ISBLANK(JC357),"",IFERROR(((JE355-JC357)/0.36/P355),"")))</f>
        <v>0.52246732026143794</v>
      </c>
      <c r="JX355" s="107">
        <f>IF(ISBLANK(JE355),"",IF(ISBLANK(JE357),"",IFERROR(((JE355-JE357)/0.36/P355),"")))</f>
        <v>1.7900326797385622</v>
      </c>
      <c r="JY355" s="107">
        <f>IF(ISBLANK(JV355),"",IF(ISBLANK(JD357),"",IFERROR(((JV355-JD357)/0.36/P355),"")))</f>
        <v>-0.93790849673202648</v>
      </c>
      <c r="JZ355" s="107">
        <f>IF(ISBLANK(JV357),"",IF(ISBLANK(JV355),"",IFERROR(((JV355-JV357)/0.36/P355),"")))</f>
        <v>0.19607843137254891</v>
      </c>
    </row>
    <row r="356" spans="1:286" x14ac:dyDescent="0.25">
      <c r="A356" s="15" t="s">
        <v>718</v>
      </c>
      <c r="B356" s="4" t="s">
        <v>801</v>
      </c>
      <c r="C356" s="4" t="s">
        <v>635</v>
      </c>
      <c r="D356" s="4" t="s">
        <v>822</v>
      </c>
      <c r="E356" s="4" t="s">
        <v>183</v>
      </c>
      <c r="F356" s="15" t="s">
        <v>635</v>
      </c>
      <c r="G356" s="15" t="s">
        <v>628</v>
      </c>
      <c r="H356" s="27">
        <v>4</v>
      </c>
      <c r="I356" s="15" t="s">
        <v>634</v>
      </c>
      <c r="J356" s="58" t="s">
        <v>720</v>
      </c>
      <c r="K356" s="102">
        <v>1026</v>
      </c>
      <c r="L356" s="100">
        <v>-2.4380789599999999</v>
      </c>
      <c r="M356" s="100">
        <v>34.854988976999998</v>
      </c>
      <c r="N356" s="24">
        <v>43171</v>
      </c>
      <c r="O356" s="24">
        <v>43239</v>
      </c>
      <c r="P356" s="26">
        <f t="shared" si="52"/>
        <v>68</v>
      </c>
      <c r="R356" s="91" t="s">
        <v>82</v>
      </c>
      <c r="S356" s="85">
        <v>8</v>
      </c>
      <c r="T356" s="85">
        <v>46</v>
      </c>
      <c r="AL356" s="104">
        <v>25</v>
      </c>
      <c r="BD356" s="104">
        <v>10</v>
      </c>
      <c r="BE356" s="104">
        <v>5</v>
      </c>
      <c r="DC356" s="104">
        <v>10</v>
      </c>
      <c r="EA356" s="28">
        <v>25</v>
      </c>
      <c r="EB356" s="104">
        <f t="shared" si="47"/>
        <v>75</v>
      </c>
      <c r="EC356" s="28">
        <v>75</v>
      </c>
      <c r="EG356" s="1">
        <v>8.5</v>
      </c>
      <c r="EH356" s="4">
        <v>34</v>
      </c>
      <c r="IN356" s="72">
        <v>30</v>
      </c>
      <c r="IO356" s="15">
        <f t="shared" si="48"/>
        <v>30</v>
      </c>
      <c r="IP356" s="58">
        <v>70</v>
      </c>
      <c r="IR356" s="3" t="s">
        <v>862</v>
      </c>
      <c r="JC356">
        <v>9.36</v>
      </c>
      <c r="JD356">
        <v>155.95999999999998</v>
      </c>
      <c r="JE356" s="107">
        <v>45.08</v>
      </c>
      <c r="JG356" s="137">
        <v>25.35</v>
      </c>
      <c r="JJ356" s="110">
        <v>74.84</v>
      </c>
      <c r="JK356" s="6">
        <v>11.72</v>
      </c>
      <c r="JT356" s="107" t="str">
        <f t="shared" si="50"/>
        <v/>
      </c>
      <c r="JU356" s="107" t="str">
        <f t="shared" si="51"/>
        <v/>
      </c>
      <c r="JV356" s="107">
        <f t="shared" si="49"/>
        <v>119.92</v>
      </c>
      <c r="JW356" s="107">
        <f>IF(ISBLANK(JE356),"",IF(ISBLANK(JC357),"",IFERROR(((JE356-JC357)/0.36/P356),"")))</f>
        <v>0.57393790849673199</v>
      </c>
      <c r="JX356" s="107">
        <f>IF(ISBLANK(JE356),"",IF(ISBLANK(JE357),"",IFERROR(((JE356-JE357)/0.36/P356),"")))</f>
        <v>1.8415032679738563</v>
      </c>
      <c r="JY356" s="107">
        <f>IF(ISBLANK(JV356),"",IF(ISBLANK(JD357),"",IFERROR(((JV356-JD357)/0.36/P356),"")))</f>
        <v>-6.0457516339869448E-2</v>
      </c>
      <c r="JZ356" s="107">
        <f>IF(ISBLANK(JV357),"",IF(ISBLANK(JV356),"",IFERROR(((JV356-JV357)/0.36/P356),"")))</f>
        <v>1.0735294117647058</v>
      </c>
    </row>
    <row r="357" spans="1:286" s="50" customFormat="1" x14ac:dyDescent="0.25">
      <c r="A357" s="49" t="s">
        <v>719</v>
      </c>
      <c r="B357" s="51" t="s">
        <v>801</v>
      </c>
      <c r="C357" s="51" t="s">
        <v>635</v>
      </c>
      <c r="D357" s="51" t="s">
        <v>822</v>
      </c>
      <c r="E357" s="51" t="s">
        <v>183</v>
      </c>
      <c r="F357" s="49" t="s">
        <v>635</v>
      </c>
      <c r="G357" s="49" t="s">
        <v>628</v>
      </c>
      <c r="H357" s="69">
        <v>4</v>
      </c>
      <c r="I357" s="49" t="s">
        <v>631</v>
      </c>
      <c r="J357" s="49" t="s">
        <v>720</v>
      </c>
      <c r="K357" s="69">
        <v>1026</v>
      </c>
      <c r="L357" s="99">
        <v>-2.4380789599999999</v>
      </c>
      <c r="M357" s="99">
        <v>34.854988976999998</v>
      </c>
      <c r="N357" s="52">
        <v>43171</v>
      </c>
      <c r="O357" s="52">
        <v>43239</v>
      </c>
      <c r="P357" s="60">
        <f t="shared" si="52"/>
        <v>68</v>
      </c>
      <c r="Q357" s="78"/>
      <c r="R357" s="92" t="s">
        <v>82</v>
      </c>
      <c r="S357" s="86">
        <v>3.5</v>
      </c>
      <c r="T357" s="86">
        <v>11.75</v>
      </c>
      <c r="U357" s="105"/>
      <c r="V357" s="153"/>
      <c r="W357" s="153"/>
      <c r="X357" s="153"/>
      <c r="Y357" s="153"/>
      <c r="Z357" s="153"/>
      <c r="AA357" s="153"/>
      <c r="AB357" s="153"/>
      <c r="AC357" s="153"/>
      <c r="AD357" s="153"/>
      <c r="AE357" s="153"/>
      <c r="AF357" s="153"/>
      <c r="AG357" s="153"/>
      <c r="AH357" s="153"/>
      <c r="AI357" s="153"/>
      <c r="AJ357" s="153"/>
      <c r="AK357" s="153"/>
      <c r="AL357" s="153"/>
      <c r="AM357" s="153">
        <v>20</v>
      </c>
      <c r="AN357" s="153"/>
      <c r="AO357" s="153"/>
      <c r="AP357" s="153"/>
      <c r="AQ357" s="153"/>
      <c r="AR357" s="153"/>
      <c r="AS357" s="153"/>
      <c r="AT357" s="153"/>
      <c r="AU357" s="153"/>
      <c r="AV357" s="153"/>
      <c r="AW357" s="153"/>
      <c r="AX357" s="153"/>
      <c r="AY357" s="153"/>
      <c r="AZ357" s="153"/>
      <c r="BA357" s="153"/>
      <c r="BB357" s="153"/>
      <c r="BC357" s="153"/>
      <c r="BD357" s="153"/>
      <c r="BE357" s="153"/>
      <c r="BF357" s="153"/>
      <c r="BG357" s="153"/>
      <c r="BH357" s="153"/>
      <c r="BI357" s="153"/>
      <c r="BJ357" s="153"/>
      <c r="BK357" s="153"/>
      <c r="BL357" s="153"/>
      <c r="BM357" s="153"/>
      <c r="BN357" s="153"/>
      <c r="BO357" s="153"/>
      <c r="BP357" s="153"/>
      <c r="BQ357" s="153"/>
      <c r="BR357" s="153"/>
      <c r="BS357" s="153"/>
      <c r="BT357" s="153"/>
      <c r="BU357" s="153"/>
      <c r="BV357" s="153"/>
      <c r="BW357" s="153"/>
      <c r="BX357" s="153"/>
      <c r="BY357" s="153"/>
      <c r="BZ357" s="153"/>
      <c r="CA357" s="153"/>
      <c r="CB357" s="153"/>
      <c r="CC357" s="153"/>
      <c r="CD357" s="153"/>
      <c r="CE357" s="153"/>
      <c r="CF357" s="153"/>
      <c r="CG357" s="153"/>
      <c r="CH357" s="153"/>
      <c r="CI357" s="153"/>
      <c r="CJ357" s="153"/>
      <c r="CK357" s="153"/>
      <c r="CL357" s="153"/>
      <c r="CM357" s="153"/>
      <c r="CN357" s="153"/>
      <c r="CO357" s="153"/>
      <c r="CP357" s="153"/>
      <c r="CQ357" s="153"/>
      <c r="CR357" s="153"/>
      <c r="CS357" s="153"/>
      <c r="CT357" s="153"/>
      <c r="CU357" s="153"/>
      <c r="CV357" s="153"/>
      <c r="CW357" s="153"/>
      <c r="CX357" s="153"/>
      <c r="CY357" s="153"/>
      <c r="CZ357" s="153">
        <v>5</v>
      </c>
      <c r="DA357" s="153"/>
      <c r="DB357" s="153"/>
      <c r="DC357" s="153"/>
      <c r="DD357" s="153"/>
      <c r="DE357" s="153"/>
      <c r="DF357" s="153"/>
      <c r="DG357" s="153"/>
      <c r="DH357" s="153"/>
      <c r="DI357" s="153"/>
      <c r="DJ357" s="153"/>
      <c r="DK357" s="153"/>
      <c r="DL357" s="153"/>
      <c r="DM357" s="153"/>
      <c r="DN357" s="153"/>
      <c r="DO357" s="153"/>
      <c r="DP357" s="153"/>
      <c r="DQ357" s="153"/>
      <c r="DR357" s="153"/>
      <c r="DS357" s="153"/>
      <c r="DT357" s="153"/>
      <c r="DU357" s="153"/>
      <c r="DV357" s="153"/>
      <c r="DW357" s="153"/>
      <c r="DX357" s="153"/>
      <c r="DY357" s="153"/>
      <c r="DZ357" s="153"/>
      <c r="EA357" s="105">
        <v>25</v>
      </c>
      <c r="EB357" s="153">
        <f t="shared" si="47"/>
        <v>50</v>
      </c>
      <c r="EC357" s="105">
        <v>50</v>
      </c>
      <c r="ED357" s="160"/>
      <c r="EE357" s="155"/>
      <c r="EF357" s="155"/>
      <c r="EG357" s="53">
        <v>10</v>
      </c>
      <c r="EH357" s="51">
        <v>49.2</v>
      </c>
      <c r="FI357" s="51"/>
      <c r="FJ357" s="51"/>
      <c r="FK357" s="51"/>
      <c r="FL357" s="51"/>
      <c r="FM357" s="51"/>
      <c r="FN357" s="51"/>
      <c r="FO357" s="51"/>
      <c r="FP357" s="51"/>
      <c r="FQ357" s="51"/>
      <c r="FR357" s="51"/>
      <c r="FS357" s="51"/>
      <c r="FT357" s="51"/>
      <c r="FU357" s="51"/>
      <c r="FV357" s="51"/>
      <c r="FW357" s="51"/>
      <c r="FX357" s="51"/>
      <c r="FY357" s="51"/>
      <c r="FZ357" s="51"/>
      <c r="GA357" s="51"/>
      <c r="GB357" s="51"/>
      <c r="GC357" s="51"/>
      <c r="GD357" s="51"/>
      <c r="GE357" s="51"/>
      <c r="GF357" s="51"/>
      <c r="GG357" s="51"/>
      <c r="GH357" s="51"/>
      <c r="GI357" s="51"/>
      <c r="GJ357" s="51"/>
      <c r="GK357" s="51"/>
      <c r="GL357" s="51"/>
      <c r="GM357" s="51"/>
      <c r="GN357" s="51"/>
      <c r="GO357" s="51"/>
      <c r="GP357" s="51"/>
      <c r="GQ357" s="51"/>
      <c r="GR357" s="51"/>
      <c r="GS357" s="51"/>
      <c r="GT357" s="51"/>
      <c r="GU357" s="51"/>
      <c r="GV357" s="51"/>
      <c r="GW357" s="51"/>
      <c r="GX357" s="51"/>
      <c r="GY357" s="51"/>
      <c r="GZ357" s="51"/>
      <c r="HA357" s="51"/>
      <c r="HB357" s="51"/>
      <c r="HC357" s="51"/>
      <c r="HD357" s="51"/>
      <c r="HE357" s="51"/>
      <c r="HF357" s="51"/>
      <c r="HG357" s="51"/>
      <c r="HH357" s="51"/>
      <c r="HI357" s="51"/>
      <c r="HJ357" s="51"/>
      <c r="HK357" s="51"/>
      <c r="HL357" s="51"/>
      <c r="HM357" s="51"/>
      <c r="HN357" s="51"/>
      <c r="HO357" s="51"/>
      <c r="HP357" s="51"/>
      <c r="HQ357" s="51"/>
      <c r="HR357" s="51"/>
      <c r="HS357" s="51"/>
      <c r="HT357" s="51"/>
      <c r="HU357" s="51"/>
      <c r="HV357" s="51"/>
      <c r="HW357" s="51"/>
      <c r="HX357" s="51"/>
      <c r="HY357" s="51"/>
      <c r="HZ357" s="51"/>
      <c r="IA357" s="51"/>
      <c r="IB357" s="51"/>
      <c r="IC357" s="51"/>
      <c r="ID357" s="51"/>
      <c r="IE357" s="51"/>
      <c r="IF357" s="51"/>
      <c r="IG357" s="51"/>
      <c r="IH357" s="51"/>
      <c r="II357" s="51"/>
      <c r="IJ357" s="51"/>
      <c r="IK357" s="51"/>
      <c r="IL357" s="51"/>
      <c r="IM357" s="51"/>
      <c r="IN357" s="50">
        <v>0</v>
      </c>
      <c r="IO357" s="49">
        <f t="shared" si="48"/>
        <v>0</v>
      </c>
      <c r="IP357" s="51">
        <v>55</v>
      </c>
      <c r="IQ357" s="51"/>
      <c r="IR357" s="155" t="s">
        <v>862</v>
      </c>
      <c r="IS357" s="56"/>
      <c r="IT357" s="51"/>
      <c r="IU357" s="51"/>
      <c r="IY357" s="54"/>
      <c r="IZ357" s="54"/>
      <c r="JA357" s="54"/>
      <c r="JB357" s="55"/>
      <c r="JC357" s="50">
        <v>31.03</v>
      </c>
      <c r="JD357" s="50">
        <v>121.4</v>
      </c>
      <c r="JE357" s="109">
        <v>0</v>
      </c>
      <c r="JF357" s="55"/>
      <c r="JG357" s="140"/>
      <c r="JH357" s="56"/>
      <c r="JJ357" s="111">
        <v>93.64</v>
      </c>
      <c r="JK357" s="130">
        <v>24.55</v>
      </c>
      <c r="JN357" s="57"/>
      <c r="JO357" s="57"/>
      <c r="JP357" s="109"/>
      <c r="JQ357" s="109"/>
      <c r="JR357" s="109"/>
      <c r="JS357" s="109"/>
      <c r="JT357" s="109" t="str">
        <f t="shared" si="50"/>
        <v/>
      </c>
      <c r="JU357" s="109" t="str">
        <f t="shared" si="51"/>
        <v/>
      </c>
      <c r="JV357" s="109">
        <f t="shared" si="49"/>
        <v>93.64</v>
      </c>
      <c r="JW357" s="109">
        <f>IF(ISBLANK(JE357),"",IF(ISBLANK(JC357),"",IFERROR(((JE357-JC357)/0.36/P357),"")))</f>
        <v>-1.2675653594771243</v>
      </c>
      <c r="JX357" s="109"/>
      <c r="JY357" s="109">
        <f>IF(ISBLANK(JV357),"",IF(ISBLANK(JD357),"",IFERROR(((JV357-JD357)/0.36/P357),"")))</f>
        <v>-1.1339869281045754</v>
      </c>
      <c r="JZ357" s="109"/>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357"/>
  <sheetViews>
    <sheetView zoomScale="90" zoomScaleNormal="90" workbookViewId="0">
      <pane xSplit="1" ySplit="1" topLeftCell="V18" activePane="bottomRight" state="frozen"/>
      <selection pane="topRight" activeCell="B1" sqref="B1"/>
      <selection pane="bottomLeft" activeCell="A2" sqref="A2"/>
      <selection pane="bottomRight" activeCell="AA27" sqref="AA27"/>
    </sheetView>
  </sheetViews>
  <sheetFormatPr defaultRowHeight="15.75" x14ac:dyDescent="0.25"/>
  <cols>
    <col min="1" max="1" width="19.25" customWidth="1"/>
    <col min="2" max="2" width="12.625" customWidth="1"/>
    <col min="3" max="3" width="7.625" bestFit="1" customWidth="1"/>
    <col min="4" max="4" width="9.625" bestFit="1" customWidth="1"/>
    <col min="5" max="5" width="11.75" bestFit="1" customWidth="1"/>
    <col min="6" max="6" width="7.25" customWidth="1"/>
    <col min="7" max="7" width="8" bestFit="1" customWidth="1"/>
    <col min="8" max="8" width="8.75" style="28" customWidth="1"/>
    <col min="9" max="9" width="9.125" customWidth="1"/>
    <col min="10" max="10" width="7.5" bestFit="1" customWidth="1"/>
    <col min="11" max="11" width="9.25" style="28" bestFit="1" customWidth="1"/>
    <col min="12" max="12" width="13.75" style="98" bestFit="1" customWidth="1"/>
    <col min="13" max="13" width="13.125" style="98" bestFit="1" customWidth="1"/>
    <col min="14" max="14" width="10.75" style="24" bestFit="1" customWidth="1"/>
    <col min="15" max="15" width="11.75" style="24" bestFit="1" customWidth="1"/>
    <col min="16" max="16" width="9.875" style="28" customWidth="1"/>
    <col min="17" max="17" width="9.875" style="77" customWidth="1"/>
    <col min="18" max="18" width="9" style="93" bestFit="1" customWidth="1"/>
    <col min="19" max="20" width="9" style="85"/>
    <col min="21" max="21" width="6.5" style="28" customWidth="1"/>
    <col min="22" max="22" width="7.625" style="28" customWidth="1"/>
    <col min="23" max="23" width="7.875" style="1" customWidth="1"/>
    <col min="24" max="24" width="9" style="4"/>
    <col min="26" max="26" width="10.125" style="4" bestFit="1" customWidth="1"/>
    <col min="27" max="28" width="9" customWidth="1"/>
    <col min="29" max="29" width="17" style="107" bestFit="1" customWidth="1"/>
    <col min="30" max="30" width="9" style="110"/>
    <col min="31" max="37" width="9" style="107"/>
  </cols>
  <sheetData>
    <row r="1" spans="1:38" s="2" customFormat="1" ht="63" x14ac:dyDescent="0.25">
      <c r="A1" s="2" t="s">
        <v>729</v>
      </c>
      <c r="B1" s="2" t="s">
        <v>818</v>
      </c>
      <c r="C1" s="2" t="s">
        <v>741</v>
      </c>
      <c r="D1" s="2" t="s">
        <v>730</v>
      </c>
      <c r="E1" s="2" t="s">
        <v>731</v>
      </c>
      <c r="F1" s="2" t="s">
        <v>728</v>
      </c>
      <c r="G1" s="2" t="s">
        <v>626</v>
      </c>
      <c r="H1" s="101" t="s">
        <v>732</v>
      </c>
      <c r="I1" s="2" t="s">
        <v>641</v>
      </c>
      <c r="J1" s="2" t="s">
        <v>642</v>
      </c>
      <c r="K1" s="101" t="s">
        <v>643</v>
      </c>
      <c r="L1" s="97" t="s">
        <v>644</v>
      </c>
      <c r="M1" s="97" t="s">
        <v>645</v>
      </c>
      <c r="N1" s="96" t="s">
        <v>646</v>
      </c>
      <c r="O1" s="95" t="s">
        <v>647</v>
      </c>
      <c r="P1" s="25" t="s">
        <v>727</v>
      </c>
      <c r="Q1" s="94" t="s">
        <v>721</v>
      </c>
      <c r="R1" s="88" t="s">
        <v>648</v>
      </c>
      <c r="S1" s="79" t="s">
        <v>654</v>
      </c>
      <c r="T1" s="79" t="s">
        <v>649</v>
      </c>
      <c r="U1" s="103" t="s">
        <v>650</v>
      </c>
      <c r="V1" s="103" t="s">
        <v>652</v>
      </c>
      <c r="W1" s="18" t="s">
        <v>653</v>
      </c>
      <c r="X1" s="18" t="s">
        <v>655</v>
      </c>
      <c r="Y1" s="18" t="s">
        <v>656</v>
      </c>
      <c r="Z1" s="18" t="s">
        <v>658</v>
      </c>
      <c r="AA1" s="114" t="s">
        <v>863</v>
      </c>
      <c r="AB1" s="115" t="s">
        <v>864</v>
      </c>
      <c r="AC1" s="73" t="s">
        <v>659</v>
      </c>
      <c r="AD1" s="116" t="s">
        <v>660</v>
      </c>
      <c r="AE1" s="117" t="s">
        <v>854</v>
      </c>
      <c r="AF1" s="118" t="s">
        <v>857</v>
      </c>
      <c r="AG1" s="73" t="s">
        <v>858</v>
      </c>
      <c r="AH1" s="117" t="s">
        <v>855</v>
      </c>
      <c r="AI1" s="122" t="s">
        <v>856</v>
      </c>
      <c r="AJ1" s="124"/>
      <c r="AK1" s="124"/>
      <c r="AL1" s="123"/>
    </row>
    <row r="2" spans="1:38" s="9" customFormat="1" x14ac:dyDescent="0.25">
      <c r="A2" s="15" t="s">
        <v>831</v>
      </c>
      <c r="B2" s="15" t="s">
        <v>42</v>
      </c>
      <c r="C2" s="15" t="s">
        <v>733</v>
      </c>
      <c r="D2" s="15" t="s">
        <v>802</v>
      </c>
      <c r="E2" s="15" t="s">
        <v>14</v>
      </c>
      <c r="F2" s="15" t="s">
        <v>627</v>
      </c>
      <c r="G2" s="15" t="s">
        <v>628</v>
      </c>
      <c r="H2" s="27">
        <v>1</v>
      </c>
      <c r="I2" s="15" t="s">
        <v>832</v>
      </c>
      <c r="J2" s="15" t="s">
        <v>832</v>
      </c>
      <c r="K2" s="27">
        <v>954</v>
      </c>
      <c r="L2" s="98">
        <v>-2.2724839860000001</v>
      </c>
      <c r="M2" s="98">
        <v>34.023325982999999</v>
      </c>
      <c r="N2" s="22">
        <v>42782</v>
      </c>
      <c r="O2" s="22"/>
      <c r="P2" s="27"/>
      <c r="Q2" s="75"/>
      <c r="R2" s="89" t="s">
        <v>39</v>
      </c>
      <c r="S2" s="80">
        <v>3</v>
      </c>
      <c r="T2" s="80">
        <f>AVERAGE(0,4,0,5,4)</f>
        <v>2.6</v>
      </c>
      <c r="U2" s="27">
        <v>15</v>
      </c>
      <c r="V2" s="27">
        <v>50</v>
      </c>
      <c r="W2" s="10"/>
      <c r="X2" s="10"/>
      <c r="Y2" s="10"/>
      <c r="Z2" s="10"/>
      <c r="AA2"/>
      <c r="AB2"/>
      <c r="AC2" s="75">
        <v>1.83</v>
      </c>
      <c r="AD2" s="75">
        <v>13.97</v>
      </c>
      <c r="AE2" s="107">
        <f t="shared" ref="AE2:AE65" si="0">IF((AND(AC2="", AD2="")),"",AC2+AD2)</f>
        <v>15.8</v>
      </c>
      <c r="AF2" s="107"/>
      <c r="AG2" s="107"/>
      <c r="AH2" s="107"/>
      <c r="AI2" s="107"/>
      <c r="AJ2" s="107"/>
      <c r="AK2" s="107"/>
    </row>
    <row r="3" spans="1:38" s="9" customFormat="1" x14ac:dyDescent="0.25">
      <c r="A3" s="15" t="s">
        <v>833</v>
      </c>
      <c r="B3" s="15" t="s">
        <v>43</v>
      </c>
      <c r="C3" s="15" t="s">
        <v>733</v>
      </c>
      <c r="D3" s="15" t="s">
        <v>803</v>
      </c>
      <c r="E3" s="15" t="s">
        <v>14</v>
      </c>
      <c r="F3" s="15" t="s">
        <v>627</v>
      </c>
      <c r="G3" s="15" t="s">
        <v>628</v>
      </c>
      <c r="H3" s="27">
        <v>2</v>
      </c>
      <c r="I3" s="15" t="s">
        <v>832</v>
      </c>
      <c r="J3" s="15" t="s">
        <v>832</v>
      </c>
      <c r="K3" s="27">
        <v>953</v>
      </c>
      <c r="L3" s="98">
        <v>-2.2783000210000002</v>
      </c>
      <c r="M3" s="98">
        <v>34.024458965000001</v>
      </c>
      <c r="N3" s="22">
        <v>42782</v>
      </c>
      <c r="O3" s="22"/>
      <c r="P3" s="27"/>
      <c r="Q3" s="75"/>
      <c r="R3" s="89" t="s">
        <v>39</v>
      </c>
      <c r="S3" s="80"/>
      <c r="T3" s="80"/>
      <c r="U3" s="27">
        <v>10</v>
      </c>
      <c r="V3" s="27">
        <v>40</v>
      </c>
      <c r="W3" s="10"/>
      <c r="X3" s="10"/>
      <c r="Y3" s="10"/>
      <c r="Z3" s="10"/>
      <c r="AA3"/>
      <c r="AB3"/>
      <c r="AC3" s="75">
        <v>2.2200000000000002</v>
      </c>
      <c r="AD3" s="75">
        <v>10.14</v>
      </c>
      <c r="AE3" s="107">
        <f t="shared" si="0"/>
        <v>12.360000000000001</v>
      </c>
      <c r="AF3" s="107"/>
      <c r="AG3" s="107"/>
      <c r="AH3" s="107"/>
      <c r="AI3" s="107"/>
      <c r="AJ3" s="107"/>
      <c r="AK3" s="107"/>
    </row>
    <row r="4" spans="1:38" s="9" customFormat="1" x14ac:dyDescent="0.25">
      <c r="A4" s="15" t="s">
        <v>834</v>
      </c>
      <c r="B4" s="15" t="s">
        <v>44</v>
      </c>
      <c r="C4" s="15" t="s">
        <v>733</v>
      </c>
      <c r="D4" s="15" t="s">
        <v>804</v>
      </c>
      <c r="E4" s="15" t="s">
        <v>14</v>
      </c>
      <c r="F4" s="15" t="s">
        <v>627</v>
      </c>
      <c r="G4" s="15" t="s">
        <v>628</v>
      </c>
      <c r="H4" s="27">
        <v>3</v>
      </c>
      <c r="I4" s="15" t="s">
        <v>832</v>
      </c>
      <c r="J4" s="15" t="s">
        <v>832</v>
      </c>
      <c r="K4" s="27">
        <v>951</v>
      </c>
      <c r="L4" s="98">
        <v>-2.2779990269999999</v>
      </c>
      <c r="M4" s="98">
        <v>34.027678035000001</v>
      </c>
      <c r="N4" s="22">
        <v>42782</v>
      </c>
      <c r="O4" s="22"/>
      <c r="P4" s="27"/>
      <c r="Q4" s="75"/>
      <c r="R4" s="89" t="s">
        <v>39</v>
      </c>
      <c r="S4" s="80">
        <v>3.4</v>
      </c>
      <c r="T4" s="80">
        <v>3.8</v>
      </c>
      <c r="U4" s="27">
        <v>25</v>
      </c>
      <c r="V4" s="27">
        <v>60</v>
      </c>
      <c r="W4" s="10"/>
      <c r="X4" s="10"/>
      <c r="Y4" s="10"/>
      <c r="Z4" s="10"/>
      <c r="AA4"/>
      <c r="AB4"/>
      <c r="AC4" s="75">
        <v>8.61</v>
      </c>
      <c r="AD4" s="75">
        <v>14.16</v>
      </c>
      <c r="AE4" s="107">
        <f t="shared" si="0"/>
        <v>22.77</v>
      </c>
      <c r="AF4" s="107"/>
      <c r="AG4" s="107"/>
      <c r="AH4" s="107"/>
      <c r="AI4" s="107"/>
      <c r="AJ4" s="107"/>
      <c r="AK4" s="107"/>
    </row>
    <row r="5" spans="1:38" s="9" customFormat="1" x14ac:dyDescent="0.25">
      <c r="A5" s="15" t="s">
        <v>835</v>
      </c>
      <c r="B5" s="15" t="s">
        <v>45</v>
      </c>
      <c r="C5" s="15" t="s">
        <v>733</v>
      </c>
      <c r="D5" s="15" t="s">
        <v>805</v>
      </c>
      <c r="E5" s="15" t="s">
        <v>14</v>
      </c>
      <c r="F5" s="15" t="s">
        <v>627</v>
      </c>
      <c r="G5" s="15" t="s">
        <v>628</v>
      </c>
      <c r="H5" s="27">
        <v>4</v>
      </c>
      <c r="I5" s="15" t="s">
        <v>832</v>
      </c>
      <c r="J5" s="15" t="s">
        <v>832</v>
      </c>
      <c r="K5" s="27">
        <v>950</v>
      </c>
      <c r="L5" s="98">
        <v>-2.2788369660000001</v>
      </c>
      <c r="M5" s="98">
        <v>34.031883989999997</v>
      </c>
      <c r="N5" s="22">
        <v>42782</v>
      </c>
      <c r="O5" s="22"/>
      <c r="P5" s="27"/>
      <c r="Q5" s="75"/>
      <c r="R5" s="89" t="s">
        <v>39</v>
      </c>
      <c r="S5" s="80">
        <v>1.5</v>
      </c>
      <c r="T5" s="80">
        <v>2.6</v>
      </c>
      <c r="U5" s="27">
        <v>25</v>
      </c>
      <c r="V5" s="27">
        <v>70</v>
      </c>
      <c r="W5" s="10"/>
      <c r="X5" s="10"/>
      <c r="Y5" s="10"/>
      <c r="Z5" s="10"/>
      <c r="AA5"/>
      <c r="AB5"/>
      <c r="AC5" s="75"/>
      <c r="AD5" s="75">
        <v>29.26</v>
      </c>
      <c r="AE5" s="107">
        <f t="shared" si="0"/>
        <v>29.26</v>
      </c>
      <c r="AF5" s="107"/>
      <c r="AG5" s="107"/>
      <c r="AH5" s="107"/>
      <c r="AI5" s="107"/>
      <c r="AJ5" s="107"/>
      <c r="AK5" s="107"/>
    </row>
    <row r="6" spans="1:38" s="9" customFormat="1" x14ac:dyDescent="0.25">
      <c r="A6" s="15" t="s">
        <v>836</v>
      </c>
      <c r="B6" s="15" t="s">
        <v>46</v>
      </c>
      <c r="C6" s="15" t="s">
        <v>734</v>
      </c>
      <c r="D6" s="15" t="s">
        <v>806</v>
      </c>
      <c r="E6" s="15" t="s">
        <v>15</v>
      </c>
      <c r="F6" s="15" t="s">
        <v>627</v>
      </c>
      <c r="G6" s="15" t="s">
        <v>632</v>
      </c>
      <c r="H6" s="27">
        <v>1</v>
      </c>
      <c r="I6" s="15" t="s">
        <v>832</v>
      </c>
      <c r="J6" s="15" t="s">
        <v>832</v>
      </c>
      <c r="K6" s="27">
        <v>957</v>
      </c>
      <c r="L6" s="98">
        <v>-2.3500519620000002</v>
      </c>
      <c r="M6" s="98">
        <v>34.049975992999997</v>
      </c>
      <c r="N6" s="22">
        <v>42783</v>
      </c>
      <c r="O6" s="22"/>
      <c r="P6" s="27"/>
      <c r="Q6" s="75"/>
      <c r="R6" s="89" t="s">
        <v>23</v>
      </c>
      <c r="S6" s="80">
        <v>0.5</v>
      </c>
      <c r="T6" s="80">
        <v>0</v>
      </c>
      <c r="U6" s="27">
        <v>0.5</v>
      </c>
      <c r="V6" s="27">
        <v>5</v>
      </c>
      <c r="W6" s="10"/>
      <c r="X6" s="10"/>
      <c r="Y6" s="10"/>
      <c r="Z6" s="10"/>
      <c r="AA6"/>
      <c r="AB6"/>
      <c r="AC6" s="75">
        <v>2.42</v>
      </c>
      <c r="AD6" s="75">
        <v>0.86</v>
      </c>
      <c r="AE6" s="107">
        <f t="shared" si="0"/>
        <v>3.28</v>
      </c>
      <c r="AF6" s="107"/>
      <c r="AG6" s="107"/>
      <c r="AH6" s="107"/>
      <c r="AI6" s="107"/>
      <c r="AJ6" s="107"/>
      <c r="AK6" s="107"/>
    </row>
    <row r="7" spans="1:38" s="9" customFormat="1" x14ac:dyDescent="0.25">
      <c r="A7" s="15" t="s">
        <v>837</v>
      </c>
      <c r="B7" s="15" t="s">
        <v>47</v>
      </c>
      <c r="C7" s="15" t="s">
        <v>734</v>
      </c>
      <c r="D7" s="15" t="s">
        <v>807</v>
      </c>
      <c r="E7" s="15" t="s">
        <v>15</v>
      </c>
      <c r="F7" s="15" t="s">
        <v>627</v>
      </c>
      <c r="G7" s="15" t="s">
        <v>632</v>
      </c>
      <c r="H7" s="27">
        <v>2</v>
      </c>
      <c r="I7" s="15" t="s">
        <v>832</v>
      </c>
      <c r="J7" s="15" t="s">
        <v>832</v>
      </c>
      <c r="K7" s="27">
        <v>959</v>
      </c>
      <c r="L7" s="98">
        <v>-2.3484879830000001</v>
      </c>
      <c r="M7" s="98">
        <v>34.050110019999998</v>
      </c>
      <c r="N7" s="22">
        <v>42783</v>
      </c>
      <c r="O7" s="22"/>
      <c r="P7" s="27"/>
      <c r="Q7" s="75"/>
      <c r="R7" s="89" t="s">
        <v>23</v>
      </c>
      <c r="S7" s="80">
        <v>0.5</v>
      </c>
      <c r="T7" s="80">
        <v>0.8</v>
      </c>
      <c r="U7" s="27">
        <v>0.5</v>
      </c>
      <c r="V7" s="27">
        <v>15</v>
      </c>
      <c r="W7" s="10"/>
      <c r="X7" s="10"/>
      <c r="Y7" s="10"/>
      <c r="Z7" s="10"/>
      <c r="AA7"/>
      <c r="AB7"/>
      <c r="AC7" s="75">
        <v>0.69</v>
      </c>
      <c r="AD7" s="75">
        <v>2.52</v>
      </c>
      <c r="AE7" s="107">
        <f t="shared" si="0"/>
        <v>3.21</v>
      </c>
      <c r="AF7" s="107"/>
      <c r="AG7" s="107"/>
      <c r="AH7" s="107"/>
      <c r="AI7" s="107"/>
      <c r="AJ7" s="107"/>
      <c r="AK7" s="107"/>
    </row>
    <row r="8" spans="1:38" s="9" customFormat="1" ht="47.25" customHeight="1" x14ac:dyDescent="0.25">
      <c r="A8" s="15" t="s">
        <v>838</v>
      </c>
      <c r="B8" s="15" t="s">
        <v>48</v>
      </c>
      <c r="C8" s="15" t="s">
        <v>734</v>
      </c>
      <c r="D8" s="15" t="s">
        <v>808</v>
      </c>
      <c r="E8" s="15" t="s">
        <v>15</v>
      </c>
      <c r="F8" s="15" t="s">
        <v>627</v>
      </c>
      <c r="G8" s="15" t="s">
        <v>632</v>
      </c>
      <c r="H8" s="27">
        <v>3</v>
      </c>
      <c r="I8" s="15" t="s">
        <v>832</v>
      </c>
      <c r="J8" s="15" t="s">
        <v>832</v>
      </c>
      <c r="K8" s="27">
        <v>1022</v>
      </c>
      <c r="L8" s="98">
        <v>-2.3672930339999998</v>
      </c>
      <c r="M8" s="98">
        <v>34.062509034000001</v>
      </c>
      <c r="N8" s="22">
        <v>42783</v>
      </c>
      <c r="O8" s="22"/>
      <c r="P8" s="27"/>
      <c r="Q8" s="75"/>
      <c r="R8" s="89" t="s">
        <v>23</v>
      </c>
      <c r="S8" s="80">
        <v>1</v>
      </c>
      <c r="T8" s="80">
        <v>1.2</v>
      </c>
      <c r="U8" s="27"/>
      <c r="V8" s="27"/>
      <c r="W8" s="10"/>
      <c r="X8" s="10"/>
      <c r="Y8" s="10"/>
      <c r="Z8" s="10"/>
      <c r="AA8"/>
      <c r="AB8"/>
      <c r="AC8" s="75"/>
      <c r="AD8" s="75">
        <v>4.96</v>
      </c>
      <c r="AE8" s="107">
        <f t="shared" si="0"/>
        <v>4.96</v>
      </c>
      <c r="AF8" s="107"/>
      <c r="AG8" s="107"/>
      <c r="AH8" s="107"/>
      <c r="AI8" s="107"/>
      <c r="AJ8" s="107"/>
      <c r="AK8" s="107"/>
    </row>
    <row r="9" spans="1:38" s="9" customFormat="1" x14ac:dyDescent="0.25">
      <c r="A9" s="15" t="s">
        <v>839</v>
      </c>
      <c r="B9" s="15" t="s">
        <v>49</v>
      </c>
      <c r="C9" s="15" t="s">
        <v>734</v>
      </c>
      <c r="D9" s="15" t="s">
        <v>809</v>
      </c>
      <c r="E9" s="15" t="s">
        <v>15</v>
      </c>
      <c r="F9" s="15" t="s">
        <v>627</v>
      </c>
      <c r="G9" s="15" t="s">
        <v>632</v>
      </c>
      <c r="H9" s="27">
        <v>4</v>
      </c>
      <c r="I9" s="15" t="s">
        <v>832</v>
      </c>
      <c r="J9" s="15" t="s">
        <v>832</v>
      </c>
      <c r="K9" s="27">
        <v>1020</v>
      </c>
      <c r="L9" s="98">
        <v>-2.3685700170000001</v>
      </c>
      <c r="M9" s="98">
        <v>34.062585980000001</v>
      </c>
      <c r="N9" s="22">
        <v>42789</v>
      </c>
      <c r="O9" s="22"/>
      <c r="P9" s="27"/>
      <c r="Q9" s="75"/>
      <c r="R9" s="89" t="s">
        <v>23</v>
      </c>
      <c r="S9" s="80"/>
      <c r="T9" s="80">
        <v>0.7</v>
      </c>
      <c r="U9" s="27">
        <v>12</v>
      </c>
      <c r="V9" s="27">
        <v>20</v>
      </c>
      <c r="W9" s="10"/>
      <c r="X9" s="10"/>
      <c r="Y9" s="10"/>
      <c r="Z9" s="10"/>
      <c r="AA9"/>
      <c r="AB9"/>
      <c r="AC9" s="75">
        <v>1.65</v>
      </c>
      <c r="AD9" s="75">
        <v>2.76</v>
      </c>
      <c r="AE9" s="107">
        <f t="shared" si="0"/>
        <v>4.41</v>
      </c>
      <c r="AF9" s="107"/>
      <c r="AG9" s="107"/>
      <c r="AH9" s="107"/>
      <c r="AI9" s="107"/>
      <c r="AJ9" s="107"/>
      <c r="AK9" s="107"/>
    </row>
    <row r="10" spans="1:38" s="9" customFormat="1" x14ac:dyDescent="0.25">
      <c r="A10" s="15" t="s">
        <v>840</v>
      </c>
      <c r="B10" s="15" t="s">
        <v>51</v>
      </c>
      <c r="C10" s="15" t="s">
        <v>735</v>
      </c>
      <c r="D10" s="15" t="s">
        <v>810</v>
      </c>
      <c r="E10" s="15" t="s">
        <v>31</v>
      </c>
      <c r="F10" s="15" t="s">
        <v>633</v>
      </c>
      <c r="G10" s="15" t="s">
        <v>628</v>
      </c>
      <c r="H10" s="27">
        <v>1</v>
      </c>
      <c r="I10" s="15" t="s">
        <v>832</v>
      </c>
      <c r="J10" s="15" t="s">
        <v>832</v>
      </c>
      <c r="K10" s="27">
        <v>995</v>
      </c>
      <c r="L10" s="98">
        <v>-3.2993320000000002</v>
      </c>
      <c r="M10" s="98">
        <v>34.848457965999998</v>
      </c>
      <c r="N10" s="22">
        <v>42785</v>
      </c>
      <c r="O10" s="22"/>
      <c r="P10" s="27"/>
      <c r="Q10" s="75"/>
      <c r="R10" s="89" t="s">
        <v>115</v>
      </c>
      <c r="S10" s="80"/>
      <c r="T10" s="80">
        <v>0.3</v>
      </c>
      <c r="U10" s="27">
        <v>22</v>
      </c>
      <c r="V10" s="27">
        <v>30</v>
      </c>
      <c r="W10" s="10"/>
      <c r="X10" s="10"/>
      <c r="Y10" s="10"/>
      <c r="Z10" s="10"/>
      <c r="AA10"/>
      <c r="AB10"/>
      <c r="AC10" s="75">
        <v>12.24</v>
      </c>
      <c r="AD10" s="75">
        <v>1.98</v>
      </c>
      <c r="AE10" s="107">
        <f t="shared" si="0"/>
        <v>14.22</v>
      </c>
      <c r="AF10" s="107"/>
      <c r="AG10" s="107"/>
      <c r="AH10" s="107"/>
      <c r="AI10" s="107"/>
      <c r="AJ10" s="107"/>
      <c r="AK10" s="107"/>
    </row>
    <row r="11" spans="1:38" s="9" customFormat="1" x14ac:dyDescent="0.25">
      <c r="A11" s="15" t="s">
        <v>841</v>
      </c>
      <c r="B11" s="15" t="s">
        <v>52</v>
      </c>
      <c r="C11" s="15" t="s">
        <v>735</v>
      </c>
      <c r="D11" s="15" t="s">
        <v>811</v>
      </c>
      <c r="E11" s="15" t="s">
        <v>31</v>
      </c>
      <c r="F11" s="15" t="s">
        <v>633</v>
      </c>
      <c r="G11" s="15" t="s">
        <v>628</v>
      </c>
      <c r="H11" s="27">
        <v>2</v>
      </c>
      <c r="I11" s="15" t="s">
        <v>832</v>
      </c>
      <c r="J11" s="15" t="s">
        <v>832</v>
      </c>
      <c r="K11" s="27">
        <v>980</v>
      </c>
      <c r="L11" s="98">
        <v>-3.3032679740000002</v>
      </c>
      <c r="M11" s="98">
        <v>34.847795963000003</v>
      </c>
      <c r="N11" s="22">
        <v>42785</v>
      </c>
      <c r="O11" s="22"/>
      <c r="P11" s="27"/>
      <c r="Q11" s="75"/>
      <c r="R11" s="89" t="s">
        <v>115</v>
      </c>
      <c r="S11" s="80"/>
      <c r="T11" s="80">
        <v>0.4</v>
      </c>
      <c r="U11" s="27">
        <v>12</v>
      </c>
      <c r="V11" s="27">
        <v>40</v>
      </c>
      <c r="W11" s="10"/>
      <c r="X11" s="10"/>
      <c r="Y11" s="10"/>
      <c r="Z11" s="10"/>
      <c r="AA11"/>
      <c r="AB11"/>
      <c r="AC11" s="75">
        <f>1.65+2.34</f>
        <v>3.9899999999999998</v>
      </c>
      <c r="AD11" s="75">
        <v>7.26</v>
      </c>
      <c r="AE11" s="107">
        <f t="shared" si="0"/>
        <v>11.25</v>
      </c>
      <c r="AF11" s="107"/>
      <c r="AG11" s="107"/>
      <c r="AH11" s="107"/>
      <c r="AI11" s="107"/>
      <c r="AJ11" s="107"/>
      <c r="AK11" s="107"/>
    </row>
    <row r="12" spans="1:38" s="9" customFormat="1" x14ac:dyDescent="0.25">
      <c r="A12" s="15" t="s">
        <v>842</v>
      </c>
      <c r="B12" s="15" t="s">
        <v>53</v>
      </c>
      <c r="C12" s="15" t="s">
        <v>735</v>
      </c>
      <c r="D12" s="15" t="s">
        <v>812</v>
      </c>
      <c r="E12" s="15" t="s">
        <v>31</v>
      </c>
      <c r="F12" s="15" t="s">
        <v>633</v>
      </c>
      <c r="G12" s="15" t="s">
        <v>628</v>
      </c>
      <c r="H12" s="27">
        <v>3</v>
      </c>
      <c r="I12" s="15" t="s">
        <v>832</v>
      </c>
      <c r="J12" s="15" t="s">
        <v>832</v>
      </c>
      <c r="K12" s="27">
        <v>998</v>
      </c>
      <c r="L12" s="98">
        <v>-3.295644969</v>
      </c>
      <c r="M12" s="98">
        <v>34.852435010999997</v>
      </c>
      <c r="N12" s="22">
        <v>42786</v>
      </c>
      <c r="O12" s="22"/>
      <c r="P12" s="27"/>
      <c r="Q12" s="75"/>
      <c r="R12" s="89" t="s">
        <v>115</v>
      </c>
      <c r="S12" s="80"/>
      <c r="T12" s="80">
        <v>0.4</v>
      </c>
      <c r="U12" s="27">
        <v>8</v>
      </c>
      <c r="V12" s="27">
        <v>30</v>
      </c>
      <c r="W12" s="10"/>
      <c r="X12" s="10"/>
      <c r="Y12" s="10"/>
      <c r="Z12" s="10"/>
      <c r="AA12"/>
      <c r="AB12"/>
      <c r="AC12" s="75">
        <v>2.42</v>
      </c>
      <c r="AD12" s="75">
        <v>11.05</v>
      </c>
      <c r="AE12" s="107">
        <f t="shared" si="0"/>
        <v>13.47</v>
      </c>
      <c r="AF12" s="107"/>
      <c r="AG12" s="107"/>
      <c r="AH12" s="107"/>
      <c r="AI12" s="107"/>
      <c r="AJ12" s="107"/>
      <c r="AK12" s="107"/>
    </row>
    <row r="13" spans="1:38" s="9" customFormat="1" x14ac:dyDescent="0.25">
      <c r="A13" s="15" t="s">
        <v>843</v>
      </c>
      <c r="B13" s="15" t="s">
        <v>54</v>
      </c>
      <c r="C13" s="15" t="s">
        <v>735</v>
      </c>
      <c r="D13" s="15" t="s">
        <v>813</v>
      </c>
      <c r="E13" s="15" t="s">
        <v>31</v>
      </c>
      <c r="F13" s="15" t="s">
        <v>633</v>
      </c>
      <c r="G13" s="15" t="s">
        <v>628</v>
      </c>
      <c r="H13" s="27">
        <v>4</v>
      </c>
      <c r="I13" s="15" t="s">
        <v>832</v>
      </c>
      <c r="J13" s="15" t="s">
        <v>832</v>
      </c>
      <c r="K13" s="27">
        <v>1000</v>
      </c>
      <c r="L13" s="98">
        <v>-3.296013018</v>
      </c>
      <c r="M13" s="98">
        <v>34.854326974999999</v>
      </c>
      <c r="N13" s="22">
        <v>42786</v>
      </c>
      <c r="O13" s="22"/>
      <c r="P13" s="27"/>
      <c r="Q13" s="75"/>
      <c r="R13" s="89" t="s">
        <v>115</v>
      </c>
      <c r="S13" s="80"/>
      <c r="T13" s="80">
        <v>0.4</v>
      </c>
      <c r="U13" s="27">
        <v>10</v>
      </c>
      <c r="V13" s="27">
        <v>40</v>
      </c>
      <c r="W13" s="10"/>
      <c r="X13" s="10"/>
      <c r="Y13" s="10"/>
      <c r="Z13" s="10"/>
      <c r="AA13"/>
      <c r="AB13"/>
      <c r="AC13" s="75">
        <v>1.47</v>
      </c>
      <c r="AD13" s="75">
        <v>13.36</v>
      </c>
      <c r="AE13" s="107">
        <f t="shared" si="0"/>
        <v>14.83</v>
      </c>
      <c r="AF13" s="107"/>
      <c r="AG13" s="107"/>
      <c r="AH13" s="107"/>
      <c r="AI13" s="107"/>
      <c r="AJ13" s="107"/>
      <c r="AK13" s="107"/>
    </row>
    <row r="14" spans="1:38" s="9" customFormat="1" x14ac:dyDescent="0.25">
      <c r="A14" s="15" t="s">
        <v>844</v>
      </c>
      <c r="B14" s="15" t="s">
        <v>55</v>
      </c>
      <c r="C14" s="15" t="s">
        <v>736</v>
      </c>
      <c r="D14" s="15" t="s">
        <v>814</v>
      </c>
      <c r="E14" s="15" t="s">
        <v>59</v>
      </c>
      <c r="F14" s="15" t="s">
        <v>633</v>
      </c>
      <c r="G14" s="15" t="s">
        <v>632</v>
      </c>
      <c r="H14" s="27">
        <v>1</v>
      </c>
      <c r="I14" s="15" t="s">
        <v>832</v>
      </c>
      <c r="J14" s="15" t="s">
        <v>832</v>
      </c>
      <c r="K14" s="27">
        <v>1009</v>
      </c>
      <c r="L14" s="98">
        <v>-3.3032119830000002</v>
      </c>
      <c r="M14" s="98">
        <v>34.847736032999997</v>
      </c>
      <c r="N14" s="22">
        <v>42787</v>
      </c>
      <c r="O14" s="22"/>
      <c r="P14" s="27"/>
      <c r="Q14" s="75"/>
      <c r="R14" s="89" t="s">
        <v>352</v>
      </c>
      <c r="S14" s="80">
        <v>1.4</v>
      </c>
      <c r="T14" s="80">
        <v>3.1</v>
      </c>
      <c r="U14" s="27">
        <v>10</v>
      </c>
      <c r="V14" s="27">
        <v>50</v>
      </c>
      <c r="W14" s="10"/>
      <c r="X14" s="10"/>
      <c r="Y14" s="10"/>
      <c r="Z14" s="10"/>
      <c r="AA14"/>
      <c r="AB14"/>
      <c r="AC14" s="75">
        <v>2.0299999999999998</v>
      </c>
      <c r="AD14" s="75">
        <v>11.73</v>
      </c>
      <c r="AE14" s="107">
        <f t="shared" si="0"/>
        <v>13.76</v>
      </c>
      <c r="AF14" s="107"/>
      <c r="AG14" s="107"/>
      <c r="AH14" s="107"/>
      <c r="AI14" s="107"/>
      <c r="AJ14" s="107"/>
      <c r="AK14" s="107"/>
    </row>
    <row r="15" spans="1:38" s="9" customFormat="1" x14ac:dyDescent="0.25">
      <c r="A15" s="15" t="s">
        <v>845</v>
      </c>
      <c r="B15" s="15" t="s">
        <v>56</v>
      </c>
      <c r="C15" s="15" t="s">
        <v>736</v>
      </c>
      <c r="D15" s="15" t="s">
        <v>815</v>
      </c>
      <c r="E15" s="15" t="s">
        <v>59</v>
      </c>
      <c r="F15" s="15" t="s">
        <v>633</v>
      </c>
      <c r="G15" s="15" t="s">
        <v>632</v>
      </c>
      <c r="H15" s="27">
        <v>2</v>
      </c>
      <c r="I15" s="15" t="s">
        <v>832</v>
      </c>
      <c r="J15" s="15" t="s">
        <v>832</v>
      </c>
      <c r="K15" s="27">
        <v>1006</v>
      </c>
      <c r="L15" s="98">
        <v>-3.40842599</v>
      </c>
      <c r="M15" s="98">
        <v>34.850243982000002</v>
      </c>
      <c r="N15" s="22">
        <v>42787</v>
      </c>
      <c r="O15" s="22"/>
      <c r="P15" s="27"/>
      <c r="Q15" s="75"/>
      <c r="R15" s="89" t="s">
        <v>352</v>
      </c>
      <c r="S15" s="80">
        <v>0.5</v>
      </c>
      <c r="T15" s="80">
        <v>1.3</v>
      </c>
      <c r="U15" s="27">
        <v>27</v>
      </c>
      <c r="V15" s="27">
        <v>45</v>
      </c>
      <c r="W15" s="10"/>
      <c r="X15" s="10"/>
      <c r="Y15" s="10"/>
      <c r="Z15" s="10"/>
      <c r="AA15"/>
      <c r="AB15"/>
      <c r="AC15" s="75">
        <v>5.9</v>
      </c>
      <c r="AD15" s="75">
        <v>4.22</v>
      </c>
      <c r="AE15" s="107">
        <f t="shared" si="0"/>
        <v>10.120000000000001</v>
      </c>
      <c r="AF15" s="107"/>
      <c r="AG15" s="107"/>
      <c r="AH15" s="107"/>
      <c r="AI15" s="107"/>
      <c r="AJ15" s="107"/>
      <c r="AK15" s="107"/>
    </row>
    <row r="16" spans="1:38" s="9" customFormat="1" x14ac:dyDescent="0.25">
      <c r="A16" s="15" t="s">
        <v>846</v>
      </c>
      <c r="B16" s="15" t="s">
        <v>57</v>
      </c>
      <c r="C16" s="15" t="s">
        <v>736</v>
      </c>
      <c r="D16" s="15" t="s">
        <v>816</v>
      </c>
      <c r="E16" s="15" t="s">
        <v>59</v>
      </c>
      <c r="F16" s="15" t="s">
        <v>633</v>
      </c>
      <c r="G16" s="15" t="s">
        <v>632</v>
      </c>
      <c r="H16" s="27">
        <v>3</v>
      </c>
      <c r="I16" s="15" t="s">
        <v>832</v>
      </c>
      <c r="J16" s="15" t="s">
        <v>832</v>
      </c>
      <c r="K16" s="27">
        <v>1001</v>
      </c>
      <c r="L16" s="98">
        <v>-3.4063160140000002</v>
      </c>
      <c r="M16" s="98">
        <v>34.850407009999998</v>
      </c>
      <c r="N16" s="22">
        <v>42786</v>
      </c>
      <c r="O16" s="22"/>
      <c r="P16" s="27"/>
      <c r="Q16" s="75"/>
      <c r="R16" s="89" t="s">
        <v>352</v>
      </c>
      <c r="S16" s="80">
        <v>1</v>
      </c>
      <c r="T16" s="80">
        <v>3</v>
      </c>
      <c r="U16" s="27">
        <v>8</v>
      </c>
      <c r="V16" s="27">
        <v>30</v>
      </c>
      <c r="W16" s="10"/>
      <c r="X16" s="10"/>
      <c r="Y16" s="10"/>
      <c r="Z16" s="10"/>
      <c r="AA16"/>
      <c r="AB16"/>
      <c r="AC16" s="75">
        <v>0.79</v>
      </c>
      <c r="AD16" s="75">
        <v>11</v>
      </c>
      <c r="AE16" s="107">
        <f t="shared" si="0"/>
        <v>11.79</v>
      </c>
      <c r="AF16" s="107"/>
      <c r="AG16" s="107"/>
      <c r="AH16" s="107"/>
      <c r="AI16" s="107"/>
      <c r="AJ16" s="107"/>
      <c r="AK16" s="107"/>
    </row>
    <row r="17" spans="1:37" s="9" customFormat="1" x14ac:dyDescent="0.25">
      <c r="A17" s="15" t="s">
        <v>847</v>
      </c>
      <c r="B17" s="15" t="s">
        <v>58</v>
      </c>
      <c r="C17" s="15" t="s">
        <v>736</v>
      </c>
      <c r="D17" s="15" t="s">
        <v>817</v>
      </c>
      <c r="E17" s="15" t="s">
        <v>59</v>
      </c>
      <c r="F17" s="15" t="s">
        <v>633</v>
      </c>
      <c r="G17" s="15" t="s">
        <v>632</v>
      </c>
      <c r="H17" s="27">
        <v>4</v>
      </c>
      <c r="I17" s="15" t="s">
        <v>832</v>
      </c>
      <c r="J17" s="15" t="s">
        <v>832</v>
      </c>
      <c r="K17" s="27">
        <v>1003</v>
      </c>
      <c r="L17" s="98">
        <v>-3.4068529590000001</v>
      </c>
      <c r="M17" s="98">
        <v>34.851600005999998</v>
      </c>
      <c r="N17" s="22">
        <v>42786</v>
      </c>
      <c r="O17" s="22"/>
      <c r="P17" s="27"/>
      <c r="Q17" s="75"/>
      <c r="R17" s="89" t="s">
        <v>352</v>
      </c>
      <c r="S17" s="80">
        <v>1.3</v>
      </c>
      <c r="T17" s="80">
        <v>1.9</v>
      </c>
      <c r="U17" s="27">
        <v>7</v>
      </c>
      <c r="V17" s="27">
        <v>40</v>
      </c>
      <c r="W17" s="10"/>
      <c r="X17" s="10"/>
      <c r="Y17" s="10"/>
      <c r="Z17" s="10"/>
      <c r="AA17"/>
      <c r="AB17"/>
      <c r="AC17" s="75">
        <v>1.1599999999999999</v>
      </c>
      <c r="AD17" s="75">
        <v>11.66</v>
      </c>
      <c r="AE17" s="107">
        <f t="shared" si="0"/>
        <v>12.82</v>
      </c>
      <c r="AF17" s="107"/>
      <c r="AG17" s="107"/>
      <c r="AH17" s="107"/>
      <c r="AI17" s="107"/>
      <c r="AJ17" s="107"/>
      <c r="AK17" s="107"/>
    </row>
    <row r="18" spans="1:37" s="9" customFormat="1" x14ac:dyDescent="0.25">
      <c r="A18" s="15" t="s">
        <v>848</v>
      </c>
      <c r="B18" s="15" t="s">
        <v>276</v>
      </c>
      <c r="C18" s="15" t="s">
        <v>737</v>
      </c>
      <c r="D18" s="15" t="s">
        <v>819</v>
      </c>
      <c r="E18" s="15" t="s">
        <v>183</v>
      </c>
      <c r="F18" s="15" t="s">
        <v>635</v>
      </c>
      <c r="G18" s="9" t="s">
        <v>628</v>
      </c>
      <c r="H18" s="27">
        <v>1</v>
      </c>
      <c r="I18" s="15" t="s">
        <v>832</v>
      </c>
      <c r="J18" s="15" t="s">
        <v>832</v>
      </c>
      <c r="K18" s="27">
        <v>1023</v>
      </c>
      <c r="L18" s="98">
        <v>-2.4377470369999998</v>
      </c>
      <c r="M18" s="98">
        <v>34.855161979999998</v>
      </c>
      <c r="N18" s="22">
        <v>42792</v>
      </c>
      <c r="O18" s="22"/>
      <c r="P18" s="27"/>
      <c r="Q18" s="75"/>
      <c r="R18" s="89" t="s">
        <v>82</v>
      </c>
      <c r="S18" s="80"/>
      <c r="T18" s="80"/>
      <c r="U18" s="27"/>
      <c r="V18" s="27">
        <v>35</v>
      </c>
      <c r="W18" s="10"/>
      <c r="X18" s="10"/>
      <c r="Y18" s="10"/>
      <c r="Z18" s="10"/>
      <c r="AA18"/>
      <c r="AB18"/>
      <c r="AC18" s="75"/>
      <c r="AD18" s="75">
        <v>12.35</v>
      </c>
      <c r="AE18" s="107">
        <f t="shared" si="0"/>
        <v>12.35</v>
      </c>
      <c r="AF18" s="107"/>
      <c r="AG18" s="107"/>
      <c r="AH18" s="107"/>
      <c r="AI18" s="107"/>
      <c r="AJ18" s="107"/>
      <c r="AK18" s="107"/>
    </row>
    <row r="19" spans="1:37" s="9" customFormat="1" x14ac:dyDescent="0.25">
      <c r="A19" s="15" t="s">
        <v>849</v>
      </c>
      <c r="B19" s="15" t="s">
        <v>277</v>
      </c>
      <c r="C19" s="15" t="s">
        <v>738</v>
      </c>
      <c r="D19" s="15" t="s">
        <v>820</v>
      </c>
      <c r="E19" s="15" t="s">
        <v>183</v>
      </c>
      <c r="F19" s="15" t="s">
        <v>635</v>
      </c>
      <c r="G19" s="9" t="s">
        <v>628</v>
      </c>
      <c r="H19" s="27">
        <v>2</v>
      </c>
      <c r="I19" s="15" t="s">
        <v>832</v>
      </c>
      <c r="J19" s="15" t="s">
        <v>832</v>
      </c>
      <c r="K19" s="27">
        <v>1025</v>
      </c>
      <c r="L19" s="98">
        <v>-2.43776598</v>
      </c>
      <c r="M19" s="98">
        <v>34.855393991</v>
      </c>
      <c r="N19" s="22">
        <v>42792</v>
      </c>
      <c r="O19" s="22"/>
      <c r="P19" s="27"/>
      <c r="Q19" s="75"/>
      <c r="R19" s="89" t="s">
        <v>82</v>
      </c>
      <c r="S19" s="80"/>
      <c r="T19" s="80"/>
      <c r="U19" s="27"/>
      <c r="V19" s="27">
        <v>30</v>
      </c>
      <c r="W19" s="15"/>
      <c r="X19" s="15"/>
      <c r="Y19" s="15"/>
      <c r="Z19" s="15"/>
      <c r="AA19"/>
      <c r="AB19"/>
      <c r="AC19" s="75"/>
      <c r="AD19" s="75">
        <v>8.48</v>
      </c>
      <c r="AE19" s="107">
        <f t="shared" si="0"/>
        <v>8.48</v>
      </c>
      <c r="AF19" s="107"/>
      <c r="AG19" s="107"/>
      <c r="AH19" s="107"/>
      <c r="AI19" s="107"/>
      <c r="AJ19" s="107"/>
      <c r="AK19" s="107"/>
    </row>
    <row r="20" spans="1:37" s="9" customFormat="1" x14ac:dyDescent="0.25">
      <c r="A20" s="15" t="s">
        <v>850</v>
      </c>
      <c r="B20" s="15" t="s">
        <v>279</v>
      </c>
      <c r="C20" s="15" t="s">
        <v>739</v>
      </c>
      <c r="D20" s="15" t="s">
        <v>821</v>
      </c>
      <c r="E20" s="15" t="s">
        <v>183</v>
      </c>
      <c r="F20" s="15" t="s">
        <v>635</v>
      </c>
      <c r="G20" s="9" t="s">
        <v>628</v>
      </c>
      <c r="H20" s="27">
        <v>3</v>
      </c>
      <c r="I20" s="15" t="s">
        <v>832</v>
      </c>
      <c r="J20" s="15" t="s">
        <v>832</v>
      </c>
      <c r="K20" s="27">
        <v>1027</v>
      </c>
      <c r="L20" s="98">
        <v>-2.4379910339999999</v>
      </c>
      <c r="M20" s="98">
        <v>34.855417963000001</v>
      </c>
      <c r="N20" s="22">
        <v>42792</v>
      </c>
      <c r="O20" s="22"/>
      <c r="P20" s="27"/>
      <c r="Q20" s="75"/>
      <c r="R20" s="89" t="s">
        <v>82</v>
      </c>
      <c r="S20" s="80"/>
      <c r="T20" s="80"/>
      <c r="U20" s="27"/>
      <c r="V20" s="27">
        <v>40</v>
      </c>
      <c r="W20" s="10"/>
      <c r="X20" s="15"/>
      <c r="Y20" s="15"/>
      <c r="Z20" s="15"/>
      <c r="AA20"/>
      <c r="AB20"/>
      <c r="AC20" s="75"/>
      <c r="AD20" s="110">
        <v>9.81</v>
      </c>
      <c r="AE20" s="107">
        <f t="shared" si="0"/>
        <v>9.81</v>
      </c>
      <c r="AF20" s="107"/>
      <c r="AG20" s="107"/>
      <c r="AH20" s="107"/>
      <c r="AI20" s="107"/>
      <c r="AJ20" s="107"/>
      <c r="AK20" s="107"/>
    </row>
    <row r="21" spans="1:37" s="65" customFormat="1" x14ac:dyDescent="0.25">
      <c r="A21" s="49" t="s">
        <v>851</v>
      </c>
      <c r="B21" s="49" t="s">
        <v>280</v>
      </c>
      <c r="C21" s="49" t="s">
        <v>740</v>
      </c>
      <c r="D21" s="49" t="s">
        <v>822</v>
      </c>
      <c r="E21" s="49" t="s">
        <v>183</v>
      </c>
      <c r="F21" s="49" t="s">
        <v>635</v>
      </c>
      <c r="G21" s="65" t="s">
        <v>628</v>
      </c>
      <c r="H21" s="69">
        <v>4</v>
      </c>
      <c r="I21" s="49" t="s">
        <v>832</v>
      </c>
      <c r="J21" s="49" t="s">
        <v>832</v>
      </c>
      <c r="K21" s="69">
        <v>1026</v>
      </c>
      <c r="L21" s="99">
        <v>-2.4380789599999999</v>
      </c>
      <c r="M21" s="99">
        <v>34.854988976999998</v>
      </c>
      <c r="N21" s="68">
        <v>42792</v>
      </c>
      <c r="O21" s="68"/>
      <c r="P21" s="69"/>
      <c r="Q21" s="76"/>
      <c r="R21" s="90" t="s">
        <v>82</v>
      </c>
      <c r="S21" s="81"/>
      <c r="T21" s="81"/>
      <c r="U21" s="69"/>
      <c r="V21" s="69">
        <v>35</v>
      </c>
      <c r="W21" s="61"/>
      <c r="X21" s="49"/>
      <c r="Y21" s="49"/>
      <c r="Z21" s="49"/>
      <c r="AA21" s="50"/>
      <c r="AB21" s="50"/>
      <c r="AC21" s="76"/>
      <c r="AD21" s="111">
        <v>10.1</v>
      </c>
      <c r="AE21" s="109">
        <f t="shared" si="0"/>
        <v>10.1</v>
      </c>
      <c r="AF21" s="109"/>
      <c r="AG21" s="109"/>
      <c r="AH21" s="109"/>
      <c r="AI21" s="109"/>
      <c r="AJ21" s="109"/>
      <c r="AK21" s="109"/>
    </row>
    <row r="22" spans="1:37" x14ac:dyDescent="0.25">
      <c r="A22" s="15" t="s">
        <v>2</v>
      </c>
      <c r="B22" s="4" t="s">
        <v>42</v>
      </c>
      <c r="C22" s="4" t="s">
        <v>733</v>
      </c>
      <c r="D22" s="4" t="s">
        <v>802</v>
      </c>
      <c r="E22" s="4" t="s">
        <v>14</v>
      </c>
      <c r="F22" s="15" t="s">
        <v>627</v>
      </c>
      <c r="G22" s="15" t="s">
        <v>628</v>
      </c>
      <c r="H22" s="27">
        <v>1</v>
      </c>
      <c r="I22" s="15" t="s">
        <v>629</v>
      </c>
      <c r="J22" s="15" t="s">
        <v>630</v>
      </c>
      <c r="K22" s="26">
        <v>954</v>
      </c>
      <c r="L22" s="98">
        <v>-2.2724839860000001</v>
      </c>
      <c r="M22" s="98">
        <v>34.023325982999999</v>
      </c>
      <c r="N22" s="20">
        <v>42782</v>
      </c>
      <c r="O22" s="20">
        <v>42814</v>
      </c>
      <c r="P22" s="26">
        <f>O22-N22</f>
        <v>32</v>
      </c>
      <c r="Q22" s="77">
        <f>INDEX([1]Sheet1!$J:$J,MATCH(A22,[1]Sheet1!$A:$A,0))</f>
        <v>145.671807538</v>
      </c>
      <c r="R22" s="91" t="s">
        <v>39</v>
      </c>
      <c r="S22" s="82">
        <v>3</v>
      </c>
      <c r="T22" s="82">
        <f>AVERAGE(4,2,2,0.5,1)</f>
        <v>1.9</v>
      </c>
      <c r="U22" s="26">
        <v>10</v>
      </c>
      <c r="V22" s="26">
        <v>65</v>
      </c>
      <c r="W22" s="1">
        <v>4</v>
      </c>
      <c r="X22" s="4">
        <v>1.2</v>
      </c>
      <c r="Y22" s="4">
        <v>4</v>
      </c>
      <c r="Z22" s="4">
        <v>45</v>
      </c>
      <c r="AC22" s="107">
        <v>1.28</v>
      </c>
      <c r="AD22" s="112">
        <v>16.100000000000001</v>
      </c>
      <c r="AE22" s="107">
        <f t="shared" si="0"/>
        <v>17.380000000000003</v>
      </c>
      <c r="AF22" s="107">
        <f>IF(ISBLANK(AC22),"",IF(ISBLANK(AA23),"",IFERROR(((AC22-AA23)/0.36/P22),"")))</f>
        <v>-4.7743055555555559E-2</v>
      </c>
      <c r="AG22" s="107">
        <f>IF(ISBLANK(AC22),"",IF(ISBLANK(AC22),"",IFERROR(((AC22-AC23)/0.36/P22),"")))</f>
        <v>-3.9930555555555552E-2</v>
      </c>
      <c r="AH22" s="107">
        <f>IF(ISBLANK(AB23),"",IF(ISBLANK(AE22),"",IFERROR(((AE22-AB23)/0.36/P22),"")))</f>
        <v>0.13715277777777796</v>
      </c>
      <c r="AI22" s="107">
        <f>IF(ISBLANK(AE23),"",IF(ISBLANK(AE22),"",IFERROR(((AE22-AE23)/0.36/P22),"")))</f>
        <v>0.31684027777777796</v>
      </c>
    </row>
    <row r="23" spans="1:37" x14ac:dyDescent="0.25">
      <c r="A23" s="15" t="s">
        <v>3</v>
      </c>
      <c r="B23" s="4" t="s">
        <v>42</v>
      </c>
      <c r="C23" s="4" t="s">
        <v>733</v>
      </c>
      <c r="D23" s="4" t="s">
        <v>802</v>
      </c>
      <c r="E23" s="4" t="s">
        <v>14</v>
      </c>
      <c r="F23" s="15" t="s">
        <v>627</v>
      </c>
      <c r="G23" s="15" t="s">
        <v>628</v>
      </c>
      <c r="H23" s="27">
        <v>1</v>
      </c>
      <c r="I23" s="15" t="s">
        <v>631</v>
      </c>
      <c r="J23" s="15" t="s">
        <v>630</v>
      </c>
      <c r="K23" s="26">
        <v>954</v>
      </c>
      <c r="L23" s="98">
        <v>-2.2724839860000001</v>
      </c>
      <c r="M23" s="98">
        <v>34.023325982999999</v>
      </c>
      <c r="N23" s="20">
        <v>42782</v>
      </c>
      <c r="O23" s="20">
        <v>42814</v>
      </c>
      <c r="P23" s="26">
        <f t="shared" ref="P23:P86" si="1">O23-N23</f>
        <v>32</v>
      </c>
      <c r="Q23" s="77">
        <f>INDEX([1]Sheet1!$J:$J,MATCH(A23,[1]Sheet1!$A:$A,0))</f>
        <v>145.671807538</v>
      </c>
      <c r="R23" s="91" t="s">
        <v>39</v>
      </c>
      <c r="S23" s="82">
        <v>2.5</v>
      </c>
      <c r="T23" s="82">
        <f>AVERAGE(4,4,3.5,0,0)</f>
        <v>2.2999999999999998</v>
      </c>
      <c r="U23" s="26">
        <v>10</v>
      </c>
      <c r="V23" s="26">
        <v>40</v>
      </c>
      <c r="W23" s="1">
        <v>1.5</v>
      </c>
      <c r="X23" s="4">
        <v>1.4</v>
      </c>
      <c r="Y23" s="4">
        <v>8</v>
      </c>
      <c r="Z23" s="4">
        <v>30</v>
      </c>
      <c r="AA23">
        <v>1.83</v>
      </c>
      <c r="AB23">
        <v>15.8</v>
      </c>
      <c r="AC23" s="107">
        <v>1.74</v>
      </c>
      <c r="AD23" s="112">
        <v>11.99</v>
      </c>
      <c r="AE23" s="107">
        <f t="shared" si="0"/>
        <v>13.73</v>
      </c>
      <c r="AF23" s="107">
        <f>IF(ISBLANK(AC23),"",IF(ISBLANK(AA23),"",IFERROR(((AC23-AA23)/0.36/P23),"")))</f>
        <v>-7.8125000000000069E-3</v>
      </c>
      <c r="AH23" s="107">
        <f>IF(ISBLANK(AE23),"",IF(ISBLANK(AB23),"",IFERROR(((AE23-AB23)/0.36/P23),"")))</f>
        <v>-0.17968750000000003</v>
      </c>
    </row>
    <row r="24" spans="1:37" x14ac:dyDescent="0.25">
      <c r="A24" s="15" t="s">
        <v>4</v>
      </c>
      <c r="B24" s="4" t="s">
        <v>43</v>
      </c>
      <c r="C24" s="4" t="s">
        <v>733</v>
      </c>
      <c r="D24" s="4" t="s">
        <v>803</v>
      </c>
      <c r="E24" s="4" t="s">
        <v>14</v>
      </c>
      <c r="F24" s="15" t="s">
        <v>627</v>
      </c>
      <c r="G24" s="15" t="s">
        <v>628</v>
      </c>
      <c r="H24" s="27">
        <v>2</v>
      </c>
      <c r="I24" s="15" t="s">
        <v>629</v>
      </c>
      <c r="J24" s="15" t="s">
        <v>630</v>
      </c>
      <c r="K24" s="26">
        <v>953</v>
      </c>
      <c r="L24" s="98">
        <v>-2.2783000210000002</v>
      </c>
      <c r="M24" s="98">
        <v>34.024458965000001</v>
      </c>
      <c r="N24" s="20">
        <v>42782</v>
      </c>
      <c r="O24" s="20">
        <v>42814</v>
      </c>
      <c r="P24" s="26">
        <f t="shared" si="1"/>
        <v>32</v>
      </c>
      <c r="Q24" s="77">
        <f>INDEX([1]Sheet1!$J:$J,MATCH(A24,[1]Sheet1!$A:$A,0))</f>
        <v>145.671807538</v>
      </c>
      <c r="R24" s="91" t="s">
        <v>39</v>
      </c>
      <c r="S24" s="82">
        <v>2.2999999999999998</v>
      </c>
      <c r="T24" s="82">
        <v>2.1</v>
      </c>
      <c r="U24" s="26">
        <v>20</v>
      </c>
      <c r="V24" s="26">
        <v>40</v>
      </c>
      <c r="W24" s="1">
        <v>2.2999999999999998</v>
      </c>
      <c r="X24" s="4">
        <v>2.6</v>
      </c>
      <c r="Y24" s="4">
        <v>5</v>
      </c>
      <c r="Z24" s="4">
        <v>20</v>
      </c>
      <c r="AC24" s="107">
        <v>2.4700000000000002</v>
      </c>
      <c r="AD24" s="110">
        <v>5.28</v>
      </c>
      <c r="AE24" s="107">
        <f t="shared" si="0"/>
        <v>7.75</v>
      </c>
      <c r="AF24" s="107">
        <f>IF(ISBLANK(AC24),"",IF(ISBLANK(AA25),"",IFERROR(((AC24-AA25)/0.36/P24),"")))</f>
        <v>2.1701388888888888E-2</v>
      </c>
      <c r="AG24" s="107">
        <f>IF(ISBLANK(AC24),"",IF(ISBLANK(AC24),"",IFERROR(((AC24-AC25)/0.36/P24),"")))</f>
        <v>5.3819444444444454E-2</v>
      </c>
      <c r="AH24" s="107">
        <f>IF(ISBLANK(AB25),"",IF(ISBLANK(AE24),"",IFERROR(((AE24-AB25)/0.36/P24),"")))</f>
        <v>-0.40017361111111122</v>
      </c>
      <c r="AI24" s="107">
        <f>IF(ISBLANK(AE25),"",IF(ISBLANK(AE24),"",IFERROR(((AE24-AE25)/0.36/P24),"")))</f>
        <v>3.9930555555555476E-2</v>
      </c>
    </row>
    <row r="25" spans="1:37" x14ac:dyDescent="0.25">
      <c r="A25" s="15" t="s">
        <v>5</v>
      </c>
      <c r="B25" s="4" t="s">
        <v>43</v>
      </c>
      <c r="C25" s="4" t="s">
        <v>733</v>
      </c>
      <c r="D25" s="4" t="s">
        <v>803</v>
      </c>
      <c r="E25" s="4" t="s">
        <v>14</v>
      </c>
      <c r="F25" s="15" t="s">
        <v>627</v>
      </c>
      <c r="G25" s="15" t="s">
        <v>628</v>
      </c>
      <c r="H25" s="27">
        <v>2</v>
      </c>
      <c r="I25" s="15" t="s">
        <v>631</v>
      </c>
      <c r="J25" s="15" t="s">
        <v>630</v>
      </c>
      <c r="K25" s="26">
        <v>953</v>
      </c>
      <c r="L25" s="98">
        <v>-2.2783000210000002</v>
      </c>
      <c r="M25" s="98">
        <v>34.024458965000001</v>
      </c>
      <c r="N25" s="20">
        <v>42782</v>
      </c>
      <c r="O25" s="20">
        <v>42814</v>
      </c>
      <c r="P25" s="26">
        <f t="shared" si="1"/>
        <v>32</v>
      </c>
      <c r="Q25" s="77">
        <f>INDEX([1]Sheet1!$J:$J,MATCH(A25,[1]Sheet1!$A:$A,0))</f>
        <v>145.671807538</v>
      </c>
      <c r="R25" s="91" t="s">
        <v>39</v>
      </c>
      <c r="S25" s="82">
        <v>2.5</v>
      </c>
      <c r="T25" s="82">
        <v>0.6</v>
      </c>
      <c r="U25" s="26">
        <v>12</v>
      </c>
      <c r="V25" s="26">
        <v>40</v>
      </c>
      <c r="W25" s="1">
        <v>1.5</v>
      </c>
      <c r="X25" s="4">
        <v>0.6</v>
      </c>
      <c r="Y25" s="4">
        <v>7</v>
      </c>
      <c r="Z25" s="4">
        <v>24</v>
      </c>
      <c r="AA25">
        <v>2.2200000000000002</v>
      </c>
      <c r="AB25">
        <v>12.360000000000001</v>
      </c>
      <c r="AC25" s="107">
        <v>1.85</v>
      </c>
      <c r="AD25" s="110">
        <v>5.44</v>
      </c>
      <c r="AE25" s="107">
        <f t="shared" si="0"/>
        <v>7.2900000000000009</v>
      </c>
      <c r="AF25" s="107">
        <f>IF(ISBLANK(AC25),"",IF(ISBLANK(AA25),"",IFERROR(((AC25-AA25)/0.36/P25),"")))</f>
        <v>-3.2118055555555566E-2</v>
      </c>
      <c r="AH25" s="107">
        <f>IF(ISBLANK(AE25),"",IF(ISBLANK(AB25),"",IFERROR(((AE25-AB25)/0.36/P25),"")))</f>
        <v>-0.44010416666666669</v>
      </c>
    </row>
    <row r="26" spans="1:37" x14ac:dyDescent="0.25">
      <c r="A26" s="15" t="s">
        <v>6</v>
      </c>
      <c r="B26" s="4" t="s">
        <v>44</v>
      </c>
      <c r="C26" s="4" t="s">
        <v>733</v>
      </c>
      <c r="D26" s="4" t="s">
        <v>804</v>
      </c>
      <c r="E26" s="4" t="s">
        <v>14</v>
      </c>
      <c r="F26" s="15" t="s">
        <v>627</v>
      </c>
      <c r="G26" s="15" t="s">
        <v>628</v>
      </c>
      <c r="H26" s="27">
        <v>3</v>
      </c>
      <c r="I26" s="15" t="s">
        <v>629</v>
      </c>
      <c r="J26" s="15" t="s">
        <v>630</v>
      </c>
      <c r="K26" s="26">
        <v>951</v>
      </c>
      <c r="L26" s="98">
        <v>-2.2779990269999999</v>
      </c>
      <c r="M26" s="98">
        <v>34.027678035000001</v>
      </c>
      <c r="N26" s="20">
        <v>42782</v>
      </c>
      <c r="O26" s="20">
        <v>42815</v>
      </c>
      <c r="P26" s="26">
        <f t="shared" si="1"/>
        <v>33</v>
      </c>
      <c r="Q26" s="77">
        <f>INDEX([1]Sheet1!$J:$J,MATCH(A26,[1]Sheet1!$A:$A,0))</f>
        <v>152.52879644500001</v>
      </c>
      <c r="R26" s="91" t="s">
        <v>39</v>
      </c>
      <c r="S26" s="82">
        <v>3.5</v>
      </c>
      <c r="T26" s="82">
        <v>2.4</v>
      </c>
      <c r="U26" s="26">
        <v>25</v>
      </c>
      <c r="V26" s="26">
        <v>55</v>
      </c>
      <c r="W26" s="1">
        <v>2.5</v>
      </c>
      <c r="X26" s="4">
        <v>4.0999999999999996</v>
      </c>
      <c r="Y26" s="4">
        <v>20</v>
      </c>
      <c r="Z26" s="4">
        <v>50</v>
      </c>
      <c r="AC26" s="107">
        <v>8.18</v>
      </c>
      <c r="AD26" s="110">
        <v>6.52</v>
      </c>
      <c r="AE26" s="107">
        <f t="shared" si="0"/>
        <v>14.7</v>
      </c>
      <c r="AF26" s="107">
        <f>IF(ISBLANK(AC26),"",IF(ISBLANK(AA27),"",IFERROR(((AC26-AA27)/0.36/P26),"")))</f>
        <v>-3.6195286195286176E-2</v>
      </c>
      <c r="AG26" s="107">
        <f>IF(ISBLANK(AC26),"",IF(ISBLANK(AC26),"",IFERROR(((AC26-AC27)/0.36/P26),"")))</f>
        <v>-0.23063973063973064</v>
      </c>
      <c r="AH26" s="107">
        <f>IF(ISBLANK(AB27),"",IF(ISBLANK(AE26),"",IFERROR(((AE26-AB27)/0.36/P26),"")))</f>
        <v>-0.67929292929292928</v>
      </c>
      <c r="AI26" s="107">
        <f>IF(ISBLANK(AE27),"",IF(ISBLANK(AE26),"",IFERROR(((AE26-AE27)/0.36/P26),"")))</f>
        <v>-0.7617845117845119</v>
      </c>
    </row>
    <row r="27" spans="1:37" x14ac:dyDescent="0.25">
      <c r="A27" s="15" t="s">
        <v>7</v>
      </c>
      <c r="B27" s="4" t="s">
        <v>44</v>
      </c>
      <c r="C27" s="4" t="s">
        <v>733</v>
      </c>
      <c r="D27" s="4" t="s">
        <v>804</v>
      </c>
      <c r="E27" s="4" t="s">
        <v>14</v>
      </c>
      <c r="F27" s="15" t="s">
        <v>627</v>
      </c>
      <c r="G27" s="15" t="s">
        <v>628</v>
      </c>
      <c r="H27" s="27">
        <v>3</v>
      </c>
      <c r="I27" s="15" t="s">
        <v>631</v>
      </c>
      <c r="J27" s="15" t="s">
        <v>630</v>
      </c>
      <c r="K27" s="26">
        <v>951</v>
      </c>
      <c r="L27" s="98">
        <v>-2.2779990269999999</v>
      </c>
      <c r="M27" s="98">
        <v>34.027678035000001</v>
      </c>
      <c r="N27" s="20">
        <v>42782</v>
      </c>
      <c r="O27" s="20">
        <v>42815</v>
      </c>
      <c r="P27" s="26">
        <f t="shared" si="1"/>
        <v>33</v>
      </c>
      <c r="Q27" s="77">
        <f>INDEX([1]Sheet1!$J:$J,MATCH(A27,[1]Sheet1!$A:$A,0))</f>
        <v>152.52879644500001</v>
      </c>
      <c r="R27" s="91" t="s">
        <v>39</v>
      </c>
      <c r="S27" s="82">
        <v>2.5</v>
      </c>
      <c r="T27" s="82">
        <v>2.6</v>
      </c>
      <c r="U27" s="26">
        <v>20</v>
      </c>
      <c r="V27" s="26">
        <v>45</v>
      </c>
      <c r="W27" s="1">
        <v>0.7</v>
      </c>
      <c r="X27" s="4">
        <v>4.5</v>
      </c>
      <c r="Y27" s="4">
        <v>15</v>
      </c>
      <c r="Z27" s="4">
        <v>40</v>
      </c>
      <c r="AA27">
        <v>8.61</v>
      </c>
      <c r="AB27">
        <v>22.77</v>
      </c>
      <c r="AC27" s="107">
        <v>10.92</v>
      </c>
      <c r="AD27" s="110">
        <v>12.83</v>
      </c>
      <c r="AE27" s="107">
        <f t="shared" si="0"/>
        <v>23.75</v>
      </c>
      <c r="AF27" s="107">
        <f>IF(ISBLANK(AC27),"",IF(ISBLANK(AA27),"",IFERROR(((AC27-AA27)/0.36/P27),"")))</f>
        <v>0.19444444444444448</v>
      </c>
      <c r="AH27" s="107">
        <f>IF(ISBLANK(AE27),"",IF(ISBLANK(AB27),"",IFERROR(((AE27-AB27)/0.36/P27),"")))</f>
        <v>8.2491582491582532E-2</v>
      </c>
    </row>
    <row r="28" spans="1:37" x14ac:dyDescent="0.25">
      <c r="A28" s="15" t="s">
        <v>8</v>
      </c>
      <c r="B28" s="4" t="s">
        <v>45</v>
      </c>
      <c r="C28" s="4" t="s">
        <v>733</v>
      </c>
      <c r="D28" s="4" t="s">
        <v>805</v>
      </c>
      <c r="E28" s="4" t="s">
        <v>14</v>
      </c>
      <c r="F28" s="15" t="s">
        <v>627</v>
      </c>
      <c r="G28" s="15" t="s">
        <v>628</v>
      </c>
      <c r="H28" s="27">
        <v>4</v>
      </c>
      <c r="I28" s="15" t="s">
        <v>629</v>
      </c>
      <c r="J28" s="15" t="s">
        <v>630</v>
      </c>
      <c r="K28" s="26">
        <v>950</v>
      </c>
      <c r="L28" s="98">
        <v>-2.2788369660000001</v>
      </c>
      <c r="M28" s="98">
        <v>34.031883989999997</v>
      </c>
      <c r="N28" s="20">
        <v>42782</v>
      </c>
      <c r="O28" s="20">
        <v>42815</v>
      </c>
      <c r="P28" s="26">
        <f t="shared" si="1"/>
        <v>33</v>
      </c>
      <c r="Q28" s="77">
        <f>INDEX([1]Sheet1!$J:$J,MATCH(A28,[1]Sheet1!$A:$A,0))</f>
        <v>152.52879644500001</v>
      </c>
      <c r="R28" s="91" t="s">
        <v>39</v>
      </c>
      <c r="S28" s="82">
        <v>1.5</v>
      </c>
      <c r="T28" s="82">
        <v>0.9</v>
      </c>
      <c r="U28" s="26">
        <v>15</v>
      </c>
      <c r="V28" s="26">
        <v>70</v>
      </c>
      <c r="W28" s="1">
        <v>1.8</v>
      </c>
      <c r="X28" s="4">
        <v>2.7</v>
      </c>
      <c r="Y28" s="4">
        <v>5</v>
      </c>
      <c r="Z28" s="4">
        <v>35</v>
      </c>
      <c r="AC28" s="107">
        <v>2.91</v>
      </c>
      <c r="AD28" s="110">
        <v>10.26</v>
      </c>
      <c r="AE28" s="107">
        <f t="shared" si="0"/>
        <v>13.17</v>
      </c>
      <c r="AF28" s="107" t="str">
        <f>IF(ISBLANK(AC28),"",IF(ISBLANK(AA29),"",IFERROR(((AC28-AA29)/0.36/P28),"")))</f>
        <v/>
      </c>
      <c r="AG28" s="107">
        <f>IF(ISBLANK(AC28),"",IF(ISBLANK(AC28),"",IFERROR(((AC28-AC29)/0.36/P28),"")))</f>
        <v>-0.22222222222222221</v>
      </c>
      <c r="AH28" s="107">
        <f>IF(ISBLANK(AB29),"",IF(ISBLANK(AE28),"",IFERROR(((AE28-AB29)/0.36/P28),"")))</f>
        <v>-1.3543771043771047</v>
      </c>
      <c r="AI28" s="107">
        <f>IF(ISBLANK(AE29),"",IF(ISBLANK(AE28),"",IFERROR(((AE28-AE29)/0.36/P28),"")))</f>
        <v>0.26683501683501681</v>
      </c>
    </row>
    <row r="29" spans="1:37" x14ac:dyDescent="0.25">
      <c r="A29" s="15" t="s">
        <v>9</v>
      </c>
      <c r="B29" s="4" t="s">
        <v>45</v>
      </c>
      <c r="C29" s="4" t="s">
        <v>733</v>
      </c>
      <c r="D29" s="4" t="s">
        <v>805</v>
      </c>
      <c r="E29" s="4" t="s">
        <v>14</v>
      </c>
      <c r="F29" s="15" t="s">
        <v>627</v>
      </c>
      <c r="G29" s="15" t="s">
        <v>628</v>
      </c>
      <c r="H29" s="27">
        <v>4</v>
      </c>
      <c r="I29" s="15" t="s">
        <v>631</v>
      </c>
      <c r="J29" s="15" t="s">
        <v>630</v>
      </c>
      <c r="K29" s="26">
        <v>950</v>
      </c>
      <c r="L29" s="98">
        <v>-2.2788369660000001</v>
      </c>
      <c r="M29" s="98">
        <v>34.031883989999997</v>
      </c>
      <c r="N29" s="20">
        <v>42782</v>
      </c>
      <c r="O29" s="20">
        <v>42815</v>
      </c>
      <c r="P29" s="26">
        <f t="shared" si="1"/>
        <v>33</v>
      </c>
      <c r="Q29" s="77">
        <f>INDEX([1]Sheet1!$J:$J,MATCH(A29,[1]Sheet1!$A:$A,0))</f>
        <v>152.52879644500001</v>
      </c>
      <c r="R29" s="91" t="s">
        <v>39</v>
      </c>
      <c r="S29" s="82">
        <v>2.5</v>
      </c>
      <c r="T29" s="82">
        <v>1.8</v>
      </c>
      <c r="U29" s="26">
        <v>25</v>
      </c>
      <c r="V29" s="26">
        <v>65</v>
      </c>
      <c r="W29" s="1">
        <v>1.8</v>
      </c>
      <c r="X29" s="4">
        <v>2.2000000000000002</v>
      </c>
      <c r="Y29" s="4">
        <v>18</v>
      </c>
      <c r="Z29" s="4">
        <v>30</v>
      </c>
      <c r="AB29">
        <v>29.26</v>
      </c>
      <c r="AC29" s="107">
        <v>5.55</v>
      </c>
      <c r="AD29" s="112">
        <v>4.45</v>
      </c>
      <c r="AE29" s="107">
        <f t="shared" si="0"/>
        <v>10</v>
      </c>
      <c r="AF29" s="107" t="str">
        <f>IF(ISBLANK(AC29),"",IF(ISBLANK(AA29),"",IFERROR(((AC29-AA29)/0.36/P29),"")))</f>
        <v/>
      </c>
      <c r="AH29" s="107">
        <f>IF(ISBLANK(AE29),"",IF(ISBLANK(AB29),"",IFERROR(((AE29-AB29)/0.36/P29),"")))</f>
        <v>-1.6212121212121213</v>
      </c>
    </row>
    <row r="30" spans="1:37" x14ac:dyDescent="0.25">
      <c r="A30" s="15" t="s">
        <v>10</v>
      </c>
      <c r="B30" s="4" t="s">
        <v>46</v>
      </c>
      <c r="C30" s="4" t="s">
        <v>734</v>
      </c>
      <c r="D30" s="4" t="s">
        <v>806</v>
      </c>
      <c r="E30" s="4" t="s">
        <v>15</v>
      </c>
      <c r="F30" s="15" t="s">
        <v>627</v>
      </c>
      <c r="G30" s="15" t="s">
        <v>632</v>
      </c>
      <c r="H30" s="27">
        <v>1</v>
      </c>
      <c r="I30" s="15" t="s">
        <v>629</v>
      </c>
      <c r="J30" s="15" t="s">
        <v>630</v>
      </c>
      <c r="K30" s="26">
        <v>957</v>
      </c>
      <c r="L30" s="98">
        <v>-2.3500519620000002</v>
      </c>
      <c r="M30" s="98">
        <v>34.049975992999997</v>
      </c>
      <c r="N30" s="20">
        <v>42783</v>
      </c>
      <c r="O30" s="20">
        <v>42816</v>
      </c>
      <c r="P30" s="26">
        <f t="shared" si="1"/>
        <v>33</v>
      </c>
      <c r="Q30" s="77">
        <f>INDEX([1]Sheet1!$J:$J,MATCH(A30,[1]Sheet1!$A:$A,0))</f>
        <v>161.59826314</v>
      </c>
      <c r="R30" s="91" t="s">
        <v>23</v>
      </c>
      <c r="S30" s="82">
        <v>0.5</v>
      </c>
      <c r="T30" s="82">
        <v>0.4</v>
      </c>
      <c r="U30" s="26">
        <v>1</v>
      </c>
      <c r="V30" s="26">
        <v>7</v>
      </c>
      <c r="W30" s="1">
        <v>1.8</v>
      </c>
      <c r="X30" s="4">
        <v>0.9</v>
      </c>
      <c r="Y30" s="4">
        <v>6</v>
      </c>
      <c r="Z30" s="4">
        <v>25</v>
      </c>
      <c r="AC30" s="107">
        <v>1.91</v>
      </c>
      <c r="AD30" s="110">
        <v>13.25</v>
      </c>
      <c r="AE30" s="107">
        <f t="shared" si="0"/>
        <v>15.16</v>
      </c>
      <c r="AF30" s="107">
        <f>IF(ISBLANK(AC30),"",IF(ISBLANK(AA31),"",IFERROR(((AC30-AA31)/0.36/P30),"")))</f>
        <v>-4.2929292929292928E-2</v>
      </c>
      <c r="AG30" s="107">
        <f>IF(ISBLANK(AC30),"",IF(ISBLANK(AC30),"",IFERROR(((AC30-AC31)/0.36/P30),"")))</f>
        <v>-0.57070707070707072</v>
      </c>
      <c r="AH30" s="107">
        <f>IF(ISBLANK(AB31),"",IF(ISBLANK(AE30),"",IFERROR(((AE30-AB31)/0.36/P30),"")))</f>
        <v>1</v>
      </c>
      <c r="AI30" s="107">
        <f>IF(ISBLANK(AE31),"",IF(ISBLANK(AE30),"",IFERROR(((AE30-AE31)/0.36/P30),"")))</f>
        <v>0.29208754208754217</v>
      </c>
    </row>
    <row r="31" spans="1:37" x14ac:dyDescent="0.25">
      <c r="A31" s="15" t="s">
        <v>11</v>
      </c>
      <c r="B31" s="4" t="s">
        <v>46</v>
      </c>
      <c r="C31" s="4" t="s">
        <v>734</v>
      </c>
      <c r="D31" s="4" t="s">
        <v>806</v>
      </c>
      <c r="E31" s="4" t="s">
        <v>15</v>
      </c>
      <c r="F31" s="15" t="s">
        <v>627</v>
      </c>
      <c r="G31" s="15" t="s">
        <v>632</v>
      </c>
      <c r="H31" s="27">
        <v>1</v>
      </c>
      <c r="I31" s="15" t="s">
        <v>631</v>
      </c>
      <c r="J31" s="15" t="s">
        <v>630</v>
      </c>
      <c r="K31" s="26">
        <v>957</v>
      </c>
      <c r="L31" s="98">
        <v>-2.3500519620000002</v>
      </c>
      <c r="M31" s="98">
        <v>34.049975992999997</v>
      </c>
      <c r="N31" s="20">
        <v>42783</v>
      </c>
      <c r="O31" s="20">
        <v>42816</v>
      </c>
      <c r="P31" s="26">
        <f t="shared" si="1"/>
        <v>33</v>
      </c>
      <c r="Q31" s="77">
        <f>INDEX([1]Sheet1!$J:$J,MATCH(A31,[1]Sheet1!$A:$A,0))</f>
        <v>161.59826314</v>
      </c>
      <c r="R31" s="91" t="s">
        <v>23</v>
      </c>
      <c r="S31" s="82">
        <v>1</v>
      </c>
      <c r="T31" s="82">
        <v>1</v>
      </c>
      <c r="U31" s="26">
        <v>10</v>
      </c>
      <c r="V31" s="26">
        <v>15</v>
      </c>
      <c r="W31" s="1">
        <v>1.5</v>
      </c>
      <c r="X31" s="4">
        <v>0.8</v>
      </c>
      <c r="Y31" s="4">
        <v>10</v>
      </c>
      <c r="Z31" s="4">
        <v>18</v>
      </c>
      <c r="AA31">
        <v>2.42</v>
      </c>
      <c r="AB31">
        <v>3.28</v>
      </c>
      <c r="AC31" s="107">
        <v>8.69</v>
      </c>
      <c r="AD31" s="110">
        <v>3</v>
      </c>
      <c r="AE31" s="107">
        <f t="shared" si="0"/>
        <v>11.69</v>
      </c>
      <c r="AF31" s="107">
        <f>IF(ISBLANK(AC31),"",IF(ISBLANK(AA31),"",IFERROR(((AC31-AA31)/0.36/P31),"")))</f>
        <v>0.52777777777777779</v>
      </c>
      <c r="AH31" s="107">
        <f>IF(ISBLANK(AE31),"",IF(ISBLANK(AB31),"",IFERROR(((AE31-AB31)/0.36/P31),"")))</f>
        <v>0.70791245791245794</v>
      </c>
    </row>
    <row r="32" spans="1:37" x14ac:dyDescent="0.25">
      <c r="A32" s="15" t="s">
        <v>12</v>
      </c>
      <c r="B32" s="4" t="s">
        <v>47</v>
      </c>
      <c r="C32" s="4" t="s">
        <v>734</v>
      </c>
      <c r="D32" s="4" t="s">
        <v>807</v>
      </c>
      <c r="E32" s="4" t="s">
        <v>15</v>
      </c>
      <c r="F32" s="15" t="s">
        <v>627</v>
      </c>
      <c r="G32" s="15" t="s">
        <v>632</v>
      </c>
      <c r="H32" s="27">
        <v>2</v>
      </c>
      <c r="I32" s="15" t="s">
        <v>629</v>
      </c>
      <c r="J32" s="15" t="s">
        <v>630</v>
      </c>
      <c r="K32" s="26">
        <v>959</v>
      </c>
      <c r="L32" s="98">
        <v>-2.3484879830000001</v>
      </c>
      <c r="M32" s="98">
        <v>34.050110019999998</v>
      </c>
      <c r="N32" s="20">
        <v>42783</v>
      </c>
      <c r="O32" s="20">
        <v>42816</v>
      </c>
      <c r="P32" s="26">
        <f t="shared" si="1"/>
        <v>33</v>
      </c>
      <c r="Q32" s="77">
        <f>INDEX([1]Sheet1!$J:$J,MATCH(A32,[1]Sheet1!$A:$A,0))</f>
        <v>161.59826314</v>
      </c>
      <c r="R32" s="91" t="s">
        <v>23</v>
      </c>
      <c r="S32" s="82">
        <v>0.5</v>
      </c>
      <c r="T32" s="82">
        <v>0.6</v>
      </c>
      <c r="U32" s="26">
        <v>0.2</v>
      </c>
      <c r="V32" s="26">
        <v>15</v>
      </c>
      <c r="W32" s="1">
        <v>1.6</v>
      </c>
      <c r="X32" s="4">
        <v>3</v>
      </c>
      <c r="Y32" s="4">
        <v>0</v>
      </c>
      <c r="Z32" s="4">
        <v>40</v>
      </c>
      <c r="AC32" s="107">
        <v>0</v>
      </c>
      <c r="AD32" s="110">
        <v>13.46</v>
      </c>
      <c r="AE32" s="107">
        <f t="shared" si="0"/>
        <v>13.46</v>
      </c>
      <c r="AF32" s="107">
        <f>IF(ISBLANK(AC32),"",IF(ISBLANK(AA33),"",IFERROR(((AC32-AA33)/0.36/P32),"")))</f>
        <v>-5.8080808080808073E-2</v>
      </c>
      <c r="AG32" s="107">
        <f>IF(ISBLANK(AC32),"",IF(ISBLANK(AC32),"",IFERROR(((AC32-AC33)/0.36/P32),"")))</f>
        <v>-1.2626262626262626E-2</v>
      </c>
      <c r="AH32" s="107">
        <f>IF(ISBLANK(AB33),"",IF(ISBLANK(AE32),"",IFERROR(((AE32-AB33)/0.36/P32),"")))</f>
        <v>0.86279461279461289</v>
      </c>
      <c r="AI32" s="107">
        <f>IF(ISBLANK(AE33),"",IF(ISBLANK(AE32),"",IFERROR(((AE32-AE33)/0.36/P32),"")))</f>
        <v>0.67760942760942766</v>
      </c>
    </row>
    <row r="33" spans="1:37" x14ac:dyDescent="0.25">
      <c r="A33" s="15" t="s">
        <v>13</v>
      </c>
      <c r="B33" s="4" t="s">
        <v>47</v>
      </c>
      <c r="C33" s="4" t="s">
        <v>734</v>
      </c>
      <c r="D33" s="4" t="s">
        <v>807</v>
      </c>
      <c r="E33" s="4" t="s">
        <v>15</v>
      </c>
      <c r="F33" s="15" t="s">
        <v>627</v>
      </c>
      <c r="G33" s="15" t="s">
        <v>632</v>
      </c>
      <c r="H33" s="27">
        <v>2</v>
      </c>
      <c r="I33" s="15" t="s">
        <v>631</v>
      </c>
      <c r="J33" s="15" t="s">
        <v>630</v>
      </c>
      <c r="K33" s="26">
        <v>959</v>
      </c>
      <c r="L33" s="98">
        <v>-2.3484879830000001</v>
      </c>
      <c r="M33" s="98">
        <v>34.050110019999998</v>
      </c>
      <c r="N33" s="20">
        <v>42783</v>
      </c>
      <c r="O33" s="20">
        <v>42816</v>
      </c>
      <c r="P33" s="26">
        <f t="shared" si="1"/>
        <v>33</v>
      </c>
      <c r="Q33" s="77">
        <f>INDEX([1]Sheet1!$J:$J,MATCH(A33,[1]Sheet1!$A:$A,0))</f>
        <v>161.59826314</v>
      </c>
      <c r="R33" s="91" t="s">
        <v>23</v>
      </c>
      <c r="S33" s="82">
        <v>1</v>
      </c>
      <c r="T33" s="82">
        <v>0.2</v>
      </c>
      <c r="U33" s="26">
        <v>0.2</v>
      </c>
      <c r="V33" s="26">
        <v>7</v>
      </c>
      <c r="W33" s="1">
        <v>1</v>
      </c>
      <c r="X33" s="4">
        <v>2.6</v>
      </c>
      <c r="Y33" s="4">
        <v>3</v>
      </c>
      <c r="Z33" s="4">
        <v>20</v>
      </c>
      <c r="AA33">
        <v>0.69</v>
      </c>
      <c r="AB33">
        <v>3.21</v>
      </c>
      <c r="AC33" s="107">
        <v>0.15</v>
      </c>
      <c r="AD33" s="110">
        <v>5.26</v>
      </c>
      <c r="AE33" s="107">
        <f t="shared" si="0"/>
        <v>5.41</v>
      </c>
      <c r="AF33" s="107">
        <f>IF(ISBLANK(AC33),"",IF(ISBLANK(AA33),"",IFERROR(((AC33-AA33)/0.36/P33),"")))</f>
        <v>-4.5454545454545449E-2</v>
      </c>
      <c r="AH33" s="107">
        <f>IF(ISBLANK(AE33),"",IF(ISBLANK(AB33),"",IFERROR(((AE33-AB33)/0.36/P33),"")))</f>
        <v>0.1851851851851852</v>
      </c>
    </row>
    <row r="34" spans="1:37" x14ac:dyDescent="0.25">
      <c r="A34" s="15" t="s">
        <v>16</v>
      </c>
      <c r="B34" s="4" t="s">
        <v>48</v>
      </c>
      <c r="C34" s="4" t="s">
        <v>734</v>
      </c>
      <c r="D34" s="4" t="s">
        <v>808</v>
      </c>
      <c r="E34" s="4" t="s">
        <v>15</v>
      </c>
      <c r="F34" s="15" t="s">
        <v>627</v>
      </c>
      <c r="G34" s="15" t="s">
        <v>632</v>
      </c>
      <c r="H34" s="27">
        <v>3</v>
      </c>
      <c r="I34" s="15" t="s">
        <v>629</v>
      </c>
      <c r="J34" s="15" t="s">
        <v>630</v>
      </c>
      <c r="K34" s="26">
        <v>1022</v>
      </c>
      <c r="L34" s="98">
        <v>-2.3672930339999998</v>
      </c>
      <c r="M34" s="98">
        <v>34.062509034000001</v>
      </c>
      <c r="N34" s="20">
        <v>42783</v>
      </c>
      <c r="O34" s="20">
        <v>42816</v>
      </c>
      <c r="P34" s="26">
        <f t="shared" si="1"/>
        <v>33</v>
      </c>
      <c r="Q34" s="77">
        <f>INDEX([1]Sheet1!$J:$J,MATCH(A34,[1]Sheet1!$A:$A,0))</f>
        <v>161.59826314</v>
      </c>
      <c r="R34" s="91" t="s">
        <v>23</v>
      </c>
      <c r="S34" s="82">
        <v>1</v>
      </c>
      <c r="T34" s="82">
        <v>1.5</v>
      </c>
      <c r="U34" s="26"/>
      <c r="V34" s="26"/>
      <c r="W34" s="1">
        <v>3.2</v>
      </c>
      <c r="X34" s="4">
        <v>2.6</v>
      </c>
      <c r="Y34" s="4">
        <v>5</v>
      </c>
      <c r="Z34" s="4">
        <v>70</v>
      </c>
      <c r="AC34" s="107">
        <v>5.16</v>
      </c>
      <c r="AD34" s="110">
        <v>31.55</v>
      </c>
      <c r="AE34" s="107">
        <f t="shared" si="0"/>
        <v>36.71</v>
      </c>
      <c r="AF34" s="107" t="str">
        <f>IF(ISBLANK(AC34),"",IF(ISBLANK(AA35),"",IFERROR(((AC34-AA35)/0.36/P34),"")))</f>
        <v/>
      </c>
      <c r="AG34" s="107">
        <f>IF(ISBLANK(AC34),"",IF(ISBLANK(AC34),"",IFERROR(((AC34-AC35)/0.36/P34),"")))</f>
        <v>0.35269360269360278</v>
      </c>
      <c r="AH34" s="107">
        <f>IF(ISBLANK(AB35),"",IF(ISBLANK(AE34),"",IFERROR(((AE34-AB35)/0.36/P34),"")))</f>
        <v>2.6725589225589226</v>
      </c>
      <c r="AI34" s="107">
        <f>IF(ISBLANK(AE35),"",IF(ISBLANK(AE34),"",IFERROR(((AE34-AE35)/0.36/P34),"")))</f>
        <v>1.2567340067340071</v>
      </c>
    </row>
    <row r="35" spans="1:37" x14ac:dyDescent="0.25">
      <c r="A35" s="15" t="s">
        <v>17</v>
      </c>
      <c r="B35" s="4" t="s">
        <v>48</v>
      </c>
      <c r="C35" s="4" t="s">
        <v>734</v>
      </c>
      <c r="D35" s="4" t="s">
        <v>808</v>
      </c>
      <c r="E35" s="4" t="s">
        <v>15</v>
      </c>
      <c r="F35" s="15" t="s">
        <v>627</v>
      </c>
      <c r="G35" s="15" t="s">
        <v>632</v>
      </c>
      <c r="H35" s="27">
        <v>3</v>
      </c>
      <c r="I35" s="15" t="s">
        <v>631</v>
      </c>
      <c r="J35" s="15" t="s">
        <v>630</v>
      </c>
      <c r="K35" s="26">
        <v>1022</v>
      </c>
      <c r="L35" s="98">
        <v>-2.3672930339999998</v>
      </c>
      <c r="M35" s="98">
        <v>34.062509034000001</v>
      </c>
      <c r="N35" s="20">
        <v>42783</v>
      </c>
      <c r="O35" s="20">
        <v>42816</v>
      </c>
      <c r="P35" s="26">
        <f t="shared" si="1"/>
        <v>33</v>
      </c>
      <c r="Q35" s="77">
        <f>INDEX([1]Sheet1!$J:$J,MATCH(A35,[1]Sheet1!$A:$A,0))</f>
        <v>161.59826314</v>
      </c>
      <c r="R35" s="91" t="s">
        <v>23</v>
      </c>
      <c r="S35" s="82">
        <v>1</v>
      </c>
      <c r="T35" s="82">
        <v>0.9</v>
      </c>
      <c r="U35" s="26"/>
      <c r="V35" s="26"/>
      <c r="W35" s="1">
        <v>1.6</v>
      </c>
      <c r="X35" s="4">
        <v>0.8</v>
      </c>
      <c r="Y35" s="4">
        <v>2</v>
      </c>
      <c r="Z35" s="4">
        <v>55</v>
      </c>
      <c r="AB35">
        <v>4.96</v>
      </c>
      <c r="AC35" s="107">
        <v>0.97</v>
      </c>
      <c r="AD35" s="110">
        <v>20.81</v>
      </c>
      <c r="AE35" s="107">
        <f t="shared" si="0"/>
        <v>21.779999999999998</v>
      </c>
      <c r="AF35" s="107" t="str">
        <f>IF(ISBLANK(AC35),"",IF(ISBLANK(AA35),"",IFERROR(((AC35-AA35)/0.36/P35),"")))</f>
        <v/>
      </c>
      <c r="AH35" s="107">
        <f>IF(ISBLANK(AE35),"",IF(ISBLANK(AB35),"",IFERROR(((AE35-AB35)/0.36/P35),"")))</f>
        <v>1.4158249158249157</v>
      </c>
    </row>
    <row r="36" spans="1:37" x14ac:dyDescent="0.25">
      <c r="A36" s="15" t="s">
        <v>18</v>
      </c>
      <c r="B36" s="4" t="s">
        <v>49</v>
      </c>
      <c r="C36" s="4" t="s">
        <v>734</v>
      </c>
      <c r="D36" s="4" t="s">
        <v>809</v>
      </c>
      <c r="E36" s="4" t="s">
        <v>15</v>
      </c>
      <c r="F36" s="15" t="s">
        <v>627</v>
      </c>
      <c r="G36" s="15" t="s">
        <v>632</v>
      </c>
      <c r="H36" s="27">
        <v>4</v>
      </c>
      <c r="I36" s="15" t="s">
        <v>629</v>
      </c>
      <c r="J36" s="15" t="s">
        <v>630</v>
      </c>
      <c r="K36" s="26">
        <v>1020</v>
      </c>
      <c r="L36" s="98">
        <v>-2.3685700170000001</v>
      </c>
      <c r="M36" s="98">
        <v>34.062585980000001</v>
      </c>
      <c r="N36" s="20">
        <v>42789</v>
      </c>
      <c r="O36" s="20">
        <v>42816</v>
      </c>
      <c r="P36" s="26">
        <f t="shared" si="1"/>
        <v>27</v>
      </c>
      <c r="Q36" s="77">
        <f>INDEX([1]Sheet1!$J:$J,MATCH(A36,[1]Sheet1!$A:$A,0))</f>
        <v>119.69039660199999</v>
      </c>
      <c r="R36" s="91" t="s">
        <v>23</v>
      </c>
      <c r="S36" s="82"/>
      <c r="T36" s="82">
        <v>0.7</v>
      </c>
      <c r="U36" s="26">
        <v>9</v>
      </c>
      <c r="V36" s="26">
        <v>20</v>
      </c>
      <c r="W36" s="1">
        <v>1.5</v>
      </c>
      <c r="X36" s="4">
        <v>0.7</v>
      </c>
      <c r="Y36" s="4">
        <v>0</v>
      </c>
      <c r="Z36" s="4">
        <v>60</v>
      </c>
      <c r="AC36" s="107">
        <v>0</v>
      </c>
      <c r="AD36" s="110">
        <v>26.71</v>
      </c>
      <c r="AE36" s="107">
        <f t="shared" si="0"/>
        <v>26.71</v>
      </c>
      <c r="AF36" s="107">
        <f>IF(ISBLANK(AC36),"",IF(ISBLANK(AA37),"",IFERROR(((AC36-AA37)/0.36/P36),"")))</f>
        <v>-0.16975308641975306</v>
      </c>
      <c r="AG36" s="107">
        <f>IF(ISBLANK(AC36),"",IF(ISBLANK(AC36),"",IFERROR(((AC36-AC37)/0.36/P36),"")))</f>
        <v>0</v>
      </c>
      <c r="AH36" s="107">
        <f>IF(ISBLANK(AB37),"",IF(ISBLANK(AE36),"",IFERROR(((AE36-AB37)/0.36/P36),"")))</f>
        <v>2.2942386831275723</v>
      </c>
      <c r="AI36" s="107">
        <f>IF(ISBLANK(AE37),"",IF(ISBLANK(AE36),"",IFERROR(((AE36-AE37)/0.36/P36),"")))</f>
        <v>0.9125514403292182</v>
      </c>
    </row>
    <row r="37" spans="1:37" x14ac:dyDescent="0.25">
      <c r="A37" s="15" t="s">
        <v>19</v>
      </c>
      <c r="B37" s="4" t="s">
        <v>49</v>
      </c>
      <c r="C37" s="4" t="s">
        <v>734</v>
      </c>
      <c r="D37" s="4" t="s">
        <v>809</v>
      </c>
      <c r="E37" s="4" t="s">
        <v>15</v>
      </c>
      <c r="F37" s="15" t="s">
        <v>627</v>
      </c>
      <c r="G37" s="15" t="s">
        <v>632</v>
      </c>
      <c r="H37" s="27">
        <v>4</v>
      </c>
      <c r="I37" s="15" t="s">
        <v>631</v>
      </c>
      <c r="J37" s="15" t="s">
        <v>630</v>
      </c>
      <c r="K37" s="26">
        <v>1020</v>
      </c>
      <c r="L37" s="98">
        <v>-2.3685700170000001</v>
      </c>
      <c r="M37" s="98">
        <v>34.062585980000001</v>
      </c>
      <c r="N37" s="20">
        <v>42789</v>
      </c>
      <c r="O37" s="20">
        <v>42816</v>
      </c>
      <c r="P37" s="26">
        <f t="shared" si="1"/>
        <v>27</v>
      </c>
      <c r="Q37" s="77">
        <f>INDEX([1]Sheet1!$J:$J,MATCH(A37,[1]Sheet1!$A:$A,0))</f>
        <v>119.69039660199999</v>
      </c>
      <c r="R37" s="91" t="s">
        <v>23</v>
      </c>
      <c r="S37" s="82"/>
      <c r="T37" s="82">
        <v>0.4</v>
      </c>
      <c r="U37" s="26">
        <v>8</v>
      </c>
      <c r="V37" s="26">
        <v>15</v>
      </c>
      <c r="W37" s="1">
        <v>0.5</v>
      </c>
      <c r="X37" s="4">
        <v>1.5</v>
      </c>
      <c r="Y37" s="4">
        <v>0</v>
      </c>
      <c r="Z37" s="4">
        <v>40</v>
      </c>
      <c r="AA37">
        <v>1.65</v>
      </c>
      <c r="AB37">
        <v>4.41</v>
      </c>
      <c r="AC37" s="107">
        <v>0</v>
      </c>
      <c r="AD37" s="110">
        <v>17.84</v>
      </c>
      <c r="AE37" s="107">
        <f t="shared" si="0"/>
        <v>17.84</v>
      </c>
      <c r="AF37" s="107">
        <f>IF(ISBLANK(AC37),"",IF(ISBLANK(AA37),"",IFERROR(((AC37-AA37)/0.36/P37),"")))</f>
        <v>-0.16975308641975306</v>
      </c>
      <c r="AH37" s="107">
        <f>IF(ISBLANK(AE37),"",IF(ISBLANK(AB37),"",IFERROR(((AE37-AB37)/0.36/P37),"")))</f>
        <v>1.381687242798354</v>
      </c>
    </row>
    <row r="38" spans="1:37" x14ac:dyDescent="0.25">
      <c r="A38" s="15" t="s">
        <v>20</v>
      </c>
      <c r="B38" s="4" t="s">
        <v>51</v>
      </c>
      <c r="C38" s="4" t="s">
        <v>735</v>
      </c>
      <c r="D38" s="4" t="s">
        <v>810</v>
      </c>
      <c r="E38" s="4" t="s">
        <v>31</v>
      </c>
      <c r="F38" s="15" t="s">
        <v>633</v>
      </c>
      <c r="G38" s="15" t="s">
        <v>628</v>
      </c>
      <c r="H38" s="27">
        <v>1</v>
      </c>
      <c r="I38" s="15" t="s">
        <v>629</v>
      </c>
      <c r="J38" s="15" t="s">
        <v>630</v>
      </c>
      <c r="K38" s="26">
        <v>995</v>
      </c>
      <c r="L38" s="98">
        <v>-3.2993320000000002</v>
      </c>
      <c r="M38" s="98">
        <v>34.848457965999998</v>
      </c>
      <c r="N38" s="20">
        <v>42785</v>
      </c>
      <c r="O38" s="20">
        <v>42818</v>
      </c>
      <c r="P38" s="26">
        <f t="shared" si="1"/>
        <v>33</v>
      </c>
      <c r="Q38" s="77">
        <f>INDEX([1]Sheet1!$J:$J,MATCH(A38,[1]Sheet1!$A:$A,0))</f>
        <v>165.312109018</v>
      </c>
      <c r="R38" s="91" t="s">
        <v>115</v>
      </c>
      <c r="S38" s="82"/>
      <c r="T38" s="82">
        <v>1.8</v>
      </c>
      <c r="U38" s="26">
        <v>10</v>
      </c>
      <c r="V38" s="26">
        <v>20</v>
      </c>
      <c r="W38" s="1">
        <v>3.5</v>
      </c>
      <c r="X38" s="4">
        <v>6.8</v>
      </c>
      <c r="Y38" s="4">
        <v>12</v>
      </c>
      <c r="Z38" s="4">
        <v>55</v>
      </c>
      <c r="AC38" s="107">
        <v>14.67</v>
      </c>
      <c r="AD38" s="110">
        <v>41.78</v>
      </c>
      <c r="AE38" s="107">
        <f t="shared" si="0"/>
        <v>56.45</v>
      </c>
      <c r="AF38" s="107">
        <f>IF(ISBLANK(AC38),"",IF(ISBLANK(AA40),"",IFERROR(((AC38-AA40)/0.36/P38),"")))</f>
        <v>0.20454545454545453</v>
      </c>
      <c r="AG38" s="107">
        <f>IF(ISBLANK(AC38),"",IF(ISBLANK(AC40),"",IFERROR(((AC38-AC40)/0.36/P38),"")))</f>
        <v>0.60690235690235694</v>
      </c>
      <c r="AH38" s="107">
        <f>IF(ISBLANK(AE38),"",IF(ISBLANK(AB40),"",IFERROR(((AE38-AB40)/0.36/P38),"")))</f>
        <v>3.5547138047138054</v>
      </c>
      <c r="AI38" s="107">
        <f>IF(ISBLANK(AE40),"",IF(ISBLANK(AE38),"",IFERROR(((AE38-AE40)/0.36/P38),"")))</f>
        <v>2.3754208754208759</v>
      </c>
    </row>
    <row r="39" spans="1:37" x14ac:dyDescent="0.25">
      <c r="A39" s="15" t="s">
        <v>61</v>
      </c>
      <c r="B39" s="4" t="s">
        <v>51</v>
      </c>
      <c r="C39" s="4" t="s">
        <v>735</v>
      </c>
      <c r="D39" s="4" t="s">
        <v>810</v>
      </c>
      <c r="E39" s="4" t="s">
        <v>31</v>
      </c>
      <c r="F39" s="15" t="s">
        <v>633</v>
      </c>
      <c r="G39" s="15" t="s">
        <v>628</v>
      </c>
      <c r="H39" s="27">
        <v>1</v>
      </c>
      <c r="I39" s="15" t="s">
        <v>634</v>
      </c>
      <c r="J39" s="15" t="s">
        <v>630</v>
      </c>
      <c r="K39" s="26">
        <v>995</v>
      </c>
      <c r="L39" s="98">
        <v>-3.2993320000000002</v>
      </c>
      <c r="M39" s="98">
        <v>34.848457965999998</v>
      </c>
      <c r="N39" s="20">
        <v>42785</v>
      </c>
      <c r="O39" s="20">
        <v>42819</v>
      </c>
      <c r="P39" s="26">
        <f t="shared" si="1"/>
        <v>34</v>
      </c>
      <c r="Q39" s="77">
        <f>INDEX([1]Sheet1!$J:$J,MATCH(A39,[1]Sheet1!$A:$A,0))</f>
        <v>167.018623257</v>
      </c>
      <c r="R39" s="91" t="s">
        <v>115</v>
      </c>
      <c r="S39" s="82"/>
      <c r="T39" s="82">
        <v>1.2</v>
      </c>
      <c r="U39" s="26">
        <v>10</v>
      </c>
      <c r="V39" s="26">
        <v>30</v>
      </c>
      <c r="W39" s="1">
        <v>2.8</v>
      </c>
      <c r="X39" s="4">
        <v>13.4</v>
      </c>
      <c r="Y39" s="4">
        <v>28</v>
      </c>
      <c r="Z39" s="4">
        <v>78</v>
      </c>
      <c r="AC39" s="107">
        <v>24.35</v>
      </c>
      <c r="AD39" s="110">
        <v>56.73</v>
      </c>
      <c r="AE39" s="107">
        <f t="shared" si="0"/>
        <v>81.08</v>
      </c>
      <c r="AF39" s="107">
        <f>IF(ISBLANK(AC39),"",IF(ISBLANK(AA40),"",IFERROR(((AC39-AA40)/0.36/P39),"")))</f>
        <v>0.98937908496732041</v>
      </c>
      <c r="AG39" s="107">
        <f>IF(ISBLANK(AC39),"",IF(ISBLANK(AC40),"",IFERROR(((AC39-AC40)/0.36/P39),"")))</f>
        <v>1.3799019607843139</v>
      </c>
      <c r="AH39" s="107">
        <f>IF(ISBLANK(AE39),"",IF(ISBLANK(AB40),"",IFERROR(((AE39-AB40)/0.36/P39),"")))</f>
        <v>5.4624183006535949</v>
      </c>
      <c r="AI39" s="107">
        <f>IF(ISBLANK(AE40),"",IF(ISBLANK(AE39),"",IFERROR(((AE39-AE40)/0.36/P39),"")))</f>
        <v>4.3178104575163392</v>
      </c>
    </row>
    <row r="40" spans="1:37" x14ac:dyDescent="0.25">
      <c r="A40" s="15" t="s">
        <v>24</v>
      </c>
      <c r="B40" s="4" t="s">
        <v>51</v>
      </c>
      <c r="C40" s="4" t="s">
        <v>735</v>
      </c>
      <c r="D40" s="4" t="s">
        <v>810</v>
      </c>
      <c r="E40" s="4" t="s">
        <v>31</v>
      </c>
      <c r="F40" s="15" t="s">
        <v>633</v>
      </c>
      <c r="G40" s="15" t="s">
        <v>628</v>
      </c>
      <c r="H40" s="27">
        <v>1</v>
      </c>
      <c r="I40" s="15" t="s">
        <v>631</v>
      </c>
      <c r="J40" s="15" t="s">
        <v>630</v>
      </c>
      <c r="K40" s="26">
        <v>995</v>
      </c>
      <c r="L40" s="98">
        <v>-3.2993320000000002</v>
      </c>
      <c r="M40" s="98">
        <v>34.848457965999998</v>
      </c>
      <c r="N40" s="20">
        <v>42785</v>
      </c>
      <c r="O40" s="20">
        <v>42818</v>
      </c>
      <c r="P40" s="26">
        <f t="shared" si="1"/>
        <v>33</v>
      </c>
      <c r="Q40" s="77">
        <f>INDEX([1]Sheet1!$J:$J,MATCH(A40,[1]Sheet1!$A:$A,0))</f>
        <v>165.312109018</v>
      </c>
      <c r="R40" s="91" t="s">
        <v>115</v>
      </c>
      <c r="S40" s="82"/>
      <c r="T40" s="82">
        <v>0.4</v>
      </c>
      <c r="U40" s="26">
        <v>18</v>
      </c>
      <c r="V40" s="26">
        <v>35</v>
      </c>
      <c r="W40" s="1">
        <v>2</v>
      </c>
      <c r="X40" s="4">
        <v>1.7</v>
      </c>
      <c r="Y40" s="4">
        <v>8</v>
      </c>
      <c r="Z40" s="4">
        <v>28</v>
      </c>
      <c r="AA40">
        <v>12.24</v>
      </c>
      <c r="AB40">
        <v>14.22</v>
      </c>
      <c r="AC40" s="107">
        <v>7.46</v>
      </c>
      <c r="AD40" s="110">
        <v>20.77</v>
      </c>
      <c r="AE40" s="107">
        <f t="shared" si="0"/>
        <v>28.23</v>
      </c>
      <c r="AF40" s="107">
        <f>IF(ISBLANK(AC40),"",IF(ISBLANK(AA40),"",IFERROR(((AC40-AA40)/0.36/P40),"")))</f>
        <v>-0.40235690235690236</v>
      </c>
      <c r="AH40" s="107">
        <f>IF(ISBLANK(AE40),"",IF(ISBLANK(AB40),"",IFERROR(((AE40-AB40)/0.36/P40),"")))</f>
        <v>1.1792929292929293</v>
      </c>
    </row>
    <row r="41" spans="1:37" x14ac:dyDescent="0.25">
      <c r="A41" s="15" t="s">
        <v>25</v>
      </c>
      <c r="B41" s="4" t="s">
        <v>52</v>
      </c>
      <c r="C41" s="4" t="s">
        <v>735</v>
      </c>
      <c r="D41" s="4" t="s">
        <v>811</v>
      </c>
      <c r="E41" s="4" t="s">
        <v>31</v>
      </c>
      <c r="F41" s="15" t="s">
        <v>633</v>
      </c>
      <c r="G41" s="15" t="s">
        <v>628</v>
      </c>
      <c r="H41" s="27">
        <v>2</v>
      </c>
      <c r="I41" s="15" t="s">
        <v>629</v>
      </c>
      <c r="J41" s="15" t="s">
        <v>630</v>
      </c>
      <c r="K41" s="26">
        <v>980</v>
      </c>
      <c r="L41" s="98">
        <v>-3.3032679740000002</v>
      </c>
      <c r="M41" s="98">
        <v>34.847795963000003</v>
      </c>
      <c r="N41" s="20">
        <v>42785</v>
      </c>
      <c r="O41" s="20">
        <v>42818</v>
      </c>
      <c r="P41" s="26">
        <f t="shared" si="1"/>
        <v>33</v>
      </c>
      <c r="Q41" s="77">
        <f>INDEX([1]Sheet1!$J:$J,MATCH(A41,[1]Sheet1!$A:$A,0))</f>
        <v>165.312109018</v>
      </c>
      <c r="R41" s="91" t="s">
        <v>115</v>
      </c>
      <c r="S41" s="82"/>
      <c r="T41" s="82">
        <v>0.4</v>
      </c>
      <c r="U41" s="26">
        <v>15</v>
      </c>
      <c r="V41" s="26">
        <v>45</v>
      </c>
      <c r="W41" s="1">
        <v>0.5</v>
      </c>
      <c r="X41" s="4">
        <v>1.7</v>
      </c>
      <c r="Y41" s="4">
        <v>4</v>
      </c>
      <c r="Z41" s="4">
        <v>40</v>
      </c>
      <c r="AC41" s="107">
        <v>3.03</v>
      </c>
      <c r="AD41" s="110">
        <v>34.020000000000003</v>
      </c>
      <c r="AE41" s="107">
        <f t="shared" si="0"/>
        <v>37.050000000000004</v>
      </c>
      <c r="AF41" s="107">
        <f>IF(ISBLANK(AC41),"",IF(ISBLANK(AA43),"",IFERROR(((AC41-AA43)/0.36/P41),"")))</f>
        <v>-8.0808080808080801E-2</v>
      </c>
      <c r="AG41" s="107">
        <f>IF(ISBLANK(AC41),"",IF(ISBLANK(AC43),"",IFERROR(((AC41-AC43)/0.36/P41),"")))</f>
        <v>7.9124579124579125E-2</v>
      </c>
      <c r="AH41" s="107">
        <f>IF(ISBLANK(AE41),"",IF(ISBLANK(AB43),"",IFERROR(((AE41-AB43)/0.36/P41),"")))</f>
        <v>2.1717171717171722</v>
      </c>
      <c r="AI41" s="107">
        <f>IF(ISBLANK(AE43),"",IF(ISBLANK(AE41),"",IFERROR(((AE41-AE43)/0.36/P41),"")))</f>
        <v>-0.28282828282828221</v>
      </c>
    </row>
    <row r="42" spans="1:37" x14ac:dyDescent="0.25">
      <c r="A42" s="15" t="s">
        <v>62</v>
      </c>
      <c r="B42" s="4" t="s">
        <v>52</v>
      </c>
      <c r="C42" s="4" t="s">
        <v>735</v>
      </c>
      <c r="D42" s="4" t="s">
        <v>811</v>
      </c>
      <c r="E42" s="4" t="s">
        <v>31</v>
      </c>
      <c r="F42" s="15" t="s">
        <v>633</v>
      </c>
      <c r="G42" s="15" t="s">
        <v>628</v>
      </c>
      <c r="H42" s="27">
        <v>2</v>
      </c>
      <c r="I42" s="15" t="s">
        <v>634</v>
      </c>
      <c r="J42" s="15" t="s">
        <v>630</v>
      </c>
      <c r="K42" s="26">
        <v>980</v>
      </c>
      <c r="L42" s="98">
        <v>-3.3032679740000002</v>
      </c>
      <c r="M42" s="98">
        <v>34.847795963000003</v>
      </c>
      <c r="N42" s="20">
        <v>42785</v>
      </c>
      <c r="O42" s="20">
        <v>42819</v>
      </c>
      <c r="P42" s="26">
        <f t="shared" si="1"/>
        <v>34</v>
      </c>
      <c r="Q42" s="77">
        <f>INDEX([1]Sheet1!$J:$J,MATCH(A42,[1]Sheet1!$A:$A,0))</f>
        <v>167.018623257</v>
      </c>
      <c r="R42" s="91" t="s">
        <v>115</v>
      </c>
      <c r="S42" s="82"/>
      <c r="T42" s="82">
        <v>0.7</v>
      </c>
      <c r="U42" s="26">
        <v>15</v>
      </c>
      <c r="V42" s="26">
        <v>50</v>
      </c>
      <c r="W42" s="1">
        <v>3</v>
      </c>
      <c r="X42" s="4">
        <v>24.6</v>
      </c>
      <c r="Y42" s="4">
        <v>10</v>
      </c>
      <c r="Z42" s="4">
        <v>80</v>
      </c>
      <c r="AC42" s="107">
        <v>9.42</v>
      </c>
      <c r="AD42" s="110">
        <v>80.87</v>
      </c>
      <c r="AE42" s="107">
        <f t="shared" si="0"/>
        <v>90.29</v>
      </c>
      <c r="AF42" s="107">
        <f>IF(ISBLANK(AC42),"",IF(ISBLANK(AA43),"",IFERROR(((AC42-AA43)/0.36/P42),"")))</f>
        <v>0.44362745098039219</v>
      </c>
      <c r="AG42" s="107">
        <f>IF(ISBLANK(AC42),"",IF(ISBLANK(AC43),"",IFERROR(((AC42-AC43)/0.36/P42),"")))</f>
        <v>0.59885620915032678</v>
      </c>
      <c r="AH42" s="107">
        <f>IF(ISBLANK(AE42),"",IF(ISBLANK(AB43),"",IFERROR(((AE42-AB43)/0.36/P42),"")))</f>
        <v>6.4575163398692812</v>
      </c>
      <c r="AI42" s="107">
        <f>IF(ISBLANK(AE43),"",IF(ISBLANK(AE42),"",IFERROR(((AE42-AE43)/0.36/P42),"")))</f>
        <v>4.075163398692812</v>
      </c>
    </row>
    <row r="43" spans="1:37" s="9" customFormat="1" x14ac:dyDescent="0.25">
      <c r="A43" s="15" t="s">
        <v>26</v>
      </c>
      <c r="B43" s="15" t="s">
        <v>52</v>
      </c>
      <c r="C43" s="15" t="s">
        <v>735</v>
      </c>
      <c r="D43" s="15" t="s">
        <v>811</v>
      </c>
      <c r="E43" s="15" t="s">
        <v>31</v>
      </c>
      <c r="F43" s="15" t="s">
        <v>633</v>
      </c>
      <c r="G43" s="15" t="s">
        <v>628</v>
      </c>
      <c r="H43" s="27">
        <v>2</v>
      </c>
      <c r="I43" s="15" t="s">
        <v>631</v>
      </c>
      <c r="J43" s="15" t="s">
        <v>630</v>
      </c>
      <c r="K43" s="27">
        <v>980</v>
      </c>
      <c r="L43" s="98">
        <v>-3.3032679740000002</v>
      </c>
      <c r="M43" s="98">
        <v>34.847795963000003</v>
      </c>
      <c r="N43" s="22">
        <v>42785</v>
      </c>
      <c r="O43" s="22">
        <v>42818</v>
      </c>
      <c r="P43" s="26">
        <f t="shared" si="1"/>
        <v>33</v>
      </c>
      <c r="Q43" s="77">
        <f>INDEX([1]Sheet1!$J:$J,MATCH(A43,[1]Sheet1!$A:$A,0))</f>
        <v>165.312109018</v>
      </c>
      <c r="R43" s="91" t="s">
        <v>115</v>
      </c>
      <c r="S43" s="80"/>
      <c r="T43" s="80">
        <v>1.1000000000000001</v>
      </c>
      <c r="U43" s="27">
        <v>7</v>
      </c>
      <c r="V43" s="27">
        <v>60</v>
      </c>
      <c r="W43" s="10">
        <v>1.5</v>
      </c>
      <c r="X43" s="15">
        <v>2.8</v>
      </c>
      <c r="Y43" s="15">
        <v>6</v>
      </c>
      <c r="Z43" s="15">
        <v>45</v>
      </c>
      <c r="AA43">
        <v>3.9899999999999998</v>
      </c>
      <c r="AB43">
        <v>11.25</v>
      </c>
      <c r="AC43" s="107">
        <v>2.09</v>
      </c>
      <c r="AD43" s="110">
        <v>38.32</v>
      </c>
      <c r="AE43" s="107">
        <f t="shared" si="0"/>
        <v>40.409999999999997</v>
      </c>
      <c r="AF43" s="107">
        <f>IF(ISBLANK(AC43),"",IF(ISBLANK(AA43),"",IFERROR(((AC43-AA43)/0.36/P43),"")))</f>
        <v>-0.15993265993265993</v>
      </c>
      <c r="AG43" s="107"/>
      <c r="AH43" s="107">
        <f>IF(ISBLANK(AE43),"",IF(ISBLANK(AB43),"",IFERROR(((AE43-AB43)/0.36/P43),"")))</f>
        <v>2.4545454545454546</v>
      </c>
      <c r="AI43" s="107"/>
      <c r="AJ43" s="107"/>
      <c r="AK43" s="107"/>
    </row>
    <row r="44" spans="1:37" x14ac:dyDescent="0.25">
      <c r="A44" s="15" t="s">
        <v>27</v>
      </c>
      <c r="B44" s="4" t="s">
        <v>53</v>
      </c>
      <c r="C44" s="4" t="s">
        <v>735</v>
      </c>
      <c r="D44" s="4" t="s">
        <v>812</v>
      </c>
      <c r="E44" s="4" t="s">
        <v>31</v>
      </c>
      <c r="F44" s="15" t="s">
        <v>633</v>
      </c>
      <c r="G44" s="15" t="s">
        <v>628</v>
      </c>
      <c r="H44" s="27">
        <v>3</v>
      </c>
      <c r="I44" s="15" t="s">
        <v>629</v>
      </c>
      <c r="J44" s="15" t="s">
        <v>630</v>
      </c>
      <c r="K44" s="26">
        <v>998</v>
      </c>
      <c r="L44" s="98">
        <v>-3.295644969</v>
      </c>
      <c r="M44" s="98">
        <v>34.852435010999997</v>
      </c>
      <c r="N44" s="20">
        <v>42786</v>
      </c>
      <c r="O44" s="20">
        <v>42818</v>
      </c>
      <c r="P44" s="26">
        <f t="shared" si="1"/>
        <v>32</v>
      </c>
      <c r="Q44" s="77">
        <f>INDEX([1]Sheet1!$J:$J,MATCH(A44,[1]Sheet1!$A:$A,0))</f>
        <v>164.632957245</v>
      </c>
      <c r="R44" s="91" t="s">
        <v>115</v>
      </c>
      <c r="S44" s="82"/>
      <c r="T44" s="82">
        <v>0.6</v>
      </c>
      <c r="U44" s="26">
        <v>10</v>
      </c>
      <c r="V44" s="26">
        <v>25</v>
      </c>
      <c r="W44" s="1">
        <v>1.5</v>
      </c>
      <c r="X44" s="4">
        <v>4.8</v>
      </c>
      <c r="Y44" s="4">
        <v>20</v>
      </c>
      <c r="Z44" s="4">
        <v>53</v>
      </c>
      <c r="AC44" s="107">
        <v>8.26</v>
      </c>
      <c r="AD44" s="110">
        <v>30.12</v>
      </c>
      <c r="AE44" s="107">
        <f t="shared" si="0"/>
        <v>38.380000000000003</v>
      </c>
      <c r="AF44" s="107">
        <f>IF(ISBLANK(AC44),"",IF(ISBLANK(AA46),"",IFERROR(((AC44-AA46)/0.36/P44),"")))</f>
        <v>0.50694444444444442</v>
      </c>
      <c r="AG44" s="107">
        <f>IF(ISBLANK(AC44),"",IF(ISBLANK(AC46),"",IFERROR(((AC44-AC46)/0.36/P44),"")))</f>
        <v>8.6805555555555552E-2</v>
      </c>
      <c r="AH44" s="107">
        <f>IF(ISBLANK(AE44),"",IF(ISBLANK(AB46),"",IFERROR(((AE44-AB46)/0.36/P44),"")))</f>
        <v>2.1623263888888893</v>
      </c>
      <c r="AI44" s="107">
        <f>IF(ISBLANK(AE46),"",IF(ISBLANK(AE44),"",IFERROR(((AE44-AE46)/0.36/P44),"")))</f>
        <v>1.1467013888888891</v>
      </c>
    </row>
    <row r="45" spans="1:37" x14ac:dyDescent="0.25">
      <c r="A45" s="15" t="s">
        <v>63</v>
      </c>
      <c r="B45" s="4" t="s">
        <v>53</v>
      </c>
      <c r="C45" s="4" t="s">
        <v>735</v>
      </c>
      <c r="D45" s="4" t="s">
        <v>812</v>
      </c>
      <c r="E45" s="4" t="s">
        <v>31</v>
      </c>
      <c r="F45" s="15" t="s">
        <v>633</v>
      </c>
      <c r="G45" s="15" t="s">
        <v>628</v>
      </c>
      <c r="H45" s="27">
        <v>3</v>
      </c>
      <c r="I45" s="15" t="s">
        <v>634</v>
      </c>
      <c r="J45" s="15" t="s">
        <v>630</v>
      </c>
      <c r="K45" s="26">
        <v>998</v>
      </c>
      <c r="L45" s="98">
        <v>-3.295644969</v>
      </c>
      <c r="M45" s="98">
        <v>34.852435010999997</v>
      </c>
      <c r="N45" s="20">
        <v>42786</v>
      </c>
      <c r="O45" s="20">
        <v>42819</v>
      </c>
      <c r="P45" s="26">
        <f t="shared" si="1"/>
        <v>33</v>
      </c>
      <c r="Q45" s="77">
        <f>INDEX([1]Sheet1!$J:$J,MATCH(A45,[1]Sheet1!$A:$A,0))</f>
        <v>166.339471484</v>
      </c>
      <c r="R45" s="91" t="s">
        <v>115</v>
      </c>
      <c r="S45" s="82"/>
      <c r="T45" s="82">
        <v>0.2</v>
      </c>
      <c r="U45" s="26">
        <v>10</v>
      </c>
      <c r="V45" s="26">
        <v>40</v>
      </c>
      <c r="W45" s="1">
        <v>2</v>
      </c>
      <c r="X45" s="4">
        <v>12</v>
      </c>
      <c r="Y45" s="4">
        <v>25</v>
      </c>
      <c r="Z45" s="4">
        <v>70</v>
      </c>
      <c r="AC45" s="107">
        <v>17.64</v>
      </c>
      <c r="AD45" s="110">
        <v>56.39</v>
      </c>
      <c r="AE45" s="107">
        <f t="shared" si="0"/>
        <v>74.03</v>
      </c>
      <c r="AF45" s="107">
        <f>IF(ISBLANK(AC45),"",IF(ISBLANK(AA46),"",IFERROR(((AC45-AA46)/0.36/P45),"")))</f>
        <v>1.2811447811447811</v>
      </c>
      <c r="AG45" s="107">
        <f>IF(ISBLANK(AC45),"",IF(ISBLANK(AC46),"",IFERROR(((AC45-AC46)/0.36/P45),"")))</f>
        <v>0.87373737373737381</v>
      </c>
      <c r="AH45" s="107">
        <f>IF(ISBLANK(AE45),"",IF(ISBLANK(AB46),"",IFERROR(((AE45-AB46)/0.36/P45),"")))</f>
        <v>5.0976430976430978</v>
      </c>
      <c r="AI45" s="107">
        <f>IF(ISBLANK(AE46),"",IF(ISBLANK(AE45),"",IFERROR(((AE45-AE46)/0.36/P45),"")))</f>
        <v>4.1127946127946133</v>
      </c>
    </row>
    <row r="46" spans="1:37" x14ac:dyDescent="0.25">
      <c r="A46" s="15" t="s">
        <v>28</v>
      </c>
      <c r="B46" s="4" t="s">
        <v>53</v>
      </c>
      <c r="C46" s="4" t="s">
        <v>735</v>
      </c>
      <c r="D46" s="4" t="s">
        <v>812</v>
      </c>
      <c r="E46" s="4" t="s">
        <v>31</v>
      </c>
      <c r="F46" s="15" t="s">
        <v>633</v>
      </c>
      <c r="G46" s="15" t="s">
        <v>628</v>
      </c>
      <c r="H46" s="27">
        <v>3</v>
      </c>
      <c r="I46" s="15" t="s">
        <v>631</v>
      </c>
      <c r="J46" s="15" t="s">
        <v>630</v>
      </c>
      <c r="K46" s="26">
        <v>998</v>
      </c>
      <c r="L46" s="98">
        <v>-3.295644969</v>
      </c>
      <c r="M46" s="98">
        <v>34.852435010999997</v>
      </c>
      <c r="N46" s="20">
        <v>42786</v>
      </c>
      <c r="O46" s="20">
        <v>42818</v>
      </c>
      <c r="P46" s="26">
        <f t="shared" si="1"/>
        <v>32</v>
      </c>
      <c r="Q46" s="77">
        <f>INDEX([1]Sheet1!$J:$J,MATCH(A46,[1]Sheet1!$A:$A,0))</f>
        <v>164.632957245</v>
      </c>
      <c r="R46" s="91" t="s">
        <v>115</v>
      </c>
      <c r="S46" s="82"/>
      <c r="T46" s="82">
        <v>0.3</v>
      </c>
      <c r="U46" s="26">
        <v>20</v>
      </c>
      <c r="V46" s="26">
        <v>45</v>
      </c>
      <c r="W46" s="1">
        <v>1.3</v>
      </c>
      <c r="X46" s="4">
        <v>3.3</v>
      </c>
      <c r="Y46" s="4">
        <v>20</v>
      </c>
      <c r="Z46" s="4">
        <v>60</v>
      </c>
      <c r="AA46">
        <v>2.42</v>
      </c>
      <c r="AB46">
        <v>13.47</v>
      </c>
      <c r="AC46" s="107">
        <v>7.26</v>
      </c>
      <c r="AD46" s="110">
        <v>17.91</v>
      </c>
      <c r="AE46" s="107">
        <f t="shared" si="0"/>
        <v>25.17</v>
      </c>
      <c r="AF46" s="107">
        <f>IF(ISBLANK(AC46),"",IF(ISBLANK(AA46),"",IFERROR(((AC46-AA46)/0.36/P46),"")))</f>
        <v>0.4201388888888889</v>
      </c>
      <c r="AH46" s="107">
        <f>IF(ISBLANK(AE46),"",IF(ISBLANK(AB46),"",IFERROR(((AE46-AB46)/0.36/P46),"")))</f>
        <v>1.0156250000000002</v>
      </c>
    </row>
    <row r="47" spans="1:37" x14ac:dyDescent="0.25">
      <c r="A47" s="15" t="s">
        <v>29</v>
      </c>
      <c r="B47" s="4" t="s">
        <v>54</v>
      </c>
      <c r="C47" s="4" t="s">
        <v>735</v>
      </c>
      <c r="D47" s="4" t="s">
        <v>813</v>
      </c>
      <c r="E47" s="4" t="s">
        <v>31</v>
      </c>
      <c r="F47" s="15" t="s">
        <v>633</v>
      </c>
      <c r="G47" s="15" t="s">
        <v>628</v>
      </c>
      <c r="H47" s="27">
        <v>4</v>
      </c>
      <c r="I47" s="15" t="s">
        <v>629</v>
      </c>
      <c r="J47" s="15" t="s">
        <v>630</v>
      </c>
      <c r="K47" s="26">
        <v>1000</v>
      </c>
      <c r="L47" s="98">
        <v>-3.296013018</v>
      </c>
      <c r="M47" s="98">
        <v>34.854326974999999</v>
      </c>
      <c r="N47" s="20">
        <v>42786</v>
      </c>
      <c r="O47" s="20">
        <v>42819</v>
      </c>
      <c r="P47" s="26">
        <f t="shared" si="1"/>
        <v>33</v>
      </c>
      <c r="Q47" s="77">
        <f>INDEX([1]Sheet1!$J:$J,MATCH(A47,[1]Sheet1!$A:$A,0))</f>
        <v>170.33385144799999</v>
      </c>
      <c r="R47" s="91" t="s">
        <v>115</v>
      </c>
      <c r="S47" s="82"/>
      <c r="T47" s="82">
        <v>0.2</v>
      </c>
      <c r="U47" s="26">
        <v>7.5</v>
      </c>
      <c r="V47" s="26">
        <v>30</v>
      </c>
      <c r="W47" s="1">
        <v>1.6</v>
      </c>
      <c r="X47" s="4">
        <v>3.9</v>
      </c>
      <c r="Y47" s="4">
        <v>10</v>
      </c>
      <c r="Z47" s="4">
        <v>50</v>
      </c>
      <c r="AC47" s="107">
        <v>3.59</v>
      </c>
      <c r="AD47" s="110">
        <v>49.69</v>
      </c>
      <c r="AE47" s="107">
        <f t="shared" si="0"/>
        <v>53.28</v>
      </c>
      <c r="AF47" s="107">
        <f>IF(ISBLANK(AC47),"",IF(ISBLANK(AA49),"",IFERROR(((AC47-AA49)/0.36/P47),"")))</f>
        <v>0.17845117845117847</v>
      </c>
      <c r="AG47" s="107">
        <f>IF(ISBLANK(AC47),"",IF(ISBLANK(AC49),"",IFERROR(((AC47-AC49)/0.36/P47),"")))</f>
        <v>-0.40404040404040409</v>
      </c>
      <c r="AH47" s="107">
        <f>IF(ISBLANK(AE47),"",IF(ISBLANK(AB49),"",IFERROR(((AE47-AB49)/0.36/P47),"")))</f>
        <v>3.236531986531987</v>
      </c>
      <c r="AI47" s="107">
        <f>IF(ISBLANK(AE49),"",IF(ISBLANK(AE47),"",IFERROR(((AE47-AE49)/0.36/P47),"")))</f>
        <v>2.2786195286195285</v>
      </c>
    </row>
    <row r="48" spans="1:37" x14ac:dyDescent="0.25">
      <c r="A48" s="15" t="s">
        <v>64</v>
      </c>
      <c r="B48" s="4" t="s">
        <v>54</v>
      </c>
      <c r="C48" s="4" t="s">
        <v>735</v>
      </c>
      <c r="D48" s="4" t="s">
        <v>813</v>
      </c>
      <c r="E48" s="4" t="s">
        <v>31</v>
      </c>
      <c r="F48" s="15" t="s">
        <v>633</v>
      </c>
      <c r="G48" s="15" t="s">
        <v>628</v>
      </c>
      <c r="H48" s="27">
        <v>4</v>
      </c>
      <c r="I48" s="15" t="s">
        <v>634</v>
      </c>
      <c r="J48" s="15" t="s">
        <v>630</v>
      </c>
      <c r="K48" s="26">
        <v>1000</v>
      </c>
      <c r="L48" s="98">
        <v>-3.296013018</v>
      </c>
      <c r="M48" s="98">
        <v>34.854326974999999</v>
      </c>
      <c r="N48" s="20">
        <v>42786</v>
      </c>
      <c r="O48" s="20">
        <v>42819</v>
      </c>
      <c r="P48" s="26">
        <f t="shared" si="1"/>
        <v>33</v>
      </c>
      <c r="Q48" s="77">
        <f>INDEX([1]Sheet1!$J:$J,MATCH(A48,[1]Sheet1!$A:$A,0))</f>
        <v>170.33385144799999</v>
      </c>
      <c r="R48" s="91" t="s">
        <v>115</v>
      </c>
      <c r="S48" s="82"/>
      <c r="T48" s="82">
        <v>0.3</v>
      </c>
      <c r="U48" s="26">
        <v>12</v>
      </c>
      <c r="V48" s="26">
        <v>25</v>
      </c>
      <c r="W48" s="1">
        <v>3.5</v>
      </c>
      <c r="X48" s="4">
        <v>3.3</v>
      </c>
      <c r="Y48" s="4">
        <v>15</v>
      </c>
      <c r="Z48" s="4">
        <v>50</v>
      </c>
      <c r="AC48" s="107">
        <v>49.76</v>
      </c>
      <c r="AD48" s="110">
        <v>46.73</v>
      </c>
      <c r="AE48" s="107">
        <f t="shared" si="0"/>
        <v>96.49</v>
      </c>
      <c r="AF48" s="107">
        <f>IF(ISBLANK(AC48),"",IF(ISBLANK(AA49),"",IFERROR(((AC48-AA49)/0.36/P48),"")))</f>
        <v>4.0648148148148149</v>
      </c>
      <c r="AG48" s="107">
        <f>IF(ISBLANK(AC48),"",IF(ISBLANK(AC49),"",IFERROR(((AC48-AC49)/0.36/P48),"")))</f>
        <v>3.4823232323232318</v>
      </c>
      <c r="AH48" s="107">
        <f>IF(ISBLANK(AE48),"",IF(ISBLANK(AB49),"",IFERROR(((AE48-AB49)/0.36/P48),"")))</f>
        <v>6.8737373737373737</v>
      </c>
      <c r="AI48" s="107">
        <f>IF(ISBLANK(AE49),"",IF(ISBLANK(AE48),"",IFERROR(((AE48-AE49)/0.36/P48),"")))</f>
        <v>5.9158249158249161</v>
      </c>
    </row>
    <row r="49" spans="1:37" x14ac:dyDescent="0.25">
      <c r="A49" s="15" t="s">
        <v>30</v>
      </c>
      <c r="B49" s="4" t="s">
        <v>54</v>
      </c>
      <c r="C49" s="4" t="s">
        <v>735</v>
      </c>
      <c r="D49" s="4" t="s">
        <v>813</v>
      </c>
      <c r="E49" s="4" t="s">
        <v>31</v>
      </c>
      <c r="F49" s="15" t="s">
        <v>633</v>
      </c>
      <c r="G49" s="15" t="s">
        <v>628</v>
      </c>
      <c r="H49" s="27">
        <v>4</v>
      </c>
      <c r="I49" s="15" t="s">
        <v>631</v>
      </c>
      <c r="J49" s="15" t="s">
        <v>630</v>
      </c>
      <c r="K49" s="26">
        <v>1000</v>
      </c>
      <c r="L49" s="98">
        <v>-3.296013018</v>
      </c>
      <c r="M49" s="98">
        <v>34.854326974999999</v>
      </c>
      <c r="N49" s="20">
        <v>42786</v>
      </c>
      <c r="O49" s="20">
        <v>42819</v>
      </c>
      <c r="P49" s="26">
        <f t="shared" si="1"/>
        <v>33</v>
      </c>
      <c r="Q49" s="77">
        <f>INDEX([1]Sheet1!$J:$J,MATCH(A49,[1]Sheet1!$A:$A,0))</f>
        <v>170.33385144799999</v>
      </c>
      <c r="R49" s="91" t="s">
        <v>115</v>
      </c>
      <c r="S49" s="82"/>
      <c r="T49" s="82">
        <v>0.5</v>
      </c>
      <c r="U49" s="26">
        <v>8</v>
      </c>
      <c r="V49" s="26">
        <v>45</v>
      </c>
      <c r="W49" s="1">
        <v>4</v>
      </c>
      <c r="X49" s="4">
        <v>14</v>
      </c>
      <c r="Y49" s="4">
        <v>9</v>
      </c>
      <c r="Z49" s="4">
        <v>60</v>
      </c>
      <c r="AA49">
        <v>1.47</v>
      </c>
      <c r="AB49">
        <v>14.83</v>
      </c>
      <c r="AC49" s="107">
        <v>8.39</v>
      </c>
      <c r="AD49" s="110">
        <v>17.82</v>
      </c>
      <c r="AE49" s="107">
        <f t="shared" si="0"/>
        <v>26.21</v>
      </c>
      <c r="AF49" s="107">
        <f>IF(ISBLANK(AC49),"",IF(ISBLANK(AA49),"",IFERROR(((AC49-AA49)/0.36/P49),"")))</f>
        <v>0.58249158249158262</v>
      </c>
      <c r="AH49" s="107">
        <f>IF(ISBLANK(AE49),"",IF(ISBLANK(AB49),"",IFERROR(((AE49-AB49)/0.36/P49),"")))</f>
        <v>0.95791245791245805</v>
      </c>
    </row>
    <row r="50" spans="1:37" x14ac:dyDescent="0.25">
      <c r="A50" s="15" t="s">
        <v>32</v>
      </c>
      <c r="B50" s="4" t="s">
        <v>55</v>
      </c>
      <c r="C50" s="4" t="s">
        <v>736</v>
      </c>
      <c r="D50" s="4" t="s">
        <v>814</v>
      </c>
      <c r="E50" s="4" t="s">
        <v>59</v>
      </c>
      <c r="F50" s="15" t="s">
        <v>633</v>
      </c>
      <c r="G50" s="15" t="s">
        <v>632</v>
      </c>
      <c r="H50" s="27">
        <v>1</v>
      </c>
      <c r="I50" s="15" t="s">
        <v>629</v>
      </c>
      <c r="J50" s="15" t="s">
        <v>630</v>
      </c>
      <c r="K50" s="26">
        <v>1009</v>
      </c>
      <c r="L50" s="98">
        <v>-3.3032119830000002</v>
      </c>
      <c r="M50" s="98">
        <v>34.847736032999997</v>
      </c>
      <c r="N50" s="20">
        <v>42787</v>
      </c>
      <c r="O50" s="20">
        <v>42820</v>
      </c>
      <c r="P50" s="26">
        <f t="shared" si="1"/>
        <v>33</v>
      </c>
      <c r="Q50" s="77">
        <f>INDEX([1]Sheet1!$J:$J,MATCH(A50,[1]Sheet1!$A:$A,0))</f>
        <v>156.80644156700001</v>
      </c>
      <c r="R50" s="91" t="s">
        <v>352</v>
      </c>
      <c r="S50" s="82">
        <v>1.3</v>
      </c>
      <c r="T50" s="82">
        <v>1.4</v>
      </c>
      <c r="U50" s="26">
        <v>5</v>
      </c>
      <c r="V50" s="26">
        <v>55</v>
      </c>
      <c r="W50" s="1">
        <v>7.5</v>
      </c>
      <c r="X50" s="4">
        <v>18.600000000000001</v>
      </c>
      <c r="Y50" s="4">
        <v>3</v>
      </c>
      <c r="Z50" s="4">
        <v>95</v>
      </c>
      <c r="AC50" s="107">
        <v>3.06</v>
      </c>
      <c r="AD50" s="110">
        <v>106.62</v>
      </c>
      <c r="AE50" s="107">
        <f t="shared" si="0"/>
        <v>109.68</v>
      </c>
      <c r="AF50" s="107">
        <f>IF(ISBLANK(AC50),"",IF(ISBLANK(AA51),"",IFERROR(((AC50-AA51)/0.36/P50),"")))</f>
        <v>8.6700336700336722E-2</v>
      </c>
      <c r="AG50" s="107">
        <f>IF(ISBLANK(AC50),"",IF(ISBLANK(AC51),"",IFERROR(((AC50-AC51)/0.36/P50),"")))</f>
        <v>-0.41919191919191912</v>
      </c>
      <c r="AH50" s="107">
        <f>IF(ISBLANK(AE50),"",IF(ISBLANK(AB51),"",IFERROR(((AE50-AB51)/0.36/P50),"")))</f>
        <v>8.0740740740740744</v>
      </c>
      <c r="AI50" s="107">
        <f>IF(ISBLANK(AE51),"",IF(ISBLANK(AE50),"",IFERROR(((AE50-AE51)/0.36/P50),"")))</f>
        <v>4.5925925925925943</v>
      </c>
    </row>
    <row r="51" spans="1:37" x14ac:dyDescent="0.25">
      <c r="A51" s="15" t="s">
        <v>33</v>
      </c>
      <c r="B51" s="4" t="s">
        <v>55</v>
      </c>
      <c r="C51" s="4" t="s">
        <v>736</v>
      </c>
      <c r="D51" s="4" t="s">
        <v>814</v>
      </c>
      <c r="E51" s="4" t="s">
        <v>59</v>
      </c>
      <c r="F51" s="15" t="s">
        <v>633</v>
      </c>
      <c r="G51" s="15" t="s">
        <v>632</v>
      </c>
      <c r="H51" s="27">
        <v>1</v>
      </c>
      <c r="I51" s="15" t="s">
        <v>631</v>
      </c>
      <c r="J51" s="15" t="s">
        <v>630</v>
      </c>
      <c r="K51" s="26">
        <v>1009</v>
      </c>
      <c r="L51" s="98">
        <v>-3.3032119830000002</v>
      </c>
      <c r="M51" s="98">
        <v>34.847736032999997</v>
      </c>
      <c r="N51" s="20">
        <v>42787</v>
      </c>
      <c r="O51" s="20">
        <v>42820</v>
      </c>
      <c r="P51" s="26">
        <f t="shared" si="1"/>
        <v>33</v>
      </c>
      <c r="Q51" s="77">
        <f>INDEX([1]Sheet1!$J:$J,MATCH(A51,[1]Sheet1!$A:$A,0))</f>
        <v>156.80644156700001</v>
      </c>
      <c r="R51" s="91" t="s">
        <v>352</v>
      </c>
      <c r="S51" s="82">
        <v>1.4</v>
      </c>
      <c r="T51" s="82">
        <v>1.3</v>
      </c>
      <c r="U51" s="26">
        <v>8</v>
      </c>
      <c r="V51" s="26">
        <v>50</v>
      </c>
      <c r="W51" s="1">
        <v>2</v>
      </c>
      <c r="X51" s="4">
        <v>4</v>
      </c>
      <c r="Y51" s="4">
        <v>8</v>
      </c>
      <c r="Z51" s="4">
        <v>70</v>
      </c>
      <c r="AA51">
        <v>2.0299999999999998</v>
      </c>
      <c r="AB51">
        <v>13.76</v>
      </c>
      <c r="AC51" s="107">
        <v>8.0399999999999991</v>
      </c>
      <c r="AD51" s="110">
        <v>47.08</v>
      </c>
      <c r="AE51" s="107">
        <f t="shared" si="0"/>
        <v>55.12</v>
      </c>
      <c r="AF51" s="107">
        <f>IF(ISBLANK(AC51),"",IF(ISBLANK(AA51),"",IFERROR(((AC51-AA51)/0.36/P51),"")))</f>
        <v>0.50589225589225584</v>
      </c>
      <c r="AH51" s="107">
        <f>IF(ISBLANK(AE51),"",IF(ISBLANK(AB51),"",IFERROR(((AE51-AB51)/0.36/P51),"")))</f>
        <v>3.4814814814814814</v>
      </c>
    </row>
    <row r="52" spans="1:37" x14ac:dyDescent="0.25">
      <c r="A52" s="15" t="s">
        <v>34</v>
      </c>
      <c r="B52" s="4" t="s">
        <v>56</v>
      </c>
      <c r="C52" s="4" t="s">
        <v>736</v>
      </c>
      <c r="D52" s="4" t="s">
        <v>815</v>
      </c>
      <c r="E52" s="4" t="s">
        <v>59</v>
      </c>
      <c r="F52" s="15" t="s">
        <v>633</v>
      </c>
      <c r="G52" s="15" t="s">
        <v>632</v>
      </c>
      <c r="H52" s="27">
        <v>2</v>
      </c>
      <c r="I52" s="15" t="s">
        <v>629</v>
      </c>
      <c r="J52" s="15" t="s">
        <v>630</v>
      </c>
      <c r="K52" s="26">
        <v>1006</v>
      </c>
      <c r="L52" s="98">
        <v>-3.40842599</v>
      </c>
      <c r="M52" s="98">
        <v>34.850243982000002</v>
      </c>
      <c r="N52" s="20">
        <v>42787</v>
      </c>
      <c r="O52" s="20">
        <v>42820</v>
      </c>
      <c r="P52" s="26">
        <f t="shared" si="1"/>
        <v>33</v>
      </c>
      <c r="Q52" s="77">
        <f>INDEX([1]Sheet1!$J:$J,MATCH(A52,[1]Sheet1!$A:$A,0))</f>
        <v>156.80644156700001</v>
      </c>
      <c r="R52" s="91" t="s">
        <v>352</v>
      </c>
      <c r="S52" s="82">
        <v>1</v>
      </c>
      <c r="T52" s="82">
        <v>0.2</v>
      </c>
      <c r="U52" s="26">
        <v>24</v>
      </c>
      <c r="V52" s="26">
        <v>45</v>
      </c>
      <c r="W52" s="1">
        <v>3</v>
      </c>
      <c r="X52" s="4">
        <v>10</v>
      </c>
      <c r="Y52" s="4">
        <v>20</v>
      </c>
      <c r="Z52" s="4">
        <v>47</v>
      </c>
      <c r="AC52" s="107">
        <v>20.78</v>
      </c>
      <c r="AD52" s="110">
        <v>33.33</v>
      </c>
      <c r="AE52" s="107">
        <f t="shared" si="0"/>
        <v>54.11</v>
      </c>
      <c r="AF52" s="107">
        <f>IF(ISBLANK(AC52),"",IF(ISBLANK(AA53),"",IFERROR(((AC52-AA53)/0.36/P52),"")))</f>
        <v>1.2525252525252526</v>
      </c>
      <c r="AG52" s="107">
        <f>IF(ISBLANK(AC52),"",IF(ISBLANK(AC53),"",IFERROR(((AC52-AC53)/0.36/P52),"")))</f>
        <v>1.4856902356902359</v>
      </c>
      <c r="AH52" s="107">
        <f>IF(ISBLANK(AE52),"",IF(ISBLANK(AB53),"",IFERROR(((AE52-AB53)/0.36/P52),"")))</f>
        <v>3.7028619528619524</v>
      </c>
      <c r="AI52" s="107">
        <f>IF(ISBLANK(AE53),"",IF(ISBLANK(AE52),"",IFERROR(((AE52-AE53)/0.36/P52),"")))</f>
        <v>0.99074074074074048</v>
      </c>
    </row>
    <row r="53" spans="1:37" s="9" customFormat="1" x14ac:dyDescent="0.25">
      <c r="A53" s="15" t="s">
        <v>35</v>
      </c>
      <c r="B53" s="15" t="s">
        <v>56</v>
      </c>
      <c r="C53" s="15" t="s">
        <v>736</v>
      </c>
      <c r="D53" s="15" t="s">
        <v>815</v>
      </c>
      <c r="E53" s="15" t="s">
        <v>59</v>
      </c>
      <c r="F53" s="15" t="s">
        <v>633</v>
      </c>
      <c r="G53" s="15" t="s">
        <v>632</v>
      </c>
      <c r="H53" s="27">
        <v>2</v>
      </c>
      <c r="I53" s="15" t="s">
        <v>631</v>
      </c>
      <c r="J53" s="15" t="s">
        <v>630</v>
      </c>
      <c r="K53" s="27">
        <v>1006</v>
      </c>
      <c r="L53" s="98">
        <v>-3.40842599</v>
      </c>
      <c r="M53" s="98">
        <v>34.850243982000002</v>
      </c>
      <c r="N53" s="22">
        <v>42787</v>
      </c>
      <c r="O53" s="22">
        <v>42820</v>
      </c>
      <c r="P53" s="26">
        <f t="shared" si="1"/>
        <v>33</v>
      </c>
      <c r="Q53" s="77">
        <f>INDEX([1]Sheet1!$J:$J,MATCH(A53,[1]Sheet1!$A:$A,0))</f>
        <v>156.80644156700001</v>
      </c>
      <c r="R53" s="89" t="s">
        <v>352</v>
      </c>
      <c r="S53" s="80">
        <v>0.8</v>
      </c>
      <c r="T53" s="80">
        <v>1.1000000000000001</v>
      </c>
      <c r="U53" s="27">
        <v>3</v>
      </c>
      <c r="V53" s="27">
        <v>30</v>
      </c>
      <c r="W53" s="10">
        <v>1</v>
      </c>
      <c r="X53" s="15">
        <v>0.9</v>
      </c>
      <c r="Y53" s="15">
        <v>9</v>
      </c>
      <c r="Z53" s="15">
        <v>55</v>
      </c>
      <c r="AA53">
        <v>5.9</v>
      </c>
      <c r="AB53">
        <v>10.120000000000001</v>
      </c>
      <c r="AC53" s="107">
        <v>3.13</v>
      </c>
      <c r="AD53" s="110">
        <v>39.21</v>
      </c>
      <c r="AE53" s="107">
        <f t="shared" si="0"/>
        <v>42.34</v>
      </c>
      <c r="AF53" s="107">
        <f>IF(ISBLANK(AC53),"",IF(ISBLANK(AA53),"",IFERROR(((AC53-AA53)/0.36/P53),"")))</f>
        <v>-0.23316498316498321</v>
      </c>
      <c r="AG53" s="107"/>
      <c r="AH53" s="107">
        <f>IF(ISBLANK(AE53),"",IF(ISBLANK(AB53),"",IFERROR(((AE53-AB53)/0.36/P53),"")))</f>
        <v>2.7121212121212119</v>
      </c>
      <c r="AI53" s="107"/>
      <c r="AJ53" s="107"/>
      <c r="AK53" s="107"/>
    </row>
    <row r="54" spans="1:37" s="9" customFormat="1" x14ac:dyDescent="0.25">
      <c r="A54" s="15" t="s">
        <v>36</v>
      </c>
      <c r="B54" s="15" t="s">
        <v>57</v>
      </c>
      <c r="C54" s="15" t="s">
        <v>736</v>
      </c>
      <c r="D54" s="15" t="s">
        <v>816</v>
      </c>
      <c r="E54" s="15" t="s">
        <v>59</v>
      </c>
      <c r="F54" s="15" t="s">
        <v>633</v>
      </c>
      <c r="G54" s="15" t="s">
        <v>632</v>
      </c>
      <c r="H54" s="27">
        <v>3</v>
      </c>
      <c r="I54" s="15" t="s">
        <v>629</v>
      </c>
      <c r="J54" s="15" t="s">
        <v>630</v>
      </c>
      <c r="K54" s="27">
        <v>1001</v>
      </c>
      <c r="L54" s="98">
        <v>-3.4063160140000002</v>
      </c>
      <c r="M54" s="98">
        <v>34.850407009999998</v>
      </c>
      <c r="N54" s="22">
        <v>42786</v>
      </c>
      <c r="O54" s="20">
        <v>42820</v>
      </c>
      <c r="P54" s="26">
        <f t="shared" si="1"/>
        <v>34</v>
      </c>
      <c r="Q54" s="77">
        <f>INDEX([1]Sheet1!$J:$J,MATCH(A54,[1]Sheet1!$A:$A,0))</f>
        <v>176.81583716700001</v>
      </c>
      <c r="R54" s="89" t="s">
        <v>352</v>
      </c>
      <c r="S54" s="80">
        <v>1.7</v>
      </c>
      <c r="T54" s="80">
        <v>1.5</v>
      </c>
      <c r="U54" s="27">
        <v>4</v>
      </c>
      <c r="V54" s="27">
        <v>55</v>
      </c>
      <c r="W54" s="10"/>
      <c r="X54" s="15"/>
      <c r="Y54" s="15"/>
      <c r="Z54" s="15"/>
      <c r="AA54"/>
      <c r="AC54" s="75"/>
      <c r="AD54" s="75"/>
      <c r="AE54" s="107" t="str">
        <f t="shared" si="0"/>
        <v/>
      </c>
      <c r="AF54" s="107" t="str">
        <f>IF(ISBLANK(AC54),"",IF(ISBLANK(AA55),"",IFERROR(((AC54-AA55)/0.36/P54),"")))</f>
        <v/>
      </c>
      <c r="AG54" s="107" t="str">
        <f>IF(ISBLANK(AC54),"",IF(ISBLANK(AC55),"",IFERROR(((AC54-AC55)/0.36/P54),"")))</f>
        <v/>
      </c>
      <c r="AH54" s="107" t="str">
        <f>IF(ISBLANK(AE54),"",IF(ISBLANK(AB55),"",IFERROR(((AE54-AB55)/0.36/P54),"")))</f>
        <v/>
      </c>
      <c r="AI54" s="107" t="str">
        <f>IF(ISBLANK(AE55),"",IF(ISBLANK(AE54),"",IFERROR(((AE54-AE55)/0.36/P54),"")))</f>
        <v/>
      </c>
      <c r="AJ54" s="107"/>
      <c r="AK54" s="107"/>
    </row>
    <row r="55" spans="1:37" s="9" customFormat="1" x14ac:dyDescent="0.25">
      <c r="A55" s="15" t="s">
        <v>37</v>
      </c>
      <c r="B55" s="15" t="s">
        <v>57</v>
      </c>
      <c r="C55" s="15" t="s">
        <v>736</v>
      </c>
      <c r="D55" s="15" t="s">
        <v>816</v>
      </c>
      <c r="E55" s="15" t="s">
        <v>59</v>
      </c>
      <c r="F55" s="15" t="s">
        <v>633</v>
      </c>
      <c r="G55" s="15" t="s">
        <v>632</v>
      </c>
      <c r="H55" s="27">
        <v>3</v>
      </c>
      <c r="I55" s="15" t="s">
        <v>631</v>
      </c>
      <c r="J55" s="15" t="s">
        <v>630</v>
      </c>
      <c r="K55" s="27">
        <v>1001</v>
      </c>
      <c r="L55" s="98">
        <v>-3.4063160140000002</v>
      </c>
      <c r="M55" s="98">
        <v>34.850407009999998</v>
      </c>
      <c r="N55" s="22">
        <v>42786</v>
      </c>
      <c r="O55" s="20">
        <v>42820</v>
      </c>
      <c r="P55" s="26">
        <f t="shared" si="1"/>
        <v>34</v>
      </c>
      <c r="Q55" s="77">
        <f>INDEX([1]Sheet1!$J:$J,MATCH(A55,[1]Sheet1!$A:$A,0))</f>
        <v>176.81583716700001</v>
      </c>
      <c r="R55" s="89" t="s">
        <v>352</v>
      </c>
      <c r="S55" s="80">
        <v>1.2</v>
      </c>
      <c r="T55" s="80">
        <v>1.2</v>
      </c>
      <c r="U55" s="27">
        <v>2</v>
      </c>
      <c r="V55" s="27">
        <v>50</v>
      </c>
      <c r="W55" s="10">
        <v>2</v>
      </c>
      <c r="X55" s="15">
        <v>2.4</v>
      </c>
      <c r="Y55" s="15">
        <v>7</v>
      </c>
      <c r="Z55" s="15">
        <v>60</v>
      </c>
      <c r="AA55">
        <v>0.79</v>
      </c>
      <c r="AB55">
        <v>11.79</v>
      </c>
      <c r="AC55" s="107">
        <v>1.61</v>
      </c>
      <c r="AD55" s="110">
        <v>51.76</v>
      </c>
      <c r="AE55" s="107">
        <f t="shared" si="0"/>
        <v>53.37</v>
      </c>
      <c r="AF55" s="107">
        <f>IF(ISBLANK(AC55),"",IF(ISBLANK(AA55),"",IFERROR(((AC55-AA55)/0.36/P55),"")))</f>
        <v>6.6993464052287593E-2</v>
      </c>
      <c r="AG55" s="107"/>
      <c r="AH55" s="107">
        <f>IF(ISBLANK(AE55),"",IF(ISBLANK(AB55),"",IFERROR(((AE55-AB55)/0.36/P55),"")))</f>
        <v>3.3970588235294117</v>
      </c>
      <c r="AI55" s="107"/>
      <c r="AJ55" s="107"/>
      <c r="AK55" s="107"/>
    </row>
    <row r="56" spans="1:37" x14ac:dyDescent="0.25">
      <c r="A56" s="15" t="s">
        <v>38</v>
      </c>
      <c r="B56" s="4" t="s">
        <v>58</v>
      </c>
      <c r="C56" s="4" t="s">
        <v>736</v>
      </c>
      <c r="D56" s="4" t="s">
        <v>817</v>
      </c>
      <c r="E56" s="4" t="s">
        <v>59</v>
      </c>
      <c r="F56" s="15" t="s">
        <v>633</v>
      </c>
      <c r="G56" s="15" t="s">
        <v>632</v>
      </c>
      <c r="H56" s="27">
        <v>4</v>
      </c>
      <c r="I56" s="15" t="s">
        <v>629</v>
      </c>
      <c r="J56" s="15" t="s">
        <v>630</v>
      </c>
      <c r="K56" s="26">
        <v>1003</v>
      </c>
      <c r="L56" s="98">
        <v>-3.4068529590000001</v>
      </c>
      <c r="M56" s="98">
        <v>34.851600005999998</v>
      </c>
      <c r="N56" s="20">
        <v>42786</v>
      </c>
      <c r="O56" s="20">
        <v>42820</v>
      </c>
      <c r="P56" s="26">
        <f t="shared" si="1"/>
        <v>34</v>
      </c>
      <c r="Q56" s="77">
        <f>INDEX([1]Sheet1!$J:$J,MATCH(A56,[1]Sheet1!$A:$A,0))</f>
        <v>176.81583716700001</v>
      </c>
      <c r="R56" s="91" t="s">
        <v>352</v>
      </c>
      <c r="S56" s="82">
        <v>1.5</v>
      </c>
      <c r="T56" s="82">
        <v>1.9</v>
      </c>
      <c r="U56" s="26">
        <v>10</v>
      </c>
      <c r="V56" s="26">
        <v>45</v>
      </c>
      <c r="W56" s="1">
        <v>4</v>
      </c>
      <c r="X56" s="4">
        <v>8.1999999999999993</v>
      </c>
      <c r="Y56" s="4">
        <v>10</v>
      </c>
      <c r="Z56" s="4">
        <v>55</v>
      </c>
      <c r="AC56" s="107">
        <v>9.01</v>
      </c>
      <c r="AD56" s="110">
        <v>47.2</v>
      </c>
      <c r="AE56" s="107">
        <f t="shared" si="0"/>
        <v>56.21</v>
      </c>
      <c r="AF56" s="107">
        <f>IF(ISBLANK(AC56),"",IF(ISBLANK(AA57),"",IFERROR(((AC56-AA57)/0.36/P56),"")))</f>
        <v>0.6413398692810458</v>
      </c>
      <c r="AG56" s="107">
        <f>IF(ISBLANK(AC56),"",IF(ISBLANK(AC57),"",IFERROR(((AC56-AC57)/0.36/P56),"")))</f>
        <v>0.56944444444444442</v>
      </c>
      <c r="AH56" s="107">
        <f>IF(ISBLANK(AE56),"",IF(ISBLANK(AB57),"",IFERROR(((AE56-AB57)/0.36/P56),"")))</f>
        <v>3.5449346405228761</v>
      </c>
      <c r="AI56" s="107">
        <f>IF(ISBLANK(AE57),"",IF(ISBLANK(AE56),"",IFERROR(((AE56-AE57)/0.36/P56),"")))</f>
        <v>1.5727124183006536</v>
      </c>
    </row>
    <row r="57" spans="1:37" x14ac:dyDescent="0.25">
      <c r="A57" s="15" t="s">
        <v>50</v>
      </c>
      <c r="B57" s="4" t="s">
        <v>58</v>
      </c>
      <c r="C57" s="4" t="s">
        <v>736</v>
      </c>
      <c r="D57" s="4" t="s">
        <v>817</v>
      </c>
      <c r="E57" s="4" t="s">
        <v>59</v>
      </c>
      <c r="F57" s="15" t="s">
        <v>633</v>
      </c>
      <c r="G57" s="15" t="s">
        <v>632</v>
      </c>
      <c r="H57" s="27">
        <v>4</v>
      </c>
      <c r="I57" s="15" t="s">
        <v>631</v>
      </c>
      <c r="J57" s="15" t="s">
        <v>630</v>
      </c>
      <c r="K57" s="26">
        <v>1003</v>
      </c>
      <c r="L57" s="98">
        <v>-3.4068529590000001</v>
      </c>
      <c r="M57" s="98">
        <v>34.851600005999998</v>
      </c>
      <c r="N57" s="20">
        <v>42786</v>
      </c>
      <c r="O57" s="20">
        <v>42820</v>
      </c>
      <c r="P57" s="26">
        <f t="shared" si="1"/>
        <v>34</v>
      </c>
      <c r="Q57" s="77">
        <f>INDEX([1]Sheet1!$J:$J,MATCH(A57,[1]Sheet1!$A:$A,0))</f>
        <v>176.81583716700001</v>
      </c>
      <c r="R57" s="91" t="s">
        <v>352</v>
      </c>
      <c r="S57" s="82">
        <v>1.5</v>
      </c>
      <c r="T57" s="82">
        <v>3.5</v>
      </c>
      <c r="U57" s="26">
        <v>5</v>
      </c>
      <c r="V57" s="26">
        <v>45</v>
      </c>
      <c r="W57" s="1">
        <v>2.2999999999999998</v>
      </c>
      <c r="X57" s="4">
        <v>5.6</v>
      </c>
      <c r="Y57" s="4">
        <v>4</v>
      </c>
      <c r="Z57" s="4">
        <v>50</v>
      </c>
      <c r="AA57">
        <v>1.1599999999999999</v>
      </c>
      <c r="AB57">
        <v>12.82</v>
      </c>
      <c r="AC57" s="107">
        <v>2.04</v>
      </c>
      <c r="AD57" s="110">
        <v>34.92</v>
      </c>
      <c r="AE57" s="107">
        <f t="shared" si="0"/>
        <v>36.96</v>
      </c>
      <c r="AF57" s="107">
        <f>IF(ISBLANK(AC57),"",IF(ISBLANK(AA57),"",IFERROR(((AC57-AA57)/0.36/P57),"")))</f>
        <v>7.1895424836601315E-2</v>
      </c>
      <c r="AH57" s="107">
        <f>IF(ISBLANK(AE57),"",IF(ISBLANK(AB57),"",IFERROR(((AE57-AB57)/0.36/P57),"")))</f>
        <v>1.9722222222222223</v>
      </c>
    </row>
    <row r="58" spans="1:37" x14ac:dyDescent="0.25">
      <c r="A58" s="15" t="s">
        <v>65</v>
      </c>
      <c r="B58" s="4" t="s">
        <v>276</v>
      </c>
      <c r="C58" s="4" t="s">
        <v>635</v>
      </c>
      <c r="D58" s="4" t="s">
        <v>819</v>
      </c>
      <c r="E58" s="4" t="s">
        <v>183</v>
      </c>
      <c r="F58" s="15" t="s">
        <v>635</v>
      </c>
      <c r="G58" s="9" t="s">
        <v>628</v>
      </c>
      <c r="H58" s="27">
        <v>1</v>
      </c>
      <c r="I58" s="15" t="s">
        <v>629</v>
      </c>
      <c r="J58" s="15" t="s">
        <v>630</v>
      </c>
      <c r="K58" s="27">
        <v>1023</v>
      </c>
      <c r="L58" s="98">
        <v>-2.4377470369999998</v>
      </c>
      <c r="M58" s="98">
        <v>34.855161979999998</v>
      </c>
      <c r="N58" s="20">
        <v>42792</v>
      </c>
      <c r="O58" s="20">
        <v>42812</v>
      </c>
      <c r="P58" s="26">
        <f t="shared" si="1"/>
        <v>20</v>
      </c>
      <c r="Q58" s="77">
        <f>INDEX([1]Sheet1!$J:$J,MATCH(A58,[1]Sheet1!$A:$A,0))</f>
        <v>84.864578339000005</v>
      </c>
      <c r="R58" s="91" t="s">
        <v>82</v>
      </c>
      <c r="S58" s="82"/>
      <c r="T58" s="82">
        <v>0.9</v>
      </c>
      <c r="U58" s="26">
        <v>4</v>
      </c>
      <c r="V58" s="26">
        <v>45</v>
      </c>
      <c r="W58" s="1">
        <v>4</v>
      </c>
      <c r="X58" s="4">
        <v>7.3</v>
      </c>
      <c r="Y58" s="4">
        <v>6</v>
      </c>
      <c r="Z58" s="4">
        <v>65</v>
      </c>
      <c r="AC58" s="75">
        <v>5.0199999999999996</v>
      </c>
      <c r="AD58" s="110">
        <v>36.340000000000003</v>
      </c>
      <c r="AE58" s="107">
        <f t="shared" si="0"/>
        <v>41.36</v>
      </c>
      <c r="AF58" s="107" t="str">
        <f>IF(ISBLANK(AC58),"",IF(ISBLANK(AA60),"",IFERROR(((AC58-AA60)/0.36/P58),"")))</f>
        <v/>
      </c>
      <c r="AG58" s="107">
        <f>IF(ISBLANK(AC58),"",IF(ISBLANK(AC60),"",IFERROR(((AC58-AC60)/0.36/P58),"")))</f>
        <v>-0.6527777777777779</v>
      </c>
      <c r="AH58" s="107">
        <f>IF(ISBLANK(AE58),"",IF(ISBLANK(AB60),"",IFERROR(((AE58-AB60)/0.36/P58),"")))</f>
        <v>4.0291666666666668</v>
      </c>
      <c r="AI58" s="107">
        <f>IF(ISBLANK(AE60),"",IF(ISBLANK(AE58),"",IFERROR(((AE58-AE60)/0.36/P58),"")))</f>
        <v>-0.35694444444444451</v>
      </c>
    </row>
    <row r="59" spans="1:37" x14ac:dyDescent="0.25">
      <c r="A59" s="15" t="s">
        <v>66</v>
      </c>
      <c r="B59" s="4" t="s">
        <v>276</v>
      </c>
      <c r="C59" s="4" t="s">
        <v>635</v>
      </c>
      <c r="D59" s="4" t="s">
        <v>819</v>
      </c>
      <c r="E59" s="4" t="s">
        <v>183</v>
      </c>
      <c r="F59" s="15" t="s">
        <v>635</v>
      </c>
      <c r="G59" s="9" t="s">
        <v>628</v>
      </c>
      <c r="H59" s="27">
        <v>1</v>
      </c>
      <c r="I59" s="15" t="s">
        <v>634</v>
      </c>
      <c r="J59" s="15" t="s">
        <v>630</v>
      </c>
      <c r="K59" s="27">
        <v>1023</v>
      </c>
      <c r="L59" s="98">
        <v>-2.4377470369999998</v>
      </c>
      <c r="M59" s="98">
        <v>34.855161979999998</v>
      </c>
      <c r="N59" s="20">
        <v>42791</v>
      </c>
      <c r="O59" s="20">
        <v>42812</v>
      </c>
      <c r="P59" s="26">
        <f t="shared" si="1"/>
        <v>21</v>
      </c>
      <c r="Q59" s="77">
        <f>INDEX([1]Sheet1!$J:$J,MATCH(A59,[1]Sheet1!$A:$A,0))</f>
        <v>86.139725776999995</v>
      </c>
      <c r="R59" s="91" t="s">
        <v>82</v>
      </c>
      <c r="S59" s="82"/>
      <c r="T59" s="82">
        <v>1</v>
      </c>
      <c r="U59" s="26">
        <v>2</v>
      </c>
      <c r="V59" s="26">
        <v>45</v>
      </c>
      <c r="W59" s="1">
        <v>3.9</v>
      </c>
      <c r="X59" s="4">
        <v>8.3000000000000007</v>
      </c>
      <c r="Y59" s="4">
        <v>3</v>
      </c>
      <c r="Z59" s="4">
        <v>60</v>
      </c>
      <c r="AC59" s="75">
        <v>3.18</v>
      </c>
      <c r="AD59" s="110">
        <v>47.03</v>
      </c>
      <c r="AE59" s="107">
        <f t="shared" si="0"/>
        <v>50.21</v>
      </c>
      <c r="AF59" s="107" t="str">
        <f>IF(ISBLANK(AC59),"",IF(ISBLANK(AA60),"",IFERROR(((AC59-AA60)/0.36/P59),"")))</f>
        <v/>
      </c>
      <c r="AG59" s="107">
        <f>IF(ISBLANK(AC59),"",IF(ISBLANK(AC60),"",IFERROR(((AC59-AC60)/0.36/P59),"")))</f>
        <v>-0.86507936507936534</v>
      </c>
      <c r="AH59" s="107">
        <f>IF(ISBLANK(AE59),"",IF(ISBLANK(AB60),"",IFERROR(((AE59-AB60)/0.36/P59),"")))</f>
        <v>5.0079365079365079</v>
      </c>
      <c r="AI59" s="107">
        <f>IF(ISBLANK(AE60),"",IF(ISBLANK(AE59),"",IFERROR(((AE59-AE60)/0.36/P59),"")))</f>
        <v>0.83068783068783092</v>
      </c>
    </row>
    <row r="60" spans="1:37" x14ac:dyDescent="0.25">
      <c r="A60" s="15" t="s">
        <v>203</v>
      </c>
      <c r="B60" s="4" t="s">
        <v>276</v>
      </c>
      <c r="C60" s="4" t="s">
        <v>635</v>
      </c>
      <c r="D60" s="4" t="s">
        <v>819</v>
      </c>
      <c r="E60" s="4" t="s">
        <v>183</v>
      </c>
      <c r="F60" s="15" t="s">
        <v>635</v>
      </c>
      <c r="G60" s="9" t="s">
        <v>628</v>
      </c>
      <c r="H60" s="27">
        <v>1</v>
      </c>
      <c r="I60" s="15" t="s">
        <v>631</v>
      </c>
      <c r="J60" s="15" t="s">
        <v>630</v>
      </c>
      <c r="K60" s="27">
        <v>1023</v>
      </c>
      <c r="L60" s="98">
        <v>-2.4377470369999998</v>
      </c>
      <c r="M60" s="98">
        <v>34.855161979999998</v>
      </c>
      <c r="N60" s="20">
        <v>42791</v>
      </c>
      <c r="O60" s="20">
        <v>42812</v>
      </c>
      <c r="P60" s="26">
        <f t="shared" si="1"/>
        <v>21</v>
      </c>
      <c r="Q60" s="77">
        <f>INDEX([1]Sheet1!$J:$J,MATCH(A60,[1]Sheet1!$A:$A,0))</f>
        <v>86.139725776999995</v>
      </c>
      <c r="R60" s="91" t="s">
        <v>82</v>
      </c>
      <c r="S60" s="82"/>
      <c r="T60" s="82">
        <v>2.6</v>
      </c>
      <c r="U60" s="26">
        <v>2</v>
      </c>
      <c r="V60" s="26">
        <v>45</v>
      </c>
      <c r="W60" s="1">
        <v>4.3</v>
      </c>
      <c r="X60" s="4">
        <v>10.3</v>
      </c>
      <c r="Y60" s="4">
        <v>10</v>
      </c>
      <c r="Z60" s="4">
        <v>55</v>
      </c>
      <c r="AB60">
        <v>12.35</v>
      </c>
      <c r="AC60" s="75">
        <v>9.7200000000000006</v>
      </c>
      <c r="AD60" s="110">
        <v>34.21</v>
      </c>
      <c r="AE60" s="107">
        <f t="shared" si="0"/>
        <v>43.93</v>
      </c>
      <c r="AF60" s="107" t="str">
        <f>IF(ISBLANK(AC60),"",IF(ISBLANK(AA60),"",IFERROR(((AC60-AA60)/0.36/P60),"")))</f>
        <v/>
      </c>
      <c r="AH60" s="107">
        <f>IF(ISBLANK(AE60),"",IF(ISBLANK(AB60),"",IFERROR(((AE60-AB60)/0.36/P60),"")))</f>
        <v>4.1772486772486772</v>
      </c>
    </row>
    <row r="61" spans="1:37" x14ac:dyDescent="0.25">
      <c r="A61" s="15" t="s">
        <v>204</v>
      </c>
      <c r="B61" s="4" t="s">
        <v>277</v>
      </c>
      <c r="C61" s="4" t="s">
        <v>635</v>
      </c>
      <c r="D61" s="4" t="s">
        <v>820</v>
      </c>
      <c r="E61" s="4" t="s">
        <v>183</v>
      </c>
      <c r="F61" s="15" t="s">
        <v>635</v>
      </c>
      <c r="G61" s="9" t="s">
        <v>628</v>
      </c>
      <c r="H61" s="27">
        <v>2</v>
      </c>
      <c r="I61" s="15" t="s">
        <v>629</v>
      </c>
      <c r="J61" s="15" t="s">
        <v>630</v>
      </c>
      <c r="K61" s="27">
        <v>1025</v>
      </c>
      <c r="L61" s="98">
        <v>-2.43776598</v>
      </c>
      <c r="M61" s="98">
        <v>34.855393991</v>
      </c>
      <c r="N61" s="20">
        <v>42792</v>
      </c>
      <c r="O61" s="20">
        <v>42812</v>
      </c>
      <c r="P61" s="26">
        <f t="shared" si="1"/>
        <v>20</v>
      </c>
      <c r="Q61" s="77">
        <f>INDEX([1]Sheet1!$J:$J,MATCH(A61,[1]Sheet1!$A:$A,0))</f>
        <v>84.864578339000005</v>
      </c>
      <c r="R61" s="91" t="s">
        <v>82</v>
      </c>
      <c r="S61" s="82"/>
      <c r="T61" s="82">
        <v>1.8</v>
      </c>
      <c r="U61" s="26">
        <v>3</v>
      </c>
      <c r="V61" s="26">
        <v>35</v>
      </c>
      <c r="W61" s="1">
        <v>3.9</v>
      </c>
      <c r="X61" s="4">
        <v>7.4</v>
      </c>
      <c r="Y61" s="4">
        <v>5</v>
      </c>
      <c r="Z61" s="4">
        <v>70</v>
      </c>
      <c r="AC61" s="75">
        <v>4.68</v>
      </c>
      <c r="AD61" s="110">
        <v>36.83</v>
      </c>
      <c r="AE61" s="107">
        <f t="shared" si="0"/>
        <v>41.51</v>
      </c>
      <c r="AF61" s="107" t="str">
        <f>IF(ISBLANK(AC61),"",IF(ISBLANK(AA63),"",IFERROR(((AC61-AA63)/0.36/P61),"")))</f>
        <v/>
      </c>
      <c r="AG61" s="107">
        <f>IF(ISBLANK(AC61),"",IF(ISBLANK(AC63),"",IFERROR(((AC61-AC63)/0.36/P61),"")))</f>
        <v>-0.39166666666666672</v>
      </c>
      <c r="AH61" s="107">
        <f>IF(ISBLANK(AE61),"",IF(ISBLANK(AB63),"",IFERROR(((AE61-AB63)/0.36/P61),"")))</f>
        <v>4.5875000000000004</v>
      </c>
      <c r="AI61" s="107">
        <f>IF(ISBLANK(AE63),"",IF(ISBLANK(AE61),"",IFERROR(((AE61-AE63)/0.36/P61),"")))</f>
        <v>1.1097222222222225</v>
      </c>
    </row>
    <row r="62" spans="1:37" x14ac:dyDescent="0.25">
      <c r="A62" s="15" t="s">
        <v>205</v>
      </c>
      <c r="B62" s="4" t="s">
        <v>277</v>
      </c>
      <c r="C62" s="4" t="s">
        <v>635</v>
      </c>
      <c r="D62" s="4" t="s">
        <v>820</v>
      </c>
      <c r="E62" s="4" t="s">
        <v>183</v>
      </c>
      <c r="F62" s="15" t="s">
        <v>635</v>
      </c>
      <c r="G62" s="9" t="s">
        <v>628</v>
      </c>
      <c r="H62" s="27">
        <v>2</v>
      </c>
      <c r="I62" s="15" t="s">
        <v>634</v>
      </c>
      <c r="J62" s="15" t="s">
        <v>630</v>
      </c>
      <c r="K62" s="27">
        <v>1025</v>
      </c>
      <c r="L62" s="98">
        <v>-2.43776598</v>
      </c>
      <c r="M62" s="98">
        <v>34.855393991</v>
      </c>
      <c r="N62" s="20">
        <v>42791</v>
      </c>
      <c r="O62" s="20">
        <v>42812</v>
      </c>
      <c r="P62" s="26">
        <f t="shared" si="1"/>
        <v>21</v>
      </c>
      <c r="Q62" s="77">
        <f>INDEX([1]Sheet1!$J:$J,MATCH(A62,[1]Sheet1!$A:$A,0))</f>
        <v>86.139725776999995</v>
      </c>
      <c r="R62" s="91" t="s">
        <v>82</v>
      </c>
      <c r="S62" s="82"/>
      <c r="T62" s="82">
        <v>2.1</v>
      </c>
      <c r="U62" s="26">
        <v>12</v>
      </c>
      <c r="V62" s="26">
        <v>30</v>
      </c>
      <c r="W62" s="1">
        <v>3.4</v>
      </c>
      <c r="X62" s="4">
        <v>5.4</v>
      </c>
      <c r="Y62" s="4">
        <v>18</v>
      </c>
      <c r="Z62" s="4">
        <v>45</v>
      </c>
      <c r="AC62" s="75">
        <v>7.25</v>
      </c>
      <c r="AD62" s="110">
        <v>16.190000000000001</v>
      </c>
      <c r="AE62" s="107">
        <f t="shared" si="0"/>
        <v>23.44</v>
      </c>
      <c r="AF62" s="107" t="str">
        <f>IF(ISBLANK(AC62),"",IF(ISBLANK(AA63),"",IFERROR(((AC62-AA63)/0.36/P62),"")))</f>
        <v/>
      </c>
      <c r="AG62" s="107">
        <f>IF(ISBLANK(AC62),"",IF(ISBLANK(AC63),"",IFERROR(((AC62-AC63)/0.36/P62),"")))</f>
        <v>-3.3068783068783067E-2</v>
      </c>
      <c r="AH62" s="107">
        <f>IF(ISBLANK(AE62),"",IF(ISBLANK(AB63),"",IFERROR(((AE62-AB63)/0.36/P62),"")))</f>
        <v>1.9788359788359788</v>
      </c>
      <c r="AI62" s="107">
        <f>IF(ISBLANK(AE63),"",IF(ISBLANK(AE62),"",IFERROR(((AE62-AE63)/0.36/P62),"")))</f>
        <v>-1.3333333333333326</v>
      </c>
    </row>
    <row r="63" spans="1:37" x14ac:dyDescent="0.25">
      <c r="A63" s="15" t="s">
        <v>206</v>
      </c>
      <c r="B63" s="4" t="s">
        <v>277</v>
      </c>
      <c r="C63" s="4" t="s">
        <v>635</v>
      </c>
      <c r="D63" s="4" t="s">
        <v>820</v>
      </c>
      <c r="E63" s="4" t="s">
        <v>183</v>
      </c>
      <c r="F63" s="15" t="s">
        <v>635</v>
      </c>
      <c r="G63" s="9" t="s">
        <v>628</v>
      </c>
      <c r="H63" s="27">
        <v>2</v>
      </c>
      <c r="I63" s="15" t="s">
        <v>631</v>
      </c>
      <c r="J63" s="15" t="s">
        <v>630</v>
      </c>
      <c r="K63" s="27">
        <v>1025</v>
      </c>
      <c r="L63" s="98">
        <v>-2.43776598</v>
      </c>
      <c r="M63" s="98">
        <v>34.855393991</v>
      </c>
      <c r="N63" s="20">
        <v>42791</v>
      </c>
      <c r="O63" s="20">
        <v>42812</v>
      </c>
      <c r="P63" s="26">
        <f t="shared" si="1"/>
        <v>21</v>
      </c>
      <c r="Q63" s="77">
        <f>INDEX([1]Sheet1!$J:$J,MATCH(A63,[1]Sheet1!$A:$A,0))</f>
        <v>86.139725776999995</v>
      </c>
      <c r="R63" s="91" t="s">
        <v>82</v>
      </c>
      <c r="S63" s="82"/>
      <c r="T63" s="82">
        <v>3.3</v>
      </c>
      <c r="U63" s="26">
        <v>8</v>
      </c>
      <c r="V63" s="26">
        <v>35</v>
      </c>
      <c r="W63" s="1">
        <v>3.4</v>
      </c>
      <c r="X63" s="4">
        <v>4.4000000000000004</v>
      </c>
      <c r="Y63" s="4">
        <v>10</v>
      </c>
      <c r="Z63" s="4">
        <v>40</v>
      </c>
      <c r="AB63">
        <v>8.48</v>
      </c>
      <c r="AC63" s="75">
        <v>7.5</v>
      </c>
      <c r="AD63" s="110">
        <v>26.02</v>
      </c>
      <c r="AE63" s="107">
        <f t="shared" si="0"/>
        <v>33.519999999999996</v>
      </c>
      <c r="AF63" s="107" t="str">
        <f>IF(ISBLANK(AC63),"",IF(ISBLANK(AA63),"",IFERROR(((AC63-AA63)/0.36/P63),"")))</f>
        <v/>
      </c>
      <c r="AH63" s="107">
        <f>IF(ISBLANK(AE63),"",IF(ISBLANK(AB63),"",IFERROR(((AE63-AB63)/0.36/P63),"")))</f>
        <v>3.3121693121693117</v>
      </c>
    </row>
    <row r="64" spans="1:37" x14ac:dyDescent="0.25">
      <c r="A64" s="15" t="s">
        <v>207</v>
      </c>
      <c r="B64" s="4" t="s">
        <v>279</v>
      </c>
      <c r="C64" s="4" t="s">
        <v>635</v>
      </c>
      <c r="D64" s="4" t="s">
        <v>821</v>
      </c>
      <c r="E64" s="4" t="s">
        <v>183</v>
      </c>
      <c r="F64" s="15" t="s">
        <v>635</v>
      </c>
      <c r="G64" s="9" t="s">
        <v>628</v>
      </c>
      <c r="H64" s="27">
        <v>3</v>
      </c>
      <c r="I64" s="15" t="s">
        <v>629</v>
      </c>
      <c r="J64" s="15" t="s">
        <v>630</v>
      </c>
      <c r="K64" s="27">
        <v>1027</v>
      </c>
      <c r="L64" s="98">
        <v>-2.4379910339999999</v>
      </c>
      <c r="M64" s="98">
        <v>34.855417963000001</v>
      </c>
      <c r="N64" s="20">
        <v>42792</v>
      </c>
      <c r="O64" s="20">
        <v>42812</v>
      </c>
      <c r="P64" s="26">
        <f t="shared" si="1"/>
        <v>20</v>
      </c>
      <c r="Q64" s="77">
        <f>INDEX([1]Sheet1!$J:$J,MATCH(A64,[1]Sheet1!$A:$A,0))</f>
        <v>84.864578339000005</v>
      </c>
      <c r="R64" s="91" t="s">
        <v>82</v>
      </c>
      <c r="S64" s="82"/>
      <c r="T64" s="82">
        <v>2.4</v>
      </c>
      <c r="U64" s="26">
        <v>5</v>
      </c>
      <c r="V64" s="26">
        <v>50</v>
      </c>
      <c r="W64" s="1">
        <v>5</v>
      </c>
      <c r="X64" s="4">
        <v>8.3000000000000007</v>
      </c>
      <c r="Y64" s="4">
        <v>7</v>
      </c>
      <c r="Z64" s="4">
        <v>70</v>
      </c>
      <c r="AC64" s="75">
        <v>16.940000000000001</v>
      </c>
      <c r="AD64" s="110">
        <v>46.21</v>
      </c>
      <c r="AE64" s="107">
        <f t="shared" si="0"/>
        <v>63.150000000000006</v>
      </c>
      <c r="AF64" s="107" t="str">
        <f>IF(ISBLANK(AC64),"",IF(ISBLANK(AA66),"",IFERROR(((AC64-AA66)/0.36/P64),"")))</f>
        <v/>
      </c>
      <c r="AG64" s="107">
        <f>IF(ISBLANK(AC64),"",IF(ISBLANK(AC66),"",IFERROR(((AC64-AC66)/0.36/P64),"")))</f>
        <v>1.4763888888888892</v>
      </c>
      <c r="AH64" s="107">
        <f>IF(ISBLANK(AE64),"",IF(ISBLANK(AB66),"",IFERROR(((AE64-AB66)/0.36/P64),"")))</f>
        <v>7.4083333333333341</v>
      </c>
      <c r="AI64" s="107">
        <f>IF(ISBLANK(AE66),"",IF(ISBLANK(AE64),"",IFERROR(((AE64-AE66)/0.36/P64),"")))</f>
        <v>3.3152777777777787</v>
      </c>
    </row>
    <row r="65" spans="1:37" x14ac:dyDescent="0.25">
      <c r="A65" s="15" t="s">
        <v>208</v>
      </c>
      <c r="B65" s="4" t="s">
        <v>279</v>
      </c>
      <c r="C65" s="4" t="s">
        <v>635</v>
      </c>
      <c r="D65" s="4" t="s">
        <v>821</v>
      </c>
      <c r="E65" s="4" t="s">
        <v>183</v>
      </c>
      <c r="F65" s="15" t="s">
        <v>635</v>
      </c>
      <c r="G65" s="9" t="s">
        <v>628</v>
      </c>
      <c r="H65" s="27">
        <v>3</v>
      </c>
      <c r="I65" s="15" t="s">
        <v>634</v>
      </c>
      <c r="J65" s="15" t="s">
        <v>630</v>
      </c>
      <c r="K65" s="27">
        <v>1027</v>
      </c>
      <c r="L65" s="98">
        <v>-2.4379910339999999</v>
      </c>
      <c r="M65" s="98">
        <v>34.855417963000001</v>
      </c>
      <c r="N65" s="20">
        <v>42791</v>
      </c>
      <c r="O65" s="20">
        <v>42812</v>
      </c>
      <c r="P65" s="26">
        <f t="shared" si="1"/>
        <v>21</v>
      </c>
      <c r="Q65" s="77">
        <f>INDEX([1]Sheet1!$J:$J,MATCH(A65,[1]Sheet1!$A:$A,0))</f>
        <v>86.139725776999995</v>
      </c>
      <c r="R65" s="91" t="s">
        <v>82</v>
      </c>
      <c r="S65" s="82"/>
      <c r="T65" s="82">
        <v>1.4</v>
      </c>
      <c r="U65" s="26">
        <v>5</v>
      </c>
      <c r="V65" s="26">
        <v>45</v>
      </c>
      <c r="W65" s="1">
        <v>5</v>
      </c>
      <c r="X65" s="4">
        <v>3.3</v>
      </c>
      <c r="Y65" s="4">
        <v>15</v>
      </c>
      <c r="Z65" s="4">
        <v>65</v>
      </c>
      <c r="AC65" s="75">
        <v>9.1199999999999992</v>
      </c>
      <c r="AD65" s="110">
        <v>30.96</v>
      </c>
      <c r="AE65" s="107">
        <f t="shared" si="0"/>
        <v>40.08</v>
      </c>
      <c r="AF65" s="107" t="str">
        <f>IF(ISBLANK(AC65),"",IF(ISBLANK(AA66),"",IFERROR(((AC65-AA66)/0.36/P65),"")))</f>
        <v/>
      </c>
      <c r="AG65" s="107">
        <f>IF(ISBLANK(AC65),"",IF(ISBLANK(AC66),"",IFERROR(((AC65-AC66)/0.36/P65),"")))</f>
        <v>0.37169312169312163</v>
      </c>
      <c r="AH65" s="107">
        <f>IF(ISBLANK(AE65),"",IF(ISBLANK(AB66),"",IFERROR(((AE65-AB66)/0.36/P65),"")))</f>
        <v>4.003968253968254</v>
      </c>
      <c r="AI65" s="107">
        <f>IF(ISBLANK(AE66),"",IF(ISBLANK(AE65),"",IFERROR(((AE65-AE66)/0.36/P65),"")))</f>
        <v>0.10582010582010544</v>
      </c>
    </row>
    <row r="66" spans="1:37" x14ac:dyDescent="0.25">
      <c r="A66" s="15" t="s">
        <v>209</v>
      </c>
      <c r="B66" s="4" t="s">
        <v>279</v>
      </c>
      <c r="C66" s="4" t="s">
        <v>635</v>
      </c>
      <c r="D66" s="4" t="s">
        <v>821</v>
      </c>
      <c r="E66" s="4" t="s">
        <v>183</v>
      </c>
      <c r="F66" s="15" t="s">
        <v>635</v>
      </c>
      <c r="G66" s="9" t="s">
        <v>628</v>
      </c>
      <c r="H66" s="27">
        <v>3</v>
      </c>
      <c r="I66" s="15" t="s">
        <v>631</v>
      </c>
      <c r="J66" s="15" t="s">
        <v>630</v>
      </c>
      <c r="K66" s="27">
        <v>1027</v>
      </c>
      <c r="L66" s="98">
        <v>-2.4379910339999999</v>
      </c>
      <c r="M66" s="98">
        <v>34.855417963000001</v>
      </c>
      <c r="N66" s="20">
        <v>42791</v>
      </c>
      <c r="O66" s="20">
        <v>42812</v>
      </c>
      <c r="P66" s="26">
        <f t="shared" si="1"/>
        <v>21</v>
      </c>
      <c r="Q66" s="77">
        <f>INDEX([1]Sheet1!$J:$J,MATCH(A66,[1]Sheet1!$A:$A,0))</f>
        <v>86.139725776999995</v>
      </c>
      <c r="R66" s="91" t="s">
        <v>82</v>
      </c>
      <c r="S66" s="82"/>
      <c r="T66" s="82">
        <v>1.3</v>
      </c>
      <c r="U66" s="26">
        <v>10</v>
      </c>
      <c r="V66" s="26">
        <v>40</v>
      </c>
      <c r="W66" s="1">
        <v>4.0999999999999996</v>
      </c>
      <c r="X66" s="4">
        <v>6</v>
      </c>
      <c r="Y66" s="4">
        <v>6</v>
      </c>
      <c r="Z66" s="4">
        <v>50</v>
      </c>
      <c r="AB66">
        <v>9.81</v>
      </c>
      <c r="AC66" s="75">
        <v>6.31</v>
      </c>
      <c r="AD66" s="110">
        <v>32.97</v>
      </c>
      <c r="AE66" s="107">
        <f t="shared" ref="AE66:AE129" si="2">IF((AND(AC66="", AD66="")),"",AC66+AD66)</f>
        <v>39.28</v>
      </c>
      <c r="AF66" s="107" t="str">
        <f>IF(ISBLANK(AC66),"",IF(ISBLANK(AA66),"",IFERROR(((AC66-AA66)/0.36/P66),"")))</f>
        <v/>
      </c>
      <c r="AH66" s="107">
        <f>IF(ISBLANK(AE66),"",IF(ISBLANK(AB66),"",IFERROR(((AE66-AB66)/0.36/P66),"")))</f>
        <v>3.8981481481481484</v>
      </c>
    </row>
    <row r="67" spans="1:37" x14ac:dyDescent="0.25">
      <c r="A67" s="15" t="s">
        <v>210</v>
      </c>
      <c r="B67" s="4" t="s">
        <v>280</v>
      </c>
      <c r="C67" s="4" t="s">
        <v>635</v>
      </c>
      <c r="D67" s="4" t="s">
        <v>822</v>
      </c>
      <c r="E67" s="4" t="s">
        <v>183</v>
      </c>
      <c r="F67" s="15" t="s">
        <v>635</v>
      </c>
      <c r="G67" s="9" t="s">
        <v>628</v>
      </c>
      <c r="H67" s="27">
        <v>4</v>
      </c>
      <c r="I67" s="15" t="s">
        <v>629</v>
      </c>
      <c r="J67" s="15" t="s">
        <v>630</v>
      </c>
      <c r="K67" s="102">
        <v>1026</v>
      </c>
      <c r="L67" s="100">
        <v>-2.4380789599999999</v>
      </c>
      <c r="M67" s="100">
        <v>34.854988976999998</v>
      </c>
      <c r="N67" s="20">
        <v>42792</v>
      </c>
      <c r="O67" s="20">
        <v>42812</v>
      </c>
      <c r="P67" s="26">
        <f t="shared" si="1"/>
        <v>20</v>
      </c>
      <c r="Q67" s="77">
        <f>INDEX([1]Sheet1!$J:$J,MATCH(A67,[1]Sheet1!$A:$A,0))</f>
        <v>84.864578339000005</v>
      </c>
      <c r="R67" s="91" t="s">
        <v>82</v>
      </c>
      <c r="S67" s="82"/>
      <c r="T67" s="82">
        <v>3.9</v>
      </c>
      <c r="U67" s="26">
        <v>6</v>
      </c>
      <c r="V67" s="26">
        <v>35</v>
      </c>
      <c r="W67" s="1">
        <v>5.6</v>
      </c>
      <c r="X67" s="4">
        <v>8.8000000000000007</v>
      </c>
      <c r="Y67" s="4">
        <v>8</v>
      </c>
      <c r="Z67" s="4">
        <v>65</v>
      </c>
      <c r="AC67" s="75">
        <v>9.73</v>
      </c>
      <c r="AD67" s="110">
        <v>42.17</v>
      </c>
      <c r="AE67" s="107">
        <f t="shared" si="2"/>
        <v>51.900000000000006</v>
      </c>
      <c r="AF67" s="107" t="str">
        <f>IF(ISBLANK(AC67),"",IF(ISBLANK(AA69),"",IFERROR(((AC67-AA69)/0.36/P67),"")))</f>
        <v/>
      </c>
      <c r="AG67" s="107">
        <f>IF(ISBLANK(AC67),"",IF(ISBLANK(AC69),"",IFERROR(((AC67-AC69)/0.36/P67),"")))</f>
        <v>9.0277777777777832E-2</v>
      </c>
      <c r="AH67" s="107">
        <f>IF(ISBLANK(AE67),"",IF(ISBLANK(AB69),"",IFERROR(((AE67-AB69)/0.36/P67),"")))</f>
        <v>5.8055555555555562</v>
      </c>
      <c r="AI67" s="107">
        <f>IF(ISBLANK(AE69),"",IF(ISBLANK(AE67),"",IFERROR(((AE67-AE69)/0.36/P67),"")))</f>
        <v>2.1402777777777784</v>
      </c>
    </row>
    <row r="68" spans="1:37" x14ac:dyDescent="0.25">
      <c r="A68" s="15" t="s">
        <v>211</v>
      </c>
      <c r="B68" s="4" t="s">
        <v>280</v>
      </c>
      <c r="C68" s="4" t="s">
        <v>635</v>
      </c>
      <c r="D68" s="4" t="s">
        <v>822</v>
      </c>
      <c r="E68" s="4" t="s">
        <v>183</v>
      </c>
      <c r="F68" s="15" t="s">
        <v>635</v>
      </c>
      <c r="G68" s="9" t="s">
        <v>628</v>
      </c>
      <c r="H68" s="27">
        <v>4</v>
      </c>
      <c r="I68" s="15" t="s">
        <v>634</v>
      </c>
      <c r="J68" s="15" t="s">
        <v>630</v>
      </c>
      <c r="K68" s="102">
        <v>1026</v>
      </c>
      <c r="L68" s="100">
        <v>-2.4380789599999999</v>
      </c>
      <c r="M68" s="100">
        <v>34.854988976999998</v>
      </c>
      <c r="N68" s="20">
        <v>42791</v>
      </c>
      <c r="O68" s="20">
        <v>42812</v>
      </c>
      <c r="P68" s="26">
        <f t="shared" si="1"/>
        <v>21</v>
      </c>
      <c r="Q68" s="77">
        <f>INDEX([1]Sheet1!$J:$J,MATCH(A68,[1]Sheet1!$A:$A,0))</f>
        <v>86.139725776999995</v>
      </c>
      <c r="R68" s="91" t="s">
        <v>82</v>
      </c>
      <c r="S68" s="82"/>
      <c r="T68" s="82">
        <v>2.74</v>
      </c>
      <c r="U68" s="26">
        <v>15</v>
      </c>
      <c r="V68" s="26">
        <v>35</v>
      </c>
      <c r="W68" s="1">
        <v>5.4</v>
      </c>
      <c r="X68" s="4">
        <v>12.5</v>
      </c>
      <c r="Y68" s="4">
        <v>25</v>
      </c>
      <c r="Z68" s="4">
        <v>55</v>
      </c>
      <c r="AC68" s="75">
        <f>14.41+11.87</f>
        <v>26.28</v>
      </c>
      <c r="AD68" s="110">
        <v>34.409999999999997</v>
      </c>
      <c r="AE68" s="107">
        <f t="shared" si="2"/>
        <v>60.69</v>
      </c>
      <c r="AF68" s="107" t="str">
        <f>IF(ISBLANK(AC68),"",IF(ISBLANK(AA69),"",IFERROR(((AC68-AA69)/0.36/P68),"")))</f>
        <v/>
      </c>
      <c r="AG68" s="107">
        <f>IF(ISBLANK(AC68),"",IF(ISBLANK(AC69),"",IFERROR(((AC68-AC69)/0.36/P68),"")))</f>
        <v>2.2751322751322753</v>
      </c>
      <c r="AH68" s="107">
        <f>IF(ISBLANK(AE68),"",IF(ISBLANK(AB69),"",IFERROR(((AE68-AB69)/0.36/P68),"")))</f>
        <v>6.6917989417989414</v>
      </c>
      <c r="AI68" s="107">
        <f>IF(ISBLANK(AE69),"",IF(ISBLANK(AE68),"",IFERROR(((AE68-AE69)/0.36/P68),"")))</f>
        <v>3.2010582010582005</v>
      </c>
    </row>
    <row r="69" spans="1:37" s="50" customFormat="1" x14ac:dyDescent="0.25">
      <c r="A69" s="49" t="s">
        <v>212</v>
      </c>
      <c r="B69" s="51" t="s">
        <v>280</v>
      </c>
      <c r="C69" s="51" t="s">
        <v>635</v>
      </c>
      <c r="D69" s="51" t="s">
        <v>822</v>
      </c>
      <c r="E69" s="51" t="s">
        <v>183</v>
      </c>
      <c r="F69" s="49" t="s">
        <v>635</v>
      </c>
      <c r="G69" s="65" t="s">
        <v>628</v>
      </c>
      <c r="H69" s="69">
        <v>4</v>
      </c>
      <c r="I69" s="49" t="s">
        <v>631</v>
      </c>
      <c r="J69" s="49" t="s">
        <v>630</v>
      </c>
      <c r="K69" s="69">
        <v>1026</v>
      </c>
      <c r="L69" s="99">
        <v>-2.4380789599999999</v>
      </c>
      <c r="M69" s="99">
        <v>34.854988976999998</v>
      </c>
      <c r="N69" s="59">
        <v>42791</v>
      </c>
      <c r="O69" s="59">
        <v>42812</v>
      </c>
      <c r="P69" s="60">
        <f t="shared" si="1"/>
        <v>21</v>
      </c>
      <c r="Q69" s="78">
        <f>INDEX([1]Sheet1!$J:$J,MATCH(A69,[1]Sheet1!$A:$A,0))</f>
        <v>86.139725776999995</v>
      </c>
      <c r="R69" s="92" t="s">
        <v>82</v>
      </c>
      <c r="S69" s="84"/>
      <c r="T69" s="84">
        <v>4.0999999999999996</v>
      </c>
      <c r="U69" s="60">
        <v>6</v>
      </c>
      <c r="V69" s="60">
        <v>40</v>
      </c>
      <c r="W69" s="53">
        <v>4.7</v>
      </c>
      <c r="X69" s="51">
        <v>7.1</v>
      </c>
      <c r="Y69" s="51">
        <v>10</v>
      </c>
      <c r="Z69" s="51">
        <v>45</v>
      </c>
      <c r="AB69" s="50">
        <v>10.1</v>
      </c>
      <c r="AC69" s="76">
        <v>9.08</v>
      </c>
      <c r="AD69" s="111">
        <v>27.41</v>
      </c>
      <c r="AE69" s="109">
        <f t="shared" si="2"/>
        <v>36.49</v>
      </c>
      <c r="AF69" s="109" t="str">
        <f>IF(ISBLANK(AC69),"",IF(ISBLANK(AA69),"",IFERROR(((AC69-AA69)/0.36/P69),"")))</f>
        <v/>
      </c>
      <c r="AG69" s="109"/>
      <c r="AH69" s="109">
        <f>IF(ISBLANK(AE69),"",IF(ISBLANK(AB69),"",IFERROR(((AE69-AB69)/0.36/P69),"")))</f>
        <v>3.4907407407407409</v>
      </c>
      <c r="AI69" s="109"/>
      <c r="AJ69" s="109"/>
      <c r="AK69" s="109"/>
    </row>
    <row r="70" spans="1:37" s="4" customFormat="1" x14ac:dyDescent="0.25">
      <c r="A70" s="15" t="s">
        <v>228</v>
      </c>
      <c r="B70" s="4" t="s">
        <v>281</v>
      </c>
      <c r="C70" s="4" t="s">
        <v>733</v>
      </c>
      <c r="D70" s="4" t="s">
        <v>802</v>
      </c>
      <c r="E70" s="4" t="s">
        <v>14</v>
      </c>
      <c r="F70" s="15" t="s">
        <v>627</v>
      </c>
      <c r="G70" s="15" t="s">
        <v>628</v>
      </c>
      <c r="H70" s="27">
        <v>1</v>
      </c>
      <c r="I70" s="15" t="s">
        <v>629</v>
      </c>
      <c r="J70" s="15" t="s">
        <v>636</v>
      </c>
      <c r="K70" s="26">
        <v>954</v>
      </c>
      <c r="L70" s="98">
        <v>-2.2724839860000001</v>
      </c>
      <c r="M70" s="98">
        <v>34.023325982999999</v>
      </c>
      <c r="N70" s="20">
        <v>42814</v>
      </c>
      <c r="O70" s="20">
        <v>42868</v>
      </c>
      <c r="P70" s="26">
        <f t="shared" si="1"/>
        <v>54</v>
      </c>
      <c r="Q70" s="77">
        <f>INDEX([1]Sheet1!$J:$J,MATCH(A70,[1]Sheet1!$A:$A,0))</f>
        <v>217.804459587</v>
      </c>
      <c r="R70" s="91" t="s">
        <v>39</v>
      </c>
      <c r="S70" s="83">
        <v>1.5</v>
      </c>
      <c r="T70" s="82">
        <v>2.7</v>
      </c>
      <c r="U70" s="104">
        <v>7</v>
      </c>
      <c r="V70" s="104">
        <v>45</v>
      </c>
      <c r="W70" s="10">
        <v>3.5</v>
      </c>
      <c r="X70" s="15">
        <v>17</v>
      </c>
      <c r="Y70" s="15">
        <v>5</v>
      </c>
      <c r="Z70" s="15">
        <v>40</v>
      </c>
      <c r="AA70" s="107">
        <v>1.28</v>
      </c>
      <c r="AB70">
        <v>17.380000000000003</v>
      </c>
      <c r="AC70" s="75">
        <v>2.2200000000000002</v>
      </c>
      <c r="AD70" s="113">
        <v>23.49</v>
      </c>
      <c r="AE70" s="107">
        <f t="shared" si="2"/>
        <v>25.709999999999997</v>
      </c>
      <c r="AF70" s="107">
        <f>IF(ISBLANK(AC70),"",IF(ISBLANK(AA71),"",IFERROR(((AC70-AA71)/0.36/P70),"")))</f>
        <v>2.4691358024691371E-2</v>
      </c>
      <c r="AG70" s="107">
        <f>IF(ISBLANK(AC70),"",IF(ISBLANK(AC70),"",IFERROR(((AC70-AC71)/0.36/P70),"")))</f>
        <v>4.0637860082304536E-2</v>
      </c>
      <c r="AH70" s="107">
        <f>IF(ISBLANK(AB71),"",IF(ISBLANK(AE70),"",IFERROR(((AE70-AB71)/0.36/P70),"")))</f>
        <v>0.6162551440329217</v>
      </c>
      <c r="AI70" s="107">
        <f>IF(ISBLANK(AE71),"",IF(ISBLANK(AE70),"",IFERROR(((AE70-AE71)/0.36/P70),"")))</f>
        <v>-0.56532921810699621</v>
      </c>
      <c r="AJ70" s="107"/>
      <c r="AK70" s="107"/>
    </row>
    <row r="71" spans="1:37" x14ac:dyDescent="0.25">
      <c r="A71" s="15" t="s">
        <v>229</v>
      </c>
      <c r="B71" s="4" t="s">
        <v>281</v>
      </c>
      <c r="C71" s="4" t="s">
        <v>733</v>
      </c>
      <c r="D71" s="4" t="s">
        <v>802</v>
      </c>
      <c r="E71" s="4" t="s">
        <v>14</v>
      </c>
      <c r="F71" s="15" t="s">
        <v>627</v>
      </c>
      <c r="G71" s="15" t="s">
        <v>628</v>
      </c>
      <c r="H71" s="27">
        <v>1</v>
      </c>
      <c r="I71" s="15" t="s">
        <v>631</v>
      </c>
      <c r="J71" s="15" t="s">
        <v>636</v>
      </c>
      <c r="K71" s="26">
        <v>954</v>
      </c>
      <c r="L71" s="98">
        <v>-2.2724839860000001</v>
      </c>
      <c r="M71" s="98">
        <v>34.023325982999999</v>
      </c>
      <c r="N71" s="20">
        <v>42814</v>
      </c>
      <c r="O71" s="20">
        <v>42868</v>
      </c>
      <c r="P71" s="26">
        <f t="shared" si="1"/>
        <v>54</v>
      </c>
      <c r="Q71" s="77">
        <f>INDEX([1]Sheet1!$J:$J,MATCH(A71,[1]Sheet1!$A:$A,0))</f>
        <v>217.804459587</v>
      </c>
      <c r="R71" s="91" t="s">
        <v>39</v>
      </c>
      <c r="S71" s="83">
        <v>1.5</v>
      </c>
      <c r="T71" s="82">
        <v>5.5</v>
      </c>
      <c r="U71" s="104">
        <v>5</v>
      </c>
      <c r="V71" s="104">
        <v>45</v>
      </c>
      <c r="W71" s="10">
        <v>5.2</v>
      </c>
      <c r="X71" s="15">
        <v>10.199999999999999</v>
      </c>
      <c r="Y71" s="15">
        <v>5</v>
      </c>
      <c r="Z71" s="15">
        <v>30</v>
      </c>
      <c r="AA71" s="107">
        <v>1.74</v>
      </c>
      <c r="AB71">
        <v>13.73</v>
      </c>
      <c r="AC71" s="107">
        <v>1.43</v>
      </c>
      <c r="AD71" s="108">
        <v>35.270000000000003</v>
      </c>
      <c r="AE71" s="107">
        <f t="shared" si="2"/>
        <v>36.700000000000003</v>
      </c>
      <c r="AF71" s="107">
        <f>IF(ISBLANK(AC71),"",IF(ISBLANK(AA71),"",IFERROR(((AC71-AA71)/0.36/P71),"")))</f>
        <v>-1.5946502057613172E-2</v>
      </c>
      <c r="AH71" s="107">
        <f>IF(ISBLANK(AE71),"",IF(ISBLANK(AB71),"",IFERROR(((AE71-AB71)/0.36/P71),"")))</f>
        <v>1.1815843621399178</v>
      </c>
    </row>
    <row r="72" spans="1:37" x14ac:dyDescent="0.25">
      <c r="A72" s="15" t="s">
        <v>230</v>
      </c>
      <c r="B72" s="4" t="s">
        <v>282</v>
      </c>
      <c r="C72" s="4" t="s">
        <v>733</v>
      </c>
      <c r="D72" s="4" t="s">
        <v>803</v>
      </c>
      <c r="E72" s="4" t="s">
        <v>14</v>
      </c>
      <c r="F72" s="15" t="s">
        <v>627</v>
      </c>
      <c r="G72" s="15" t="s">
        <v>628</v>
      </c>
      <c r="H72" s="27">
        <v>2</v>
      </c>
      <c r="I72" s="15" t="s">
        <v>629</v>
      </c>
      <c r="J72" s="15" t="s">
        <v>636</v>
      </c>
      <c r="K72" s="26">
        <v>953</v>
      </c>
      <c r="L72" s="98">
        <v>-2.2783000210000002</v>
      </c>
      <c r="M72" s="98">
        <v>34.024458965000001</v>
      </c>
      <c r="N72" s="20">
        <v>42814</v>
      </c>
      <c r="O72" s="20">
        <v>42868</v>
      </c>
      <c r="P72" s="26">
        <f t="shared" si="1"/>
        <v>54</v>
      </c>
      <c r="Q72" s="77">
        <f>INDEX([1]Sheet1!$J:$J,MATCH(A72,[1]Sheet1!$A:$A,0))</f>
        <v>217.804459587</v>
      </c>
      <c r="R72" s="91" t="s">
        <v>39</v>
      </c>
      <c r="S72" s="83">
        <v>1.5</v>
      </c>
      <c r="T72" s="82">
        <v>1.4</v>
      </c>
      <c r="U72" s="104">
        <v>8</v>
      </c>
      <c r="V72" s="104">
        <v>35</v>
      </c>
      <c r="W72" s="10">
        <v>5</v>
      </c>
      <c r="X72" s="15">
        <v>24.6</v>
      </c>
      <c r="Y72" s="15">
        <v>20</v>
      </c>
      <c r="Z72" s="15">
        <v>55</v>
      </c>
      <c r="AA72" s="107">
        <v>2.4700000000000002</v>
      </c>
      <c r="AB72">
        <v>7.75</v>
      </c>
      <c r="AC72" s="108">
        <v>14.86</v>
      </c>
      <c r="AD72" s="110">
        <v>37.83</v>
      </c>
      <c r="AE72" s="107">
        <f t="shared" si="2"/>
        <v>52.69</v>
      </c>
      <c r="AF72" s="107">
        <f>IF(ISBLANK(AC72),"",IF(ISBLANK(AA73),"",IFERROR(((AC72-AA73)/0.36/P72),"")))</f>
        <v>0.66923868312757206</v>
      </c>
      <c r="AG72" s="107">
        <f>IF(ISBLANK(AC72),"",IF(ISBLANK(AC72),"",IFERROR(((AC72-AC73)/0.36/P72),"")))</f>
        <v>0.76440329218106995</v>
      </c>
      <c r="AH72" s="107">
        <f>IF(ISBLANK(AB73),"",IF(ISBLANK(AE72),"",IFERROR(((AE72-AB73)/0.36/P72),"")))</f>
        <v>2.3353909465020575</v>
      </c>
      <c r="AI72" s="107">
        <f>IF(ISBLANK(AE73),"",IF(ISBLANK(AE72),"",IFERROR(((AE72-AE73)/0.36/P72),"")))</f>
        <v>2.0432098765432096</v>
      </c>
    </row>
    <row r="73" spans="1:37" x14ac:dyDescent="0.25">
      <c r="A73" s="15" t="s">
        <v>231</v>
      </c>
      <c r="B73" s="4" t="s">
        <v>282</v>
      </c>
      <c r="C73" s="4" t="s">
        <v>733</v>
      </c>
      <c r="D73" s="4" t="s">
        <v>803</v>
      </c>
      <c r="E73" s="4" t="s">
        <v>14</v>
      </c>
      <c r="F73" s="15" t="s">
        <v>627</v>
      </c>
      <c r="G73" s="15" t="s">
        <v>628</v>
      </c>
      <c r="H73" s="27">
        <v>2</v>
      </c>
      <c r="I73" s="15" t="s">
        <v>631</v>
      </c>
      <c r="J73" s="15" t="s">
        <v>636</v>
      </c>
      <c r="K73" s="26">
        <v>953</v>
      </c>
      <c r="L73" s="98">
        <v>-2.2783000210000002</v>
      </c>
      <c r="M73" s="98">
        <v>34.024458965000001</v>
      </c>
      <c r="N73" s="20">
        <v>42814</v>
      </c>
      <c r="O73" s="20">
        <v>42868</v>
      </c>
      <c r="P73" s="26">
        <f t="shared" si="1"/>
        <v>54</v>
      </c>
      <c r="Q73" s="77">
        <f>INDEX([1]Sheet1!$J:$J,MATCH(A73,[1]Sheet1!$A:$A,0))</f>
        <v>217.804459587</v>
      </c>
      <c r="R73" s="91" t="s">
        <v>39</v>
      </c>
      <c r="S73" s="83">
        <v>0.8</v>
      </c>
      <c r="T73" s="82">
        <v>3.7</v>
      </c>
      <c r="U73" s="104">
        <v>15</v>
      </c>
      <c r="V73" s="104">
        <v>35</v>
      </c>
      <c r="W73" s="10">
        <v>3</v>
      </c>
      <c r="X73" s="15">
        <v>9.6</v>
      </c>
      <c r="Y73" s="15">
        <v>15</v>
      </c>
      <c r="Z73" s="15">
        <v>50</v>
      </c>
      <c r="AA73" s="107">
        <v>1.85</v>
      </c>
      <c r="AB73">
        <v>7.2900000000000009</v>
      </c>
      <c r="AD73" s="110">
        <v>12.97</v>
      </c>
      <c r="AE73" s="107">
        <f t="shared" si="2"/>
        <v>12.97</v>
      </c>
      <c r="AF73" s="107" t="str">
        <f>IF(ISBLANK(AC73),"",IF(ISBLANK(AA73),"",IFERROR(((AC73-AA73)/0.36/P73),"")))</f>
        <v/>
      </c>
      <c r="AH73" s="107">
        <f>IF(ISBLANK(AE73),"",IF(ISBLANK(AB73),"",IFERROR(((AE73-AB73)/0.36/P73),"")))</f>
        <v>0.29218106995884774</v>
      </c>
    </row>
    <row r="74" spans="1:37" x14ac:dyDescent="0.25">
      <c r="A74" s="15" t="s">
        <v>232</v>
      </c>
      <c r="B74" s="4" t="s">
        <v>283</v>
      </c>
      <c r="C74" s="4" t="s">
        <v>733</v>
      </c>
      <c r="D74" s="4" t="s">
        <v>804</v>
      </c>
      <c r="E74" s="4" t="s">
        <v>14</v>
      </c>
      <c r="F74" s="15" t="s">
        <v>627</v>
      </c>
      <c r="G74" s="15" t="s">
        <v>628</v>
      </c>
      <c r="H74" s="27">
        <v>3</v>
      </c>
      <c r="I74" s="15" t="s">
        <v>629</v>
      </c>
      <c r="J74" s="15" t="s">
        <v>636</v>
      </c>
      <c r="K74" s="26">
        <v>951</v>
      </c>
      <c r="L74" s="98">
        <v>-2.2779990269999999</v>
      </c>
      <c r="M74" s="98">
        <v>34.027678035000001</v>
      </c>
      <c r="N74" s="20">
        <v>42815</v>
      </c>
      <c r="O74" s="20">
        <v>42868</v>
      </c>
      <c r="P74" s="26">
        <f t="shared" si="1"/>
        <v>53</v>
      </c>
      <c r="Q74" s="77">
        <f>INDEX([1]Sheet1!$J:$J,MATCH(A74,[1]Sheet1!$A:$A,0))</f>
        <v>213.79325629799999</v>
      </c>
      <c r="R74" s="91" t="s">
        <v>39</v>
      </c>
      <c r="S74" s="83">
        <v>2.8</v>
      </c>
      <c r="T74" s="82">
        <v>1.4</v>
      </c>
      <c r="U74" s="104">
        <v>15</v>
      </c>
      <c r="V74" s="104">
        <v>35</v>
      </c>
      <c r="W74" s="10">
        <v>3.5</v>
      </c>
      <c r="X74" s="15">
        <v>31.6</v>
      </c>
      <c r="Y74" s="15">
        <v>40</v>
      </c>
      <c r="Z74" s="15">
        <v>65</v>
      </c>
      <c r="AA74" s="107">
        <v>8.18</v>
      </c>
      <c r="AB74">
        <v>14.7</v>
      </c>
      <c r="AC74" s="107">
        <v>63.96</v>
      </c>
      <c r="AD74" s="110">
        <v>17.079999999999998</v>
      </c>
      <c r="AE74" s="107">
        <f t="shared" si="2"/>
        <v>81.039999999999992</v>
      </c>
      <c r="AF74" s="107">
        <f>IF(ISBLANK(AC74),"",IF(ISBLANK(AA75),"",IFERROR(((AC74-AA75)/0.36/P74),"")))</f>
        <v>2.7798742138364783</v>
      </c>
      <c r="AG74" s="107">
        <f>IF(ISBLANK(AC74),"",IF(ISBLANK(AC74),"",IFERROR(((AC74-AC75)/0.36/P74),"")))</f>
        <v>3.3522012578616356</v>
      </c>
      <c r="AH74" s="107">
        <f>IF(ISBLANK(AB75),"",IF(ISBLANK(AE74),"",IFERROR(((AE74-AB75)/0.36/P74),"")))</f>
        <v>3.0026205450733752</v>
      </c>
      <c r="AI74" s="107">
        <f>IF(ISBLANK(AE75),"",IF(ISBLANK(AE74),"",IFERROR(((AE74-AE75)/0.36/P74),"")))</f>
        <v>3.3427672955974836</v>
      </c>
    </row>
    <row r="75" spans="1:37" x14ac:dyDescent="0.25">
      <c r="A75" s="15" t="s">
        <v>233</v>
      </c>
      <c r="B75" s="4" t="s">
        <v>283</v>
      </c>
      <c r="C75" s="4" t="s">
        <v>733</v>
      </c>
      <c r="D75" s="4" t="s">
        <v>804</v>
      </c>
      <c r="E75" s="4" t="s">
        <v>14</v>
      </c>
      <c r="F75" s="15" t="s">
        <v>627</v>
      </c>
      <c r="G75" s="15" t="s">
        <v>628</v>
      </c>
      <c r="H75" s="27">
        <v>3</v>
      </c>
      <c r="I75" s="15" t="s">
        <v>631</v>
      </c>
      <c r="J75" s="15" t="s">
        <v>636</v>
      </c>
      <c r="K75" s="26">
        <v>951</v>
      </c>
      <c r="L75" s="98">
        <v>-2.2779990269999999</v>
      </c>
      <c r="M75" s="98">
        <v>34.027678035000001</v>
      </c>
      <c r="N75" s="20">
        <v>42815</v>
      </c>
      <c r="O75" s="20">
        <v>42868</v>
      </c>
      <c r="P75" s="26">
        <f t="shared" si="1"/>
        <v>53</v>
      </c>
      <c r="Q75" s="77">
        <f>INDEX([1]Sheet1!$J:$J,MATCH(A75,[1]Sheet1!$A:$A,0))</f>
        <v>213.79325629799999</v>
      </c>
      <c r="R75" s="91" t="s">
        <v>39</v>
      </c>
      <c r="S75" s="83">
        <v>2.7</v>
      </c>
      <c r="T75" s="82">
        <v>1.5</v>
      </c>
      <c r="U75" s="104">
        <v>33</v>
      </c>
      <c r="V75" s="104">
        <v>40</v>
      </c>
      <c r="W75" s="10">
        <v>3.2</v>
      </c>
      <c r="X75" s="15">
        <v>13.2</v>
      </c>
      <c r="Y75" s="15">
        <v>20</v>
      </c>
      <c r="Z75" s="15">
        <v>55</v>
      </c>
      <c r="AA75" s="107">
        <v>10.92</v>
      </c>
      <c r="AB75">
        <v>23.75</v>
      </c>
      <c r="AD75" s="110">
        <v>17.260000000000002</v>
      </c>
      <c r="AE75" s="107">
        <f t="shared" si="2"/>
        <v>17.260000000000002</v>
      </c>
      <c r="AF75" s="107" t="str">
        <f>IF(ISBLANK(AC75),"",IF(ISBLANK(AA75),"",IFERROR(((AC75-AA75)/0.36/P75),"")))</f>
        <v/>
      </c>
      <c r="AH75" s="107">
        <f>IF(ISBLANK(AE75),"",IF(ISBLANK(AB75),"",IFERROR(((AE75-AB75)/0.36/P75),"")))</f>
        <v>-0.34014675052410898</v>
      </c>
    </row>
    <row r="76" spans="1:37" x14ac:dyDescent="0.25">
      <c r="A76" s="15" t="s">
        <v>234</v>
      </c>
      <c r="B76" s="4" t="s">
        <v>284</v>
      </c>
      <c r="C76" s="4" t="s">
        <v>733</v>
      </c>
      <c r="D76" s="4" t="s">
        <v>805</v>
      </c>
      <c r="E76" s="4" t="s">
        <v>14</v>
      </c>
      <c r="F76" s="15" t="s">
        <v>627</v>
      </c>
      <c r="G76" s="15" t="s">
        <v>628</v>
      </c>
      <c r="H76" s="27">
        <v>4</v>
      </c>
      <c r="I76" s="15" t="s">
        <v>629</v>
      </c>
      <c r="J76" s="15" t="s">
        <v>636</v>
      </c>
      <c r="K76" s="26">
        <v>950</v>
      </c>
      <c r="L76" s="98">
        <v>-2.2788369660000001</v>
      </c>
      <c r="M76" s="98">
        <v>34.031883989999997</v>
      </c>
      <c r="N76" s="20">
        <v>42815</v>
      </c>
      <c r="O76" s="20">
        <v>42868</v>
      </c>
      <c r="P76" s="26">
        <f t="shared" si="1"/>
        <v>53</v>
      </c>
      <c r="Q76" s="77">
        <f>INDEX([1]Sheet1!$J:$J,MATCH(A76,[1]Sheet1!$A:$A,0))</f>
        <v>213.79325629799999</v>
      </c>
      <c r="R76" s="91" t="s">
        <v>39</v>
      </c>
      <c r="S76" s="83">
        <v>1</v>
      </c>
      <c r="T76" s="82">
        <v>3.3</v>
      </c>
      <c r="U76" s="104">
        <v>25</v>
      </c>
      <c r="V76" s="104">
        <v>40</v>
      </c>
      <c r="W76" s="10">
        <v>3.5</v>
      </c>
      <c r="X76" s="15">
        <v>20.6</v>
      </c>
      <c r="Y76" s="15">
        <v>15</v>
      </c>
      <c r="Z76" s="15">
        <v>50</v>
      </c>
      <c r="AA76" s="107">
        <v>2.91</v>
      </c>
      <c r="AB76">
        <v>13.17</v>
      </c>
      <c r="AC76" s="107">
        <v>9.2799999999999994</v>
      </c>
      <c r="AD76" s="108">
        <v>24.44</v>
      </c>
      <c r="AE76" s="107">
        <f t="shared" si="2"/>
        <v>33.72</v>
      </c>
      <c r="AF76" s="107">
        <f>IF(ISBLANK(AC76),"",IF(ISBLANK(AA77),"",IFERROR(((AC76-AA77)/0.36/P76),"")))</f>
        <v>0.19549266247379454</v>
      </c>
      <c r="AG76" s="107">
        <f>IF(ISBLANK(AC76),"",IF(ISBLANK(AC76),"",IFERROR(((AC76-AC77)/0.36/P76),"")))</f>
        <v>0.11373165618448632</v>
      </c>
      <c r="AH76" s="107">
        <f>IF(ISBLANK(AB77),"",IF(ISBLANK(AE76),"",IFERROR(((AE76-AB77)/0.36/P76),"")))</f>
        <v>1.2431865828092243</v>
      </c>
      <c r="AI76" s="107">
        <f>IF(ISBLANK(AE77),"",IF(ISBLANK(AE76),"",IFERROR(((AE76-AE77)/0.36/P76),"")))</f>
        <v>0.43134171907756819</v>
      </c>
    </row>
    <row r="77" spans="1:37" x14ac:dyDescent="0.25">
      <c r="A77" s="15" t="s">
        <v>235</v>
      </c>
      <c r="B77" s="4" t="s">
        <v>284</v>
      </c>
      <c r="C77" s="4" t="s">
        <v>733</v>
      </c>
      <c r="D77" s="4" t="s">
        <v>805</v>
      </c>
      <c r="E77" s="4" t="s">
        <v>14</v>
      </c>
      <c r="F77" s="15" t="s">
        <v>627</v>
      </c>
      <c r="G77" s="15" t="s">
        <v>628</v>
      </c>
      <c r="H77" s="27">
        <v>4</v>
      </c>
      <c r="I77" s="15" t="s">
        <v>631</v>
      </c>
      <c r="J77" s="15" t="s">
        <v>636</v>
      </c>
      <c r="K77" s="26">
        <v>950</v>
      </c>
      <c r="L77" s="98">
        <v>-2.2788369660000001</v>
      </c>
      <c r="M77" s="98">
        <v>34.031883989999997</v>
      </c>
      <c r="N77" s="20">
        <v>42815</v>
      </c>
      <c r="O77" s="20">
        <v>42868</v>
      </c>
      <c r="P77" s="26">
        <f t="shared" si="1"/>
        <v>53</v>
      </c>
      <c r="Q77" s="77">
        <f>INDEX([1]Sheet1!$J:$J,MATCH(A77,[1]Sheet1!$A:$A,0))</f>
        <v>213.79325629799999</v>
      </c>
      <c r="R77" s="91" t="s">
        <v>39</v>
      </c>
      <c r="S77" s="83">
        <v>0.7</v>
      </c>
      <c r="T77" s="82">
        <v>1.4</v>
      </c>
      <c r="U77" s="104">
        <v>18</v>
      </c>
      <c r="V77" s="104">
        <v>35</v>
      </c>
      <c r="W77" s="10">
        <v>2</v>
      </c>
      <c r="X77" s="15">
        <v>6</v>
      </c>
      <c r="Y77" s="15">
        <v>10</v>
      </c>
      <c r="Z77" s="15">
        <v>30</v>
      </c>
      <c r="AA77" s="107">
        <v>5.55</v>
      </c>
      <c r="AB77">
        <v>10</v>
      </c>
      <c r="AC77" s="107">
        <v>7.11</v>
      </c>
      <c r="AD77" s="110">
        <v>18.38</v>
      </c>
      <c r="AE77" s="107">
        <f t="shared" si="2"/>
        <v>25.49</v>
      </c>
      <c r="AF77" s="107">
        <f>IF(ISBLANK(AC77),"",IF(ISBLANK(AA77),"",IFERROR(((AC77-AA77)/0.36/P77),"")))</f>
        <v>8.17610062893082E-2</v>
      </c>
      <c r="AH77" s="107">
        <f>IF(ISBLANK(AE77),"",IF(ISBLANK(AB77),"",IFERROR(((AE77-AB77)/0.36/P77),"")))</f>
        <v>0.81184486373165621</v>
      </c>
    </row>
    <row r="78" spans="1:37" x14ac:dyDescent="0.25">
      <c r="A78" s="15" t="s">
        <v>236</v>
      </c>
      <c r="B78" s="4" t="s">
        <v>285</v>
      </c>
      <c r="C78" s="4" t="s">
        <v>734</v>
      </c>
      <c r="D78" s="4" t="s">
        <v>806</v>
      </c>
      <c r="E78" s="4" t="s">
        <v>15</v>
      </c>
      <c r="F78" s="15" t="s">
        <v>627</v>
      </c>
      <c r="G78" s="15" t="s">
        <v>632</v>
      </c>
      <c r="H78" s="27">
        <v>1</v>
      </c>
      <c r="I78" s="15" t="s">
        <v>629</v>
      </c>
      <c r="J78" s="15" t="s">
        <v>636</v>
      </c>
      <c r="K78" s="26">
        <v>957</v>
      </c>
      <c r="L78" s="98">
        <v>-2.3500519620000002</v>
      </c>
      <c r="M78" s="98">
        <v>34.049975992999997</v>
      </c>
      <c r="N78" s="20">
        <v>42816</v>
      </c>
      <c r="O78" s="20">
        <v>42869</v>
      </c>
      <c r="P78" s="26">
        <f t="shared" si="1"/>
        <v>53</v>
      </c>
      <c r="Q78" s="77">
        <f>INDEX([1]Sheet1!$J:$J,MATCH(A78,[1]Sheet1!$A:$A,0))</f>
        <v>222.92411083499999</v>
      </c>
      <c r="R78" s="91" t="s">
        <v>23</v>
      </c>
      <c r="S78" s="83">
        <v>1</v>
      </c>
      <c r="T78" s="82">
        <v>0.3</v>
      </c>
      <c r="U78" s="104">
        <v>12</v>
      </c>
      <c r="V78" s="104">
        <v>15</v>
      </c>
      <c r="W78" s="10">
        <v>3</v>
      </c>
      <c r="X78" s="15">
        <v>14.2</v>
      </c>
      <c r="Y78" s="15">
        <v>55</v>
      </c>
      <c r="Z78" s="15">
        <v>92</v>
      </c>
      <c r="AA78" s="107">
        <v>1.91</v>
      </c>
      <c r="AB78">
        <v>15.16</v>
      </c>
      <c r="AC78" s="107">
        <v>24.25</v>
      </c>
      <c r="AD78" s="110">
        <v>33.89</v>
      </c>
      <c r="AE78" s="107">
        <f t="shared" si="2"/>
        <v>58.14</v>
      </c>
      <c r="AF78" s="107">
        <f>IF(ISBLANK(AC78),"",IF(ISBLANK(AA79),"",IFERROR(((AC78-AA79)/0.36/P78),"")))</f>
        <v>0.81551362683438167</v>
      </c>
      <c r="AG78" s="107">
        <f>IF(ISBLANK(AC78),"",IF(ISBLANK(AC78),"",IFERROR(((AC78-AC79)/0.36/P78),"")))</f>
        <v>0.41299790356394123</v>
      </c>
      <c r="AH78" s="107">
        <f>IF(ISBLANK(AB79),"",IF(ISBLANK(AE78),"",IFERROR(((AE78-AB79)/0.36/P78),"")))</f>
        <v>2.434486373165619</v>
      </c>
      <c r="AI78" s="107">
        <f>IF(ISBLANK(AE79),"",IF(ISBLANK(AE78),"",IFERROR(((AE78-AE79)/0.36/P78),"")))</f>
        <v>1.499475890985325</v>
      </c>
    </row>
    <row r="79" spans="1:37" x14ac:dyDescent="0.25">
      <c r="A79" s="15" t="s">
        <v>237</v>
      </c>
      <c r="B79" s="4" t="s">
        <v>285</v>
      </c>
      <c r="C79" s="4" t="s">
        <v>734</v>
      </c>
      <c r="D79" s="4" t="s">
        <v>806</v>
      </c>
      <c r="E79" s="4" t="s">
        <v>15</v>
      </c>
      <c r="F79" s="15" t="s">
        <v>627</v>
      </c>
      <c r="G79" s="15" t="s">
        <v>632</v>
      </c>
      <c r="H79" s="27">
        <v>1</v>
      </c>
      <c r="I79" s="15" t="s">
        <v>631</v>
      </c>
      <c r="J79" s="15" t="s">
        <v>636</v>
      </c>
      <c r="K79" s="26">
        <v>957</v>
      </c>
      <c r="L79" s="98">
        <v>-2.3500519620000002</v>
      </c>
      <c r="M79" s="98">
        <v>34.049975992999997</v>
      </c>
      <c r="N79" s="20">
        <v>42816</v>
      </c>
      <c r="O79" s="20">
        <v>42869</v>
      </c>
      <c r="P79" s="26">
        <f t="shared" si="1"/>
        <v>53</v>
      </c>
      <c r="Q79" s="77">
        <f>INDEX([1]Sheet1!$J:$J,MATCH(A79,[1]Sheet1!$A:$A,0))</f>
        <v>222.92411083499999</v>
      </c>
      <c r="R79" s="91" t="s">
        <v>23</v>
      </c>
      <c r="S79" s="83">
        <v>1.2</v>
      </c>
      <c r="T79" s="82">
        <v>0.6</v>
      </c>
      <c r="U79" s="104">
        <v>8</v>
      </c>
      <c r="V79" s="104">
        <v>12</v>
      </c>
      <c r="W79" s="10">
        <v>1</v>
      </c>
      <c r="X79" s="15">
        <v>9.6</v>
      </c>
      <c r="Y79" s="15">
        <v>45</v>
      </c>
      <c r="Z79" s="15">
        <v>60</v>
      </c>
      <c r="AA79" s="107">
        <v>8.69</v>
      </c>
      <c r="AB79">
        <v>11.69</v>
      </c>
      <c r="AC79" s="107">
        <v>16.37</v>
      </c>
      <c r="AD79" s="108">
        <v>13.16</v>
      </c>
      <c r="AE79" s="107">
        <f t="shared" si="2"/>
        <v>29.53</v>
      </c>
      <c r="AF79" s="107">
        <f>IF(ISBLANK(AC79),"",IF(ISBLANK(AA79),"",IFERROR(((AC79-AA79)/0.36/P79),"")))</f>
        <v>0.40251572327044038</v>
      </c>
      <c r="AH79" s="107">
        <f>IF(ISBLANK(AE79),"",IF(ISBLANK(AB79),"",IFERROR(((AE79-AB79)/0.36/P79),"")))</f>
        <v>0.9350104821802937</v>
      </c>
    </row>
    <row r="80" spans="1:37" x14ac:dyDescent="0.25">
      <c r="A80" s="15" t="s">
        <v>238</v>
      </c>
      <c r="B80" s="4" t="s">
        <v>286</v>
      </c>
      <c r="C80" s="4" t="s">
        <v>734</v>
      </c>
      <c r="D80" s="4" t="s">
        <v>807</v>
      </c>
      <c r="E80" s="4" t="s">
        <v>15</v>
      </c>
      <c r="F80" s="15" t="s">
        <v>627</v>
      </c>
      <c r="G80" s="15" t="s">
        <v>632</v>
      </c>
      <c r="H80" s="27">
        <v>2</v>
      </c>
      <c r="I80" s="15" t="s">
        <v>629</v>
      </c>
      <c r="J80" s="15" t="s">
        <v>636</v>
      </c>
      <c r="K80" s="26">
        <v>959</v>
      </c>
      <c r="L80" s="98">
        <v>-2.3484879830000001</v>
      </c>
      <c r="M80" s="98">
        <v>34.050110019999998</v>
      </c>
      <c r="N80" s="20">
        <v>42816</v>
      </c>
      <c r="O80" s="20">
        <v>42869</v>
      </c>
      <c r="P80" s="26">
        <f t="shared" si="1"/>
        <v>53</v>
      </c>
      <c r="Q80" s="77">
        <f>INDEX([1]Sheet1!$J:$J,MATCH(A80,[1]Sheet1!$A:$A,0))</f>
        <v>222.92411083499999</v>
      </c>
      <c r="R80" s="91" t="s">
        <v>23</v>
      </c>
      <c r="S80" s="83">
        <v>1.5</v>
      </c>
      <c r="T80" s="82">
        <v>1.6</v>
      </c>
      <c r="U80" s="104">
        <v>12</v>
      </c>
      <c r="V80" s="104">
        <v>50</v>
      </c>
      <c r="W80" s="10">
        <v>5.5</v>
      </c>
      <c r="X80" s="15">
        <v>16.8</v>
      </c>
      <c r="Y80" s="15">
        <v>20</v>
      </c>
      <c r="Z80" s="15">
        <v>80</v>
      </c>
      <c r="AA80" s="107">
        <v>0</v>
      </c>
      <c r="AB80">
        <v>13.46</v>
      </c>
      <c r="AC80" s="107">
        <v>24.42</v>
      </c>
      <c r="AD80" s="108">
        <v>36.79</v>
      </c>
      <c r="AE80" s="107">
        <f t="shared" si="2"/>
        <v>61.21</v>
      </c>
      <c r="AF80" s="107">
        <f>IF(ISBLANK(AC80),"",IF(ISBLANK(AA81),"",IFERROR(((AC80-AA81)/0.36/P80),"")))</f>
        <v>1.2720125786163523</v>
      </c>
      <c r="AG80" s="107">
        <f>IF(ISBLANK(AC80),"",IF(ISBLANK(AC80),"",IFERROR(((AC80-AC81)/0.36/P80),"")))</f>
        <v>0.67085953878406723</v>
      </c>
      <c r="AH80" s="107">
        <f>IF(ISBLANK(AB81),"",IF(ISBLANK(AE80),"",IFERROR(((AE80-AB81)/0.36/P80),"")))</f>
        <v>2.9245283018867925</v>
      </c>
      <c r="AI80" s="107">
        <f>IF(ISBLANK(AE81),"",IF(ISBLANK(AE80),"",IFERROR(((AE80-AE81)/0.36/P80),"")))</f>
        <v>1.6818658280922434</v>
      </c>
    </row>
    <row r="81" spans="1:35" x14ac:dyDescent="0.25">
      <c r="A81" s="15" t="s">
        <v>239</v>
      </c>
      <c r="B81" s="4" t="s">
        <v>286</v>
      </c>
      <c r="C81" s="4" t="s">
        <v>734</v>
      </c>
      <c r="D81" s="4" t="s">
        <v>807</v>
      </c>
      <c r="E81" s="4" t="s">
        <v>15</v>
      </c>
      <c r="F81" s="15" t="s">
        <v>627</v>
      </c>
      <c r="G81" s="15" t="s">
        <v>632</v>
      </c>
      <c r="H81" s="27">
        <v>2</v>
      </c>
      <c r="I81" s="15" t="s">
        <v>631</v>
      </c>
      <c r="J81" s="15" t="s">
        <v>636</v>
      </c>
      <c r="K81" s="26">
        <v>959</v>
      </c>
      <c r="L81" s="98">
        <v>-2.3484879830000001</v>
      </c>
      <c r="M81" s="98">
        <v>34.050110019999998</v>
      </c>
      <c r="N81" s="20">
        <v>42816</v>
      </c>
      <c r="O81" s="20">
        <v>42869</v>
      </c>
      <c r="P81" s="26">
        <f t="shared" si="1"/>
        <v>53</v>
      </c>
      <c r="Q81" s="77">
        <f>INDEX([1]Sheet1!$J:$J,MATCH(A81,[1]Sheet1!$A:$A,0))</f>
        <v>222.92411083499999</v>
      </c>
      <c r="R81" s="91" t="s">
        <v>23</v>
      </c>
      <c r="S81" s="83">
        <v>1.6</v>
      </c>
      <c r="T81" s="82">
        <v>2</v>
      </c>
      <c r="U81" s="104">
        <v>7</v>
      </c>
      <c r="V81" s="104">
        <v>40</v>
      </c>
      <c r="W81" s="10">
        <v>2.2000000000000002</v>
      </c>
      <c r="X81" s="15">
        <v>5.2</v>
      </c>
      <c r="Y81" s="15">
        <v>30</v>
      </c>
      <c r="Z81" s="15">
        <v>65</v>
      </c>
      <c r="AA81" s="107">
        <v>0.15</v>
      </c>
      <c r="AB81">
        <v>5.41</v>
      </c>
      <c r="AC81" s="107">
        <v>11.62</v>
      </c>
      <c r="AD81" s="110">
        <v>17.5</v>
      </c>
      <c r="AE81" s="107">
        <f t="shared" si="2"/>
        <v>29.119999999999997</v>
      </c>
      <c r="AF81" s="107">
        <f>IF(ISBLANK(AC81),"",IF(ISBLANK(AA81),"",IFERROR(((AC81-AA81)/0.36/P81),"")))</f>
        <v>0.60115303983228507</v>
      </c>
      <c r="AH81" s="107">
        <f>IF(ISBLANK(AE81),"",IF(ISBLANK(AB81),"",IFERROR(((AE81-AB81)/0.36/P81),"")))</f>
        <v>1.2426624737945491</v>
      </c>
    </row>
    <row r="82" spans="1:35" x14ac:dyDescent="0.25">
      <c r="A82" s="15" t="s">
        <v>240</v>
      </c>
      <c r="B82" s="4" t="s">
        <v>287</v>
      </c>
      <c r="C82" s="4" t="s">
        <v>734</v>
      </c>
      <c r="D82" s="4" t="s">
        <v>808</v>
      </c>
      <c r="E82" s="4" t="s">
        <v>15</v>
      </c>
      <c r="F82" s="15" t="s">
        <v>627</v>
      </c>
      <c r="G82" s="15" t="s">
        <v>632</v>
      </c>
      <c r="H82" s="27">
        <v>3</v>
      </c>
      <c r="I82" s="15" t="s">
        <v>629</v>
      </c>
      <c r="J82" s="15" t="s">
        <v>636</v>
      </c>
      <c r="K82" s="26">
        <v>1022</v>
      </c>
      <c r="L82" s="98">
        <v>-2.3672930339999998</v>
      </c>
      <c r="M82" s="98">
        <v>34.062509034000001</v>
      </c>
      <c r="N82" s="20">
        <v>42816</v>
      </c>
      <c r="O82" s="20">
        <v>42869</v>
      </c>
      <c r="P82" s="26">
        <f t="shared" si="1"/>
        <v>53</v>
      </c>
      <c r="Q82" s="77">
        <f>INDEX([1]Sheet1!$J:$J,MATCH(A82,[1]Sheet1!$A:$A,0))</f>
        <v>222.92411083499999</v>
      </c>
      <c r="R82" s="91" t="s">
        <v>23</v>
      </c>
      <c r="S82" s="83">
        <v>1.5</v>
      </c>
      <c r="T82" s="82">
        <v>3.8</v>
      </c>
      <c r="U82" s="104">
        <v>7</v>
      </c>
      <c r="V82" s="104">
        <v>60</v>
      </c>
      <c r="W82" s="10">
        <v>12</v>
      </c>
      <c r="X82" s="15">
        <v>51.4</v>
      </c>
      <c r="Y82" s="15">
        <v>5</v>
      </c>
      <c r="Z82" s="15">
        <v>95</v>
      </c>
      <c r="AA82" s="107">
        <v>5.16</v>
      </c>
      <c r="AB82">
        <v>36.71</v>
      </c>
      <c r="AC82" s="107">
        <v>4.8</v>
      </c>
      <c r="AD82" s="110">
        <v>99.42</v>
      </c>
      <c r="AE82" s="107">
        <f t="shared" si="2"/>
        <v>104.22</v>
      </c>
      <c r="AF82" s="107">
        <f>IF(ISBLANK(AC82),"",IF(ISBLANK(AA83),"",IFERROR(((AC82-AA83)/0.36/P82),"")))</f>
        <v>0.20073375262054508</v>
      </c>
      <c r="AG82" s="107">
        <f>IF(ISBLANK(AC82),"",IF(ISBLANK(AC82),"",IFERROR(((AC82-AC83)/0.36/P82),"")))</f>
        <v>0.1933962264150943</v>
      </c>
      <c r="AH82" s="107">
        <f>IF(ISBLANK(AB83),"",IF(ISBLANK(AE82),"",IFERROR(((AE82-AB83)/0.36/P82),"")))</f>
        <v>4.3207547169811322</v>
      </c>
      <c r="AI82" s="107">
        <f>IF(ISBLANK(AE83),"",IF(ISBLANK(AE82),"",IFERROR(((AE82-AE83)/0.36/P82),"")))</f>
        <v>0.77253668763102701</v>
      </c>
    </row>
    <row r="83" spans="1:35" x14ac:dyDescent="0.25">
      <c r="A83" s="15" t="s">
        <v>241</v>
      </c>
      <c r="B83" s="4" t="s">
        <v>287</v>
      </c>
      <c r="C83" s="4" t="s">
        <v>734</v>
      </c>
      <c r="D83" s="4" t="s">
        <v>808</v>
      </c>
      <c r="E83" s="4" t="s">
        <v>15</v>
      </c>
      <c r="F83" s="15" t="s">
        <v>627</v>
      </c>
      <c r="G83" s="15" t="s">
        <v>632</v>
      </c>
      <c r="H83" s="27">
        <v>3</v>
      </c>
      <c r="I83" s="15" t="s">
        <v>631</v>
      </c>
      <c r="J83" s="15" t="s">
        <v>636</v>
      </c>
      <c r="K83" s="26">
        <v>1022</v>
      </c>
      <c r="L83" s="98">
        <v>-2.3672930339999998</v>
      </c>
      <c r="M83" s="98">
        <v>34.062509034000001</v>
      </c>
      <c r="N83" s="20">
        <v>42816</v>
      </c>
      <c r="O83" s="20">
        <v>42869</v>
      </c>
      <c r="P83" s="26">
        <f t="shared" si="1"/>
        <v>53</v>
      </c>
      <c r="Q83" s="77">
        <f>INDEX([1]Sheet1!$J:$J,MATCH(A83,[1]Sheet1!$A:$A,0))</f>
        <v>222.92411083499999</v>
      </c>
      <c r="R83" s="91" t="s">
        <v>23</v>
      </c>
      <c r="S83" s="83">
        <v>1.8</v>
      </c>
      <c r="T83" s="82">
        <v>0.7</v>
      </c>
      <c r="U83" s="104">
        <v>8</v>
      </c>
      <c r="V83" s="104">
        <v>45</v>
      </c>
      <c r="W83" s="10">
        <v>4</v>
      </c>
      <c r="X83" s="15">
        <v>28.6</v>
      </c>
      <c r="Y83" s="15">
        <v>3</v>
      </c>
      <c r="Z83" s="15">
        <v>95</v>
      </c>
      <c r="AA83" s="107">
        <v>0.97</v>
      </c>
      <c r="AB83">
        <v>21.779999999999998</v>
      </c>
      <c r="AC83" s="107">
        <v>1.1100000000000001</v>
      </c>
      <c r="AD83" s="110">
        <v>88.37</v>
      </c>
      <c r="AE83" s="107">
        <f t="shared" si="2"/>
        <v>89.48</v>
      </c>
      <c r="AF83" s="107">
        <f>IF(ISBLANK(AC83),"",IF(ISBLANK(AA83),"",IFERROR(((AC83-AA83)/0.36/P83),"")))</f>
        <v>7.3375262054507402E-3</v>
      </c>
      <c r="AH83" s="107">
        <f>IF(ISBLANK(AE83),"",IF(ISBLANK(AB83),"",IFERROR(((AE83-AB83)/0.36/P83),"")))</f>
        <v>3.5482180293501053</v>
      </c>
    </row>
    <row r="84" spans="1:35" x14ac:dyDescent="0.25">
      <c r="A84" s="15" t="s">
        <v>242</v>
      </c>
      <c r="B84" s="4" t="s">
        <v>288</v>
      </c>
      <c r="C84" s="4" t="s">
        <v>734</v>
      </c>
      <c r="D84" s="4" t="s">
        <v>809</v>
      </c>
      <c r="E84" s="4" t="s">
        <v>15</v>
      </c>
      <c r="F84" s="15" t="s">
        <v>627</v>
      </c>
      <c r="G84" s="15" t="s">
        <v>632</v>
      </c>
      <c r="H84" s="27">
        <v>4</v>
      </c>
      <c r="I84" s="15" t="s">
        <v>629</v>
      </c>
      <c r="J84" s="15" t="s">
        <v>636</v>
      </c>
      <c r="K84" s="26">
        <v>1020</v>
      </c>
      <c r="L84" s="98">
        <v>-2.3685700170000001</v>
      </c>
      <c r="M84" s="98">
        <v>34.062585980000001</v>
      </c>
      <c r="N84" s="20">
        <v>42816</v>
      </c>
      <c r="O84" s="20">
        <v>42869</v>
      </c>
      <c r="P84" s="26">
        <f t="shared" si="1"/>
        <v>53</v>
      </c>
      <c r="Q84" s="77">
        <f>INDEX([1]Sheet1!$J:$J,MATCH(A84,[1]Sheet1!$A:$A,0))</f>
        <v>222.92411083499999</v>
      </c>
      <c r="R84" s="91" t="s">
        <v>23</v>
      </c>
      <c r="S84" s="83">
        <v>1.8</v>
      </c>
      <c r="T84" s="82">
        <v>0.4</v>
      </c>
      <c r="U84" s="104">
        <v>18</v>
      </c>
      <c r="V84" s="104">
        <v>35</v>
      </c>
      <c r="W84" s="10">
        <v>5.2</v>
      </c>
      <c r="X84" s="15">
        <v>28.6</v>
      </c>
      <c r="Y84" s="15">
        <v>25</v>
      </c>
      <c r="Z84" s="15">
        <v>85</v>
      </c>
      <c r="AA84" s="107">
        <v>0</v>
      </c>
      <c r="AB84">
        <v>26.71</v>
      </c>
      <c r="AC84" s="107">
        <v>9.2200000000000006</v>
      </c>
      <c r="AD84" s="110">
        <v>68.180000000000007</v>
      </c>
      <c r="AE84" s="107">
        <f t="shared" si="2"/>
        <v>77.400000000000006</v>
      </c>
      <c r="AF84" s="107">
        <f>IF(ISBLANK(AC84),"",IF(ISBLANK(AA85),"",IFERROR(((AC84-AA85)/0.36/P84),"")))</f>
        <v>0.48322851153039836</v>
      </c>
      <c r="AG84" s="107">
        <f>IF(ISBLANK(AC84),"",IF(ISBLANK(AC84),"",IFERROR(((AC84-AC85)/0.36/P84),"")))</f>
        <v>-0.44758909853249479</v>
      </c>
      <c r="AH84" s="107">
        <f>IF(ISBLANK(AB85),"",IF(ISBLANK(AE84),"",IFERROR(((AE84-AB85)/0.36/P84),"")))</f>
        <v>3.1215932914046123</v>
      </c>
      <c r="AI84" s="107">
        <f>IF(ISBLANK(AE85),"",IF(ISBLANK(AE84),"",IFERROR(((AE84-AE85)/0.36/P84),"")))</f>
        <v>0.49371069182389948</v>
      </c>
    </row>
    <row r="85" spans="1:35" x14ac:dyDescent="0.25">
      <c r="A85" s="15" t="s">
        <v>243</v>
      </c>
      <c r="B85" s="4" t="s">
        <v>288</v>
      </c>
      <c r="C85" s="4" t="s">
        <v>734</v>
      </c>
      <c r="D85" s="4" t="s">
        <v>809</v>
      </c>
      <c r="E85" s="4" t="s">
        <v>15</v>
      </c>
      <c r="F85" s="15" t="s">
        <v>627</v>
      </c>
      <c r="G85" s="15" t="s">
        <v>632</v>
      </c>
      <c r="H85" s="27">
        <v>4</v>
      </c>
      <c r="I85" s="15" t="s">
        <v>631</v>
      </c>
      <c r="J85" s="15" t="s">
        <v>636</v>
      </c>
      <c r="K85" s="26">
        <v>1020</v>
      </c>
      <c r="L85" s="98">
        <v>-2.3685700170000001</v>
      </c>
      <c r="M85" s="98">
        <v>34.062585980000001</v>
      </c>
      <c r="N85" s="20">
        <v>42816</v>
      </c>
      <c r="O85" s="20">
        <v>42869</v>
      </c>
      <c r="P85" s="26">
        <f t="shared" si="1"/>
        <v>53</v>
      </c>
      <c r="Q85" s="77">
        <f>INDEX([1]Sheet1!$J:$J,MATCH(A85,[1]Sheet1!$A:$A,0))</f>
        <v>222.92411083499999</v>
      </c>
      <c r="R85" s="91" t="s">
        <v>23</v>
      </c>
      <c r="S85" s="83">
        <v>1.7</v>
      </c>
      <c r="T85" s="82">
        <v>2.1</v>
      </c>
      <c r="U85" s="104">
        <v>55</v>
      </c>
      <c r="V85" s="104">
        <v>70</v>
      </c>
      <c r="W85" s="10">
        <v>2.5</v>
      </c>
      <c r="X85" s="15">
        <v>17.600000000000001</v>
      </c>
      <c r="Y85" s="15">
        <v>25</v>
      </c>
      <c r="Z85" s="15">
        <v>95</v>
      </c>
      <c r="AA85" s="107">
        <v>0</v>
      </c>
      <c r="AB85">
        <v>17.84</v>
      </c>
      <c r="AC85" s="108">
        <v>17.760000000000002</v>
      </c>
      <c r="AD85" s="108">
        <v>50.22</v>
      </c>
      <c r="AE85" s="107">
        <f t="shared" si="2"/>
        <v>67.98</v>
      </c>
      <c r="AF85" s="107">
        <f>IF(ISBLANK(AC85),"",IF(ISBLANK(AA85),"",IFERROR(((AC85-AA85)/0.36/P85),"")))</f>
        <v>0.93081761006289321</v>
      </c>
      <c r="AH85" s="107">
        <f>IF(ISBLANK(AE85),"",IF(ISBLANK(AB85),"",IFERROR(((AE85-AB85)/0.36/P85),"")))</f>
        <v>2.6278825995807127</v>
      </c>
    </row>
    <row r="86" spans="1:35" x14ac:dyDescent="0.25">
      <c r="A86" s="15" t="s">
        <v>244</v>
      </c>
      <c r="B86" s="4" t="s">
        <v>289</v>
      </c>
      <c r="C86" s="4" t="s">
        <v>735</v>
      </c>
      <c r="D86" s="4" t="s">
        <v>810</v>
      </c>
      <c r="E86" s="4" t="s">
        <v>31</v>
      </c>
      <c r="F86" s="15" t="s">
        <v>633</v>
      </c>
      <c r="G86" s="15" t="s">
        <v>628</v>
      </c>
      <c r="H86" s="27">
        <v>1</v>
      </c>
      <c r="I86" s="15" t="s">
        <v>629</v>
      </c>
      <c r="J86" s="15" t="s">
        <v>636</v>
      </c>
      <c r="K86" s="26">
        <v>995</v>
      </c>
      <c r="L86" s="98">
        <v>-3.2993320000000002</v>
      </c>
      <c r="M86" s="98">
        <v>34.848457965999998</v>
      </c>
      <c r="N86" s="20">
        <v>42818</v>
      </c>
      <c r="O86" s="20">
        <v>42866</v>
      </c>
      <c r="P86" s="26">
        <f t="shared" si="1"/>
        <v>48</v>
      </c>
      <c r="Q86" s="77">
        <f>INDEX([1]Sheet1!$J:$J,MATCH(A86,[1]Sheet1!$A:$A,0))</f>
        <v>115.33425271599999</v>
      </c>
      <c r="R86" s="91" t="s">
        <v>115</v>
      </c>
      <c r="S86" s="83">
        <v>2</v>
      </c>
      <c r="T86" s="82">
        <v>6.8</v>
      </c>
      <c r="U86" s="104">
        <v>13</v>
      </c>
      <c r="V86" s="104">
        <v>30</v>
      </c>
      <c r="W86" s="10"/>
      <c r="X86" s="10"/>
      <c r="Y86" s="10"/>
      <c r="Z86" s="10"/>
      <c r="AA86" s="107">
        <v>14.67</v>
      </c>
      <c r="AB86">
        <v>56.45</v>
      </c>
      <c r="AE86" s="107" t="str">
        <f t="shared" si="2"/>
        <v/>
      </c>
      <c r="AF86" s="107" t="str">
        <f>IF(ISBLANK(AC86),"",IF(ISBLANK(AA88),"",IFERROR(((AC86-AA88)/0.36/P86),"")))</f>
        <v/>
      </c>
      <c r="AG86" s="107" t="str">
        <f>IF(ISBLANK(AC86),"",IF(ISBLANK(AC88),"",IFERROR(((AC86-AC88)/0.36/P86),"")))</f>
        <v/>
      </c>
      <c r="AH86" s="107" t="str">
        <f>IF(ISBLANK(AE86),"",IF(ISBLANK(AB88),"",IFERROR(((AE86-AB88)/0.36/P86),"")))</f>
        <v/>
      </c>
      <c r="AI86" s="107" t="str">
        <f>IF(ISBLANK(AE88),"",IF(ISBLANK(AE86),"",IFERROR(((AE86-AE88)/0.36/P86),"")))</f>
        <v/>
      </c>
    </row>
    <row r="87" spans="1:35" x14ac:dyDescent="0.25">
      <c r="A87" s="15" t="s">
        <v>245</v>
      </c>
      <c r="B87" s="4" t="s">
        <v>289</v>
      </c>
      <c r="C87" s="4" t="s">
        <v>735</v>
      </c>
      <c r="D87" s="4" t="s">
        <v>810</v>
      </c>
      <c r="E87" s="4" t="s">
        <v>31</v>
      </c>
      <c r="F87" s="15" t="s">
        <v>633</v>
      </c>
      <c r="G87" s="15" t="s">
        <v>628</v>
      </c>
      <c r="H87" s="27">
        <v>1</v>
      </c>
      <c r="I87" s="15" t="s">
        <v>634</v>
      </c>
      <c r="J87" s="15" t="s">
        <v>636</v>
      </c>
      <c r="K87" s="26">
        <v>995</v>
      </c>
      <c r="L87" s="98">
        <v>-3.2993320000000002</v>
      </c>
      <c r="M87" s="98">
        <v>34.848457965999998</v>
      </c>
      <c r="N87" s="20">
        <v>42819</v>
      </c>
      <c r="O87" s="20">
        <v>42866</v>
      </c>
      <c r="P87" s="26">
        <f t="shared" ref="P87:P150" si="3">O87-N87</f>
        <v>47</v>
      </c>
      <c r="Q87" s="77">
        <f>INDEX([1]Sheet1!$J:$J,MATCH(A87,[1]Sheet1!$A:$A,0))</f>
        <v>115.33425271599999</v>
      </c>
      <c r="R87" s="91" t="s">
        <v>115</v>
      </c>
      <c r="S87" s="83">
        <v>2.2999999999999998</v>
      </c>
      <c r="T87" s="82">
        <v>19.5</v>
      </c>
      <c r="U87" s="104">
        <v>13</v>
      </c>
      <c r="V87" s="104">
        <v>35</v>
      </c>
      <c r="W87" s="10"/>
      <c r="X87" s="10"/>
      <c r="Y87" s="10"/>
      <c r="Z87" s="10"/>
      <c r="AA87" s="107">
        <v>24.35</v>
      </c>
      <c r="AB87">
        <v>81.08</v>
      </c>
      <c r="AE87" s="107" t="str">
        <f t="shared" si="2"/>
        <v/>
      </c>
      <c r="AF87" s="107" t="str">
        <f>IF(ISBLANK(AC87),"",IF(ISBLANK(AA88),"",IFERROR(((AC87-AA88)/0.36/P87),"")))</f>
        <v/>
      </c>
      <c r="AG87" s="107" t="str">
        <f>IF(ISBLANK(AC87),"",IF(ISBLANK(AC88),"",IFERROR(((AC87-AC88)/0.36/P87),"")))</f>
        <v/>
      </c>
      <c r="AH87" s="107" t="str">
        <f>IF(ISBLANK(AE87),"",IF(ISBLANK(AB88),"",IFERROR(((AE87-AB88)/0.36/P87),"")))</f>
        <v/>
      </c>
      <c r="AI87" s="107" t="str">
        <f>IF(ISBLANK(AE88),"",IF(ISBLANK(AE87),"",IFERROR(((AE87-AE88)/0.36/P87),"")))</f>
        <v/>
      </c>
    </row>
    <row r="88" spans="1:35" x14ac:dyDescent="0.25">
      <c r="A88" s="15" t="s">
        <v>246</v>
      </c>
      <c r="B88" s="4" t="s">
        <v>289</v>
      </c>
      <c r="C88" s="4" t="s">
        <v>735</v>
      </c>
      <c r="D88" s="4" t="s">
        <v>810</v>
      </c>
      <c r="E88" s="4" t="s">
        <v>31</v>
      </c>
      <c r="F88" s="15" t="s">
        <v>633</v>
      </c>
      <c r="G88" s="15" t="s">
        <v>628</v>
      </c>
      <c r="H88" s="27">
        <v>1</v>
      </c>
      <c r="I88" s="15" t="s">
        <v>631</v>
      </c>
      <c r="J88" s="15" t="s">
        <v>636</v>
      </c>
      <c r="K88" s="26">
        <v>995</v>
      </c>
      <c r="L88" s="98">
        <v>-3.2993320000000002</v>
      </c>
      <c r="M88" s="98">
        <v>34.848457965999998</v>
      </c>
      <c r="N88" s="20">
        <v>42818</v>
      </c>
      <c r="O88" s="20">
        <v>42866</v>
      </c>
      <c r="P88" s="26">
        <f t="shared" si="3"/>
        <v>48</v>
      </c>
      <c r="Q88" s="77">
        <f>INDEX([1]Sheet1!$J:$J,MATCH(A88,[1]Sheet1!$A:$A,0))</f>
        <v>115.33425271599999</v>
      </c>
      <c r="R88" s="91" t="s">
        <v>115</v>
      </c>
      <c r="S88" s="83">
        <v>1.5</v>
      </c>
      <c r="T88" s="82">
        <v>3.6</v>
      </c>
      <c r="U88" s="104">
        <v>8</v>
      </c>
      <c r="V88" s="104">
        <v>38</v>
      </c>
      <c r="W88" s="10"/>
      <c r="X88" s="10"/>
      <c r="Y88" s="10"/>
      <c r="Z88" s="10"/>
      <c r="AA88" s="107">
        <v>7.46</v>
      </c>
      <c r="AB88">
        <v>28.23</v>
      </c>
      <c r="AC88" s="107">
        <v>0</v>
      </c>
      <c r="AE88" s="107">
        <f t="shared" si="2"/>
        <v>0</v>
      </c>
      <c r="AF88" s="107">
        <f>IF(ISBLANK(AC88),"",IF(ISBLANK(AA88),"",IFERROR(((AC88-AA88)/0.36/P88),"")))</f>
        <v>-0.43171296296296297</v>
      </c>
      <c r="AH88" s="107">
        <f>IF(ISBLANK(AE88),"",IF(ISBLANK(AB88),"",IFERROR(((AE88-AB88)/0.36/P88),"")))</f>
        <v>-1.6336805555555556</v>
      </c>
    </row>
    <row r="89" spans="1:35" x14ac:dyDescent="0.25">
      <c r="A89" s="15" t="s">
        <v>247</v>
      </c>
      <c r="B89" s="4" t="s">
        <v>290</v>
      </c>
      <c r="C89" s="4" t="s">
        <v>735</v>
      </c>
      <c r="D89" s="4" t="s">
        <v>811</v>
      </c>
      <c r="E89" s="4" t="s">
        <v>31</v>
      </c>
      <c r="F89" s="15" t="s">
        <v>633</v>
      </c>
      <c r="G89" s="15" t="s">
        <v>628</v>
      </c>
      <c r="H89" s="27">
        <v>2</v>
      </c>
      <c r="I89" s="15" t="s">
        <v>629</v>
      </c>
      <c r="J89" s="15" t="s">
        <v>636</v>
      </c>
      <c r="K89" s="26">
        <v>980</v>
      </c>
      <c r="L89" s="98">
        <v>-3.3032679740000002</v>
      </c>
      <c r="M89" s="98">
        <v>34.847795963000003</v>
      </c>
      <c r="N89" s="20">
        <v>42818</v>
      </c>
      <c r="O89" s="20">
        <v>42866</v>
      </c>
      <c r="P89" s="26">
        <f t="shared" si="3"/>
        <v>48</v>
      </c>
      <c r="Q89" s="77">
        <f>INDEX([1]Sheet1!$J:$J,MATCH(A89,[1]Sheet1!$A:$A,0))</f>
        <v>115.33425271599999</v>
      </c>
      <c r="R89" s="91" t="s">
        <v>115</v>
      </c>
      <c r="S89" s="83">
        <v>0.5</v>
      </c>
      <c r="T89" s="82">
        <v>1.5</v>
      </c>
      <c r="U89" s="104">
        <v>3.5</v>
      </c>
      <c r="V89" s="104">
        <v>35</v>
      </c>
      <c r="W89" s="10">
        <v>2</v>
      </c>
      <c r="X89" s="15">
        <v>3.6</v>
      </c>
      <c r="Y89" s="15">
        <v>18</v>
      </c>
      <c r="Z89" s="15">
        <v>25</v>
      </c>
      <c r="AA89" s="107">
        <v>3.03</v>
      </c>
      <c r="AB89">
        <v>37.050000000000004</v>
      </c>
      <c r="AC89" s="108">
        <v>14.46</v>
      </c>
      <c r="AD89" s="110">
        <v>11.35</v>
      </c>
      <c r="AE89" s="107">
        <f t="shared" si="2"/>
        <v>25.810000000000002</v>
      </c>
      <c r="AF89" s="107">
        <f>IF(ISBLANK(AC89),"",IF(ISBLANK(AA91),"",IFERROR(((AC89-AA91)/0.36/P89),"")))</f>
        <v>0.71585648148148151</v>
      </c>
      <c r="AG89" s="107">
        <f>IF(ISBLANK(AC89),"",IF(ISBLANK(AC91),"",IFERROR(((AC89-AC91)/0.36/P89),"")))</f>
        <v>0.54340277777777779</v>
      </c>
      <c r="AH89" s="107">
        <f>IF(ISBLANK(AE89),"",IF(ISBLANK(AB91),"",IFERROR(((AE89-AB91)/0.36/P89),"")))</f>
        <v>-0.84490740740740711</v>
      </c>
      <c r="AI89" s="107">
        <f>IF(ISBLANK(AE91),"",IF(ISBLANK(AE89),"",IFERROR(((AE89-AE91)/0.36/P89),"")))</f>
        <v>0.57928240740740755</v>
      </c>
    </row>
    <row r="90" spans="1:35" x14ac:dyDescent="0.25">
      <c r="A90" s="15" t="s">
        <v>248</v>
      </c>
      <c r="B90" s="4" t="s">
        <v>290</v>
      </c>
      <c r="C90" s="4" t="s">
        <v>735</v>
      </c>
      <c r="D90" s="4" t="s">
        <v>811</v>
      </c>
      <c r="E90" s="4" t="s">
        <v>31</v>
      </c>
      <c r="F90" s="15" t="s">
        <v>633</v>
      </c>
      <c r="G90" s="15" t="s">
        <v>628</v>
      </c>
      <c r="H90" s="27">
        <v>2</v>
      </c>
      <c r="I90" s="15" t="s">
        <v>634</v>
      </c>
      <c r="J90" s="15" t="s">
        <v>636</v>
      </c>
      <c r="K90" s="26">
        <v>980</v>
      </c>
      <c r="L90" s="98">
        <v>-3.3032679740000002</v>
      </c>
      <c r="M90" s="98">
        <v>34.847795963000003</v>
      </c>
      <c r="N90" s="20">
        <v>42819</v>
      </c>
      <c r="O90" s="20">
        <v>42866</v>
      </c>
      <c r="P90" s="26">
        <f t="shared" si="3"/>
        <v>47</v>
      </c>
      <c r="Q90" s="77">
        <f>INDEX([1]Sheet1!$J:$J,MATCH(A90,[1]Sheet1!$A:$A,0))</f>
        <v>115.33425271599999</v>
      </c>
      <c r="R90" s="91" t="s">
        <v>115</v>
      </c>
      <c r="S90" s="83">
        <v>2.5</v>
      </c>
      <c r="T90" s="82">
        <v>6.4</v>
      </c>
      <c r="U90" s="104">
        <v>15</v>
      </c>
      <c r="V90" s="104">
        <v>40</v>
      </c>
      <c r="W90" s="10"/>
      <c r="X90" s="10"/>
      <c r="Y90" s="10"/>
      <c r="Z90" s="10"/>
      <c r="AA90" s="107">
        <v>9.42</v>
      </c>
      <c r="AB90">
        <v>90.29</v>
      </c>
      <c r="AE90" s="107" t="str">
        <f t="shared" si="2"/>
        <v/>
      </c>
      <c r="AF90" s="107" t="str">
        <f>IF(ISBLANK(AC90),"",IF(ISBLANK(AA91),"",IFERROR(((AC90-AA91)/0.36/P90),"")))</f>
        <v/>
      </c>
      <c r="AG90" s="107" t="str">
        <f>IF(ISBLANK(AC90),"",IF(ISBLANK(AC91),"",IFERROR(((AC90-AC91)/0.36/P90),"")))</f>
        <v/>
      </c>
      <c r="AH90" s="107" t="str">
        <f>IF(ISBLANK(AE90),"",IF(ISBLANK(AB91),"",IFERROR(((AE90-AB91)/0.36/P90),"")))</f>
        <v/>
      </c>
      <c r="AI90" s="107" t="str">
        <f>IF(ISBLANK(AE91),"",IF(ISBLANK(AE90),"",IFERROR(((AE90-AE91)/0.36/P90),"")))</f>
        <v/>
      </c>
    </row>
    <row r="91" spans="1:35" x14ac:dyDescent="0.25">
      <c r="A91" s="15" t="s">
        <v>249</v>
      </c>
      <c r="B91" s="4" t="s">
        <v>290</v>
      </c>
      <c r="C91" s="4" t="s">
        <v>735</v>
      </c>
      <c r="D91" s="15" t="s">
        <v>811</v>
      </c>
      <c r="E91" s="4" t="s">
        <v>31</v>
      </c>
      <c r="F91" s="15" t="s">
        <v>633</v>
      </c>
      <c r="G91" s="15" t="s">
        <v>628</v>
      </c>
      <c r="H91" s="27">
        <v>2</v>
      </c>
      <c r="I91" s="15" t="s">
        <v>631</v>
      </c>
      <c r="J91" s="15" t="s">
        <v>636</v>
      </c>
      <c r="K91" s="27">
        <v>980</v>
      </c>
      <c r="L91" s="98">
        <v>-3.3032679740000002</v>
      </c>
      <c r="M91" s="98">
        <v>34.847795963000003</v>
      </c>
      <c r="N91" s="20">
        <v>42818</v>
      </c>
      <c r="O91" s="20">
        <v>42866</v>
      </c>
      <c r="P91" s="26">
        <f t="shared" si="3"/>
        <v>48</v>
      </c>
      <c r="Q91" s="77">
        <f>INDEX([1]Sheet1!$J:$J,MATCH(A91,[1]Sheet1!$A:$A,0))</f>
        <v>115.33425271599999</v>
      </c>
      <c r="R91" s="91" t="s">
        <v>115</v>
      </c>
      <c r="S91" s="83">
        <v>1.7</v>
      </c>
      <c r="T91" s="82">
        <v>3.5</v>
      </c>
      <c r="U91" s="104">
        <v>10</v>
      </c>
      <c r="V91" s="104">
        <v>30</v>
      </c>
      <c r="W91" s="10">
        <v>1.5</v>
      </c>
      <c r="X91" s="15">
        <v>1.2</v>
      </c>
      <c r="Y91" s="15">
        <v>10</v>
      </c>
      <c r="Z91" s="15">
        <v>25</v>
      </c>
      <c r="AA91" s="107">
        <v>2.09</v>
      </c>
      <c r="AB91">
        <v>40.409999999999997</v>
      </c>
      <c r="AC91" s="107">
        <v>5.07</v>
      </c>
      <c r="AD91" s="110">
        <v>10.73</v>
      </c>
      <c r="AE91" s="107">
        <f t="shared" si="2"/>
        <v>15.8</v>
      </c>
      <c r="AF91" s="107">
        <f>IF(ISBLANK(AC91),"",IF(ISBLANK(AA91),"",IFERROR(((AC91-AA91)/0.36/P91),"")))</f>
        <v>0.17245370370370372</v>
      </c>
      <c r="AH91" s="107">
        <f>IF(ISBLANK(AE91),"",IF(ISBLANK(AB91),"",IFERROR(((AE91-AB91)/0.36/P91),"")))</f>
        <v>-1.4241898148148147</v>
      </c>
    </row>
    <row r="92" spans="1:35" x14ac:dyDescent="0.25">
      <c r="A92" s="15" t="s">
        <v>250</v>
      </c>
      <c r="B92" s="4" t="s">
        <v>291</v>
      </c>
      <c r="C92" s="4" t="s">
        <v>735</v>
      </c>
      <c r="D92" s="4" t="s">
        <v>812</v>
      </c>
      <c r="E92" s="4" t="s">
        <v>31</v>
      </c>
      <c r="F92" s="15" t="s">
        <v>633</v>
      </c>
      <c r="G92" s="15" t="s">
        <v>628</v>
      </c>
      <c r="H92" s="27">
        <v>3</v>
      </c>
      <c r="I92" s="15" t="s">
        <v>629</v>
      </c>
      <c r="J92" s="15" t="s">
        <v>636</v>
      </c>
      <c r="K92" s="26">
        <v>998</v>
      </c>
      <c r="L92" s="98">
        <v>-3.295644969</v>
      </c>
      <c r="M92" s="98">
        <v>34.852435010999997</v>
      </c>
      <c r="N92" s="20">
        <v>42818</v>
      </c>
      <c r="O92" s="20">
        <v>42866</v>
      </c>
      <c r="P92" s="26">
        <f t="shared" si="3"/>
        <v>48</v>
      </c>
      <c r="Q92" s="77">
        <f>INDEX([1]Sheet1!$J:$J,MATCH(A92,[1]Sheet1!$A:$A,0))</f>
        <v>115.33425271599999</v>
      </c>
      <c r="R92" s="91" t="s">
        <v>115</v>
      </c>
      <c r="S92" s="83">
        <v>1.2</v>
      </c>
      <c r="T92" s="82">
        <v>4.0999999999999996</v>
      </c>
      <c r="U92" s="104">
        <v>6</v>
      </c>
      <c r="V92" s="104">
        <v>50</v>
      </c>
      <c r="W92" s="10"/>
      <c r="X92" s="10"/>
      <c r="Y92" s="10"/>
      <c r="Z92" s="10"/>
      <c r="AA92" s="107">
        <v>8.26</v>
      </c>
      <c r="AB92">
        <v>38.380000000000003</v>
      </c>
      <c r="AE92" s="107" t="str">
        <f t="shared" si="2"/>
        <v/>
      </c>
      <c r="AF92" s="107" t="str">
        <f>IF(ISBLANK(AC92),"",IF(ISBLANK(AA94),"",IFERROR(((AC92-AA94)/0.36/P92),"")))</f>
        <v/>
      </c>
      <c r="AG92" s="107" t="str">
        <f>IF(ISBLANK(AC92),"",IF(ISBLANK(AC94),"",IFERROR(((AC92-AC94)/0.36/P92),"")))</f>
        <v/>
      </c>
      <c r="AH92" s="107" t="str">
        <f>IF(ISBLANK(AE92),"",IF(ISBLANK(AB94),"",IFERROR(((AE92-AB94)/0.36/P92),"")))</f>
        <v/>
      </c>
      <c r="AI92" s="107" t="str">
        <f>IF(ISBLANK(AE94),"",IF(ISBLANK(AE92),"",IFERROR(((AE92-AE94)/0.36/P92),"")))</f>
        <v/>
      </c>
    </row>
    <row r="93" spans="1:35" x14ac:dyDescent="0.25">
      <c r="A93" s="15" t="s">
        <v>251</v>
      </c>
      <c r="B93" s="4" t="s">
        <v>291</v>
      </c>
      <c r="C93" s="4" t="s">
        <v>735</v>
      </c>
      <c r="D93" s="4" t="s">
        <v>812</v>
      </c>
      <c r="E93" s="4" t="s">
        <v>31</v>
      </c>
      <c r="F93" s="15" t="s">
        <v>633</v>
      </c>
      <c r="G93" s="15" t="s">
        <v>628</v>
      </c>
      <c r="H93" s="27">
        <v>3</v>
      </c>
      <c r="I93" s="15" t="s">
        <v>634</v>
      </c>
      <c r="J93" s="15" t="s">
        <v>636</v>
      </c>
      <c r="K93" s="26">
        <v>998</v>
      </c>
      <c r="L93" s="98">
        <v>-3.295644969</v>
      </c>
      <c r="M93" s="98">
        <v>34.852435010999997</v>
      </c>
      <c r="N93" s="20">
        <v>42819</v>
      </c>
      <c r="O93" s="20">
        <v>42866</v>
      </c>
      <c r="P93" s="26">
        <f t="shared" si="3"/>
        <v>47</v>
      </c>
      <c r="Q93" s="77">
        <f>INDEX([1]Sheet1!$J:$J,MATCH(A93,[1]Sheet1!$A:$A,0))</f>
        <v>115.33425271599999</v>
      </c>
      <c r="R93" s="91" t="s">
        <v>115</v>
      </c>
      <c r="S93" s="83">
        <v>1.5</v>
      </c>
      <c r="T93" s="82">
        <v>4.3</v>
      </c>
      <c r="U93" s="104">
        <v>6</v>
      </c>
      <c r="V93" s="104">
        <v>31</v>
      </c>
      <c r="W93" s="10">
        <v>2.5</v>
      </c>
      <c r="X93" s="15">
        <v>13</v>
      </c>
      <c r="Y93" s="15">
        <v>15</v>
      </c>
      <c r="Z93" s="15">
        <v>60</v>
      </c>
      <c r="AA93" s="107">
        <v>17.64</v>
      </c>
      <c r="AB93">
        <v>74.03</v>
      </c>
      <c r="AC93" s="107">
        <v>8.0399999999999991</v>
      </c>
      <c r="AD93" s="108">
        <v>38.369999999999997</v>
      </c>
      <c r="AE93" s="107">
        <f t="shared" si="2"/>
        <v>46.41</v>
      </c>
      <c r="AF93" s="107">
        <f>IF(ISBLANK(AC93),"",IF(ISBLANK(AA94),"",IFERROR(((AC93-AA94)/0.36/P93),"")))</f>
        <v>4.6099290780141813E-2</v>
      </c>
      <c r="AG93" s="107">
        <f>IF(ISBLANK(AC93),"",IF(ISBLANK(AC94),"",IFERROR(((AC93-AC94)/0.36/P93),"")))</f>
        <v>0.12529550827423164</v>
      </c>
      <c r="AH93" s="107">
        <f>IF(ISBLANK(AE93),"",IF(ISBLANK(AB94),"",IFERROR(((AE93-AB94)/0.36/P93),"")))</f>
        <v>1.2553191489361699</v>
      </c>
      <c r="AI93" s="107">
        <f>IF(ISBLANK(AE94),"",IF(ISBLANK(AE93),"",IFERROR(((AE93-AE94)/0.36/P93),"")))</f>
        <v>1.2913711583924345</v>
      </c>
    </row>
    <row r="94" spans="1:35" x14ac:dyDescent="0.25">
      <c r="A94" s="15" t="s">
        <v>252</v>
      </c>
      <c r="B94" s="4" t="s">
        <v>291</v>
      </c>
      <c r="C94" s="4" t="s">
        <v>735</v>
      </c>
      <c r="D94" s="4" t="s">
        <v>812</v>
      </c>
      <c r="E94" s="4" t="s">
        <v>31</v>
      </c>
      <c r="F94" s="15" t="s">
        <v>633</v>
      </c>
      <c r="G94" s="15" t="s">
        <v>628</v>
      </c>
      <c r="H94" s="27">
        <v>3</v>
      </c>
      <c r="I94" s="15" t="s">
        <v>631</v>
      </c>
      <c r="J94" s="15" t="s">
        <v>636</v>
      </c>
      <c r="K94" s="26">
        <v>998</v>
      </c>
      <c r="L94" s="98">
        <v>-3.295644969</v>
      </c>
      <c r="M94" s="98">
        <v>34.852435010999997</v>
      </c>
      <c r="N94" s="20">
        <v>42818</v>
      </c>
      <c r="O94" s="20">
        <v>42866</v>
      </c>
      <c r="P94" s="26">
        <f t="shared" si="3"/>
        <v>48</v>
      </c>
      <c r="Q94" s="77">
        <f>INDEX([1]Sheet1!$J:$J,MATCH(A94,[1]Sheet1!$A:$A,0))</f>
        <v>115.33425271599999</v>
      </c>
      <c r="R94" s="91" t="s">
        <v>115</v>
      </c>
      <c r="S94" s="83">
        <v>1.5</v>
      </c>
      <c r="T94" s="82">
        <v>14.8</v>
      </c>
      <c r="U94" s="104">
        <v>15</v>
      </c>
      <c r="V94" s="104">
        <v>62</v>
      </c>
      <c r="W94" s="10">
        <v>1.7</v>
      </c>
      <c r="X94" s="15">
        <v>3.3</v>
      </c>
      <c r="Y94" s="15">
        <v>10</v>
      </c>
      <c r="Z94" s="15">
        <v>30</v>
      </c>
      <c r="AA94" s="107">
        <v>7.26</v>
      </c>
      <c r="AB94">
        <v>25.17</v>
      </c>
      <c r="AC94" s="107">
        <v>5.92</v>
      </c>
      <c r="AD94" s="108">
        <v>18.64</v>
      </c>
      <c r="AE94" s="107">
        <f t="shared" si="2"/>
        <v>24.560000000000002</v>
      </c>
      <c r="AF94" s="107">
        <f>IF(ISBLANK(AC94),"",IF(ISBLANK(AA94),"",IFERROR(((AC94-AA94)/0.36/P94),"")))</f>
        <v>-7.7546296296296294E-2</v>
      </c>
      <c r="AH94" s="107">
        <f>IF(ISBLANK(AE94),"",IF(ISBLANK(AB94),"",IFERROR(((AE94-AB94)/0.36/P94),"")))</f>
        <v>-3.5300925925925895E-2</v>
      </c>
    </row>
    <row r="95" spans="1:35" x14ac:dyDescent="0.25">
      <c r="A95" s="15" t="s">
        <v>253</v>
      </c>
      <c r="B95" s="4" t="s">
        <v>292</v>
      </c>
      <c r="C95" s="4" t="s">
        <v>735</v>
      </c>
      <c r="D95" s="4" t="s">
        <v>813</v>
      </c>
      <c r="E95" s="4" t="s">
        <v>31</v>
      </c>
      <c r="F95" s="15" t="s">
        <v>633</v>
      </c>
      <c r="G95" s="15" t="s">
        <v>628</v>
      </c>
      <c r="H95" s="27">
        <v>4</v>
      </c>
      <c r="I95" s="15" t="s">
        <v>629</v>
      </c>
      <c r="J95" s="15" t="s">
        <v>636</v>
      </c>
      <c r="K95" s="26">
        <v>1000</v>
      </c>
      <c r="L95" s="98">
        <v>-3.296013018</v>
      </c>
      <c r="M95" s="98">
        <v>34.854326974999999</v>
      </c>
      <c r="N95" s="20">
        <v>42819</v>
      </c>
      <c r="O95" s="20">
        <v>42866</v>
      </c>
      <c r="P95" s="26">
        <f t="shared" si="3"/>
        <v>47</v>
      </c>
      <c r="Q95" s="77">
        <f>INDEX([1]Sheet1!$J:$J,MATCH(A95,[1]Sheet1!$A:$A,0))</f>
        <v>132.710957729</v>
      </c>
      <c r="R95" s="91" t="s">
        <v>115</v>
      </c>
      <c r="S95" s="83">
        <v>1</v>
      </c>
      <c r="T95" s="82">
        <v>2.2999999999999998</v>
      </c>
      <c r="U95" s="104">
        <v>6</v>
      </c>
      <c r="V95" s="104">
        <v>35</v>
      </c>
      <c r="W95" s="10">
        <v>1.5</v>
      </c>
      <c r="X95" s="15">
        <v>6.8</v>
      </c>
      <c r="Y95" s="15">
        <v>10</v>
      </c>
      <c r="Z95" s="15">
        <v>40</v>
      </c>
      <c r="AA95" s="107">
        <v>3.59</v>
      </c>
      <c r="AB95">
        <v>53.28</v>
      </c>
      <c r="AC95" s="108">
        <v>4.07</v>
      </c>
      <c r="AD95" s="108">
        <v>39.53</v>
      </c>
      <c r="AE95" s="107">
        <f t="shared" si="2"/>
        <v>43.6</v>
      </c>
      <c r="AF95" s="107">
        <f>IF(ISBLANK(AC95),"",IF(ISBLANK(AA97),"",IFERROR(((AC95-AA97)/0.36/P95),"")))</f>
        <v>-0.25531914893617025</v>
      </c>
      <c r="AG95" s="107">
        <f>IF(ISBLANK(AC95),"",IF(ISBLANK(AC97),"",IFERROR(((AC95-AC97)/0.36/P95),"")))</f>
        <v>-7.9196217494089824E-2</v>
      </c>
      <c r="AH95" s="107">
        <f>IF(ISBLANK(AE95),"",IF(ISBLANK(AB97),"",IFERROR(((AE95-AB97)/0.36/P95),"")))</f>
        <v>1.0277777777777779</v>
      </c>
      <c r="AI95" s="107">
        <f>IF(ISBLANK(AE97),"",IF(ISBLANK(AE95),"",IFERROR(((AE95-AE97)/0.36/P95),"")))</f>
        <v>1.6170212765957446</v>
      </c>
    </row>
    <row r="96" spans="1:35" x14ac:dyDescent="0.25">
      <c r="A96" s="15" t="s">
        <v>254</v>
      </c>
      <c r="B96" s="4" t="s">
        <v>292</v>
      </c>
      <c r="C96" s="4" t="s">
        <v>735</v>
      </c>
      <c r="D96" s="4" t="s">
        <v>813</v>
      </c>
      <c r="E96" s="4" t="s">
        <v>31</v>
      </c>
      <c r="F96" s="15" t="s">
        <v>633</v>
      </c>
      <c r="G96" s="15" t="s">
        <v>628</v>
      </c>
      <c r="H96" s="27">
        <v>4</v>
      </c>
      <c r="I96" s="15" t="s">
        <v>634</v>
      </c>
      <c r="J96" s="15" t="s">
        <v>636</v>
      </c>
      <c r="K96" s="26">
        <v>1000</v>
      </c>
      <c r="L96" s="98">
        <v>-3.296013018</v>
      </c>
      <c r="M96" s="98">
        <v>34.854326974999999</v>
      </c>
      <c r="N96" s="20">
        <v>42819</v>
      </c>
      <c r="O96" s="20">
        <v>42866</v>
      </c>
      <c r="P96" s="26">
        <f t="shared" si="3"/>
        <v>47</v>
      </c>
      <c r="Q96" s="77">
        <f>INDEX([1]Sheet1!$J:$J,MATCH(A96,[1]Sheet1!$A:$A,0))</f>
        <v>132.710957729</v>
      </c>
      <c r="R96" s="91" t="s">
        <v>115</v>
      </c>
      <c r="S96" s="83">
        <v>1.8</v>
      </c>
      <c r="T96" s="82">
        <v>3.2</v>
      </c>
      <c r="U96" s="104">
        <v>7</v>
      </c>
      <c r="V96" s="104">
        <v>35</v>
      </c>
      <c r="W96" s="10">
        <v>2</v>
      </c>
      <c r="X96" s="15">
        <v>9.6</v>
      </c>
      <c r="Y96" s="15">
        <v>40</v>
      </c>
      <c r="Z96" s="15">
        <v>60</v>
      </c>
      <c r="AA96" s="107">
        <v>49.76</v>
      </c>
      <c r="AB96">
        <v>96.49</v>
      </c>
      <c r="AC96" s="108">
        <v>24.86</v>
      </c>
      <c r="AD96" s="108">
        <v>21.43</v>
      </c>
      <c r="AE96" s="107">
        <f t="shared" si="2"/>
        <v>46.29</v>
      </c>
      <c r="AF96" s="107">
        <f>IF(ISBLANK(AC96),"",IF(ISBLANK(AA97),"",IFERROR(((AC96-AA97)/0.36/P96),"")))</f>
        <v>0.97340425531914898</v>
      </c>
      <c r="AG96" s="107">
        <f>IF(ISBLANK(AC96),"",IF(ISBLANK(AC97),"",IFERROR(((AC96-AC97)/0.36/P96),"")))</f>
        <v>1.1495271867612293</v>
      </c>
      <c r="AH96" s="107">
        <f>IF(ISBLANK(AE96),"",IF(ISBLANK(AB97),"",IFERROR(((AE96-AB97)/0.36/P96),"")))</f>
        <v>1.1867612293144207</v>
      </c>
      <c r="AI96" s="107">
        <f>IF(ISBLANK(AE97),"",IF(ISBLANK(AE96),"",IFERROR(((AE96-AE97)/0.36/P96),"")))</f>
        <v>1.7760047281323876</v>
      </c>
    </row>
    <row r="97" spans="1:35" x14ac:dyDescent="0.25">
      <c r="A97" s="15" t="s">
        <v>255</v>
      </c>
      <c r="B97" s="4" t="s">
        <v>292</v>
      </c>
      <c r="C97" s="4" t="s">
        <v>735</v>
      </c>
      <c r="D97" s="4" t="s">
        <v>813</v>
      </c>
      <c r="E97" s="4" t="s">
        <v>31</v>
      </c>
      <c r="F97" s="15" t="s">
        <v>633</v>
      </c>
      <c r="G97" s="15" t="s">
        <v>628</v>
      </c>
      <c r="H97" s="27">
        <v>4</v>
      </c>
      <c r="I97" s="15" t="s">
        <v>631</v>
      </c>
      <c r="J97" s="15" t="s">
        <v>636</v>
      </c>
      <c r="K97" s="26">
        <v>1000</v>
      </c>
      <c r="L97" s="98">
        <v>-3.296013018</v>
      </c>
      <c r="M97" s="98">
        <v>34.854326974999999</v>
      </c>
      <c r="N97" s="20">
        <v>42819</v>
      </c>
      <c r="O97" s="20">
        <v>42866</v>
      </c>
      <c r="P97" s="26">
        <f t="shared" si="3"/>
        <v>47</v>
      </c>
      <c r="Q97" s="77">
        <f>INDEX([1]Sheet1!$J:$J,MATCH(A97,[1]Sheet1!$A:$A,0))</f>
        <v>132.710957729</v>
      </c>
      <c r="R97" s="91" t="s">
        <v>115</v>
      </c>
      <c r="S97" s="83">
        <v>1.5</v>
      </c>
      <c r="T97" s="82"/>
      <c r="U97" s="104">
        <v>8</v>
      </c>
      <c r="V97" s="104">
        <v>55</v>
      </c>
      <c r="W97" s="10">
        <v>1.7</v>
      </c>
      <c r="X97" s="15">
        <v>3.2</v>
      </c>
      <c r="Y97" s="15">
        <v>15</v>
      </c>
      <c r="Z97" s="15">
        <v>25</v>
      </c>
      <c r="AA97" s="107">
        <v>8.39</v>
      </c>
      <c r="AB97">
        <v>26.21</v>
      </c>
      <c r="AC97" s="107">
        <v>5.41</v>
      </c>
      <c r="AD97" s="108">
        <v>10.83</v>
      </c>
      <c r="AE97" s="107">
        <f t="shared" si="2"/>
        <v>16.240000000000002</v>
      </c>
      <c r="AF97" s="107">
        <f>IF(ISBLANK(AC97),"",IF(ISBLANK(AA97),"",IFERROR(((AC97-AA97)/0.36/P97),"")))</f>
        <v>-0.17612293144208038</v>
      </c>
      <c r="AH97" s="107">
        <f>IF(ISBLANK(AE97),"",IF(ISBLANK(AB97),"",IFERROR(((AE97-AB97)/0.36/P97),"")))</f>
        <v>-0.58924349881796689</v>
      </c>
    </row>
    <row r="98" spans="1:35" x14ac:dyDescent="0.25">
      <c r="A98" s="15" t="s">
        <v>256</v>
      </c>
      <c r="B98" s="4" t="s">
        <v>293</v>
      </c>
      <c r="C98" s="4" t="s">
        <v>736</v>
      </c>
      <c r="D98" s="4" t="s">
        <v>814</v>
      </c>
      <c r="E98" s="4" t="s">
        <v>59</v>
      </c>
      <c r="F98" s="15" t="s">
        <v>633</v>
      </c>
      <c r="G98" s="15" t="s">
        <v>632</v>
      </c>
      <c r="H98" s="27">
        <v>1</v>
      </c>
      <c r="I98" s="15" t="s">
        <v>629</v>
      </c>
      <c r="J98" s="15" t="s">
        <v>636</v>
      </c>
      <c r="K98" s="26">
        <v>1009</v>
      </c>
      <c r="L98" s="98">
        <v>-3.3032119830000002</v>
      </c>
      <c r="M98" s="98">
        <v>34.847736032999997</v>
      </c>
      <c r="N98" s="20">
        <v>42820</v>
      </c>
      <c r="O98" s="20">
        <v>42864</v>
      </c>
      <c r="P98" s="26">
        <f t="shared" si="3"/>
        <v>44</v>
      </c>
      <c r="Q98" s="77">
        <f>INDEX([1]Sheet1!$J:$J,MATCH(A98,[1]Sheet1!$A:$A,0))</f>
        <v>90.816719352999996</v>
      </c>
      <c r="R98" s="91" t="s">
        <v>352</v>
      </c>
      <c r="S98" s="83">
        <v>4</v>
      </c>
      <c r="T98" s="82">
        <v>7.1</v>
      </c>
      <c r="U98" s="104">
        <v>11</v>
      </c>
      <c r="V98" s="104">
        <v>60</v>
      </c>
      <c r="W98" s="10">
        <v>4</v>
      </c>
      <c r="X98" s="15">
        <v>15.6</v>
      </c>
      <c r="Y98" s="15">
        <v>25</v>
      </c>
      <c r="Z98" s="15">
        <v>85</v>
      </c>
      <c r="AA98" s="107">
        <v>3.06</v>
      </c>
      <c r="AB98">
        <v>109.68</v>
      </c>
      <c r="AC98" s="107">
        <v>24.77</v>
      </c>
      <c r="AD98" s="107">
        <v>48.16</v>
      </c>
      <c r="AE98" s="107">
        <f t="shared" si="2"/>
        <v>72.929999999999993</v>
      </c>
      <c r="AF98" s="107">
        <f>IF(ISBLANK(AC98),"",IF(ISBLANK(AA99),"",IFERROR(((AC98-AA99)/0.36/P98),"")))</f>
        <v>1.0561868686868687</v>
      </c>
      <c r="AG98" s="107">
        <f>IF(ISBLANK(AC98),"",IF(ISBLANK(AC99),"",IFERROR(((AC98-AC99)/0.36/P98),"")))</f>
        <v>9.2171717171717224E-2</v>
      </c>
      <c r="AH98" s="107">
        <f>IF(ISBLANK(AE98),"",IF(ISBLANK(AB99),"",IFERROR(((AE98-AB99)/0.36/P98),"")))</f>
        <v>1.1243686868686866</v>
      </c>
      <c r="AI98" s="107">
        <f>IF(ISBLANK(AE99),"",IF(ISBLANK(AE98),"",IFERROR(((AE98-AE99)/0.36/P98),"")))</f>
        <v>2.6035353535353534</v>
      </c>
    </row>
    <row r="99" spans="1:35" x14ac:dyDescent="0.25">
      <c r="A99" s="15" t="s">
        <v>257</v>
      </c>
      <c r="B99" s="4" t="s">
        <v>293</v>
      </c>
      <c r="C99" s="4" t="s">
        <v>736</v>
      </c>
      <c r="D99" s="4" t="s">
        <v>814</v>
      </c>
      <c r="E99" s="4" t="s">
        <v>59</v>
      </c>
      <c r="F99" s="15" t="s">
        <v>633</v>
      </c>
      <c r="G99" s="15" t="s">
        <v>632</v>
      </c>
      <c r="H99" s="27">
        <v>1</v>
      </c>
      <c r="I99" s="15" t="s">
        <v>631</v>
      </c>
      <c r="J99" s="15" t="s">
        <v>636</v>
      </c>
      <c r="K99" s="26">
        <v>1009</v>
      </c>
      <c r="L99" s="98">
        <v>-3.3032119830000002</v>
      </c>
      <c r="M99" s="98">
        <v>34.847736032999997</v>
      </c>
      <c r="N99" s="20">
        <v>42820</v>
      </c>
      <c r="O99" s="20">
        <v>42864</v>
      </c>
      <c r="P99" s="26">
        <f t="shared" si="3"/>
        <v>44</v>
      </c>
      <c r="Q99" s="77">
        <f>INDEX([1]Sheet1!$J:$J,MATCH(A99,[1]Sheet1!$A:$A,0))</f>
        <v>90.816719352999996</v>
      </c>
      <c r="R99" s="91" t="s">
        <v>352</v>
      </c>
      <c r="S99" s="83">
        <v>1.8</v>
      </c>
      <c r="T99" s="82">
        <v>7.9</v>
      </c>
      <c r="U99" s="104">
        <v>30</v>
      </c>
      <c r="V99" s="104">
        <v>70</v>
      </c>
      <c r="W99" s="10">
        <v>1.5</v>
      </c>
      <c r="X99" s="15">
        <v>8.8000000000000007</v>
      </c>
      <c r="Y99" s="15">
        <v>65</v>
      </c>
      <c r="Z99" s="15">
        <v>75</v>
      </c>
      <c r="AA99" s="107">
        <v>8.0399999999999991</v>
      </c>
      <c r="AB99">
        <v>55.12</v>
      </c>
      <c r="AC99" s="108">
        <v>23.31</v>
      </c>
      <c r="AD99" s="108">
        <v>8.3800000000000008</v>
      </c>
      <c r="AE99" s="107">
        <f t="shared" si="2"/>
        <v>31.689999999999998</v>
      </c>
      <c r="AF99" s="107">
        <f>IF(ISBLANK(AC99),"",IF(ISBLANK(AA99),"",IFERROR(((AC99-AA99)/0.36/P99),"")))</f>
        <v>0.96401515151515149</v>
      </c>
      <c r="AH99" s="107">
        <f>IF(ISBLANK(AE99),"",IF(ISBLANK(AB99),"",IFERROR(((AE99-AB99)/0.36/P99),"")))</f>
        <v>-1.4791666666666665</v>
      </c>
    </row>
    <row r="100" spans="1:35" x14ac:dyDescent="0.25">
      <c r="A100" s="15" t="s">
        <v>258</v>
      </c>
      <c r="B100" s="4" t="s">
        <v>294</v>
      </c>
      <c r="C100" s="4" t="s">
        <v>736</v>
      </c>
      <c r="D100" s="4" t="s">
        <v>815</v>
      </c>
      <c r="E100" s="4" t="s">
        <v>59</v>
      </c>
      <c r="F100" s="15" t="s">
        <v>633</v>
      </c>
      <c r="G100" s="15" t="s">
        <v>632</v>
      </c>
      <c r="H100" s="27">
        <v>2</v>
      </c>
      <c r="I100" s="15" t="s">
        <v>629</v>
      </c>
      <c r="J100" s="15" t="s">
        <v>636</v>
      </c>
      <c r="K100" s="26">
        <v>1006</v>
      </c>
      <c r="L100" s="98">
        <v>-3.40842599</v>
      </c>
      <c r="M100" s="98">
        <v>34.850243982000002</v>
      </c>
      <c r="N100" s="20">
        <v>42820</v>
      </c>
      <c r="O100" s="20">
        <v>42864</v>
      </c>
      <c r="P100" s="26">
        <f t="shared" si="3"/>
        <v>44</v>
      </c>
      <c r="Q100" s="77">
        <f>INDEX([1]Sheet1!$J:$J,MATCH(A100,[1]Sheet1!$A:$A,0))</f>
        <v>90.816719352999996</v>
      </c>
      <c r="R100" s="91" t="s">
        <v>352</v>
      </c>
      <c r="S100" s="83">
        <v>1.1000000000000001</v>
      </c>
      <c r="T100" s="82">
        <v>1.1000000000000001</v>
      </c>
      <c r="U100" s="104">
        <v>15</v>
      </c>
      <c r="V100" s="104">
        <v>28</v>
      </c>
      <c r="W100" s="10">
        <v>1.5</v>
      </c>
      <c r="X100" s="15">
        <v>11.2</v>
      </c>
      <c r="Y100" s="15">
        <v>25</v>
      </c>
      <c r="Z100" s="15">
        <v>55</v>
      </c>
      <c r="AA100" s="107">
        <v>20.78</v>
      </c>
      <c r="AB100">
        <v>54.11</v>
      </c>
      <c r="AC100" s="107">
        <v>14.68</v>
      </c>
      <c r="AD100" s="108">
        <v>14.99</v>
      </c>
      <c r="AE100" s="107">
        <f t="shared" si="2"/>
        <v>29.67</v>
      </c>
      <c r="AF100" s="107">
        <f>IF(ISBLANK(AC100),"",IF(ISBLANK(AA101),"",IFERROR(((AC100-AA101)/0.36/P100),"")))</f>
        <v>0.72916666666666674</v>
      </c>
      <c r="AG100" s="107">
        <f>IF(ISBLANK(AC100),"",IF(ISBLANK(AC101),"",IFERROR(((AC100-AC101)/0.36/P100),"")))</f>
        <v>0.85227272727272729</v>
      </c>
      <c r="AH100" s="107">
        <f>IF(ISBLANK(AE100),"",IF(ISBLANK(AB101),"",IFERROR(((AE100-AB101)/0.36/P100),"")))</f>
        <v>-0.79987373737373746</v>
      </c>
      <c r="AI100" s="107">
        <f>IF(ISBLANK(AE101),"",IF(ISBLANK(AE100),"",IFERROR(((AE100-AE101)/0.36/P100),"")))</f>
        <v>0.82954545454545459</v>
      </c>
    </row>
    <row r="101" spans="1:35" x14ac:dyDescent="0.25">
      <c r="A101" s="15" t="s">
        <v>259</v>
      </c>
      <c r="B101" s="4" t="s">
        <v>294</v>
      </c>
      <c r="C101" s="4" t="s">
        <v>736</v>
      </c>
      <c r="D101" s="15" t="s">
        <v>815</v>
      </c>
      <c r="E101" s="4" t="s">
        <v>59</v>
      </c>
      <c r="F101" s="15" t="s">
        <v>633</v>
      </c>
      <c r="G101" s="15" t="s">
        <v>632</v>
      </c>
      <c r="H101" s="27">
        <v>2</v>
      </c>
      <c r="I101" s="15" t="s">
        <v>631</v>
      </c>
      <c r="J101" s="15" t="s">
        <v>636</v>
      </c>
      <c r="K101" s="27">
        <v>1006</v>
      </c>
      <c r="L101" s="98">
        <v>-3.40842599</v>
      </c>
      <c r="M101" s="98">
        <v>34.850243982000002</v>
      </c>
      <c r="N101" s="20">
        <v>42820</v>
      </c>
      <c r="O101" s="20">
        <v>42864</v>
      </c>
      <c r="P101" s="26">
        <f t="shared" si="3"/>
        <v>44</v>
      </c>
      <c r="Q101" s="77">
        <f>INDEX([1]Sheet1!$J:$J,MATCH(A101,[1]Sheet1!$A:$A,0))</f>
        <v>90.816719352999996</v>
      </c>
      <c r="R101" s="91" t="s">
        <v>352</v>
      </c>
      <c r="S101" s="83">
        <v>1.5</v>
      </c>
      <c r="T101" s="82">
        <v>2.6</v>
      </c>
      <c r="U101" s="104">
        <v>10</v>
      </c>
      <c r="V101" s="104">
        <v>40</v>
      </c>
      <c r="W101" s="10">
        <v>1.5</v>
      </c>
      <c r="X101" s="15">
        <v>6.6</v>
      </c>
      <c r="Y101" s="15">
        <v>15</v>
      </c>
      <c r="Z101" s="15">
        <v>35</v>
      </c>
      <c r="AA101" s="107">
        <v>3.13</v>
      </c>
      <c r="AB101">
        <v>42.34</v>
      </c>
      <c r="AC101" s="108">
        <v>1.18</v>
      </c>
      <c r="AD101" s="108">
        <v>15.35</v>
      </c>
      <c r="AE101" s="107">
        <f t="shared" si="2"/>
        <v>16.53</v>
      </c>
      <c r="AF101" s="107">
        <f>IF(ISBLANK(AC101),"",IF(ISBLANK(AA101),"",IFERROR(((AC101-AA101)/0.36/P101),"")))</f>
        <v>-0.12310606060606061</v>
      </c>
      <c r="AH101" s="107">
        <f>IF(ISBLANK(AE101),"",IF(ISBLANK(AB101),"",IFERROR(((AE101-AB101)/0.36/P101),"")))</f>
        <v>-1.6294191919191923</v>
      </c>
    </row>
    <row r="102" spans="1:35" x14ac:dyDescent="0.25">
      <c r="A102" s="15" t="s">
        <v>260</v>
      </c>
      <c r="B102" s="15" t="s">
        <v>295</v>
      </c>
      <c r="C102" s="15" t="s">
        <v>736</v>
      </c>
      <c r="D102" s="15" t="s">
        <v>816</v>
      </c>
      <c r="E102" s="4" t="s">
        <v>59</v>
      </c>
      <c r="F102" s="15" t="s">
        <v>633</v>
      </c>
      <c r="G102" s="15" t="s">
        <v>632</v>
      </c>
      <c r="H102" s="27">
        <v>3</v>
      </c>
      <c r="I102" s="15" t="s">
        <v>629</v>
      </c>
      <c r="J102" s="15" t="s">
        <v>636</v>
      </c>
      <c r="K102" s="27">
        <v>1001</v>
      </c>
      <c r="L102" s="98">
        <v>-3.4063160140000002</v>
      </c>
      <c r="M102" s="98">
        <v>34.850407009999998</v>
      </c>
      <c r="N102" s="20">
        <v>42820</v>
      </c>
      <c r="O102" s="20">
        <v>42864</v>
      </c>
      <c r="P102" s="26">
        <f t="shared" si="3"/>
        <v>44</v>
      </c>
      <c r="Q102" s="77">
        <f>INDEX([1]Sheet1!$J:$J,MATCH(A102,[1]Sheet1!$A:$A,0))</f>
        <v>90.816719352999996</v>
      </c>
      <c r="R102" s="91" t="s">
        <v>352</v>
      </c>
      <c r="S102" s="83">
        <v>1.8</v>
      </c>
      <c r="T102" s="82">
        <v>2.2000000000000002</v>
      </c>
      <c r="U102" s="104">
        <v>25</v>
      </c>
      <c r="V102" s="104">
        <v>35</v>
      </c>
      <c r="W102" s="10">
        <v>2</v>
      </c>
      <c r="X102" s="15">
        <v>14.2</v>
      </c>
      <c r="Y102" s="15">
        <v>40</v>
      </c>
      <c r="Z102" s="15">
        <v>55</v>
      </c>
      <c r="AA102" s="75"/>
      <c r="AB102" t="s">
        <v>859</v>
      </c>
      <c r="AC102" s="108">
        <v>13.47</v>
      </c>
      <c r="AD102" s="108">
        <v>14.2</v>
      </c>
      <c r="AE102" s="107">
        <f t="shared" si="2"/>
        <v>27.67</v>
      </c>
      <c r="AF102" s="107">
        <f>IF(ISBLANK(AC102),"",IF(ISBLANK(AA103),"",IFERROR(((AC102-AA103)/0.36/P102),"")))</f>
        <v>0.74873737373737381</v>
      </c>
      <c r="AG102" s="107">
        <f>IF(ISBLANK(AC102),"",IF(ISBLANK(AC103),"",IFERROR(((AC102-AC103)/0.36/P102),"")))</f>
        <v>0.38257575757575762</v>
      </c>
      <c r="AH102" s="107">
        <f>IF(ISBLANK(AE102),"",IF(ISBLANK(AB103),"",IFERROR(((AE102-AB103)/0.36/P102),"")))</f>
        <v>-1.6224747474747474</v>
      </c>
      <c r="AI102" s="107">
        <f>IF(ISBLANK(AE103),"",IF(ISBLANK(AE102),"",IFERROR(((AE102-AE103)/0.36/P102),"")))</f>
        <v>-0.76452020202020199</v>
      </c>
    </row>
    <row r="103" spans="1:35" x14ac:dyDescent="0.25">
      <c r="A103" s="15" t="s">
        <v>261</v>
      </c>
      <c r="B103" s="15" t="s">
        <v>295</v>
      </c>
      <c r="C103" s="15" t="s">
        <v>736</v>
      </c>
      <c r="D103" s="15" t="s">
        <v>816</v>
      </c>
      <c r="E103" s="4" t="s">
        <v>59</v>
      </c>
      <c r="F103" s="15" t="s">
        <v>633</v>
      </c>
      <c r="G103" s="15" t="s">
        <v>632</v>
      </c>
      <c r="H103" s="27">
        <v>3</v>
      </c>
      <c r="I103" s="15" t="s">
        <v>631</v>
      </c>
      <c r="J103" s="15" t="s">
        <v>636</v>
      </c>
      <c r="K103" s="27">
        <v>1001</v>
      </c>
      <c r="L103" s="98">
        <v>-3.4063160140000002</v>
      </c>
      <c r="M103" s="98">
        <v>34.850407009999998</v>
      </c>
      <c r="N103" s="20">
        <v>42820</v>
      </c>
      <c r="O103" s="20">
        <v>42864</v>
      </c>
      <c r="P103" s="26">
        <f t="shared" si="3"/>
        <v>44</v>
      </c>
      <c r="Q103" s="77">
        <f>INDEX([1]Sheet1!$J:$J,MATCH(A103,[1]Sheet1!$A:$A,0))</f>
        <v>90.816719352999996</v>
      </c>
      <c r="R103" s="91" t="s">
        <v>352</v>
      </c>
      <c r="S103" s="83">
        <v>1.2</v>
      </c>
      <c r="T103" s="82">
        <v>3.5</v>
      </c>
      <c r="U103" s="104">
        <v>15</v>
      </c>
      <c r="V103" s="104">
        <v>50</v>
      </c>
      <c r="W103" s="10">
        <v>2.5</v>
      </c>
      <c r="X103" s="15">
        <v>14.1</v>
      </c>
      <c r="Y103" s="15">
        <v>15</v>
      </c>
      <c r="Z103" s="15">
        <v>70</v>
      </c>
      <c r="AA103" s="107">
        <v>1.61</v>
      </c>
      <c r="AB103">
        <v>53.37</v>
      </c>
      <c r="AC103" s="108">
        <v>7.41</v>
      </c>
      <c r="AD103" s="108">
        <v>32.369999999999997</v>
      </c>
      <c r="AE103" s="107">
        <f t="shared" si="2"/>
        <v>39.78</v>
      </c>
      <c r="AF103" s="107">
        <f>IF(ISBLANK(AC103),"",IF(ISBLANK(AA103),"",IFERROR(((AC103-AA103)/0.36/P103),"")))</f>
        <v>0.36616161616161613</v>
      </c>
      <c r="AH103" s="107">
        <f>IF(ISBLANK(AE103),"",IF(ISBLANK(AB103),"",IFERROR(((AE103-AB103)/0.36/P103),"")))</f>
        <v>-0.8579545454545453</v>
      </c>
    </row>
    <row r="104" spans="1:35" x14ac:dyDescent="0.25">
      <c r="A104" s="15" t="s">
        <v>262</v>
      </c>
      <c r="B104" s="4" t="s">
        <v>296</v>
      </c>
      <c r="C104" s="4" t="s">
        <v>736</v>
      </c>
      <c r="D104" s="4" t="s">
        <v>817</v>
      </c>
      <c r="E104" s="4" t="s">
        <v>59</v>
      </c>
      <c r="F104" s="15" t="s">
        <v>633</v>
      </c>
      <c r="G104" s="15" t="s">
        <v>632</v>
      </c>
      <c r="H104" s="27">
        <v>4</v>
      </c>
      <c r="I104" s="15" t="s">
        <v>629</v>
      </c>
      <c r="J104" s="15" t="s">
        <v>636</v>
      </c>
      <c r="K104" s="26">
        <v>1003</v>
      </c>
      <c r="L104" s="98">
        <v>-3.4068529590000001</v>
      </c>
      <c r="M104" s="98">
        <v>34.851600005999998</v>
      </c>
      <c r="N104" s="20">
        <v>42820</v>
      </c>
      <c r="O104" s="20">
        <v>42864</v>
      </c>
      <c r="P104" s="26">
        <f t="shared" si="3"/>
        <v>44</v>
      </c>
      <c r="Q104" s="77">
        <f>INDEX([1]Sheet1!$J:$J,MATCH(A104,[1]Sheet1!$A:$A,0))</f>
        <v>90.816719352999996</v>
      </c>
      <c r="R104" s="91" t="s">
        <v>352</v>
      </c>
      <c r="S104" s="83">
        <v>1.3</v>
      </c>
      <c r="T104" s="82">
        <v>4.5</v>
      </c>
      <c r="U104" s="104">
        <v>7</v>
      </c>
      <c r="V104" s="104">
        <v>35</v>
      </c>
      <c r="W104" s="10">
        <v>1</v>
      </c>
      <c r="X104" s="15">
        <v>6.1</v>
      </c>
      <c r="Y104" s="15">
        <v>10</v>
      </c>
      <c r="Z104" s="15">
        <v>40</v>
      </c>
      <c r="AA104" s="107">
        <v>9.01</v>
      </c>
      <c r="AB104">
        <v>56.21</v>
      </c>
      <c r="AC104" s="108">
        <v>5.69</v>
      </c>
      <c r="AD104" s="108">
        <v>21.03</v>
      </c>
      <c r="AE104" s="107">
        <f t="shared" si="2"/>
        <v>26.720000000000002</v>
      </c>
      <c r="AF104" s="107">
        <f>IF(ISBLANK(AC104),"",IF(ISBLANK(AA105),"",IFERROR(((AC104-AA105)/0.36/P104),"")))</f>
        <v>0.23042929292929298</v>
      </c>
      <c r="AG104" s="107">
        <f>IF(ISBLANK(AC104),"",IF(ISBLANK(AC105),"",IFERROR(((AC104-AC105)/0.36/P104),"")))</f>
        <v>-0.66098484848484851</v>
      </c>
      <c r="AH104" s="107">
        <f>IF(ISBLANK(AE104),"",IF(ISBLANK(AB105),"",IFERROR(((AE104-AB105)/0.36/P104),"")))</f>
        <v>-0.64646464646464641</v>
      </c>
      <c r="AI104" s="107">
        <f>IF(ISBLANK(AE105),"",IF(ISBLANK(AE104),"",IFERROR(((AE104-AE105)/0.36/P104),"")))</f>
        <v>-1.3150252525252524</v>
      </c>
    </row>
    <row r="105" spans="1:35" x14ac:dyDescent="0.25">
      <c r="A105" s="15" t="s">
        <v>263</v>
      </c>
      <c r="B105" s="4" t="s">
        <v>296</v>
      </c>
      <c r="C105" s="4" t="s">
        <v>736</v>
      </c>
      <c r="D105" s="4" t="s">
        <v>817</v>
      </c>
      <c r="E105" s="4" t="s">
        <v>59</v>
      </c>
      <c r="F105" s="15" t="s">
        <v>633</v>
      </c>
      <c r="G105" s="15" t="s">
        <v>632</v>
      </c>
      <c r="H105" s="27">
        <v>4</v>
      </c>
      <c r="I105" s="15" t="s">
        <v>631</v>
      </c>
      <c r="J105" s="15" t="s">
        <v>636</v>
      </c>
      <c r="K105" s="26">
        <v>1003</v>
      </c>
      <c r="L105" s="98">
        <v>-3.4068529590000001</v>
      </c>
      <c r="M105" s="98">
        <v>34.851600005999998</v>
      </c>
      <c r="N105" s="20">
        <v>42820</v>
      </c>
      <c r="O105" s="20">
        <v>42864</v>
      </c>
      <c r="P105" s="26">
        <f t="shared" si="3"/>
        <v>44</v>
      </c>
      <c r="Q105" s="77">
        <f>INDEX([1]Sheet1!$J:$J,MATCH(A105,[1]Sheet1!$A:$A,0))</f>
        <v>90.816719352999996</v>
      </c>
      <c r="R105" s="91" t="s">
        <v>352</v>
      </c>
      <c r="S105" s="83">
        <v>1.2</v>
      </c>
      <c r="T105" s="82">
        <v>3.7</v>
      </c>
      <c r="U105" s="104">
        <v>15</v>
      </c>
      <c r="V105" s="104">
        <v>60</v>
      </c>
      <c r="W105" s="10">
        <v>2</v>
      </c>
      <c r="X105" s="15">
        <v>12.4</v>
      </c>
      <c r="Y105" s="15">
        <v>40</v>
      </c>
      <c r="Z105" s="15">
        <v>75</v>
      </c>
      <c r="AA105" s="107">
        <v>2.04</v>
      </c>
      <c r="AB105">
        <v>36.96</v>
      </c>
      <c r="AC105" s="108">
        <v>16.16</v>
      </c>
      <c r="AD105" s="107">
        <v>31.39</v>
      </c>
      <c r="AE105" s="107">
        <f t="shared" si="2"/>
        <v>47.55</v>
      </c>
      <c r="AF105" s="107">
        <f>IF(ISBLANK(AC105),"",IF(ISBLANK(AA105),"",IFERROR(((AC105-AA105)/0.36/P105),"")))</f>
        <v>0.89141414141414155</v>
      </c>
      <c r="AH105" s="107">
        <f>IF(ISBLANK(AE105),"",IF(ISBLANK(AB105),"",IFERROR(((AE105-AB105)/0.36/P105),"")))</f>
        <v>0.66856060606060586</v>
      </c>
    </row>
    <row r="106" spans="1:35" x14ac:dyDescent="0.25">
      <c r="A106" s="15" t="s">
        <v>264</v>
      </c>
      <c r="B106" s="4" t="s">
        <v>297</v>
      </c>
      <c r="C106" s="4" t="s">
        <v>635</v>
      </c>
      <c r="D106" s="4" t="s">
        <v>819</v>
      </c>
      <c r="E106" s="4" t="s">
        <v>183</v>
      </c>
      <c r="F106" s="15" t="s">
        <v>635</v>
      </c>
      <c r="G106" s="15" t="s">
        <v>628</v>
      </c>
      <c r="H106" s="27">
        <v>1</v>
      </c>
      <c r="I106" s="15" t="s">
        <v>629</v>
      </c>
      <c r="J106" s="15" t="s">
        <v>636</v>
      </c>
      <c r="K106" s="27">
        <v>1023</v>
      </c>
      <c r="L106" s="98">
        <v>-2.4377470369999998</v>
      </c>
      <c r="M106" s="98">
        <v>34.855161979999998</v>
      </c>
      <c r="N106" s="20">
        <v>42812</v>
      </c>
      <c r="O106" s="20">
        <v>42872</v>
      </c>
      <c r="P106" s="26">
        <f t="shared" si="3"/>
        <v>60</v>
      </c>
      <c r="Q106" s="77">
        <f>INDEX([1]Sheet1!$J:$J,MATCH(A106,[1]Sheet1!$A:$A,0))</f>
        <v>136.415489476</v>
      </c>
      <c r="R106" s="91" t="s">
        <v>82</v>
      </c>
      <c r="S106" s="82">
        <v>5</v>
      </c>
      <c r="T106" s="82">
        <v>4.5</v>
      </c>
      <c r="U106" s="26">
        <v>15</v>
      </c>
      <c r="V106" s="26">
        <v>50</v>
      </c>
      <c r="W106" s="10">
        <v>5.8</v>
      </c>
      <c r="X106" s="15">
        <v>35.6</v>
      </c>
      <c r="Y106" s="15">
        <v>25</v>
      </c>
      <c r="Z106" s="15">
        <v>60</v>
      </c>
      <c r="AA106" s="75">
        <v>5.0199999999999996</v>
      </c>
      <c r="AB106">
        <v>41.36</v>
      </c>
      <c r="AC106" s="107">
        <v>20.74</v>
      </c>
      <c r="AD106" s="110">
        <v>44.89</v>
      </c>
      <c r="AE106" s="107">
        <f t="shared" si="2"/>
        <v>65.63</v>
      </c>
      <c r="AF106" s="107">
        <f>IF(ISBLANK(AC106),"",IF(ISBLANK(AA108),"",IFERROR(((AC106-AA108)/0.36/P106),"")))</f>
        <v>0.51018518518518507</v>
      </c>
      <c r="AG106" s="107">
        <f>IF(ISBLANK(AC106),"",IF(ISBLANK(AC108),"",IFERROR(((AC106-AC108)/0.36/P106),"")))</f>
        <v>0.60509259259259252</v>
      </c>
      <c r="AH106" s="107">
        <f>IF(ISBLANK(AE106),"",IF(ISBLANK(AB108),"",IFERROR(((AE106-AB108)/0.36/P106),"")))</f>
        <v>1.0046296296296295</v>
      </c>
      <c r="AI106" s="107">
        <f>IF(ISBLANK(AE108),"",IF(ISBLANK(AE106),"",IFERROR(((AE106-AE108)/0.36/P106),"")))</f>
        <v>-4.2129629629629475E-2</v>
      </c>
    </row>
    <row r="107" spans="1:35" x14ac:dyDescent="0.25">
      <c r="A107" s="15" t="s">
        <v>265</v>
      </c>
      <c r="B107" s="4" t="s">
        <v>297</v>
      </c>
      <c r="C107" s="4" t="s">
        <v>635</v>
      </c>
      <c r="D107" s="4" t="s">
        <v>819</v>
      </c>
      <c r="E107" s="4" t="s">
        <v>183</v>
      </c>
      <c r="F107" s="15" t="s">
        <v>635</v>
      </c>
      <c r="G107" s="15" t="s">
        <v>628</v>
      </c>
      <c r="H107" s="27">
        <v>1</v>
      </c>
      <c r="I107" s="15" t="s">
        <v>634</v>
      </c>
      <c r="J107" s="15" t="s">
        <v>636</v>
      </c>
      <c r="K107" s="27">
        <v>1023</v>
      </c>
      <c r="L107" s="98">
        <v>-2.4377470369999998</v>
      </c>
      <c r="M107" s="98">
        <v>34.855161979999998</v>
      </c>
      <c r="N107" s="20">
        <v>42812</v>
      </c>
      <c r="O107" s="20">
        <v>42872</v>
      </c>
      <c r="P107" s="26">
        <f t="shared" si="3"/>
        <v>60</v>
      </c>
      <c r="Q107" s="77">
        <f>INDEX([1]Sheet1!$J:$J,MATCH(A107,[1]Sheet1!$A:$A,0))</f>
        <v>136.415489476</v>
      </c>
      <c r="R107" s="91" t="s">
        <v>82</v>
      </c>
      <c r="S107" s="82">
        <v>4.5</v>
      </c>
      <c r="T107" s="82">
        <v>2.5</v>
      </c>
      <c r="U107" s="26">
        <v>7</v>
      </c>
      <c r="V107" s="26">
        <v>45</v>
      </c>
      <c r="W107" s="10">
        <v>4.5</v>
      </c>
      <c r="X107" s="15">
        <v>21.5</v>
      </c>
      <c r="Y107" s="15">
        <v>15</v>
      </c>
      <c r="Z107" s="15">
        <v>50</v>
      </c>
      <c r="AA107" s="75">
        <v>3.18</v>
      </c>
      <c r="AB107">
        <v>50.21</v>
      </c>
      <c r="AC107" s="107">
        <v>9.19</v>
      </c>
      <c r="AD107" s="110">
        <v>39.75</v>
      </c>
      <c r="AE107" s="107">
        <f t="shared" si="2"/>
        <v>48.94</v>
      </c>
      <c r="AF107" s="107">
        <f>IF(ISBLANK(AC107),"",IF(ISBLANK(AA108),"",IFERROR(((AC107-AA108)/0.36/P107),"")))</f>
        <v>-2.453703703703709E-2</v>
      </c>
      <c r="AG107" s="107">
        <f>IF(ISBLANK(AC107),"",IF(ISBLANK(AC108),"",IFERROR(((AC107-AC108)/0.36/P107),"")))</f>
        <v>7.0370370370370361E-2</v>
      </c>
      <c r="AH107" s="107">
        <f>IF(ISBLANK(AE107),"",IF(ISBLANK(AB108),"",IFERROR(((AE107-AB108)/0.36/P107),"")))</f>
        <v>0.23194444444444437</v>
      </c>
      <c r="AI107" s="107">
        <f>IF(ISBLANK(AE108),"",IF(ISBLANK(AE107),"",IFERROR(((AE107-AE108)/0.36/P107),"")))</f>
        <v>-0.81481481481481455</v>
      </c>
    </row>
    <row r="108" spans="1:35" x14ac:dyDescent="0.25">
      <c r="A108" s="15" t="s">
        <v>266</v>
      </c>
      <c r="B108" s="4" t="s">
        <v>297</v>
      </c>
      <c r="C108" s="4" t="s">
        <v>635</v>
      </c>
      <c r="D108" s="4" t="s">
        <v>819</v>
      </c>
      <c r="E108" s="4" t="s">
        <v>183</v>
      </c>
      <c r="F108" s="15" t="s">
        <v>635</v>
      </c>
      <c r="G108" s="15" t="s">
        <v>628</v>
      </c>
      <c r="H108" s="27">
        <v>1</v>
      </c>
      <c r="I108" s="15" t="s">
        <v>631</v>
      </c>
      <c r="J108" s="15" t="s">
        <v>636</v>
      </c>
      <c r="K108" s="27">
        <v>1023</v>
      </c>
      <c r="L108" s="98">
        <v>-2.4377470369999998</v>
      </c>
      <c r="M108" s="98">
        <v>34.855161979999998</v>
      </c>
      <c r="N108" s="20">
        <v>42812</v>
      </c>
      <c r="O108" s="20">
        <v>42872</v>
      </c>
      <c r="P108" s="26">
        <f t="shared" si="3"/>
        <v>60</v>
      </c>
      <c r="Q108" s="77">
        <f>INDEX([1]Sheet1!$J:$J,MATCH(A108,[1]Sheet1!$A:$A,0))</f>
        <v>136.415489476</v>
      </c>
      <c r="R108" s="91" t="s">
        <v>82</v>
      </c>
      <c r="S108" s="82">
        <v>5.0999999999999996</v>
      </c>
      <c r="T108" s="82">
        <v>10.9</v>
      </c>
      <c r="U108" s="26">
        <v>8</v>
      </c>
      <c r="V108" s="26">
        <v>55</v>
      </c>
      <c r="W108" s="10">
        <v>4.7</v>
      </c>
      <c r="X108" s="15">
        <v>20.399999999999999</v>
      </c>
      <c r="Y108" s="15">
        <v>15</v>
      </c>
      <c r="Z108" s="15">
        <v>75</v>
      </c>
      <c r="AA108" s="75">
        <v>9.7200000000000006</v>
      </c>
      <c r="AB108">
        <v>43.93</v>
      </c>
      <c r="AC108" s="107">
        <v>7.67</v>
      </c>
      <c r="AD108" s="110">
        <v>58.87</v>
      </c>
      <c r="AE108" s="107">
        <f t="shared" si="2"/>
        <v>66.539999999999992</v>
      </c>
      <c r="AF108" s="107">
        <f>IF(ISBLANK(AC108),"",IF(ISBLANK(AA108),"",IFERROR(((AC108-AA108)/0.36/P108),"")))</f>
        <v>-9.490740740740744E-2</v>
      </c>
      <c r="AH108" s="107">
        <f>IF(ISBLANK(AE108),"",IF(ISBLANK(AB108),"",IFERROR(((AE108-AB108)/0.36/P108),"")))</f>
        <v>1.0467592592592589</v>
      </c>
    </row>
    <row r="109" spans="1:35" x14ac:dyDescent="0.25">
      <c r="A109" s="15" t="s">
        <v>267</v>
      </c>
      <c r="B109" s="4" t="s">
        <v>278</v>
      </c>
      <c r="C109" s="4" t="s">
        <v>635</v>
      </c>
      <c r="D109" s="4" t="s">
        <v>820</v>
      </c>
      <c r="E109" s="4" t="s">
        <v>183</v>
      </c>
      <c r="F109" s="15" t="s">
        <v>635</v>
      </c>
      <c r="G109" s="15" t="s">
        <v>628</v>
      </c>
      <c r="H109" s="27">
        <v>2</v>
      </c>
      <c r="I109" s="15" t="s">
        <v>629</v>
      </c>
      <c r="J109" s="15" t="s">
        <v>636</v>
      </c>
      <c r="K109" s="27">
        <v>1025</v>
      </c>
      <c r="L109" s="98">
        <v>-2.43776598</v>
      </c>
      <c r="M109" s="98">
        <v>34.855393991</v>
      </c>
      <c r="N109" s="20">
        <v>42812</v>
      </c>
      <c r="O109" s="20">
        <v>42872</v>
      </c>
      <c r="P109" s="26">
        <f t="shared" si="3"/>
        <v>60</v>
      </c>
      <c r="Q109" s="77">
        <f>INDEX([1]Sheet1!$J:$J,MATCH(A109,[1]Sheet1!$A:$A,0))</f>
        <v>136.415489476</v>
      </c>
      <c r="R109" s="91" t="s">
        <v>82</v>
      </c>
      <c r="S109" s="82">
        <v>5.4</v>
      </c>
      <c r="T109" s="82"/>
      <c r="U109" s="26">
        <v>25</v>
      </c>
      <c r="V109" s="26">
        <v>75</v>
      </c>
      <c r="W109" s="10">
        <v>8</v>
      </c>
      <c r="X109" s="15">
        <v>23.4</v>
      </c>
      <c r="Y109" s="15">
        <v>30</v>
      </c>
      <c r="Z109" s="15">
        <v>85</v>
      </c>
      <c r="AA109" s="75">
        <v>4.68</v>
      </c>
      <c r="AB109">
        <v>41.51</v>
      </c>
      <c r="AC109" s="107">
        <v>32.450000000000003</v>
      </c>
      <c r="AD109" s="110">
        <v>53.54</v>
      </c>
      <c r="AE109" s="107">
        <f t="shared" si="2"/>
        <v>85.990000000000009</v>
      </c>
      <c r="AF109" s="107">
        <f>IF(ISBLANK(AC109),"",IF(ISBLANK(AA111),"",IFERROR(((AC109-AA111)/0.36/P109),"")))</f>
        <v>1.1550925925925928</v>
      </c>
      <c r="AG109" s="107" t="str">
        <f>IF(ISBLANK(AC109),"",IF(ISBLANK(AC111),"",IFERROR(((AC109-AC111)/0.36/P109),"")))</f>
        <v/>
      </c>
      <c r="AH109" s="107">
        <f>IF(ISBLANK(AE109),"",IF(ISBLANK(AB111),"",IFERROR(((AE109-AB111)/0.36/P109),"")))</f>
        <v>2.4291666666666671</v>
      </c>
      <c r="AI109" s="107">
        <f>IF(ISBLANK(AE111),"",IF(ISBLANK(AE109),"",IFERROR(((AE109-AE111)/0.36/P109),"")))</f>
        <v>3.5115740740740748</v>
      </c>
    </row>
    <row r="110" spans="1:35" x14ac:dyDescent="0.25">
      <c r="A110" s="15" t="s">
        <v>268</v>
      </c>
      <c r="B110" s="4" t="s">
        <v>278</v>
      </c>
      <c r="C110" s="4" t="s">
        <v>635</v>
      </c>
      <c r="D110" s="4" t="s">
        <v>820</v>
      </c>
      <c r="E110" s="4" t="s">
        <v>183</v>
      </c>
      <c r="F110" s="15" t="s">
        <v>635</v>
      </c>
      <c r="G110" s="15" t="s">
        <v>628</v>
      </c>
      <c r="H110" s="27">
        <v>2</v>
      </c>
      <c r="I110" s="15" t="s">
        <v>634</v>
      </c>
      <c r="J110" s="15" t="s">
        <v>636</v>
      </c>
      <c r="K110" s="27">
        <v>1025</v>
      </c>
      <c r="L110" s="98">
        <v>-2.43776598</v>
      </c>
      <c r="M110" s="98">
        <v>34.855393991</v>
      </c>
      <c r="N110" s="20">
        <v>42812</v>
      </c>
      <c r="O110" s="20">
        <v>42872</v>
      </c>
      <c r="P110" s="26">
        <f t="shared" si="3"/>
        <v>60</v>
      </c>
      <c r="Q110" s="77">
        <f>INDEX([1]Sheet1!$J:$J,MATCH(A110,[1]Sheet1!$A:$A,0))</f>
        <v>136.415489476</v>
      </c>
      <c r="R110" s="91" t="s">
        <v>82</v>
      </c>
      <c r="S110" s="82">
        <v>4.5</v>
      </c>
      <c r="T110" s="82">
        <v>8.9</v>
      </c>
      <c r="U110" s="26">
        <v>10</v>
      </c>
      <c r="V110" s="26">
        <v>65</v>
      </c>
      <c r="W110" s="10">
        <v>5.6</v>
      </c>
      <c r="X110" s="15">
        <v>32</v>
      </c>
      <c r="Y110" s="15">
        <v>10</v>
      </c>
      <c r="Z110" s="15">
        <v>55</v>
      </c>
      <c r="AA110" s="75">
        <v>7.25</v>
      </c>
      <c r="AB110">
        <v>23.44</v>
      </c>
      <c r="AC110" s="107">
        <v>5.81</v>
      </c>
      <c r="AD110" s="110">
        <v>56.07</v>
      </c>
      <c r="AE110" s="107">
        <f t="shared" si="2"/>
        <v>61.88</v>
      </c>
      <c r="AF110" s="107">
        <f>IF(ISBLANK(AC110),"",IF(ISBLANK(AA111),"",IFERROR(((AC110-AA111)/0.36/P110),"")))</f>
        <v>-7.8240740740740763E-2</v>
      </c>
      <c r="AG110" s="107" t="str">
        <f>IF(ISBLANK(AC110),"",IF(ISBLANK(AC111),"",IFERROR(((AC110-AC111)/0.36/P110),"")))</f>
        <v/>
      </c>
      <c r="AH110" s="107">
        <f>IF(ISBLANK(AE110),"",IF(ISBLANK(AB111),"",IFERROR(((AE110-AB111)/0.36/P110),"")))</f>
        <v>1.3129629629629633</v>
      </c>
      <c r="AI110" s="107">
        <f>IF(ISBLANK(AE111),"",IF(ISBLANK(AE110),"",IFERROR(((AE110-AE111)/0.36/P110),"")))</f>
        <v>2.3953703703703706</v>
      </c>
    </row>
    <row r="111" spans="1:35" x14ac:dyDescent="0.25">
      <c r="A111" s="15" t="s">
        <v>269</v>
      </c>
      <c r="B111" s="4" t="s">
        <v>278</v>
      </c>
      <c r="C111" s="4" t="s">
        <v>635</v>
      </c>
      <c r="D111" s="4" t="s">
        <v>820</v>
      </c>
      <c r="E111" s="4" t="s">
        <v>183</v>
      </c>
      <c r="F111" s="15" t="s">
        <v>635</v>
      </c>
      <c r="G111" s="15" t="s">
        <v>628</v>
      </c>
      <c r="H111" s="27">
        <v>2</v>
      </c>
      <c r="I111" s="15" t="s">
        <v>631</v>
      </c>
      <c r="J111" s="15" t="s">
        <v>636</v>
      </c>
      <c r="K111" s="27">
        <v>1025</v>
      </c>
      <c r="L111" s="98">
        <v>-2.43776598</v>
      </c>
      <c r="M111" s="98">
        <v>34.855393991</v>
      </c>
      <c r="N111" s="20">
        <v>42812</v>
      </c>
      <c r="O111" s="20">
        <v>42872</v>
      </c>
      <c r="P111" s="26">
        <f t="shared" si="3"/>
        <v>60</v>
      </c>
      <c r="Q111" s="77">
        <f>INDEX([1]Sheet1!$J:$J,MATCH(A111,[1]Sheet1!$A:$A,0))</f>
        <v>136.415489476</v>
      </c>
      <c r="R111" s="91" t="s">
        <v>82</v>
      </c>
      <c r="S111" s="82">
        <v>3</v>
      </c>
      <c r="T111" s="82">
        <v>6.5</v>
      </c>
      <c r="U111" s="26">
        <v>7</v>
      </c>
      <c r="V111" s="26">
        <v>55</v>
      </c>
      <c r="W111" s="10">
        <v>2.2000000000000002</v>
      </c>
      <c r="X111" s="15">
        <v>11.8</v>
      </c>
      <c r="Y111" s="15">
        <v>8</v>
      </c>
      <c r="Z111" s="15">
        <v>25</v>
      </c>
      <c r="AA111" s="75">
        <v>7.5</v>
      </c>
      <c r="AB111">
        <v>33.519999999999996</v>
      </c>
      <c r="AD111" s="110">
        <v>10.14</v>
      </c>
      <c r="AE111" s="107">
        <f t="shared" si="2"/>
        <v>10.14</v>
      </c>
      <c r="AF111" s="107" t="str">
        <f>IF(ISBLANK(AC111),"",IF(ISBLANK(AA111),"",IFERROR(((AC111-AA111)/0.36/P111),"")))</f>
        <v/>
      </c>
      <c r="AH111" s="107">
        <f>IF(ISBLANK(AE111),"",IF(ISBLANK(AB111),"",IFERROR(((AE111-AB111)/0.36/P111),"")))</f>
        <v>-1.082407407407407</v>
      </c>
    </row>
    <row r="112" spans="1:35" x14ac:dyDescent="0.25">
      <c r="A112" s="15" t="s">
        <v>270</v>
      </c>
      <c r="B112" s="4" t="s">
        <v>298</v>
      </c>
      <c r="C112" s="4" t="s">
        <v>635</v>
      </c>
      <c r="D112" s="4" t="s">
        <v>821</v>
      </c>
      <c r="E112" s="4" t="s">
        <v>183</v>
      </c>
      <c r="F112" s="15" t="s">
        <v>635</v>
      </c>
      <c r="G112" s="15" t="s">
        <v>628</v>
      </c>
      <c r="H112" s="27">
        <v>3</v>
      </c>
      <c r="I112" s="15" t="s">
        <v>629</v>
      </c>
      <c r="J112" s="15" t="s">
        <v>636</v>
      </c>
      <c r="K112" s="27">
        <v>1027</v>
      </c>
      <c r="L112" s="98">
        <v>-2.4379910339999999</v>
      </c>
      <c r="M112" s="98">
        <v>34.855417963000001</v>
      </c>
      <c r="N112" s="20">
        <v>42812</v>
      </c>
      <c r="O112" s="20">
        <v>42872</v>
      </c>
      <c r="P112" s="26">
        <f t="shared" si="3"/>
        <v>60</v>
      </c>
      <c r="Q112" s="77">
        <f>INDEX([1]Sheet1!$J:$J,MATCH(A112,[1]Sheet1!$A:$A,0))</f>
        <v>136.415489476</v>
      </c>
      <c r="R112" s="91" t="s">
        <v>82</v>
      </c>
      <c r="S112" s="82">
        <v>4.5</v>
      </c>
      <c r="T112" s="82">
        <v>6.7</v>
      </c>
      <c r="U112" s="26">
        <v>10</v>
      </c>
      <c r="V112" s="26">
        <v>50</v>
      </c>
      <c r="W112" s="10">
        <v>5.7</v>
      </c>
      <c r="X112" s="15">
        <v>28.4</v>
      </c>
      <c r="Y112" s="15">
        <v>20</v>
      </c>
      <c r="Z112" s="15">
        <v>65</v>
      </c>
      <c r="AA112" s="75">
        <v>16.940000000000001</v>
      </c>
      <c r="AB112">
        <v>63.150000000000006</v>
      </c>
      <c r="AC112" s="107">
        <v>7.99</v>
      </c>
      <c r="AD112" s="110">
        <v>43.38</v>
      </c>
      <c r="AE112" s="107">
        <f t="shared" si="2"/>
        <v>51.370000000000005</v>
      </c>
      <c r="AF112" s="107">
        <f>IF(ISBLANK(AC112),"",IF(ISBLANK(AA114),"",IFERROR(((AC112-AA114)/0.36/P112),"")))</f>
        <v>7.7777777777777807E-2</v>
      </c>
      <c r="AG112" s="107">
        <f>IF(ISBLANK(AC112),"",IF(ISBLANK(AC114),"",IFERROR(((AC112-AC114)/0.36/P112),"")))</f>
        <v>-0.62777777777777788</v>
      </c>
      <c r="AH112" s="107">
        <f>IF(ISBLANK(AE112),"",IF(ISBLANK(AB114),"",IFERROR(((AE112-AB114)/0.36/P112),"")))</f>
        <v>0.55972222222222234</v>
      </c>
      <c r="AI112" s="107">
        <f>IF(ISBLANK(AE114),"",IF(ISBLANK(AE112),"",IFERROR(((AE112-AE114)/0.36/P112),"")))</f>
        <v>-0.14814814814814828</v>
      </c>
    </row>
    <row r="113" spans="1:37" x14ac:dyDescent="0.25">
      <c r="A113" s="15" t="s">
        <v>271</v>
      </c>
      <c r="B113" s="4" t="s">
        <v>298</v>
      </c>
      <c r="C113" s="4" t="s">
        <v>635</v>
      </c>
      <c r="D113" s="4" t="s">
        <v>821</v>
      </c>
      <c r="E113" s="4" t="s">
        <v>183</v>
      </c>
      <c r="F113" s="15" t="s">
        <v>635</v>
      </c>
      <c r="G113" s="15" t="s">
        <v>628</v>
      </c>
      <c r="H113" s="27">
        <v>3</v>
      </c>
      <c r="I113" s="15" t="s">
        <v>634</v>
      </c>
      <c r="J113" s="15" t="s">
        <v>636</v>
      </c>
      <c r="K113" s="27">
        <v>1027</v>
      </c>
      <c r="L113" s="98">
        <v>-2.4379910339999999</v>
      </c>
      <c r="M113" s="98">
        <v>34.855417963000001</v>
      </c>
      <c r="N113" s="20">
        <v>42812</v>
      </c>
      <c r="O113" s="20">
        <v>42872</v>
      </c>
      <c r="P113" s="26">
        <f t="shared" si="3"/>
        <v>60</v>
      </c>
      <c r="Q113" s="77">
        <f>INDEX([1]Sheet1!$J:$J,MATCH(A113,[1]Sheet1!$A:$A,0))</f>
        <v>136.415489476</v>
      </c>
      <c r="R113" s="91" t="s">
        <v>82</v>
      </c>
      <c r="S113" s="82">
        <v>5.0999999999999996</v>
      </c>
      <c r="T113" s="82">
        <v>7.8</v>
      </c>
      <c r="U113" s="26">
        <v>15</v>
      </c>
      <c r="V113" s="26">
        <v>50</v>
      </c>
      <c r="W113" s="10">
        <v>3.6</v>
      </c>
      <c r="X113" s="15">
        <v>24.6</v>
      </c>
      <c r="Y113" s="15">
        <v>10</v>
      </c>
      <c r="Z113" s="15">
        <v>70</v>
      </c>
      <c r="AA113" s="75">
        <v>9.1199999999999992</v>
      </c>
      <c r="AB113">
        <v>40.08</v>
      </c>
      <c r="AC113" s="107">
        <v>5.26</v>
      </c>
      <c r="AD113" s="110">
        <v>58.58</v>
      </c>
      <c r="AE113" s="107">
        <f t="shared" si="2"/>
        <v>63.839999999999996</v>
      </c>
      <c r="AF113" s="107">
        <f>IF(ISBLANK(AC113),"",IF(ISBLANK(AA114),"",IFERROR(((AC113-AA114)/0.36/P113),"")))</f>
        <v>-4.8611111111111098E-2</v>
      </c>
      <c r="AG113" s="107">
        <f>IF(ISBLANK(AC113),"",IF(ISBLANK(AC114),"",IFERROR(((AC113-AC114)/0.36/P113),"")))</f>
        <v>-0.75416666666666665</v>
      </c>
      <c r="AH113" s="107">
        <f>IF(ISBLANK(AE113),"",IF(ISBLANK(AB114),"",IFERROR(((AE113-AB114)/0.36/P113),"")))</f>
        <v>1.1370370370370368</v>
      </c>
      <c r="AI113" s="107">
        <f>IF(ISBLANK(AE114),"",IF(ISBLANK(AE113),"",IFERROR(((AE113-AE114)/0.36/P113),"")))</f>
        <v>0.4291666666666662</v>
      </c>
    </row>
    <row r="114" spans="1:37" x14ac:dyDescent="0.25">
      <c r="A114" s="15" t="s">
        <v>272</v>
      </c>
      <c r="B114" s="4" t="s">
        <v>298</v>
      </c>
      <c r="C114" s="4" t="s">
        <v>635</v>
      </c>
      <c r="D114" s="4" t="s">
        <v>821</v>
      </c>
      <c r="E114" s="4" t="s">
        <v>183</v>
      </c>
      <c r="F114" s="15" t="s">
        <v>635</v>
      </c>
      <c r="G114" s="15" t="s">
        <v>628</v>
      </c>
      <c r="H114" s="27">
        <v>3</v>
      </c>
      <c r="I114" s="15" t="s">
        <v>631</v>
      </c>
      <c r="J114" s="15" t="s">
        <v>636</v>
      </c>
      <c r="K114" s="27">
        <v>1027</v>
      </c>
      <c r="L114" s="98">
        <v>-2.4379910339999999</v>
      </c>
      <c r="M114" s="98">
        <v>34.855417963000001</v>
      </c>
      <c r="N114" s="20">
        <v>42812</v>
      </c>
      <c r="O114" s="20">
        <v>42872</v>
      </c>
      <c r="P114" s="26">
        <f t="shared" si="3"/>
        <v>60</v>
      </c>
      <c r="Q114" s="77">
        <f>INDEX([1]Sheet1!$J:$J,MATCH(A114,[1]Sheet1!$A:$A,0))</f>
        <v>136.415489476</v>
      </c>
      <c r="R114" s="91" t="s">
        <v>82</v>
      </c>
      <c r="S114" s="82">
        <v>3.9</v>
      </c>
      <c r="T114" s="82">
        <v>7.7</v>
      </c>
      <c r="U114" s="26">
        <v>15</v>
      </c>
      <c r="V114" s="26">
        <v>45</v>
      </c>
      <c r="W114" s="10">
        <v>4.5</v>
      </c>
      <c r="X114" s="15">
        <v>22.4</v>
      </c>
      <c r="Y114" s="15">
        <v>20</v>
      </c>
      <c r="Z114" s="15">
        <v>55</v>
      </c>
      <c r="AA114" s="75">
        <v>6.31</v>
      </c>
      <c r="AB114">
        <v>39.28</v>
      </c>
      <c r="AC114" s="107">
        <v>21.55</v>
      </c>
      <c r="AD114" s="110">
        <v>33.020000000000003</v>
      </c>
      <c r="AE114" s="107">
        <f t="shared" si="2"/>
        <v>54.570000000000007</v>
      </c>
      <c r="AF114" s="107">
        <f>IF(ISBLANK(AC114),"",IF(ISBLANK(AA114),"",IFERROR(((AC114-AA114)/0.36/P114),"")))</f>
        <v>0.70555555555555571</v>
      </c>
      <c r="AH114" s="107">
        <f>IF(ISBLANK(AE114),"",IF(ISBLANK(AB114),"",IFERROR(((AE114-AB114)/0.36/P114),"")))</f>
        <v>0.70787037037037071</v>
      </c>
    </row>
    <row r="115" spans="1:37" x14ac:dyDescent="0.25">
      <c r="A115" s="15" t="s">
        <v>273</v>
      </c>
      <c r="B115" s="4" t="s">
        <v>299</v>
      </c>
      <c r="C115" s="4" t="s">
        <v>635</v>
      </c>
      <c r="D115" s="4" t="s">
        <v>822</v>
      </c>
      <c r="E115" s="4" t="s">
        <v>183</v>
      </c>
      <c r="F115" s="15" t="s">
        <v>635</v>
      </c>
      <c r="G115" s="15" t="s">
        <v>628</v>
      </c>
      <c r="H115" s="27">
        <v>4</v>
      </c>
      <c r="I115" s="15" t="s">
        <v>629</v>
      </c>
      <c r="J115" s="15" t="s">
        <v>636</v>
      </c>
      <c r="K115" s="102">
        <v>1026</v>
      </c>
      <c r="L115" s="100">
        <v>-2.4380789599999999</v>
      </c>
      <c r="M115" s="100">
        <v>34.854988976999998</v>
      </c>
      <c r="N115" s="20">
        <v>42812</v>
      </c>
      <c r="O115" s="20">
        <v>42872</v>
      </c>
      <c r="P115" s="26">
        <f t="shared" si="3"/>
        <v>60</v>
      </c>
      <c r="Q115" s="77">
        <f>INDEX([1]Sheet1!$J:$J,MATCH(A115,[1]Sheet1!$A:$A,0))</f>
        <v>136.415489476</v>
      </c>
      <c r="R115" s="91" t="s">
        <v>82</v>
      </c>
      <c r="S115" s="82">
        <v>4</v>
      </c>
      <c r="T115" s="82">
        <v>10.1</v>
      </c>
      <c r="U115" s="26">
        <v>6</v>
      </c>
      <c r="V115" s="26">
        <v>50</v>
      </c>
      <c r="W115" s="10">
        <v>5.5</v>
      </c>
      <c r="X115" s="15">
        <v>24.4</v>
      </c>
      <c r="Y115" s="15">
        <v>20</v>
      </c>
      <c r="Z115" s="15">
        <v>60</v>
      </c>
      <c r="AA115" s="75">
        <v>9.73</v>
      </c>
      <c r="AB115">
        <v>51.900000000000006</v>
      </c>
      <c r="AC115" s="107">
        <v>8.14</v>
      </c>
      <c r="AD115" s="110">
        <v>53.85</v>
      </c>
      <c r="AE115" s="107">
        <f t="shared" si="2"/>
        <v>61.99</v>
      </c>
      <c r="AF115" s="107">
        <f>IF(ISBLANK(AC115),"",IF(ISBLANK(AA117),"",IFERROR(((AC115-AA117)/0.36/P115),"")))</f>
        <v>-4.3518518518518498E-2</v>
      </c>
      <c r="AG115" s="107">
        <f>IF(ISBLANK(AC115),"",IF(ISBLANK(AC117),"",IFERROR(((AC115-AC117)/0.36/P115),"")))</f>
        <v>0.15138888888888893</v>
      </c>
      <c r="AH115" s="107">
        <f>IF(ISBLANK(AE115),"",IF(ISBLANK(AB117),"",IFERROR(((AE115-AB117)/0.36/P115),"")))</f>
        <v>1.1805555555555558</v>
      </c>
      <c r="AI115" s="107">
        <f>IF(ISBLANK(AE117),"",IF(ISBLANK(AE115),"",IFERROR(((AE115-AE117)/0.36/P115),"")))</f>
        <v>0.57870370370370405</v>
      </c>
    </row>
    <row r="116" spans="1:37" x14ac:dyDescent="0.25">
      <c r="A116" s="15" t="s">
        <v>274</v>
      </c>
      <c r="B116" s="4" t="s">
        <v>299</v>
      </c>
      <c r="C116" s="4" t="s">
        <v>635</v>
      </c>
      <c r="D116" s="4" t="s">
        <v>822</v>
      </c>
      <c r="E116" s="4" t="s">
        <v>183</v>
      </c>
      <c r="F116" s="15" t="s">
        <v>635</v>
      </c>
      <c r="G116" s="15" t="s">
        <v>628</v>
      </c>
      <c r="H116" s="27">
        <v>4</v>
      </c>
      <c r="I116" s="15" t="s">
        <v>634</v>
      </c>
      <c r="J116" s="15" t="s">
        <v>636</v>
      </c>
      <c r="K116" s="102">
        <v>1026</v>
      </c>
      <c r="L116" s="100">
        <v>-2.4380789599999999</v>
      </c>
      <c r="M116" s="100">
        <v>34.854988976999998</v>
      </c>
      <c r="N116" s="20">
        <v>42812</v>
      </c>
      <c r="O116" s="20">
        <v>42872</v>
      </c>
      <c r="P116" s="26">
        <f t="shared" si="3"/>
        <v>60</v>
      </c>
      <c r="Q116" s="77">
        <f>INDEX([1]Sheet1!$J:$J,MATCH(A116,[1]Sheet1!$A:$A,0))</f>
        <v>136.415489476</v>
      </c>
      <c r="R116" s="91" t="s">
        <v>82</v>
      </c>
      <c r="S116" s="82">
        <v>5.3</v>
      </c>
      <c r="T116" s="82">
        <v>7</v>
      </c>
      <c r="U116" s="26">
        <v>25</v>
      </c>
      <c r="V116" s="26">
        <v>65</v>
      </c>
      <c r="W116" s="10">
        <v>10.5</v>
      </c>
      <c r="X116" s="15">
        <v>28</v>
      </c>
      <c r="Y116" s="15">
        <v>25</v>
      </c>
      <c r="Z116" s="15">
        <v>85</v>
      </c>
      <c r="AA116" s="75">
        <f>14.41+11.87</f>
        <v>26.28</v>
      </c>
      <c r="AB116">
        <v>60.69</v>
      </c>
      <c r="AC116" s="107">
        <v>21.61</v>
      </c>
      <c r="AD116" s="110">
        <v>66.91</v>
      </c>
      <c r="AE116" s="107">
        <f t="shared" si="2"/>
        <v>88.52</v>
      </c>
      <c r="AF116" s="107">
        <f>IF(ISBLANK(AC116),"",IF(ISBLANK(AA117),"",IFERROR(((AC116-AA117)/0.36/P116),"")))</f>
        <v>0.5800925925925926</v>
      </c>
      <c r="AG116" s="107">
        <f>IF(ISBLANK(AC116),"",IF(ISBLANK(AC117),"",IFERROR(((AC116-AC117)/0.36/P116),"")))</f>
        <v>0.77500000000000002</v>
      </c>
      <c r="AH116" s="107">
        <f>IF(ISBLANK(AE116),"",IF(ISBLANK(AB117),"",IFERROR(((AE116-AB117)/0.36/P116),"")))</f>
        <v>2.4087962962962961</v>
      </c>
      <c r="AI116" s="107">
        <f>IF(ISBLANK(AE117),"",IF(ISBLANK(AE116),"",IFERROR(((AE116-AE117)/0.36/P116),"")))</f>
        <v>1.8069444444444445</v>
      </c>
    </row>
    <row r="117" spans="1:37" s="50" customFormat="1" x14ac:dyDescent="0.25">
      <c r="A117" s="49" t="s">
        <v>275</v>
      </c>
      <c r="B117" s="51" t="s">
        <v>299</v>
      </c>
      <c r="C117" s="51" t="s">
        <v>635</v>
      </c>
      <c r="D117" s="51" t="s">
        <v>822</v>
      </c>
      <c r="E117" s="51" t="s">
        <v>183</v>
      </c>
      <c r="F117" s="49" t="s">
        <v>635</v>
      </c>
      <c r="G117" s="49" t="s">
        <v>628</v>
      </c>
      <c r="H117" s="69">
        <v>4</v>
      </c>
      <c r="I117" s="49" t="s">
        <v>631</v>
      </c>
      <c r="J117" s="49" t="s">
        <v>636</v>
      </c>
      <c r="K117" s="69">
        <v>1026</v>
      </c>
      <c r="L117" s="99">
        <v>-2.4380789599999999</v>
      </c>
      <c r="M117" s="99">
        <v>34.854988976999998</v>
      </c>
      <c r="N117" s="59">
        <v>42812</v>
      </c>
      <c r="O117" s="59">
        <v>42872</v>
      </c>
      <c r="P117" s="60">
        <f t="shared" si="3"/>
        <v>60</v>
      </c>
      <c r="Q117" s="78">
        <f>INDEX([1]Sheet1!$J:$J,MATCH(A117,[1]Sheet1!$A:$A,0))</f>
        <v>136.415489476</v>
      </c>
      <c r="R117" s="92" t="s">
        <v>82</v>
      </c>
      <c r="S117" s="84">
        <v>3</v>
      </c>
      <c r="T117" s="84">
        <v>6</v>
      </c>
      <c r="U117" s="60">
        <v>4</v>
      </c>
      <c r="V117" s="60">
        <v>45</v>
      </c>
      <c r="W117" s="61">
        <v>5</v>
      </c>
      <c r="X117" s="49">
        <v>20.399999999999999</v>
      </c>
      <c r="Y117" s="49">
        <v>10</v>
      </c>
      <c r="Z117" s="49">
        <v>60</v>
      </c>
      <c r="AA117" s="76">
        <v>9.08</v>
      </c>
      <c r="AB117" s="50">
        <v>36.49</v>
      </c>
      <c r="AC117" s="109">
        <v>4.87</v>
      </c>
      <c r="AD117" s="111">
        <v>44.62</v>
      </c>
      <c r="AE117" s="109">
        <f t="shared" si="2"/>
        <v>49.489999999999995</v>
      </c>
      <c r="AF117" s="109">
        <f>IF(ISBLANK(AC117),"",IF(ISBLANK(AA117),"",IFERROR(((AC117-AA117)/0.36/P117),"")))</f>
        <v>-0.19490740740740742</v>
      </c>
      <c r="AG117" s="109"/>
      <c r="AH117" s="109">
        <f>IF(ISBLANK(AE117),"",IF(ISBLANK(AB117),"",IFERROR(((AE117-AB117)/0.36/P117),"")))</f>
        <v>0.60185185185185153</v>
      </c>
      <c r="AI117" s="109"/>
      <c r="AJ117" s="109"/>
      <c r="AK117" s="109"/>
    </row>
    <row r="118" spans="1:37" x14ac:dyDescent="0.25">
      <c r="A118" s="15" t="s">
        <v>354</v>
      </c>
      <c r="B118" s="4" t="s">
        <v>582</v>
      </c>
      <c r="C118" s="4" t="s">
        <v>733</v>
      </c>
      <c r="D118" s="4" t="s">
        <v>802</v>
      </c>
      <c r="E118" s="4" t="s">
        <v>14</v>
      </c>
      <c r="F118" s="15" t="s">
        <v>627</v>
      </c>
      <c r="G118" s="15" t="s">
        <v>628</v>
      </c>
      <c r="H118" s="27">
        <v>1</v>
      </c>
      <c r="I118" s="15" t="s">
        <v>629</v>
      </c>
      <c r="J118" s="15" t="s">
        <v>637</v>
      </c>
      <c r="K118" s="26">
        <v>954</v>
      </c>
      <c r="L118" s="98">
        <v>-2.2724839860000001</v>
      </c>
      <c r="M118" s="98">
        <v>34.023325982999999</v>
      </c>
      <c r="N118" s="20">
        <v>42868</v>
      </c>
      <c r="O118" s="24">
        <v>42940</v>
      </c>
      <c r="P118" s="26">
        <f t="shared" si="3"/>
        <v>72</v>
      </c>
      <c r="Q118" s="77">
        <f>INDEX([1]Sheet1!$J:$J,MATCH(A118,[1]Sheet1!$A:$A,0))</f>
        <v>95.971684111000002</v>
      </c>
      <c r="R118" s="91" t="s">
        <v>39</v>
      </c>
      <c r="S118" s="82">
        <v>1.5</v>
      </c>
      <c r="T118" s="82">
        <v>7.4</v>
      </c>
      <c r="U118" s="26">
        <v>5</v>
      </c>
      <c r="V118" s="26">
        <v>25</v>
      </c>
      <c r="W118" s="1">
        <v>1.6</v>
      </c>
      <c r="X118" s="15">
        <v>7.2</v>
      </c>
      <c r="Y118" s="15">
        <v>5</v>
      </c>
      <c r="Z118" s="15">
        <v>17</v>
      </c>
      <c r="AA118">
        <v>2.2200000000000002</v>
      </c>
      <c r="AB118">
        <v>25.709999999999997</v>
      </c>
      <c r="AC118" s="75">
        <v>8.41</v>
      </c>
      <c r="AD118" s="110">
        <v>14.08</v>
      </c>
      <c r="AE118" s="107">
        <f t="shared" si="2"/>
        <v>22.490000000000002</v>
      </c>
      <c r="AF118" s="107">
        <f>IF(ISBLANK(AC118),"",IF(ISBLANK(AA119),"",IFERROR(((AC118-AA119)/0.36/P118),"")))</f>
        <v>-0.22723765432098769</v>
      </c>
      <c r="AG118" s="107">
        <f>IF(ISBLANK(AC118),"",IF(ISBLANK(AC118),"",IFERROR(((AC118-AC119)/0.36/P118),"")))</f>
        <v>0.20100308641975309</v>
      </c>
      <c r="AH118" s="107">
        <f>IF(ISBLANK(AB119),"",IF(ISBLANK(AE118),"",IFERROR(((AE118-AB119)/0.36/P118),"")))</f>
        <v>-1.0447530864197534</v>
      </c>
      <c r="AI118" s="107">
        <f>IF(ISBLANK(AE119),"",IF(ISBLANK(AE118),"",IFERROR(((AE118-AE119)/0.36/P118),"")))</f>
        <v>0.12191358024691373</v>
      </c>
    </row>
    <row r="119" spans="1:37" x14ac:dyDescent="0.25">
      <c r="A119" s="15" t="s">
        <v>355</v>
      </c>
      <c r="B119" s="4" t="s">
        <v>582</v>
      </c>
      <c r="C119" s="4" t="s">
        <v>733</v>
      </c>
      <c r="D119" s="4" t="s">
        <v>802</v>
      </c>
      <c r="E119" s="4" t="s">
        <v>14</v>
      </c>
      <c r="F119" s="15" t="s">
        <v>627</v>
      </c>
      <c r="G119" s="15" t="s">
        <v>628</v>
      </c>
      <c r="H119" s="27">
        <v>1</v>
      </c>
      <c r="I119" s="15" t="s">
        <v>631</v>
      </c>
      <c r="J119" s="15" t="s">
        <v>637</v>
      </c>
      <c r="K119" s="26">
        <v>954</v>
      </c>
      <c r="L119" s="98">
        <v>-2.2724839860000001</v>
      </c>
      <c r="M119" s="98">
        <v>34.023325982999999</v>
      </c>
      <c r="N119" s="20">
        <v>42868</v>
      </c>
      <c r="O119" s="24">
        <v>42940</v>
      </c>
      <c r="P119" s="26">
        <f t="shared" si="3"/>
        <v>72</v>
      </c>
      <c r="Q119" s="77">
        <f>INDEX([1]Sheet1!$J:$J,MATCH(A119,[1]Sheet1!$A:$A,0))</f>
        <v>95.971684111000002</v>
      </c>
      <c r="R119" s="91" t="s">
        <v>39</v>
      </c>
      <c r="S119" s="82">
        <v>4</v>
      </c>
      <c r="T119" s="82">
        <v>12.2</v>
      </c>
      <c r="U119" s="26">
        <v>12</v>
      </c>
      <c r="V119" s="26">
        <v>35</v>
      </c>
      <c r="W119" s="1">
        <v>2</v>
      </c>
      <c r="X119" s="15">
        <v>6.8</v>
      </c>
      <c r="Y119" s="15">
        <v>8</v>
      </c>
      <c r="Z119" s="15">
        <v>25</v>
      </c>
      <c r="AA119">
        <v>14.3</v>
      </c>
      <c r="AB119">
        <v>49.570000000000007</v>
      </c>
      <c r="AC119" s="75">
        <v>3.2</v>
      </c>
      <c r="AD119" s="110">
        <v>16.13</v>
      </c>
      <c r="AE119" s="107">
        <f t="shared" si="2"/>
        <v>19.329999999999998</v>
      </c>
      <c r="AF119" s="107">
        <f>IF(ISBLANK(AC119),"",IF(ISBLANK(AA119),"",IFERROR(((AC119-AA119)/0.36/P119),"")))</f>
        <v>-0.42824074074074081</v>
      </c>
      <c r="AH119" s="107">
        <f>IF(ISBLANK(AE119),"",IF(ISBLANK(AB119),"",IFERROR(((AE119-AB119)/0.36/P119),"")))</f>
        <v>-1.166666666666667</v>
      </c>
    </row>
    <row r="120" spans="1:37" x14ac:dyDescent="0.25">
      <c r="A120" s="15" t="s">
        <v>356</v>
      </c>
      <c r="B120" s="4" t="s">
        <v>583</v>
      </c>
      <c r="C120" s="4" t="s">
        <v>733</v>
      </c>
      <c r="D120" s="4" t="s">
        <v>803</v>
      </c>
      <c r="E120" s="4" t="s">
        <v>14</v>
      </c>
      <c r="F120" s="15" t="s">
        <v>627</v>
      </c>
      <c r="G120" s="15" t="s">
        <v>628</v>
      </c>
      <c r="H120" s="27">
        <v>2</v>
      </c>
      <c r="I120" s="15" t="s">
        <v>629</v>
      </c>
      <c r="J120" s="15" t="s">
        <v>637</v>
      </c>
      <c r="K120" s="26">
        <v>953</v>
      </c>
      <c r="L120" s="98">
        <v>-2.2783000210000002</v>
      </c>
      <c r="M120" s="98">
        <v>34.024458965000001</v>
      </c>
      <c r="N120" s="20">
        <v>42868</v>
      </c>
      <c r="O120" s="24">
        <v>42940</v>
      </c>
      <c r="P120" s="26">
        <f t="shared" si="3"/>
        <v>72</v>
      </c>
      <c r="Q120" s="77">
        <f>INDEX([1]Sheet1!$J:$J,MATCH(A120,[1]Sheet1!$A:$A,0))</f>
        <v>95.971684111000002</v>
      </c>
      <c r="R120" s="91" t="s">
        <v>39</v>
      </c>
      <c r="S120" s="82">
        <v>3</v>
      </c>
      <c r="T120" s="82">
        <v>25.4</v>
      </c>
      <c r="U120" s="26">
        <v>40</v>
      </c>
      <c r="V120" s="26">
        <v>70</v>
      </c>
      <c r="W120" s="1">
        <v>2</v>
      </c>
      <c r="X120" s="15">
        <v>4.2</v>
      </c>
      <c r="Y120" s="15">
        <v>10</v>
      </c>
      <c r="Z120" s="15">
        <v>27</v>
      </c>
      <c r="AA120">
        <v>14.86</v>
      </c>
      <c r="AB120">
        <v>52.69</v>
      </c>
      <c r="AC120" s="75">
        <v>7.67</v>
      </c>
      <c r="AD120" s="110">
        <v>23.28</v>
      </c>
      <c r="AE120" s="107">
        <f t="shared" si="2"/>
        <v>30.950000000000003</v>
      </c>
      <c r="AF120" s="107" t="str">
        <f>IF(ISBLANK(AC120),"",IF(ISBLANK(AA121),"",IFERROR(((AC120-AA121)/0.36/P120),"")))</f>
        <v/>
      </c>
      <c r="AG120" s="107">
        <f>IF(ISBLANK(AC120),"",IF(ISBLANK(AC120),"",IFERROR(((AC120-AC121)/0.36/P120),"")))</f>
        <v>0.13117283950617287</v>
      </c>
      <c r="AH120" s="107">
        <f>IF(ISBLANK(AB121),"",IF(ISBLANK(AE120),"",IFERROR(((AE120-AB121)/0.36/P120),"")))</f>
        <v>0.69367283950617298</v>
      </c>
      <c r="AI120" s="107">
        <f>IF(ISBLANK(AE121),"",IF(ISBLANK(AE120),"",IFERROR(((AE120-AE121)/0.36/P120),"")))</f>
        <v>0.55941358024691368</v>
      </c>
    </row>
    <row r="121" spans="1:37" x14ac:dyDescent="0.25">
      <c r="A121" s="15" t="s">
        <v>357</v>
      </c>
      <c r="B121" s="4" t="s">
        <v>583</v>
      </c>
      <c r="C121" s="4" t="s">
        <v>733</v>
      </c>
      <c r="D121" s="4" t="s">
        <v>803</v>
      </c>
      <c r="E121" s="4" t="s">
        <v>14</v>
      </c>
      <c r="F121" s="15" t="s">
        <v>627</v>
      </c>
      <c r="G121" s="15" t="s">
        <v>628</v>
      </c>
      <c r="H121" s="27">
        <v>2</v>
      </c>
      <c r="I121" s="15" t="s">
        <v>631</v>
      </c>
      <c r="J121" s="15" t="s">
        <v>637</v>
      </c>
      <c r="K121" s="26">
        <v>953</v>
      </c>
      <c r="L121" s="98">
        <v>-2.2783000210000002</v>
      </c>
      <c r="M121" s="98">
        <v>34.024458965000001</v>
      </c>
      <c r="N121" s="20">
        <v>42868</v>
      </c>
      <c r="O121" s="24">
        <v>42940</v>
      </c>
      <c r="P121" s="26">
        <f t="shared" si="3"/>
        <v>72</v>
      </c>
      <c r="Q121" s="77">
        <f>INDEX([1]Sheet1!$J:$J,MATCH(A121,[1]Sheet1!$A:$A,0))</f>
        <v>95.971684111000002</v>
      </c>
      <c r="R121" s="91" t="s">
        <v>39</v>
      </c>
      <c r="S121" s="82">
        <v>2.5</v>
      </c>
      <c r="T121" s="82">
        <v>13.2</v>
      </c>
      <c r="U121" s="26">
        <v>25</v>
      </c>
      <c r="V121" s="26">
        <v>55</v>
      </c>
      <c r="W121" s="1">
        <v>1.5</v>
      </c>
      <c r="X121" s="15">
        <v>10.199999999999999</v>
      </c>
      <c r="Y121" s="15">
        <v>8</v>
      </c>
      <c r="Z121" s="15">
        <v>25</v>
      </c>
      <c r="AB121">
        <v>12.97</v>
      </c>
      <c r="AC121" s="75">
        <v>4.2699999999999996</v>
      </c>
      <c r="AD121" s="110">
        <v>12.18</v>
      </c>
      <c r="AE121" s="107">
        <f t="shared" si="2"/>
        <v>16.45</v>
      </c>
      <c r="AF121" s="107" t="str">
        <f>IF(ISBLANK(AC121),"",IF(ISBLANK(AA121),"",IFERROR(((AC121-AA121)/0.36/P121),"")))</f>
        <v/>
      </c>
      <c r="AH121" s="107">
        <f>IF(ISBLANK(AE121),"",IF(ISBLANK(AB121),"",IFERROR(((AE121-AB121)/0.36/P121),"")))</f>
        <v>0.13425925925925919</v>
      </c>
    </row>
    <row r="122" spans="1:37" x14ac:dyDescent="0.25">
      <c r="A122" s="15" t="s">
        <v>358</v>
      </c>
      <c r="B122" s="4" t="s">
        <v>584</v>
      </c>
      <c r="C122" s="4" t="s">
        <v>733</v>
      </c>
      <c r="D122" s="4" t="s">
        <v>804</v>
      </c>
      <c r="E122" s="4" t="s">
        <v>14</v>
      </c>
      <c r="F122" s="15" t="s">
        <v>627</v>
      </c>
      <c r="G122" s="15" t="s">
        <v>628</v>
      </c>
      <c r="H122" s="27">
        <v>3</v>
      </c>
      <c r="I122" s="15" t="s">
        <v>629</v>
      </c>
      <c r="J122" s="15" t="s">
        <v>637</v>
      </c>
      <c r="K122" s="26">
        <v>951</v>
      </c>
      <c r="L122" s="98">
        <v>-2.2779990269999999</v>
      </c>
      <c r="M122" s="98">
        <v>34.027678035000001</v>
      </c>
      <c r="N122" s="20">
        <v>42868</v>
      </c>
      <c r="O122" s="24">
        <v>42940</v>
      </c>
      <c r="P122" s="26">
        <f t="shared" si="3"/>
        <v>72</v>
      </c>
      <c r="Q122" s="77">
        <f>INDEX([1]Sheet1!$J:$J,MATCH(A122,[1]Sheet1!$A:$A,0))</f>
        <v>95.971684111000002</v>
      </c>
      <c r="R122" s="91" t="s">
        <v>39</v>
      </c>
      <c r="S122" s="82">
        <v>2.2000000000000002</v>
      </c>
      <c r="T122" s="82">
        <v>21</v>
      </c>
      <c r="U122" s="26">
        <v>25</v>
      </c>
      <c r="V122" s="26">
        <v>60</v>
      </c>
      <c r="W122" s="1">
        <v>3</v>
      </c>
      <c r="X122" s="15">
        <v>21</v>
      </c>
      <c r="Y122" s="15">
        <v>35</v>
      </c>
      <c r="Z122" s="15">
        <v>65</v>
      </c>
      <c r="AA122">
        <v>63.96</v>
      </c>
      <c r="AB122">
        <v>81.039999999999992</v>
      </c>
      <c r="AC122" s="75">
        <v>21.13</v>
      </c>
      <c r="AD122" s="110">
        <v>20.079999999999998</v>
      </c>
      <c r="AE122" s="107">
        <f t="shared" si="2"/>
        <v>41.209999999999994</v>
      </c>
      <c r="AF122" s="107" t="str">
        <f>IF(ISBLANK(AC122),"",IF(ISBLANK(AA123),"",IFERROR(((AC122-AA123)/0.36/P122),"")))</f>
        <v/>
      </c>
      <c r="AG122" s="107">
        <f>IF(ISBLANK(AC122),"",IF(ISBLANK(AC122),"",IFERROR(((AC122-AC123)/0.36/P122),"")))</f>
        <v>0.49305555555555558</v>
      </c>
      <c r="AH122" s="107">
        <f>IF(ISBLANK(AB123),"",IF(ISBLANK(AE122),"",IFERROR(((AE122-AB123)/0.36/P122),"")))</f>
        <v>0.9239969135802466</v>
      </c>
      <c r="AI122" s="107">
        <f>IF(ISBLANK(AE123),"",IF(ISBLANK(AE122),"",IFERROR(((AE122-AE123)/0.36/P122),"")))</f>
        <v>0.85956790123456761</v>
      </c>
    </row>
    <row r="123" spans="1:37" x14ac:dyDescent="0.25">
      <c r="A123" s="15" t="s">
        <v>359</v>
      </c>
      <c r="B123" s="4" t="s">
        <v>584</v>
      </c>
      <c r="C123" s="4" t="s">
        <v>733</v>
      </c>
      <c r="D123" s="4" t="s">
        <v>804</v>
      </c>
      <c r="E123" s="4" t="s">
        <v>14</v>
      </c>
      <c r="F123" s="15" t="s">
        <v>627</v>
      </c>
      <c r="G123" s="15" t="s">
        <v>628</v>
      </c>
      <c r="H123" s="27">
        <v>3</v>
      </c>
      <c r="I123" s="15" t="s">
        <v>631</v>
      </c>
      <c r="J123" s="15" t="s">
        <v>637</v>
      </c>
      <c r="K123" s="26">
        <v>951</v>
      </c>
      <c r="L123" s="98">
        <v>-2.2779990269999999</v>
      </c>
      <c r="M123" s="98">
        <v>34.027678035000001</v>
      </c>
      <c r="N123" s="20">
        <v>42868</v>
      </c>
      <c r="O123" s="24">
        <v>42940</v>
      </c>
      <c r="P123" s="26">
        <f t="shared" si="3"/>
        <v>72</v>
      </c>
      <c r="Q123" s="77">
        <f>INDEX([1]Sheet1!$J:$J,MATCH(A123,[1]Sheet1!$A:$A,0))</f>
        <v>95.971684111000002</v>
      </c>
      <c r="R123" s="91" t="s">
        <v>39</v>
      </c>
      <c r="S123" s="82">
        <v>3.4</v>
      </c>
      <c r="T123" s="82">
        <v>14.8</v>
      </c>
      <c r="U123" s="26">
        <v>25</v>
      </c>
      <c r="V123" s="26">
        <v>50</v>
      </c>
      <c r="W123" s="1">
        <v>2.5</v>
      </c>
      <c r="X123" s="15">
        <v>6.8</v>
      </c>
      <c r="Y123" s="15">
        <v>7</v>
      </c>
      <c r="Z123" s="15">
        <v>30</v>
      </c>
      <c r="AB123">
        <v>17.260000000000002</v>
      </c>
      <c r="AC123" s="75">
        <v>8.35</v>
      </c>
      <c r="AD123" s="110">
        <v>10.58</v>
      </c>
      <c r="AE123" s="107">
        <f t="shared" si="2"/>
        <v>18.93</v>
      </c>
      <c r="AF123" s="107" t="str">
        <f>IF(ISBLANK(AC123),"",IF(ISBLANK(AA123),"",IFERROR(((AC123-AA123)/0.36/P123),"")))</f>
        <v/>
      </c>
      <c r="AH123" s="107">
        <f>IF(ISBLANK(AE123),"",IF(ISBLANK(AB123),"",IFERROR(((AE123-AB123)/0.36/P123),"")))</f>
        <v>6.4429012345678938E-2</v>
      </c>
    </row>
    <row r="124" spans="1:37" x14ac:dyDescent="0.25">
      <c r="A124" s="15" t="s">
        <v>360</v>
      </c>
      <c r="B124" s="4" t="s">
        <v>585</v>
      </c>
      <c r="C124" s="4" t="s">
        <v>733</v>
      </c>
      <c r="D124" s="4" t="s">
        <v>805</v>
      </c>
      <c r="E124" s="4" t="s">
        <v>14</v>
      </c>
      <c r="F124" s="15" t="s">
        <v>627</v>
      </c>
      <c r="G124" s="15" t="s">
        <v>628</v>
      </c>
      <c r="H124" s="27">
        <v>4</v>
      </c>
      <c r="I124" s="15" t="s">
        <v>629</v>
      </c>
      <c r="J124" s="15" t="s">
        <v>637</v>
      </c>
      <c r="K124" s="26">
        <v>950</v>
      </c>
      <c r="L124" s="98">
        <v>-2.2788369660000001</v>
      </c>
      <c r="M124" s="98">
        <v>34.031883989999997</v>
      </c>
      <c r="N124" s="20">
        <v>42868</v>
      </c>
      <c r="O124" s="24">
        <v>42940</v>
      </c>
      <c r="P124" s="26">
        <f t="shared" si="3"/>
        <v>72</v>
      </c>
      <c r="Q124" s="77">
        <f>INDEX([1]Sheet1!$J:$J,MATCH(A124,[1]Sheet1!$A:$A,0))</f>
        <v>95.971684111000002</v>
      </c>
      <c r="R124" s="91" t="s">
        <v>39</v>
      </c>
      <c r="S124" s="82">
        <v>4</v>
      </c>
      <c r="T124" s="82">
        <v>10.8</v>
      </c>
      <c r="U124" s="26">
        <v>15</v>
      </c>
      <c r="V124" s="26">
        <v>35</v>
      </c>
      <c r="W124" s="1">
        <v>3</v>
      </c>
      <c r="X124" s="15">
        <v>9</v>
      </c>
      <c r="Y124" s="15">
        <v>20</v>
      </c>
      <c r="Z124" s="15">
        <v>45</v>
      </c>
      <c r="AA124">
        <v>9.2799999999999994</v>
      </c>
      <c r="AB124">
        <v>33.72</v>
      </c>
      <c r="AC124" s="75">
        <v>26.72</v>
      </c>
      <c r="AD124" s="110">
        <v>4.92</v>
      </c>
      <c r="AE124" s="107">
        <f t="shared" si="2"/>
        <v>31.64</v>
      </c>
      <c r="AF124" s="107">
        <f>IF(ISBLANK(AC124),"",IF(ISBLANK(AA125),"",IFERROR(((AC124-AA125)/0.36/P124),"")))</f>
        <v>0.75655864197530864</v>
      </c>
      <c r="AG124" s="107">
        <f>IF(ISBLANK(AC124),"",IF(ISBLANK(AC124),"",IFERROR(((AC124-AC125)/0.36/P124),"")))</f>
        <v>0.58410493827160492</v>
      </c>
      <c r="AH124" s="107">
        <f>IF(ISBLANK(AB125),"",IF(ISBLANK(AE124),"",IFERROR(((AE124-AB125)/0.36/P124),"")))</f>
        <v>0.2372685185185186</v>
      </c>
      <c r="AI124" s="107">
        <f>IF(ISBLANK(AE125),"",IF(ISBLANK(AE124),"",IFERROR(((AE124-AE125)/0.36/P124),"")))</f>
        <v>-0.37962962962962954</v>
      </c>
    </row>
    <row r="125" spans="1:37" x14ac:dyDescent="0.25">
      <c r="A125" s="15" t="s">
        <v>361</v>
      </c>
      <c r="B125" s="4" t="s">
        <v>585</v>
      </c>
      <c r="C125" s="4" t="s">
        <v>733</v>
      </c>
      <c r="D125" s="4" t="s">
        <v>805</v>
      </c>
      <c r="E125" s="4" t="s">
        <v>14</v>
      </c>
      <c r="F125" s="15" t="s">
        <v>627</v>
      </c>
      <c r="G125" s="15" t="s">
        <v>628</v>
      </c>
      <c r="H125" s="27">
        <v>4</v>
      </c>
      <c r="I125" s="15" t="s">
        <v>631</v>
      </c>
      <c r="J125" s="15" t="s">
        <v>637</v>
      </c>
      <c r="K125" s="26">
        <v>950</v>
      </c>
      <c r="L125" s="98">
        <v>-2.2788369660000001</v>
      </c>
      <c r="M125" s="98">
        <v>34.031883989999997</v>
      </c>
      <c r="N125" s="20">
        <v>42868</v>
      </c>
      <c r="O125" s="24">
        <v>42940</v>
      </c>
      <c r="P125" s="26">
        <f t="shared" si="3"/>
        <v>72</v>
      </c>
      <c r="Q125" s="77">
        <f>INDEX([1]Sheet1!$J:$J,MATCH(A125,[1]Sheet1!$A:$A,0))</f>
        <v>95.971684111000002</v>
      </c>
      <c r="R125" s="91" t="s">
        <v>39</v>
      </c>
      <c r="S125" s="82">
        <v>3.2</v>
      </c>
      <c r="T125" s="82">
        <v>22.2</v>
      </c>
      <c r="U125" s="26">
        <v>20</v>
      </c>
      <c r="V125" s="26">
        <v>55</v>
      </c>
      <c r="W125" s="1">
        <v>2</v>
      </c>
      <c r="X125" s="15">
        <v>2.6</v>
      </c>
      <c r="Y125" s="15">
        <v>13</v>
      </c>
      <c r="Z125" s="15">
        <v>27</v>
      </c>
      <c r="AA125">
        <v>7.11</v>
      </c>
      <c r="AB125">
        <v>25.49</v>
      </c>
      <c r="AC125" s="75">
        <v>11.58</v>
      </c>
      <c r="AD125" s="110">
        <v>29.9</v>
      </c>
      <c r="AE125" s="107">
        <f t="shared" si="2"/>
        <v>41.48</v>
      </c>
      <c r="AF125" s="107">
        <f>IF(ISBLANK(AC125),"",IF(ISBLANK(AA125),"",IFERROR(((AC125-AA125)/0.36/P125),"")))</f>
        <v>0.17245370370370369</v>
      </c>
      <c r="AH125" s="107">
        <f>IF(ISBLANK(AE125),"",IF(ISBLANK(AB125),"",IFERROR(((AE125-AB125)/0.36/P125),"")))</f>
        <v>0.61689814814814814</v>
      </c>
    </row>
    <row r="126" spans="1:37" x14ac:dyDescent="0.25">
      <c r="A126" s="15" t="s">
        <v>362</v>
      </c>
      <c r="B126" s="4" t="s">
        <v>586</v>
      </c>
      <c r="C126" s="4" t="s">
        <v>734</v>
      </c>
      <c r="D126" s="4" t="s">
        <v>806</v>
      </c>
      <c r="E126" s="4" t="s">
        <v>15</v>
      </c>
      <c r="F126" s="15" t="s">
        <v>627</v>
      </c>
      <c r="G126" s="15" t="s">
        <v>632</v>
      </c>
      <c r="H126" s="27">
        <v>1</v>
      </c>
      <c r="I126" s="15" t="s">
        <v>629</v>
      </c>
      <c r="J126" s="15" t="s">
        <v>637</v>
      </c>
      <c r="K126" s="26">
        <v>957</v>
      </c>
      <c r="L126" s="98">
        <v>-2.3500519620000002</v>
      </c>
      <c r="M126" s="98">
        <v>34.049975992999997</v>
      </c>
      <c r="N126" s="20">
        <v>42869</v>
      </c>
      <c r="O126" s="24">
        <v>42939</v>
      </c>
      <c r="P126" s="26">
        <f t="shared" si="3"/>
        <v>70</v>
      </c>
      <c r="Q126" s="77">
        <f>INDEX([1]Sheet1!$J:$J,MATCH(A126,[1]Sheet1!$A:$A,0))</f>
        <v>71.696299983000003</v>
      </c>
      <c r="R126" s="91" t="s">
        <v>23</v>
      </c>
      <c r="S126" s="82">
        <v>3</v>
      </c>
      <c r="T126" s="82">
        <v>2.2000000000000002</v>
      </c>
      <c r="U126" s="26">
        <v>38</v>
      </c>
      <c r="V126" s="26">
        <v>55</v>
      </c>
      <c r="W126" s="1">
        <v>2.5</v>
      </c>
      <c r="X126" s="15">
        <v>2.2000000000000002</v>
      </c>
      <c r="Y126" s="15">
        <v>28</v>
      </c>
      <c r="Z126" s="15">
        <v>40</v>
      </c>
      <c r="AA126">
        <v>24.25</v>
      </c>
      <c r="AB126">
        <v>58.14</v>
      </c>
      <c r="AC126" s="75">
        <v>38.76</v>
      </c>
      <c r="AD126" s="110">
        <v>11.19</v>
      </c>
      <c r="AE126" s="107">
        <f t="shared" si="2"/>
        <v>49.949999999999996</v>
      </c>
      <c r="AF126" s="107">
        <f>IF(ISBLANK(AC126),"",IF(ISBLANK(AA127),"",IFERROR(((AC126-AA127)/0.36/P126),"")))</f>
        <v>0.88849206349206333</v>
      </c>
      <c r="AG126" s="107">
        <f>IF(ISBLANK(AC126),"",IF(ISBLANK(AC126),"",IFERROR(((AC126-AC127)/0.36/P126),"")))</f>
        <v>8.2142857142857156E-2</v>
      </c>
      <c r="AH126" s="107">
        <f>IF(ISBLANK(AB127),"",IF(ISBLANK(AE126),"",IFERROR(((AE126-AB127)/0.36/P126),"")))</f>
        <v>0.8103174603174601</v>
      </c>
      <c r="AI126" s="107">
        <f>IF(ISBLANK(AE127),"",IF(ISBLANK(AE126),"",IFERROR(((AE126-AE127)/0.36/P126),"")))</f>
        <v>0.47738095238095246</v>
      </c>
    </row>
    <row r="127" spans="1:37" x14ac:dyDescent="0.25">
      <c r="A127" s="15" t="s">
        <v>363</v>
      </c>
      <c r="B127" s="4" t="s">
        <v>586</v>
      </c>
      <c r="C127" s="4" t="s">
        <v>734</v>
      </c>
      <c r="D127" s="4" t="s">
        <v>806</v>
      </c>
      <c r="E127" s="4" t="s">
        <v>15</v>
      </c>
      <c r="F127" s="15" t="s">
        <v>627</v>
      </c>
      <c r="G127" s="15" t="s">
        <v>632</v>
      </c>
      <c r="H127" s="27">
        <v>1</v>
      </c>
      <c r="I127" s="15" t="s">
        <v>631</v>
      </c>
      <c r="J127" s="15" t="s">
        <v>637</v>
      </c>
      <c r="K127" s="26">
        <v>957</v>
      </c>
      <c r="L127" s="98">
        <v>-2.3500519620000002</v>
      </c>
      <c r="M127" s="98">
        <v>34.049975992999997</v>
      </c>
      <c r="N127" s="20">
        <v>42869</v>
      </c>
      <c r="O127" s="24">
        <v>42939</v>
      </c>
      <c r="P127" s="26">
        <f t="shared" si="3"/>
        <v>70</v>
      </c>
      <c r="Q127" s="77">
        <f>INDEX([1]Sheet1!$J:$J,MATCH(A127,[1]Sheet1!$A:$A,0))</f>
        <v>71.696299983000003</v>
      </c>
      <c r="R127" s="91" t="s">
        <v>23</v>
      </c>
      <c r="S127" s="82">
        <v>1</v>
      </c>
      <c r="T127" s="82">
        <v>2.2000000000000002</v>
      </c>
      <c r="U127" s="26">
        <v>70</v>
      </c>
      <c r="V127" s="26">
        <v>85</v>
      </c>
      <c r="W127" s="1">
        <v>1</v>
      </c>
      <c r="X127" s="15">
        <v>1.4</v>
      </c>
      <c r="Y127" s="15">
        <v>30</v>
      </c>
      <c r="Z127" s="15">
        <v>35</v>
      </c>
      <c r="AA127">
        <v>16.37</v>
      </c>
      <c r="AB127">
        <v>29.53</v>
      </c>
      <c r="AC127" s="75">
        <v>36.69</v>
      </c>
      <c r="AD127" s="110">
        <v>1.23</v>
      </c>
      <c r="AE127" s="107">
        <f t="shared" si="2"/>
        <v>37.919999999999995</v>
      </c>
      <c r="AF127" s="107">
        <f>IF(ISBLANK(AC127),"",IF(ISBLANK(AA127),"",IFERROR(((AC127-AA127)/0.36/P127),"")))</f>
        <v>0.80634920634920626</v>
      </c>
      <c r="AH127" s="107">
        <f>IF(ISBLANK(AE127),"",IF(ISBLANK(AB127),"",IFERROR(((AE127-AB127)/0.36/P127),"")))</f>
        <v>0.3329365079365077</v>
      </c>
    </row>
    <row r="128" spans="1:37" x14ac:dyDescent="0.25">
      <c r="A128" s="15" t="s">
        <v>364</v>
      </c>
      <c r="B128" s="4" t="s">
        <v>587</v>
      </c>
      <c r="C128" s="4" t="s">
        <v>734</v>
      </c>
      <c r="D128" s="4" t="s">
        <v>807</v>
      </c>
      <c r="E128" s="4" t="s">
        <v>15</v>
      </c>
      <c r="F128" s="15" t="s">
        <v>627</v>
      </c>
      <c r="G128" s="15" t="s">
        <v>632</v>
      </c>
      <c r="H128" s="27">
        <v>2</v>
      </c>
      <c r="I128" s="15" t="s">
        <v>629</v>
      </c>
      <c r="J128" s="15" t="s">
        <v>637</v>
      </c>
      <c r="K128" s="26">
        <v>959</v>
      </c>
      <c r="L128" s="98">
        <v>-2.3484879830000001</v>
      </c>
      <c r="M128" s="98">
        <v>34.050110019999998</v>
      </c>
      <c r="N128" s="20">
        <v>42869</v>
      </c>
      <c r="O128" s="24">
        <v>42939</v>
      </c>
      <c r="P128" s="26">
        <f t="shared" si="3"/>
        <v>70</v>
      </c>
      <c r="Q128" s="77">
        <f>INDEX([1]Sheet1!$J:$J,MATCH(A128,[1]Sheet1!$A:$A,0))</f>
        <v>71.696299983000003</v>
      </c>
      <c r="R128" s="91" t="s">
        <v>23</v>
      </c>
      <c r="S128" s="82">
        <v>2</v>
      </c>
      <c r="T128" s="82">
        <v>4.4000000000000004</v>
      </c>
      <c r="U128" s="28">
        <v>40</v>
      </c>
      <c r="V128" s="28">
        <v>60</v>
      </c>
      <c r="W128" s="1">
        <v>2.2000000000000002</v>
      </c>
      <c r="X128" s="15">
        <v>8.8000000000000007</v>
      </c>
      <c r="Y128" s="15">
        <v>25</v>
      </c>
      <c r="Z128" s="15">
        <v>37</v>
      </c>
      <c r="AA128">
        <v>24.42</v>
      </c>
      <c r="AB128">
        <v>61.21</v>
      </c>
      <c r="AC128" s="75">
        <v>30.58</v>
      </c>
      <c r="AD128" s="110">
        <v>10.29</v>
      </c>
      <c r="AE128" s="107">
        <f t="shared" si="2"/>
        <v>40.869999999999997</v>
      </c>
      <c r="AF128" s="107">
        <f>IF(ISBLANK(AC128),"",IF(ISBLANK(AA129),"",IFERROR(((AC128-AA129)/0.36/P128),"")))</f>
        <v>0.75238095238095248</v>
      </c>
      <c r="AG128" s="107">
        <f>IF(ISBLANK(AC128),"",IF(ISBLANK(AC128),"",IFERROR(((AC128-AC129)/0.36/P128),"")))</f>
        <v>0.11428571428571425</v>
      </c>
      <c r="AH128" s="107">
        <f>IF(ISBLANK(AB129),"",IF(ISBLANK(AE128),"",IFERROR(((AE128-AB129)/0.36/P128),"")))</f>
        <v>0.46626984126984133</v>
      </c>
      <c r="AI128" s="107">
        <f>IF(ISBLANK(AE129),"",IF(ISBLANK(AE128),"",IFERROR(((AE128-AE129)/0.36/P128),"")))</f>
        <v>0.39880952380952372</v>
      </c>
    </row>
    <row r="129" spans="1:35" x14ac:dyDescent="0.25">
      <c r="A129" s="15" t="s">
        <v>365</v>
      </c>
      <c r="B129" s="4" t="s">
        <v>587</v>
      </c>
      <c r="C129" s="4" t="s">
        <v>734</v>
      </c>
      <c r="D129" s="4" t="s">
        <v>807</v>
      </c>
      <c r="E129" s="4" t="s">
        <v>15</v>
      </c>
      <c r="F129" s="15" t="s">
        <v>627</v>
      </c>
      <c r="G129" s="15" t="s">
        <v>632</v>
      </c>
      <c r="H129" s="27">
        <v>2</v>
      </c>
      <c r="I129" s="15" t="s">
        <v>631</v>
      </c>
      <c r="J129" s="15" t="s">
        <v>637</v>
      </c>
      <c r="K129" s="26">
        <v>959</v>
      </c>
      <c r="L129" s="98">
        <v>-2.3484879830000001</v>
      </c>
      <c r="M129" s="98">
        <v>34.050110019999998</v>
      </c>
      <c r="N129" s="20">
        <v>42869</v>
      </c>
      <c r="O129" s="24">
        <v>42939</v>
      </c>
      <c r="P129" s="26">
        <f t="shared" si="3"/>
        <v>70</v>
      </c>
      <c r="Q129" s="77">
        <f>INDEX([1]Sheet1!$J:$J,MATCH(A129,[1]Sheet1!$A:$A,0))</f>
        <v>71.696299983000003</v>
      </c>
      <c r="R129" s="91" t="s">
        <v>23</v>
      </c>
      <c r="S129" s="82">
        <v>1.3</v>
      </c>
      <c r="T129" s="82">
        <v>5.4</v>
      </c>
      <c r="U129" s="28">
        <v>45</v>
      </c>
      <c r="V129" s="28">
        <v>55</v>
      </c>
      <c r="W129" s="1">
        <v>1.9</v>
      </c>
      <c r="X129" s="15">
        <v>1.8</v>
      </c>
      <c r="Y129" s="15">
        <v>15</v>
      </c>
      <c r="Z129" s="15">
        <v>22</v>
      </c>
      <c r="AA129">
        <v>11.62</v>
      </c>
      <c r="AB129">
        <v>29.119999999999997</v>
      </c>
      <c r="AC129" s="75">
        <v>27.7</v>
      </c>
      <c r="AD129" s="110">
        <v>3.12</v>
      </c>
      <c r="AE129" s="107">
        <f t="shared" si="2"/>
        <v>30.82</v>
      </c>
      <c r="AF129" s="107">
        <f>IF(ISBLANK(AC129),"",IF(ISBLANK(AA129),"",IFERROR(((AC129-AA129)/0.36/P129),"")))</f>
        <v>0.63809523809523805</v>
      </c>
      <c r="AH129" s="107">
        <f>IF(ISBLANK(AE129),"",IF(ISBLANK(AB129),"",IFERROR(((AE129-AB129)/0.36/P129),"")))</f>
        <v>6.7460317460317581E-2</v>
      </c>
    </row>
    <row r="130" spans="1:35" x14ac:dyDescent="0.25">
      <c r="A130" s="15" t="s">
        <v>366</v>
      </c>
      <c r="B130" s="4" t="s">
        <v>588</v>
      </c>
      <c r="C130" s="4" t="s">
        <v>734</v>
      </c>
      <c r="D130" s="4" t="s">
        <v>808</v>
      </c>
      <c r="E130" s="4" t="s">
        <v>15</v>
      </c>
      <c r="F130" s="15" t="s">
        <v>627</v>
      </c>
      <c r="G130" s="15" t="s">
        <v>632</v>
      </c>
      <c r="H130" s="27">
        <v>3</v>
      </c>
      <c r="I130" s="15" t="s">
        <v>629</v>
      </c>
      <c r="J130" s="15" t="s">
        <v>637</v>
      </c>
      <c r="K130" s="26">
        <v>1022</v>
      </c>
      <c r="L130" s="98">
        <v>-2.3672930339999998</v>
      </c>
      <c r="M130" s="98">
        <v>34.062509034000001</v>
      </c>
      <c r="N130" s="20">
        <v>42869</v>
      </c>
      <c r="O130" s="24">
        <v>42939</v>
      </c>
      <c r="P130" s="26">
        <f t="shared" si="3"/>
        <v>70</v>
      </c>
      <c r="Q130" s="77">
        <f>INDEX([1]Sheet1!$J:$J,MATCH(A130,[1]Sheet1!$A:$A,0))</f>
        <v>71.696299983000003</v>
      </c>
      <c r="R130" s="91" t="s">
        <v>23</v>
      </c>
      <c r="S130" s="82">
        <v>3</v>
      </c>
      <c r="T130" s="82">
        <v>17</v>
      </c>
      <c r="U130" s="28">
        <v>30</v>
      </c>
      <c r="V130" s="28">
        <v>95</v>
      </c>
      <c r="W130" s="1">
        <v>2.8</v>
      </c>
      <c r="X130" s="15">
        <v>24</v>
      </c>
      <c r="Y130" s="15">
        <v>45</v>
      </c>
      <c r="Z130" s="15">
        <v>70</v>
      </c>
      <c r="AA130">
        <v>4.8</v>
      </c>
      <c r="AB130">
        <v>104.22</v>
      </c>
      <c r="AC130" s="75">
        <v>40.770000000000003</v>
      </c>
      <c r="AD130" s="110">
        <v>20.14</v>
      </c>
      <c r="AE130" s="107">
        <f t="shared" ref="AE130:AE193" si="4">IF((AND(AC130="", AD130="")),"",AC130+AD130)</f>
        <v>60.910000000000004</v>
      </c>
      <c r="AF130" s="107">
        <f>IF(ISBLANK(AC130),"",IF(ISBLANK(AA131),"",IFERROR(((AC130-AA131)/0.36/P130),"")))</f>
        <v>1.573809523809524</v>
      </c>
      <c r="AG130" s="107">
        <f>IF(ISBLANK(AC130),"",IF(ISBLANK(AC130),"",IFERROR(((AC130-AC131)/0.36/P130),"")))</f>
        <v>0.93809523809523832</v>
      </c>
      <c r="AH130" s="107">
        <f>IF(ISBLANK(AB131),"",IF(ISBLANK(AE130),"",IFERROR(((AE130-AB131)/0.36/P130),"")))</f>
        <v>-1.1337301587301587</v>
      </c>
      <c r="AI130" s="107">
        <f>IF(ISBLANK(AE131),"",IF(ISBLANK(AE130),"",IFERROR(((AE130-AE131)/0.36/P130),"")))</f>
        <v>1.4539682539682541</v>
      </c>
    </row>
    <row r="131" spans="1:35" x14ac:dyDescent="0.25">
      <c r="A131" s="15" t="s">
        <v>367</v>
      </c>
      <c r="B131" s="4" t="s">
        <v>588</v>
      </c>
      <c r="C131" s="4" t="s">
        <v>734</v>
      </c>
      <c r="D131" s="4" t="s">
        <v>808</v>
      </c>
      <c r="E131" s="4" t="s">
        <v>15</v>
      </c>
      <c r="F131" s="15" t="s">
        <v>627</v>
      </c>
      <c r="G131" s="15" t="s">
        <v>632</v>
      </c>
      <c r="H131" s="27">
        <v>3</v>
      </c>
      <c r="I131" s="15" t="s">
        <v>631</v>
      </c>
      <c r="J131" s="15" t="s">
        <v>637</v>
      </c>
      <c r="K131" s="26">
        <v>1022</v>
      </c>
      <c r="L131" s="98">
        <v>-2.3672930339999998</v>
      </c>
      <c r="M131" s="98">
        <v>34.062509034000001</v>
      </c>
      <c r="N131" s="20">
        <v>42869</v>
      </c>
      <c r="O131" s="24">
        <v>42939</v>
      </c>
      <c r="P131" s="26">
        <f t="shared" si="3"/>
        <v>70</v>
      </c>
      <c r="Q131" s="77">
        <f>INDEX([1]Sheet1!$J:$J,MATCH(A131,[1]Sheet1!$A:$A,0))</f>
        <v>71.696299983000003</v>
      </c>
      <c r="R131" s="91" t="s">
        <v>23</v>
      </c>
      <c r="T131" s="82">
        <v>25</v>
      </c>
      <c r="U131" s="28">
        <v>40</v>
      </c>
      <c r="V131" s="28">
        <v>95</v>
      </c>
      <c r="W131" s="1">
        <v>2</v>
      </c>
      <c r="X131" s="15">
        <v>4</v>
      </c>
      <c r="Y131" s="15">
        <v>40</v>
      </c>
      <c r="Z131" s="15">
        <v>55</v>
      </c>
      <c r="AA131">
        <v>1.1100000000000001</v>
      </c>
      <c r="AB131">
        <v>89.48</v>
      </c>
      <c r="AC131" s="75">
        <v>17.13</v>
      </c>
      <c r="AD131" s="110">
        <v>7.14</v>
      </c>
      <c r="AE131" s="107">
        <f t="shared" si="4"/>
        <v>24.27</v>
      </c>
      <c r="AF131" s="107">
        <f>IF(ISBLANK(AC131),"",IF(ISBLANK(AA131),"",IFERROR(((AC131-AA131)/0.36/P131),"")))</f>
        <v>0.63571428571428568</v>
      </c>
      <c r="AH131" s="107">
        <f>IF(ISBLANK(AE131),"",IF(ISBLANK(AB131),"",IFERROR(((AE131-AB131)/0.36/P131),"")))</f>
        <v>-2.5876984126984133</v>
      </c>
    </row>
    <row r="132" spans="1:35" x14ac:dyDescent="0.25">
      <c r="A132" s="15" t="s">
        <v>368</v>
      </c>
      <c r="B132" s="4" t="s">
        <v>589</v>
      </c>
      <c r="C132" s="4" t="s">
        <v>734</v>
      </c>
      <c r="D132" s="4" t="s">
        <v>809</v>
      </c>
      <c r="E132" s="4" t="s">
        <v>15</v>
      </c>
      <c r="F132" s="15" t="s">
        <v>627</v>
      </c>
      <c r="G132" s="15" t="s">
        <v>632</v>
      </c>
      <c r="H132" s="27">
        <v>4</v>
      </c>
      <c r="I132" s="15" t="s">
        <v>629</v>
      </c>
      <c r="J132" s="15" t="s">
        <v>637</v>
      </c>
      <c r="K132" s="26">
        <v>1020</v>
      </c>
      <c r="L132" s="98">
        <v>-2.3685700170000001</v>
      </c>
      <c r="M132" s="98">
        <v>34.062585980000001</v>
      </c>
      <c r="N132" s="20">
        <v>42869</v>
      </c>
      <c r="O132" s="24">
        <v>42939</v>
      </c>
      <c r="P132" s="26">
        <f t="shared" si="3"/>
        <v>70</v>
      </c>
      <c r="Q132" s="77">
        <f>INDEX([1]Sheet1!$J:$J,MATCH(A132,[1]Sheet1!$A:$A,0))</f>
        <v>71.696299983000003</v>
      </c>
      <c r="R132" s="91" t="s">
        <v>23</v>
      </c>
      <c r="S132" s="85">
        <v>4.8</v>
      </c>
      <c r="T132" s="82">
        <v>16.8</v>
      </c>
      <c r="U132" s="28">
        <v>25</v>
      </c>
      <c r="V132" s="28">
        <v>75</v>
      </c>
      <c r="W132" s="1">
        <v>4.5</v>
      </c>
      <c r="X132" s="15">
        <v>13.8</v>
      </c>
      <c r="Y132" s="15">
        <v>15</v>
      </c>
      <c r="Z132" s="15">
        <v>50</v>
      </c>
      <c r="AA132">
        <v>9.2200000000000006</v>
      </c>
      <c r="AB132">
        <v>77.400000000000006</v>
      </c>
      <c r="AC132" s="75">
        <v>16.68</v>
      </c>
      <c r="AD132" s="110">
        <v>38.950000000000003</v>
      </c>
      <c r="AE132" s="107">
        <f t="shared" si="4"/>
        <v>55.63</v>
      </c>
      <c r="AF132" s="107">
        <f>IF(ISBLANK(AC132),"",IF(ISBLANK(AA133),"",IFERROR(((AC132-AA133)/0.36/P132),"")))</f>
        <v>-4.2857142857142934E-2</v>
      </c>
      <c r="AG132" s="107">
        <f>IF(ISBLANK(AC132),"",IF(ISBLANK(AC132),"",IFERROR(((AC132-AC133)/0.36/P132),"")))</f>
        <v>0.21865079365079365</v>
      </c>
      <c r="AH132" s="107">
        <f>IF(ISBLANK(AB133),"",IF(ISBLANK(AE132),"",IFERROR(((AE132-AB133)/0.36/P132),"")))</f>
        <v>-0.49007936507936523</v>
      </c>
      <c r="AI132" s="107">
        <f>IF(ISBLANK(AE133),"",IF(ISBLANK(AE132),"",IFERROR(((AE132-AE133)/0.36/P132),"")))</f>
        <v>0.76388888888888884</v>
      </c>
    </row>
    <row r="133" spans="1:35" x14ac:dyDescent="0.25">
      <c r="A133" s="15" t="s">
        <v>369</v>
      </c>
      <c r="B133" s="4" t="s">
        <v>589</v>
      </c>
      <c r="C133" s="4" t="s">
        <v>734</v>
      </c>
      <c r="D133" s="4" t="s">
        <v>809</v>
      </c>
      <c r="E133" s="4" t="s">
        <v>15</v>
      </c>
      <c r="F133" s="15" t="s">
        <v>627</v>
      </c>
      <c r="G133" s="15" t="s">
        <v>632</v>
      </c>
      <c r="H133" s="27">
        <v>4</v>
      </c>
      <c r="I133" s="15" t="s">
        <v>631</v>
      </c>
      <c r="J133" s="15" t="s">
        <v>637</v>
      </c>
      <c r="K133" s="26">
        <v>1020</v>
      </c>
      <c r="L133" s="98">
        <v>-2.3685700170000001</v>
      </c>
      <c r="M133" s="98">
        <v>34.062585980000001</v>
      </c>
      <c r="N133" s="20">
        <v>42869</v>
      </c>
      <c r="O133" s="24">
        <v>42939</v>
      </c>
      <c r="P133" s="26">
        <f t="shared" si="3"/>
        <v>70</v>
      </c>
      <c r="Q133" s="77">
        <f>INDEX([1]Sheet1!$J:$J,MATCH(A133,[1]Sheet1!$A:$A,0))</f>
        <v>71.696299983000003</v>
      </c>
      <c r="R133" s="91" t="s">
        <v>23</v>
      </c>
      <c r="S133" s="85">
        <v>2</v>
      </c>
      <c r="T133" s="82">
        <v>9.6</v>
      </c>
      <c r="U133" s="28">
        <v>25</v>
      </c>
      <c r="V133" s="28">
        <v>70</v>
      </c>
      <c r="W133" s="1">
        <v>1.7</v>
      </c>
      <c r="X133" s="15">
        <v>10.199999999999999</v>
      </c>
      <c r="Y133" s="15">
        <v>18</v>
      </c>
      <c r="Z133" s="15">
        <v>45</v>
      </c>
      <c r="AA133">
        <v>17.760000000000002</v>
      </c>
      <c r="AB133">
        <v>67.98</v>
      </c>
      <c r="AC133" s="75">
        <v>11.17</v>
      </c>
      <c r="AD133" s="110">
        <v>25.21</v>
      </c>
      <c r="AE133" s="107">
        <f t="shared" si="4"/>
        <v>36.380000000000003</v>
      </c>
      <c r="AF133" s="107">
        <f>IF(ISBLANK(AC133),"",IF(ISBLANK(AA133),"",IFERROR(((AC133-AA133)/0.36/P133),"")))</f>
        <v>-0.26150793650793658</v>
      </c>
      <c r="AH133" s="107">
        <f>IF(ISBLANK(AE133),"",IF(ISBLANK(AB133),"",IFERROR(((AE133-AB133)/0.36/P133),"")))</f>
        <v>-1.2539682539682542</v>
      </c>
    </row>
    <row r="134" spans="1:35" x14ac:dyDescent="0.25">
      <c r="A134" s="15" t="s">
        <v>370</v>
      </c>
      <c r="B134" s="4" t="s">
        <v>590</v>
      </c>
      <c r="C134" s="4" t="s">
        <v>735</v>
      </c>
      <c r="D134" s="4" t="s">
        <v>810</v>
      </c>
      <c r="E134" s="4" t="s">
        <v>31</v>
      </c>
      <c r="F134" s="15" t="s">
        <v>633</v>
      </c>
      <c r="G134" s="15" t="s">
        <v>628</v>
      </c>
      <c r="H134" s="27">
        <v>1</v>
      </c>
      <c r="I134" s="15" t="s">
        <v>629</v>
      </c>
      <c r="J134" s="15" t="s">
        <v>637</v>
      </c>
      <c r="K134" s="26">
        <v>995</v>
      </c>
      <c r="L134" s="98">
        <v>-3.2993320000000002</v>
      </c>
      <c r="M134" s="98">
        <v>34.848457965999998</v>
      </c>
      <c r="N134" s="24">
        <v>42866</v>
      </c>
      <c r="O134" s="24">
        <v>42937</v>
      </c>
      <c r="P134" s="26">
        <f t="shared" si="3"/>
        <v>71</v>
      </c>
      <c r="Q134" s="77">
        <f>INDEX([1]Sheet1!$J:$J,MATCH(A134,[1]Sheet1!$A:$A,0))</f>
        <v>9.6000002329999994</v>
      </c>
      <c r="R134" s="91" t="s">
        <v>115</v>
      </c>
      <c r="S134" s="85">
        <v>2.4</v>
      </c>
      <c r="T134" s="82">
        <v>2.6</v>
      </c>
      <c r="U134" s="28">
        <v>20</v>
      </c>
      <c r="V134" s="28">
        <v>25</v>
      </c>
      <c r="W134" s="1">
        <v>1.5</v>
      </c>
      <c r="X134" s="15">
        <v>5</v>
      </c>
      <c r="Y134" s="15">
        <v>10</v>
      </c>
      <c r="Z134" s="15">
        <v>30</v>
      </c>
      <c r="AB134" t="s">
        <v>859</v>
      </c>
      <c r="AC134" s="75">
        <v>6.43</v>
      </c>
      <c r="AD134" s="110">
        <v>2.68</v>
      </c>
      <c r="AE134" s="107">
        <f t="shared" si="4"/>
        <v>9.11</v>
      </c>
      <c r="AF134" s="107">
        <f>IF(ISBLANK(AC134),"",IF(ISBLANK(AA136),"",IFERROR(((AC134-AA136)/0.36/P134),"")))</f>
        <v>0.25156494522691702</v>
      </c>
      <c r="AG134" s="107">
        <f>IF(ISBLANK(AC134),"",IF(ISBLANK(AC136),"",IFERROR(((AC134-AC136)/0.36/P134),"")))</f>
        <v>-1.9561815336463502E-3</v>
      </c>
      <c r="AH134" s="107">
        <f>IF(ISBLANK(AE134),"",IF(ISBLANK(AB136),"",IFERROR(((AE134-AB136)/0.36/P134),"")))</f>
        <v>0.35641627543035992</v>
      </c>
      <c r="AI134" s="107">
        <f>IF(ISBLANK(AE136),"",IF(ISBLANK(AE134),"",IFERROR(((AE134-AE136)/0.36/P134),"")))</f>
        <v>-4.4209702660406913E-2</v>
      </c>
    </row>
    <row r="135" spans="1:35" x14ac:dyDescent="0.25">
      <c r="A135" s="15" t="s">
        <v>371</v>
      </c>
      <c r="B135" s="4" t="s">
        <v>590</v>
      </c>
      <c r="C135" s="4" t="s">
        <v>735</v>
      </c>
      <c r="D135" s="4" t="s">
        <v>810</v>
      </c>
      <c r="E135" s="4" t="s">
        <v>31</v>
      </c>
      <c r="F135" s="15" t="s">
        <v>633</v>
      </c>
      <c r="G135" s="15" t="s">
        <v>628</v>
      </c>
      <c r="H135" s="27">
        <v>1</v>
      </c>
      <c r="I135" s="15" t="s">
        <v>634</v>
      </c>
      <c r="J135" s="15" t="s">
        <v>637</v>
      </c>
      <c r="K135" s="26">
        <v>995</v>
      </c>
      <c r="L135" s="98">
        <v>-3.2993320000000002</v>
      </c>
      <c r="M135" s="98">
        <v>34.848457965999998</v>
      </c>
      <c r="N135" s="24">
        <v>42866</v>
      </c>
      <c r="O135" s="24">
        <v>42937</v>
      </c>
      <c r="P135" s="26">
        <f t="shared" si="3"/>
        <v>71</v>
      </c>
      <c r="Q135" s="77">
        <f>INDEX([1]Sheet1!$J:$J,MATCH(A135,[1]Sheet1!$A:$A,0))</f>
        <v>9.6000002329999994</v>
      </c>
      <c r="R135" s="91" t="s">
        <v>115</v>
      </c>
      <c r="S135" s="85">
        <v>1.5</v>
      </c>
      <c r="T135" s="82">
        <v>3.2</v>
      </c>
      <c r="U135" s="28">
        <v>5</v>
      </c>
      <c r="V135" s="28">
        <v>25</v>
      </c>
      <c r="W135" s="1">
        <v>2</v>
      </c>
      <c r="X135" s="15">
        <v>2.4</v>
      </c>
      <c r="Y135" s="15">
        <v>13</v>
      </c>
      <c r="Z135" s="15">
        <v>35</v>
      </c>
      <c r="AB135" t="s">
        <v>859</v>
      </c>
      <c r="AC135" s="75">
        <v>1.38</v>
      </c>
      <c r="AD135" s="110">
        <v>16.36</v>
      </c>
      <c r="AE135" s="107">
        <f t="shared" si="4"/>
        <v>17.739999999999998</v>
      </c>
      <c r="AF135" s="107">
        <f>IF(ISBLANK(AC135),"",IF(ISBLANK(AA136),"",IFERROR(((AC135-AA136)/0.36/P135),"")))</f>
        <v>5.3990610328638493E-2</v>
      </c>
      <c r="AG135" s="107">
        <f>IF(ISBLANK(AC135),"",IF(ISBLANK(AC136),"",IFERROR(((AC135-AC136)/0.36/P135),"")))</f>
        <v>-0.1995305164319249</v>
      </c>
      <c r="AH135" s="107">
        <f>IF(ISBLANK(AE135),"",IF(ISBLANK(AB136),"",IFERROR(((AE135-AB136)/0.36/P135),"")))</f>
        <v>0.69405320813771521</v>
      </c>
      <c r="AI135" s="107">
        <f>IF(ISBLANK(AE136),"",IF(ISBLANK(AE135),"",IFERROR(((AE135-AE136)/0.36/P135),"")))</f>
        <v>0.29342723004694832</v>
      </c>
    </row>
    <row r="136" spans="1:35" x14ac:dyDescent="0.25">
      <c r="A136" s="15" t="s">
        <v>372</v>
      </c>
      <c r="B136" s="4" t="s">
        <v>590</v>
      </c>
      <c r="C136" s="4" t="s">
        <v>735</v>
      </c>
      <c r="D136" s="4" t="s">
        <v>810</v>
      </c>
      <c r="E136" s="4" t="s">
        <v>31</v>
      </c>
      <c r="F136" s="15" t="s">
        <v>633</v>
      </c>
      <c r="G136" s="15" t="s">
        <v>628</v>
      </c>
      <c r="H136" s="27">
        <v>1</v>
      </c>
      <c r="I136" s="15" t="s">
        <v>631</v>
      </c>
      <c r="J136" s="15" t="s">
        <v>637</v>
      </c>
      <c r="K136" s="26">
        <v>995</v>
      </c>
      <c r="L136" s="98">
        <v>-3.2993320000000002</v>
      </c>
      <c r="M136" s="98">
        <v>34.848457965999998</v>
      </c>
      <c r="N136" s="24">
        <v>42866</v>
      </c>
      <c r="O136" s="24">
        <v>42937</v>
      </c>
      <c r="P136" s="26">
        <f t="shared" si="3"/>
        <v>71</v>
      </c>
      <c r="Q136" s="77">
        <f>INDEX([1]Sheet1!$J:$J,MATCH(A136,[1]Sheet1!$A:$A,0))</f>
        <v>9.6000002329999994</v>
      </c>
      <c r="R136" s="91" t="s">
        <v>115</v>
      </c>
      <c r="S136" s="85">
        <v>1.3</v>
      </c>
      <c r="T136" s="82">
        <v>3.3</v>
      </c>
      <c r="U136" s="28">
        <v>10</v>
      </c>
      <c r="V136" s="28">
        <v>30</v>
      </c>
      <c r="W136" s="1">
        <v>2</v>
      </c>
      <c r="X136" s="15">
        <v>1.4</v>
      </c>
      <c r="Y136" s="15">
        <v>5</v>
      </c>
      <c r="Z136" s="15">
        <v>13</v>
      </c>
      <c r="AA136">
        <v>0</v>
      </c>
      <c r="AB136">
        <v>0</v>
      </c>
      <c r="AC136" s="75">
        <v>6.48</v>
      </c>
      <c r="AD136" s="110">
        <v>3.76</v>
      </c>
      <c r="AE136" s="107">
        <f t="shared" si="4"/>
        <v>10.24</v>
      </c>
      <c r="AF136" s="107">
        <f>IF(ISBLANK(AC136),"",IF(ISBLANK(AA136),"",IFERROR(((AC136-AA136)/0.36/P136),"")))</f>
        <v>0.25352112676056343</v>
      </c>
      <c r="AH136" s="107">
        <f>IF(ISBLANK(AE136),"",IF(ISBLANK(AB136),"",IFERROR(((AE136-AB136)/0.36/P136),"")))</f>
        <v>0.40062597809076683</v>
      </c>
    </row>
    <row r="137" spans="1:35" x14ac:dyDescent="0.25">
      <c r="A137" s="15" t="s">
        <v>373</v>
      </c>
      <c r="B137" s="4" t="s">
        <v>591</v>
      </c>
      <c r="C137" s="4" t="s">
        <v>735</v>
      </c>
      <c r="D137" s="4" t="s">
        <v>811</v>
      </c>
      <c r="E137" s="4" t="s">
        <v>31</v>
      </c>
      <c r="F137" s="15" t="s">
        <v>633</v>
      </c>
      <c r="G137" s="15" t="s">
        <v>628</v>
      </c>
      <c r="H137" s="27">
        <v>2</v>
      </c>
      <c r="I137" s="15" t="s">
        <v>629</v>
      </c>
      <c r="J137" s="15" t="s">
        <v>637</v>
      </c>
      <c r="K137" s="26">
        <v>980</v>
      </c>
      <c r="L137" s="98">
        <v>-3.3032679740000002</v>
      </c>
      <c r="M137" s="98">
        <v>34.847795963000003</v>
      </c>
      <c r="N137" s="24">
        <v>42866</v>
      </c>
      <c r="O137" s="24">
        <v>42937</v>
      </c>
      <c r="P137" s="26">
        <f t="shared" si="3"/>
        <v>71</v>
      </c>
      <c r="Q137" s="77">
        <f>INDEX([1]Sheet1!$J:$J,MATCH(A137,[1]Sheet1!$A:$A,0))</f>
        <v>9.6000002329999994</v>
      </c>
      <c r="R137" s="91" t="s">
        <v>115</v>
      </c>
      <c r="S137" s="85">
        <v>1.5</v>
      </c>
      <c r="T137" s="82">
        <v>2.8</v>
      </c>
      <c r="U137" s="28">
        <v>7</v>
      </c>
      <c r="V137" s="28">
        <v>15</v>
      </c>
      <c r="W137" s="1">
        <v>2.5</v>
      </c>
      <c r="X137" s="15">
        <v>4.4000000000000004</v>
      </c>
      <c r="Y137" s="15">
        <v>5</v>
      </c>
      <c r="Z137" s="15">
        <v>20</v>
      </c>
      <c r="AA137">
        <v>14.46</v>
      </c>
      <c r="AB137">
        <v>25.810000000000002</v>
      </c>
      <c r="AC137" s="75">
        <v>3.8</v>
      </c>
      <c r="AD137" s="110">
        <v>7.75</v>
      </c>
      <c r="AE137" s="107">
        <f t="shared" si="4"/>
        <v>11.55</v>
      </c>
      <c r="AF137" s="107">
        <f>IF(ISBLANK(AC137),"",IF(ISBLANK(AA139),"",IFERROR(((AC137-AA139)/0.36/P137),"")))</f>
        <v>-4.9687010954616605E-2</v>
      </c>
      <c r="AG137" s="107">
        <f>IF(ISBLANK(AC137),"",IF(ISBLANK(AC139),"",IFERROR(((AC137-AC139)/0.36/P137),"")))</f>
        <v>-0.16431924882629109</v>
      </c>
      <c r="AH137" s="107">
        <f>IF(ISBLANK(AE137),"",IF(ISBLANK(AB139),"",IFERROR(((AE137-AB139)/0.36/P137),"")))</f>
        <v>-0.16627543035993739</v>
      </c>
      <c r="AI137" s="107">
        <f>IF(ISBLANK(AE139),"",IF(ISBLANK(AE137),"",IFERROR(((AE137-AE139)/0.36/P137),"")))</f>
        <v>-7.9029733959311413E-2</v>
      </c>
    </row>
    <row r="138" spans="1:35" x14ac:dyDescent="0.25">
      <c r="A138" s="15" t="s">
        <v>374</v>
      </c>
      <c r="B138" s="4" t="s">
        <v>591</v>
      </c>
      <c r="C138" s="4" t="s">
        <v>735</v>
      </c>
      <c r="D138" s="4" t="s">
        <v>811</v>
      </c>
      <c r="E138" s="4" t="s">
        <v>31</v>
      </c>
      <c r="F138" s="15" t="s">
        <v>633</v>
      </c>
      <c r="G138" s="15" t="s">
        <v>628</v>
      </c>
      <c r="H138" s="27">
        <v>2</v>
      </c>
      <c r="I138" s="15" t="s">
        <v>634</v>
      </c>
      <c r="J138" s="15" t="s">
        <v>637</v>
      </c>
      <c r="K138" s="26">
        <v>980</v>
      </c>
      <c r="L138" s="98">
        <v>-3.3032679740000002</v>
      </c>
      <c r="M138" s="98">
        <v>34.847795963000003</v>
      </c>
      <c r="N138" s="24">
        <v>42866</v>
      </c>
      <c r="O138" s="24">
        <v>42937</v>
      </c>
      <c r="P138" s="26">
        <f t="shared" si="3"/>
        <v>71</v>
      </c>
      <c r="Q138" s="77">
        <f>INDEX([1]Sheet1!$J:$J,MATCH(A138,[1]Sheet1!$A:$A,0))</f>
        <v>9.6000002329999994</v>
      </c>
      <c r="R138" s="91" t="s">
        <v>115</v>
      </c>
      <c r="T138" s="85">
        <v>4.7</v>
      </c>
      <c r="U138" s="28">
        <v>20</v>
      </c>
      <c r="V138" s="28">
        <v>45</v>
      </c>
      <c r="W138" s="1">
        <v>2</v>
      </c>
      <c r="X138" s="15">
        <v>5.6</v>
      </c>
      <c r="Y138" s="15">
        <v>7</v>
      </c>
      <c r="Z138" s="15">
        <v>25</v>
      </c>
      <c r="AB138" t="s">
        <v>859</v>
      </c>
      <c r="AC138" s="75">
        <v>5.73</v>
      </c>
      <c r="AD138" s="110">
        <v>12.85</v>
      </c>
      <c r="AE138" s="107">
        <f t="shared" si="4"/>
        <v>18.579999999999998</v>
      </c>
      <c r="AF138" s="107">
        <f>IF(ISBLANK(AC138),"",IF(ISBLANK(AA139),"",IFERROR(((AC138-AA139)/0.36/P138),"")))</f>
        <v>2.582159624413146E-2</v>
      </c>
      <c r="AG138" s="107">
        <f>IF(ISBLANK(AC138),"",IF(ISBLANK(AC139),"",IFERROR(((AC138-AC139)/0.36/P138),"")))</f>
        <v>-8.8810641627543027E-2</v>
      </c>
      <c r="AH138" s="107">
        <f>IF(ISBLANK(AE138),"",IF(ISBLANK(AB139),"",IFERROR(((AE138-AB139)/0.36/P138),"")))</f>
        <v>0.10876369327073544</v>
      </c>
      <c r="AI138" s="107">
        <f>IF(ISBLANK(AE139),"",IF(ISBLANK(AE138),"",IFERROR(((AE138-AE139)/0.36/P138),"")))</f>
        <v>0.19600938967136144</v>
      </c>
    </row>
    <row r="139" spans="1:35" x14ac:dyDescent="0.25">
      <c r="A139" s="15" t="s">
        <v>375</v>
      </c>
      <c r="B139" s="4" t="s">
        <v>591</v>
      </c>
      <c r="C139" s="4" t="s">
        <v>735</v>
      </c>
      <c r="D139" s="15" t="s">
        <v>811</v>
      </c>
      <c r="E139" s="4" t="s">
        <v>31</v>
      </c>
      <c r="F139" s="15" t="s">
        <v>633</v>
      </c>
      <c r="G139" s="15" t="s">
        <v>628</v>
      </c>
      <c r="H139" s="27">
        <v>2</v>
      </c>
      <c r="I139" s="15" t="s">
        <v>631</v>
      </c>
      <c r="J139" s="15" t="s">
        <v>637</v>
      </c>
      <c r="K139" s="27">
        <v>980</v>
      </c>
      <c r="L139" s="98">
        <v>-3.3032679740000002</v>
      </c>
      <c r="M139" s="98">
        <v>34.847795963000003</v>
      </c>
      <c r="N139" s="24">
        <v>42866</v>
      </c>
      <c r="O139" s="24">
        <v>42937</v>
      </c>
      <c r="P139" s="26">
        <f t="shared" si="3"/>
        <v>71</v>
      </c>
      <c r="Q139" s="77">
        <f>INDEX([1]Sheet1!$J:$J,MATCH(A139,[1]Sheet1!$A:$A,0))</f>
        <v>9.6000002329999994</v>
      </c>
      <c r="R139" s="91" t="s">
        <v>115</v>
      </c>
      <c r="S139" s="85">
        <v>1.5</v>
      </c>
      <c r="T139" s="85">
        <v>5.4</v>
      </c>
      <c r="U139" s="28">
        <v>20</v>
      </c>
      <c r="V139" s="28">
        <v>30</v>
      </c>
      <c r="X139" s="15">
        <v>1.4</v>
      </c>
      <c r="Y139" s="15">
        <v>3</v>
      </c>
      <c r="Z139" s="15">
        <v>10</v>
      </c>
      <c r="AA139">
        <v>5.07</v>
      </c>
      <c r="AB139">
        <v>15.8</v>
      </c>
      <c r="AC139" s="75">
        <v>8</v>
      </c>
      <c r="AD139" s="110">
        <v>5.57</v>
      </c>
      <c r="AE139" s="107">
        <f t="shared" si="4"/>
        <v>13.57</v>
      </c>
      <c r="AF139" s="107">
        <f>IF(ISBLANK(AC139),"",IF(ISBLANK(AA139),"",IFERROR(((AC139-AA139)/0.36/P139),"")))</f>
        <v>0.11463223787167449</v>
      </c>
      <c r="AH139" s="107">
        <f>IF(ISBLANK(AE139),"",IF(ISBLANK(AB139),"",IFERROR(((AE139-AB139)/0.36/P139),"")))</f>
        <v>-8.7245696400625988E-2</v>
      </c>
    </row>
    <row r="140" spans="1:35" x14ac:dyDescent="0.25">
      <c r="A140" s="15" t="s">
        <v>376</v>
      </c>
      <c r="B140" s="4" t="s">
        <v>592</v>
      </c>
      <c r="C140" s="4" t="s">
        <v>735</v>
      </c>
      <c r="D140" s="4" t="s">
        <v>812</v>
      </c>
      <c r="E140" s="4" t="s">
        <v>31</v>
      </c>
      <c r="F140" s="15" t="s">
        <v>633</v>
      </c>
      <c r="G140" s="15" t="s">
        <v>628</v>
      </c>
      <c r="H140" s="27">
        <v>3</v>
      </c>
      <c r="I140" s="15" t="s">
        <v>629</v>
      </c>
      <c r="J140" s="15" t="s">
        <v>637</v>
      </c>
      <c r="K140" s="26">
        <v>998</v>
      </c>
      <c r="L140" s="98">
        <v>-3.295644969</v>
      </c>
      <c r="M140" s="98">
        <v>34.852435010999997</v>
      </c>
      <c r="N140" s="24">
        <v>42866</v>
      </c>
      <c r="O140" s="24">
        <v>42937</v>
      </c>
      <c r="P140" s="26">
        <f t="shared" si="3"/>
        <v>71</v>
      </c>
      <c r="Q140" s="77">
        <f>INDEX([1]Sheet1!$J:$J,MATCH(A140,[1]Sheet1!$A:$A,0))</f>
        <v>9.6000002329999994</v>
      </c>
      <c r="R140" s="91" t="s">
        <v>115</v>
      </c>
      <c r="S140" s="85">
        <v>2</v>
      </c>
      <c r="T140" s="85">
        <v>6</v>
      </c>
      <c r="U140" s="28">
        <v>15</v>
      </c>
      <c r="V140" s="28">
        <v>45</v>
      </c>
      <c r="W140" s="1">
        <v>2.5</v>
      </c>
      <c r="X140" s="15">
        <v>1</v>
      </c>
      <c r="Y140" s="15">
        <v>10</v>
      </c>
      <c r="Z140" s="15">
        <v>17</v>
      </c>
      <c r="AB140" t="s">
        <v>859</v>
      </c>
      <c r="AC140" s="75">
        <v>5.85</v>
      </c>
      <c r="AD140" s="110">
        <v>9</v>
      </c>
      <c r="AE140" s="107">
        <f t="shared" si="4"/>
        <v>14.85</v>
      </c>
      <c r="AF140" s="107">
        <f>IF(ISBLANK(AC140),"",IF(ISBLANK(AA142),"",IFERROR(((AC140-AA142)/0.36/P140),"")))</f>
        <v>-2.7386541471048627E-3</v>
      </c>
      <c r="AG140" s="107">
        <f>IF(ISBLANK(AC140),"",IF(ISBLANK(AC142),"",IFERROR(((AC140-AC142)/0.36/P140),"")))</f>
        <v>4.3427230046948331E-2</v>
      </c>
      <c r="AH140" s="107">
        <f>IF(ISBLANK(AE140),"",IF(ISBLANK(AB142),"",IFERROR(((AE140-AB142)/0.36/P140),"")))</f>
        <v>-0.37989045383411596</v>
      </c>
      <c r="AI140" s="107">
        <f>IF(ISBLANK(AE142),"",IF(ISBLANK(AE140),"",IFERROR(((AE140-AE142)/0.36/P140),"")))</f>
        <v>0.14084507042253522</v>
      </c>
    </row>
    <row r="141" spans="1:35" x14ac:dyDescent="0.25">
      <c r="A141" s="15" t="s">
        <v>377</v>
      </c>
      <c r="B141" s="4" t="s">
        <v>592</v>
      </c>
      <c r="C141" s="4" t="s">
        <v>735</v>
      </c>
      <c r="D141" s="4" t="s">
        <v>812</v>
      </c>
      <c r="E141" s="4" t="s">
        <v>31</v>
      </c>
      <c r="F141" s="15" t="s">
        <v>633</v>
      </c>
      <c r="G141" s="15" t="s">
        <v>628</v>
      </c>
      <c r="H141" s="27">
        <v>3</v>
      </c>
      <c r="I141" s="15" t="s">
        <v>634</v>
      </c>
      <c r="J141" s="15" t="s">
        <v>637</v>
      </c>
      <c r="K141" s="26">
        <v>998</v>
      </c>
      <c r="L141" s="98">
        <v>-3.295644969</v>
      </c>
      <c r="M141" s="98">
        <v>34.852435010999997</v>
      </c>
      <c r="N141" s="24">
        <v>42866</v>
      </c>
      <c r="O141" s="24">
        <v>42937</v>
      </c>
      <c r="P141" s="26">
        <f t="shared" si="3"/>
        <v>71</v>
      </c>
      <c r="Q141" s="77">
        <f>INDEX([1]Sheet1!$J:$J,MATCH(A141,[1]Sheet1!$A:$A,0))</f>
        <v>9.6000002329999994</v>
      </c>
      <c r="R141" s="91" t="s">
        <v>115</v>
      </c>
      <c r="S141" s="85">
        <v>2.2999999999999998</v>
      </c>
      <c r="T141" s="85">
        <v>4</v>
      </c>
      <c r="U141" s="28">
        <v>20</v>
      </c>
      <c r="V141" s="28">
        <v>45</v>
      </c>
      <c r="W141" s="1">
        <v>2</v>
      </c>
      <c r="X141" s="15">
        <v>2.7</v>
      </c>
      <c r="Y141" s="15">
        <v>3</v>
      </c>
      <c r="Z141" s="15">
        <v>15</v>
      </c>
      <c r="AA141">
        <v>8.0399999999999991</v>
      </c>
      <c r="AB141">
        <v>46.41</v>
      </c>
      <c r="AC141" s="75">
        <v>6.88</v>
      </c>
      <c r="AD141" s="110">
        <v>21.95</v>
      </c>
      <c r="AE141" s="107">
        <f t="shared" si="4"/>
        <v>28.83</v>
      </c>
      <c r="AF141" s="107">
        <f>IF(ISBLANK(AC141),"",IF(ISBLANK(AA142),"",IFERROR(((AC141-AA142)/0.36/P141),"")))</f>
        <v>3.7558685446009391E-2</v>
      </c>
      <c r="AG141" s="107">
        <f>IF(ISBLANK(AC141),"",IF(ISBLANK(AC142),"",IFERROR(((AC141-AC142)/0.36/P141),"")))</f>
        <v>8.3724569640062585E-2</v>
      </c>
      <c r="AH141" s="107">
        <f>IF(ISBLANK(AE141),"",IF(ISBLANK(AB142),"",IFERROR(((AE141-AB142)/0.36/P141),"")))</f>
        <v>0.16705790297339579</v>
      </c>
      <c r="AI141" s="107">
        <f>IF(ISBLANK(AE142),"",IF(ISBLANK(AE141),"",IFERROR(((AE141-AE142)/0.36/P141),"")))</f>
        <v>0.68779342723004688</v>
      </c>
    </row>
    <row r="142" spans="1:35" x14ac:dyDescent="0.25">
      <c r="A142" s="15" t="s">
        <v>378</v>
      </c>
      <c r="B142" s="4" t="s">
        <v>592</v>
      </c>
      <c r="C142" s="4" t="s">
        <v>735</v>
      </c>
      <c r="D142" s="4" t="s">
        <v>812</v>
      </c>
      <c r="E142" s="4" t="s">
        <v>31</v>
      </c>
      <c r="F142" s="15" t="s">
        <v>633</v>
      </c>
      <c r="G142" s="15" t="s">
        <v>628</v>
      </c>
      <c r="H142" s="27">
        <v>3</v>
      </c>
      <c r="I142" s="15" t="s">
        <v>631</v>
      </c>
      <c r="J142" s="15" t="s">
        <v>637</v>
      </c>
      <c r="K142" s="26">
        <v>998</v>
      </c>
      <c r="L142" s="98">
        <v>-3.295644969</v>
      </c>
      <c r="M142" s="98">
        <v>34.852435010999997</v>
      </c>
      <c r="N142" s="24">
        <v>42866</v>
      </c>
      <c r="O142" s="24">
        <v>42937</v>
      </c>
      <c r="P142" s="26">
        <f t="shared" si="3"/>
        <v>71</v>
      </c>
      <c r="Q142" s="77">
        <f>INDEX([1]Sheet1!$J:$J,MATCH(A142,[1]Sheet1!$A:$A,0))</f>
        <v>9.6000002329999994</v>
      </c>
      <c r="R142" s="91" t="s">
        <v>115</v>
      </c>
      <c r="S142" s="85">
        <v>1.5</v>
      </c>
      <c r="T142" s="85">
        <v>4.2</v>
      </c>
      <c r="U142" s="28">
        <v>18</v>
      </c>
      <c r="V142" s="28">
        <v>30</v>
      </c>
      <c r="W142" s="1">
        <v>1.5</v>
      </c>
      <c r="X142" s="15">
        <v>3.6</v>
      </c>
      <c r="Y142" s="15">
        <v>11</v>
      </c>
      <c r="Z142" s="15">
        <v>15</v>
      </c>
      <c r="AA142">
        <v>5.92</v>
      </c>
      <c r="AB142">
        <v>24.560000000000002</v>
      </c>
      <c r="AC142" s="75">
        <v>4.74</v>
      </c>
      <c r="AD142" s="110">
        <v>6.51</v>
      </c>
      <c r="AE142" s="107">
        <f t="shared" si="4"/>
        <v>11.25</v>
      </c>
      <c r="AF142" s="107">
        <f>IF(ISBLANK(AC142),"",IF(ISBLANK(AA142),"",IFERROR(((AC142-AA142)/0.36/P142),"")))</f>
        <v>-4.6165884194053201E-2</v>
      </c>
      <c r="AH142" s="107">
        <f>IF(ISBLANK(AE142),"",IF(ISBLANK(AB142),"",IFERROR(((AE142-AB142)/0.36/P142),"")))</f>
        <v>-0.52073552425665115</v>
      </c>
    </row>
    <row r="143" spans="1:35" x14ac:dyDescent="0.25">
      <c r="A143" s="15" t="s">
        <v>379</v>
      </c>
      <c r="B143" s="4" t="s">
        <v>593</v>
      </c>
      <c r="C143" s="4" t="s">
        <v>735</v>
      </c>
      <c r="D143" s="4" t="s">
        <v>813</v>
      </c>
      <c r="E143" s="4" t="s">
        <v>31</v>
      </c>
      <c r="F143" s="15" t="s">
        <v>633</v>
      </c>
      <c r="G143" s="15" t="s">
        <v>628</v>
      </c>
      <c r="H143" s="27">
        <v>4</v>
      </c>
      <c r="I143" s="15" t="s">
        <v>629</v>
      </c>
      <c r="J143" s="15" t="s">
        <v>637</v>
      </c>
      <c r="K143" s="26">
        <v>1000</v>
      </c>
      <c r="L143" s="98">
        <v>-3.296013018</v>
      </c>
      <c r="M143" s="98">
        <v>34.854326974999999</v>
      </c>
      <c r="N143" s="24">
        <v>42866</v>
      </c>
      <c r="O143" s="24">
        <v>42937</v>
      </c>
      <c r="P143" s="26">
        <f t="shared" si="3"/>
        <v>71</v>
      </c>
      <c r="Q143" s="77">
        <f>INDEX([1]Sheet1!$J:$J,MATCH(A143,[1]Sheet1!$A:$A,0))</f>
        <v>16.575000300999999</v>
      </c>
      <c r="R143" s="91" t="s">
        <v>115</v>
      </c>
      <c r="S143" s="85">
        <v>3.5</v>
      </c>
      <c r="T143" s="85">
        <v>2.6</v>
      </c>
      <c r="U143" s="28">
        <v>10</v>
      </c>
      <c r="V143" s="28">
        <v>35</v>
      </c>
      <c r="X143" s="15">
        <v>1</v>
      </c>
      <c r="Y143" s="15">
        <v>5</v>
      </c>
      <c r="Z143" s="15">
        <v>7</v>
      </c>
      <c r="AA143">
        <v>4.07</v>
      </c>
      <c r="AB143">
        <v>43.6</v>
      </c>
      <c r="AC143" s="75">
        <v>4.67</v>
      </c>
      <c r="AD143" s="110">
        <v>8.81</v>
      </c>
      <c r="AE143" s="107">
        <f t="shared" si="4"/>
        <v>13.48</v>
      </c>
      <c r="AF143" s="107">
        <f>IF(ISBLANK(AC143),"",IF(ISBLANK(AA145),"",IFERROR(((AC143-AA145)/0.36/P143),"")))</f>
        <v>-2.895148669796558E-2</v>
      </c>
      <c r="AG143" s="107">
        <f>IF(ISBLANK(AC143),"",IF(ISBLANK(AC145),"",IFERROR(((AC143-AC145)/0.36/P143),"")))</f>
        <v>4.7339593114241005E-2</v>
      </c>
      <c r="AH143" s="107">
        <f>IF(ISBLANK(AE143),"",IF(ISBLANK(AB145),"",IFERROR(((AE143-AB145)/0.36/P143),"")))</f>
        <v>-0.10798122065727707</v>
      </c>
      <c r="AI143" s="107">
        <f>IF(ISBLANK(AE145),"",IF(ISBLANK(AE143),"",IFERROR(((AE143-AE145)/0.36/P143),"")))</f>
        <v>0.1909233176838811</v>
      </c>
    </row>
    <row r="144" spans="1:35" x14ac:dyDescent="0.25">
      <c r="A144" s="15" t="s">
        <v>380</v>
      </c>
      <c r="B144" s="4" t="s">
        <v>593</v>
      </c>
      <c r="C144" s="4" t="s">
        <v>735</v>
      </c>
      <c r="D144" s="4" t="s">
        <v>813</v>
      </c>
      <c r="E144" s="4" t="s">
        <v>31</v>
      </c>
      <c r="F144" s="15" t="s">
        <v>633</v>
      </c>
      <c r="G144" s="15" t="s">
        <v>628</v>
      </c>
      <c r="H144" s="27">
        <v>4</v>
      </c>
      <c r="I144" s="15" t="s">
        <v>634</v>
      </c>
      <c r="J144" s="15" t="s">
        <v>637</v>
      </c>
      <c r="K144" s="26">
        <v>1000</v>
      </c>
      <c r="L144" s="98">
        <v>-3.296013018</v>
      </c>
      <c r="M144" s="98">
        <v>34.854326974999999</v>
      </c>
      <c r="N144" s="24">
        <v>42866</v>
      </c>
      <c r="O144" s="24">
        <v>42937</v>
      </c>
      <c r="P144" s="26">
        <f t="shared" si="3"/>
        <v>71</v>
      </c>
      <c r="Q144" s="77">
        <f>INDEX([1]Sheet1!$J:$J,MATCH(A144,[1]Sheet1!$A:$A,0))</f>
        <v>16.575000300999999</v>
      </c>
      <c r="R144" s="91" t="s">
        <v>115</v>
      </c>
      <c r="S144" s="85">
        <v>1.5</v>
      </c>
      <c r="T144" s="85">
        <v>2.4</v>
      </c>
      <c r="U144" s="28">
        <v>10</v>
      </c>
      <c r="V144" s="28">
        <v>40</v>
      </c>
      <c r="W144" s="1">
        <v>1.5</v>
      </c>
      <c r="X144" s="15">
        <v>3.8</v>
      </c>
      <c r="Y144" s="15">
        <v>15</v>
      </c>
      <c r="Z144" s="15">
        <v>30</v>
      </c>
      <c r="AA144">
        <v>24.86</v>
      </c>
      <c r="AB144">
        <v>46.29</v>
      </c>
      <c r="AC144" s="75">
        <v>3.6</v>
      </c>
      <c r="AD144" s="110">
        <v>14.01</v>
      </c>
      <c r="AE144" s="107">
        <f t="shared" si="4"/>
        <v>17.61</v>
      </c>
      <c r="AF144" s="107">
        <f>IF(ISBLANK(AC144),"",IF(ISBLANK(AA145),"",IFERROR(((AC144-AA145)/0.36/P144),"")))</f>
        <v>-7.0813771517996865E-2</v>
      </c>
      <c r="AG144" s="107">
        <f>IF(ISBLANK(AC144),"",IF(ISBLANK(AC145),"",IFERROR(((AC144-AC145)/0.36/P144),"")))</f>
        <v>5.4773082942097071E-3</v>
      </c>
      <c r="AH144" s="107">
        <f>IF(ISBLANK(AE144),"",IF(ISBLANK(AB145),"",IFERROR(((AE144-AB145)/0.36/P144),"")))</f>
        <v>5.3599374021909139E-2</v>
      </c>
      <c r="AI144" s="107">
        <f>IF(ISBLANK(AE145),"",IF(ISBLANK(AE144),"",IFERROR(((AE144-AE145)/0.36/P144),"")))</f>
        <v>0.35250391236306733</v>
      </c>
    </row>
    <row r="145" spans="1:35" x14ac:dyDescent="0.25">
      <c r="A145" s="15" t="s">
        <v>381</v>
      </c>
      <c r="B145" s="4" t="s">
        <v>593</v>
      </c>
      <c r="C145" s="4" t="s">
        <v>735</v>
      </c>
      <c r="D145" s="4" t="s">
        <v>813</v>
      </c>
      <c r="E145" s="4" t="s">
        <v>31</v>
      </c>
      <c r="F145" s="15" t="s">
        <v>633</v>
      </c>
      <c r="G145" s="15" t="s">
        <v>628</v>
      </c>
      <c r="H145" s="27">
        <v>4</v>
      </c>
      <c r="I145" s="15" t="s">
        <v>631</v>
      </c>
      <c r="J145" s="15" t="s">
        <v>637</v>
      </c>
      <c r="K145" s="26">
        <v>1000</v>
      </c>
      <c r="L145" s="98">
        <v>-3.296013018</v>
      </c>
      <c r="M145" s="98">
        <v>34.854326974999999</v>
      </c>
      <c r="N145" s="24">
        <v>42866</v>
      </c>
      <c r="O145" s="24">
        <v>42937</v>
      </c>
      <c r="P145" s="26">
        <f t="shared" si="3"/>
        <v>71</v>
      </c>
      <c r="Q145" s="77">
        <f>INDEX([1]Sheet1!$J:$J,MATCH(A145,[1]Sheet1!$A:$A,0))</f>
        <v>16.575000300999999</v>
      </c>
      <c r="R145" s="91" t="s">
        <v>115</v>
      </c>
      <c r="S145" s="85">
        <v>1.5</v>
      </c>
      <c r="T145" s="85">
        <v>3.6</v>
      </c>
      <c r="U145" s="28">
        <v>15</v>
      </c>
      <c r="V145" s="28">
        <v>25</v>
      </c>
      <c r="W145" s="1">
        <v>1.7</v>
      </c>
      <c r="X145" s="15">
        <v>3.2</v>
      </c>
      <c r="Y145" s="15">
        <v>15</v>
      </c>
      <c r="Z145" s="15">
        <v>25</v>
      </c>
      <c r="AA145">
        <v>5.41</v>
      </c>
      <c r="AB145">
        <v>16.240000000000002</v>
      </c>
      <c r="AC145" s="75">
        <v>3.46</v>
      </c>
      <c r="AD145" s="110">
        <v>5.14</v>
      </c>
      <c r="AE145" s="107">
        <f t="shared" si="4"/>
        <v>8.6</v>
      </c>
      <c r="AF145" s="107">
        <f>IF(ISBLANK(AC145),"",IF(ISBLANK(AA145),"",IFERROR(((AC145-AA145)/0.36/P145),"")))</f>
        <v>-7.6291079812206578E-2</v>
      </c>
      <c r="AH145" s="107">
        <f>IF(ISBLANK(AE145),"",IF(ISBLANK(AB145),"",IFERROR(((AE145-AB145)/0.36/P145),"")))</f>
        <v>-0.29890453834115815</v>
      </c>
    </row>
    <row r="146" spans="1:35" x14ac:dyDescent="0.25">
      <c r="A146" s="15" t="s">
        <v>382</v>
      </c>
      <c r="B146" s="4" t="s">
        <v>594</v>
      </c>
      <c r="C146" s="4" t="s">
        <v>736</v>
      </c>
      <c r="D146" s="4" t="s">
        <v>814</v>
      </c>
      <c r="E146" s="4" t="s">
        <v>59</v>
      </c>
      <c r="F146" s="15" t="s">
        <v>633</v>
      </c>
      <c r="G146" s="15" t="s">
        <v>632</v>
      </c>
      <c r="H146" s="27">
        <v>1</v>
      </c>
      <c r="I146" s="15" t="s">
        <v>629</v>
      </c>
      <c r="J146" s="15" t="s">
        <v>637</v>
      </c>
      <c r="K146" s="26">
        <v>1009</v>
      </c>
      <c r="L146" s="98">
        <v>-3.3032119830000002</v>
      </c>
      <c r="M146" s="98">
        <v>34.847736032999997</v>
      </c>
      <c r="N146" s="20">
        <v>42864</v>
      </c>
      <c r="O146" s="24">
        <v>42938</v>
      </c>
      <c r="P146" s="26">
        <f t="shared" si="3"/>
        <v>74</v>
      </c>
      <c r="Q146" s="77">
        <f>INDEX([1]Sheet1!$J:$J,MATCH(A146,[1]Sheet1!$A:$A,0))</f>
        <v>6.674999863</v>
      </c>
      <c r="R146" s="91" t="s">
        <v>352</v>
      </c>
      <c r="S146" s="85">
        <v>3</v>
      </c>
      <c r="T146" s="85">
        <v>14.6</v>
      </c>
      <c r="U146" s="28">
        <v>55</v>
      </c>
      <c r="V146" s="28">
        <v>75</v>
      </c>
      <c r="W146" s="1">
        <v>2</v>
      </c>
      <c r="X146" s="15">
        <v>7.2</v>
      </c>
      <c r="Y146" s="15">
        <v>35</v>
      </c>
      <c r="Z146" s="15">
        <v>55</v>
      </c>
      <c r="AA146">
        <v>24.77</v>
      </c>
      <c r="AB146">
        <v>72.929999999999993</v>
      </c>
      <c r="AC146" s="75">
        <v>16.78</v>
      </c>
      <c r="AD146" s="110">
        <v>13.52</v>
      </c>
      <c r="AE146" s="107">
        <f t="shared" si="4"/>
        <v>30.3</v>
      </c>
      <c r="AF146" s="107">
        <f>IF(ISBLANK(AC146),"",IF(ISBLANK(AA147),"",IFERROR(((AC146-AA147)/0.36/P146),"")))</f>
        <v>-0.24512012012012002</v>
      </c>
      <c r="AG146" s="107">
        <f>IF(ISBLANK(AC146),"",IF(ISBLANK(AC147),"",IFERROR(((AC146-AC147)/0.36/P146),"")))</f>
        <v>0.338963963963964</v>
      </c>
      <c r="AH146" s="107">
        <f>IF(ISBLANK(AE146),"",IF(ISBLANK(AB147),"",IFERROR(((AE146-AB147)/0.36/P146),"")))</f>
        <v>-5.217717717717707E-2</v>
      </c>
      <c r="AI146" s="107">
        <f>IF(ISBLANK(AE147),"",IF(ISBLANK(AE146),"",IFERROR(((AE146-AE147)/0.36/P146),"")))</f>
        <v>0.66816816816816826</v>
      </c>
    </row>
    <row r="147" spans="1:35" x14ac:dyDescent="0.25">
      <c r="A147" s="15" t="s">
        <v>383</v>
      </c>
      <c r="B147" s="4" t="s">
        <v>594</v>
      </c>
      <c r="C147" s="4" t="s">
        <v>736</v>
      </c>
      <c r="D147" s="4" t="s">
        <v>814</v>
      </c>
      <c r="E147" s="4" t="s">
        <v>59</v>
      </c>
      <c r="F147" s="15" t="s">
        <v>633</v>
      </c>
      <c r="G147" s="15" t="s">
        <v>632</v>
      </c>
      <c r="H147" s="27">
        <v>1</v>
      </c>
      <c r="I147" s="15" t="s">
        <v>631</v>
      </c>
      <c r="J147" s="15" t="s">
        <v>637</v>
      </c>
      <c r="K147" s="26">
        <v>1009</v>
      </c>
      <c r="L147" s="98">
        <v>-3.3032119830000002</v>
      </c>
      <c r="M147" s="98">
        <v>34.847736032999997</v>
      </c>
      <c r="N147" s="20">
        <v>42864</v>
      </c>
      <c r="O147" s="24">
        <v>42938</v>
      </c>
      <c r="P147" s="26">
        <f t="shared" si="3"/>
        <v>74</v>
      </c>
      <c r="Q147" s="77">
        <f>INDEX([1]Sheet1!$J:$J,MATCH(A147,[1]Sheet1!$A:$A,0))</f>
        <v>6.674999863</v>
      </c>
      <c r="R147" s="91" t="s">
        <v>352</v>
      </c>
      <c r="S147" s="85">
        <v>3</v>
      </c>
      <c r="T147" s="85">
        <v>19.2</v>
      </c>
      <c r="U147" s="28">
        <v>70</v>
      </c>
      <c r="V147" s="28">
        <v>90</v>
      </c>
      <c r="X147" s="15">
        <v>1</v>
      </c>
      <c r="Y147" s="15">
        <v>12</v>
      </c>
      <c r="Z147" s="15">
        <v>20</v>
      </c>
      <c r="AA147">
        <v>23.31</v>
      </c>
      <c r="AB147">
        <v>31.689999999999998</v>
      </c>
      <c r="AC147" s="75">
        <v>7.75</v>
      </c>
      <c r="AD147" s="110">
        <v>4.75</v>
      </c>
      <c r="AE147" s="107">
        <f t="shared" si="4"/>
        <v>12.5</v>
      </c>
      <c r="AF147" s="107">
        <f>IF(ISBLANK(AC147),"",IF(ISBLANK(AA147),"",IFERROR(((AC147-AA147)/0.36/P147),"")))</f>
        <v>-0.58408408408408408</v>
      </c>
      <c r="AH147" s="107">
        <f>IF(ISBLANK(AE147),"",IF(ISBLANK(AB147),"",IFERROR(((AE147-AB147)/0.36/P147),"")))</f>
        <v>-0.72034534534534522</v>
      </c>
    </row>
    <row r="148" spans="1:35" x14ac:dyDescent="0.25">
      <c r="A148" s="15" t="s">
        <v>384</v>
      </c>
      <c r="B148" s="4" t="s">
        <v>595</v>
      </c>
      <c r="C148" s="4" t="s">
        <v>736</v>
      </c>
      <c r="D148" s="4" t="s">
        <v>815</v>
      </c>
      <c r="E148" s="4" t="s">
        <v>59</v>
      </c>
      <c r="F148" s="15" t="s">
        <v>633</v>
      </c>
      <c r="G148" s="15" t="s">
        <v>632</v>
      </c>
      <c r="H148" s="27">
        <v>2</v>
      </c>
      <c r="I148" s="15" t="s">
        <v>629</v>
      </c>
      <c r="J148" s="15" t="s">
        <v>637</v>
      </c>
      <c r="K148" s="26">
        <v>1006</v>
      </c>
      <c r="L148" s="98">
        <v>-3.40842599</v>
      </c>
      <c r="M148" s="98">
        <v>34.850243982000002</v>
      </c>
      <c r="N148" s="20">
        <v>42864</v>
      </c>
      <c r="O148" s="24">
        <v>42938</v>
      </c>
      <c r="P148" s="26">
        <f t="shared" si="3"/>
        <v>74</v>
      </c>
      <c r="Q148" s="77">
        <f>INDEX([1]Sheet1!$J:$J,MATCH(A148,[1]Sheet1!$A:$A,0))</f>
        <v>6.674999863</v>
      </c>
      <c r="R148" s="91" t="s">
        <v>352</v>
      </c>
      <c r="S148" s="85">
        <v>1.2</v>
      </c>
      <c r="T148" s="85">
        <v>7.4</v>
      </c>
      <c r="U148" s="28">
        <v>10</v>
      </c>
      <c r="V148" s="28">
        <v>35</v>
      </c>
      <c r="W148" s="1">
        <v>1.5</v>
      </c>
      <c r="X148" s="15">
        <v>4.8</v>
      </c>
      <c r="Y148" s="15">
        <v>8</v>
      </c>
      <c r="Z148" s="15">
        <v>15</v>
      </c>
      <c r="AA148">
        <v>14.68</v>
      </c>
      <c r="AB148">
        <v>29.67</v>
      </c>
      <c r="AC148" s="75">
        <v>4.42</v>
      </c>
      <c r="AD148" s="110">
        <v>16.88</v>
      </c>
      <c r="AE148" s="107">
        <f t="shared" si="4"/>
        <v>21.299999999999997</v>
      </c>
      <c r="AF148" s="107">
        <f>IF(ISBLANK(AC148),"",IF(ISBLANK(AA149),"",IFERROR(((AC148-AA149)/0.36/P148),"")))</f>
        <v>0.12162162162162164</v>
      </c>
      <c r="AG148" s="107">
        <f>IF(ISBLANK(AC148),"",IF(ISBLANK(AC149),"",IFERROR(((AC148-AC149)/0.36/P148),"")))</f>
        <v>0.14939939939939939</v>
      </c>
      <c r="AH148" s="107">
        <f>IF(ISBLANK(AE148),"",IF(ISBLANK(AB149),"",IFERROR(((AE148-AB149)/0.36/P148),"")))</f>
        <v>0.17905405405405392</v>
      </c>
      <c r="AI148" s="107">
        <f>IF(ISBLANK(AE149),"",IF(ISBLANK(AE148),"",IFERROR(((AE148-AE149)/0.36/P148),"")))</f>
        <v>0.49849849849849848</v>
      </c>
    </row>
    <row r="149" spans="1:35" x14ac:dyDescent="0.25">
      <c r="A149" s="15" t="s">
        <v>385</v>
      </c>
      <c r="B149" s="4" t="s">
        <v>595</v>
      </c>
      <c r="C149" s="4" t="s">
        <v>736</v>
      </c>
      <c r="D149" s="15" t="s">
        <v>815</v>
      </c>
      <c r="E149" s="4" t="s">
        <v>59</v>
      </c>
      <c r="F149" s="15" t="s">
        <v>633</v>
      </c>
      <c r="G149" s="15" t="s">
        <v>632</v>
      </c>
      <c r="H149" s="27">
        <v>2</v>
      </c>
      <c r="I149" s="15" t="s">
        <v>631</v>
      </c>
      <c r="J149" s="15" t="s">
        <v>637</v>
      </c>
      <c r="K149" s="27">
        <v>1006</v>
      </c>
      <c r="L149" s="98">
        <v>-3.40842599</v>
      </c>
      <c r="M149" s="98">
        <v>34.850243982000002</v>
      </c>
      <c r="N149" s="20">
        <v>42864</v>
      </c>
      <c r="O149" s="24">
        <v>42938</v>
      </c>
      <c r="P149" s="26">
        <f t="shared" si="3"/>
        <v>74</v>
      </c>
      <c r="Q149" s="77">
        <f>INDEX([1]Sheet1!$J:$J,MATCH(A149,[1]Sheet1!$A:$A,0))</f>
        <v>6.674999863</v>
      </c>
      <c r="R149" s="91" t="s">
        <v>352</v>
      </c>
      <c r="S149" s="85">
        <v>1</v>
      </c>
      <c r="T149" s="85">
        <v>4.8</v>
      </c>
      <c r="U149" s="28">
        <v>15</v>
      </c>
      <c r="V149" s="28">
        <v>50</v>
      </c>
      <c r="W149" s="1">
        <v>1.5</v>
      </c>
      <c r="X149" s="15">
        <v>0.9</v>
      </c>
      <c r="Y149" s="15">
        <v>2</v>
      </c>
      <c r="Z149" s="15">
        <v>15</v>
      </c>
      <c r="AA149">
        <v>1.18</v>
      </c>
      <c r="AB149">
        <v>16.53</v>
      </c>
      <c r="AC149" s="75">
        <v>0.44</v>
      </c>
      <c r="AD149" s="110">
        <v>7.58</v>
      </c>
      <c r="AE149" s="107">
        <f t="shared" si="4"/>
        <v>8.02</v>
      </c>
      <c r="AF149" s="107">
        <f>IF(ISBLANK(AC149),"",IF(ISBLANK(AA149),"",IFERROR(((AC149-AA149)/0.36/P149),"")))</f>
        <v>-2.777777777777778E-2</v>
      </c>
      <c r="AH149" s="107">
        <f>IF(ISBLANK(AE149),"",IF(ISBLANK(AB149),"",IFERROR(((AE149-AB149)/0.36/P149),"")))</f>
        <v>-0.31944444444444448</v>
      </c>
    </row>
    <row r="150" spans="1:35" x14ac:dyDescent="0.25">
      <c r="A150" s="15" t="s">
        <v>386</v>
      </c>
      <c r="B150" s="15" t="s">
        <v>596</v>
      </c>
      <c r="C150" s="15" t="s">
        <v>736</v>
      </c>
      <c r="D150" s="15" t="s">
        <v>816</v>
      </c>
      <c r="E150" s="4" t="s">
        <v>59</v>
      </c>
      <c r="F150" s="15" t="s">
        <v>633</v>
      </c>
      <c r="G150" s="15" t="s">
        <v>632</v>
      </c>
      <c r="H150" s="27">
        <v>3</v>
      </c>
      <c r="I150" s="15" t="s">
        <v>629</v>
      </c>
      <c r="J150" s="15" t="s">
        <v>637</v>
      </c>
      <c r="K150" s="27">
        <v>1001</v>
      </c>
      <c r="L150" s="98">
        <v>-3.4063160140000002</v>
      </c>
      <c r="M150" s="98">
        <v>34.850407009999998</v>
      </c>
      <c r="N150" s="20">
        <v>42864</v>
      </c>
      <c r="O150" s="24">
        <v>42938</v>
      </c>
      <c r="P150" s="26">
        <f t="shared" si="3"/>
        <v>74</v>
      </c>
      <c r="Q150" s="77">
        <f>INDEX([1]Sheet1!$J:$J,MATCH(A150,[1]Sheet1!$A:$A,0))</f>
        <v>6.674999863</v>
      </c>
      <c r="R150" s="91" t="s">
        <v>352</v>
      </c>
      <c r="S150" s="85">
        <v>11</v>
      </c>
      <c r="T150" s="85">
        <v>18.8</v>
      </c>
      <c r="U150" s="28">
        <v>35</v>
      </c>
      <c r="V150" s="28">
        <v>60</v>
      </c>
      <c r="W150" s="1">
        <v>1</v>
      </c>
      <c r="X150" s="15">
        <v>1.8</v>
      </c>
      <c r="Y150" s="15">
        <v>10</v>
      </c>
      <c r="Z150" s="15">
        <v>25</v>
      </c>
      <c r="AA150">
        <v>13.47</v>
      </c>
      <c r="AB150">
        <v>27.67</v>
      </c>
      <c r="AC150" s="75">
        <v>1.43</v>
      </c>
      <c r="AD150" s="110">
        <v>14.18</v>
      </c>
      <c r="AE150" s="107">
        <f t="shared" si="4"/>
        <v>15.61</v>
      </c>
      <c r="AF150" s="107">
        <f>IF(ISBLANK(AC150),"",IF(ISBLANK(AA151),"",IFERROR(((AC150-AA151)/0.36/P150),"")))</f>
        <v>-0.22447447447447452</v>
      </c>
      <c r="AG150" s="107">
        <f>IF(ISBLANK(AC150),"",IF(ISBLANK(AC151),"",IFERROR(((AC150-AC151)/0.36/P150),"")))</f>
        <v>3.7537537537537538E-2</v>
      </c>
      <c r="AH150" s="107">
        <f>IF(ISBLANK(AE150),"",IF(ISBLANK(AB151),"",IFERROR(((AE150-AB151)/0.36/P150),"")))</f>
        <v>-0.90728228228228247</v>
      </c>
      <c r="AI150" s="107">
        <f>IF(ISBLANK(AE151),"",IF(ISBLANK(AE150),"",IFERROR(((AE150-AE151)/0.36/P150),"")))</f>
        <v>0.27064564564564558</v>
      </c>
    </row>
    <row r="151" spans="1:35" x14ac:dyDescent="0.25">
      <c r="A151" s="15" t="s">
        <v>387</v>
      </c>
      <c r="B151" s="15" t="s">
        <v>596</v>
      </c>
      <c r="C151" s="15" t="s">
        <v>736</v>
      </c>
      <c r="D151" s="15" t="s">
        <v>816</v>
      </c>
      <c r="E151" s="4" t="s">
        <v>59</v>
      </c>
      <c r="F151" s="15" t="s">
        <v>633</v>
      </c>
      <c r="G151" s="15" t="s">
        <v>632</v>
      </c>
      <c r="H151" s="27">
        <v>3</v>
      </c>
      <c r="I151" s="15" t="s">
        <v>631</v>
      </c>
      <c r="J151" s="15" t="s">
        <v>637</v>
      </c>
      <c r="K151" s="27">
        <v>1001</v>
      </c>
      <c r="L151" s="98">
        <v>-3.4063160140000002</v>
      </c>
      <c r="M151" s="98">
        <v>34.850407009999998</v>
      </c>
      <c r="N151" s="20">
        <v>42864</v>
      </c>
      <c r="O151" s="24">
        <v>42938</v>
      </c>
      <c r="P151" s="26">
        <f t="shared" ref="P151:P214" si="5">O151-N151</f>
        <v>74</v>
      </c>
      <c r="Q151" s="77">
        <f>INDEX([1]Sheet1!$J:$J,MATCH(A151,[1]Sheet1!$A:$A,0))</f>
        <v>6.674999863</v>
      </c>
      <c r="R151" s="91" t="s">
        <v>352</v>
      </c>
      <c r="S151" s="85">
        <v>2</v>
      </c>
      <c r="T151" s="85">
        <v>12.1</v>
      </c>
      <c r="U151" s="28">
        <v>30</v>
      </c>
      <c r="V151" s="28">
        <v>55</v>
      </c>
      <c r="W151" s="1">
        <v>1</v>
      </c>
      <c r="X151" s="15">
        <v>0.6</v>
      </c>
      <c r="Y151" s="15">
        <v>7</v>
      </c>
      <c r="Z151" s="15">
        <v>12</v>
      </c>
      <c r="AA151">
        <v>7.41</v>
      </c>
      <c r="AB151">
        <v>39.78</v>
      </c>
      <c r="AC151" s="75">
        <v>0.43</v>
      </c>
      <c r="AD151" s="110">
        <v>7.97</v>
      </c>
      <c r="AE151" s="107">
        <f t="shared" si="4"/>
        <v>8.4</v>
      </c>
      <c r="AF151" s="107">
        <f>IF(ISBLANK(AC151),"",IF(ISBLANK(AA151),"",IFERROR(((AC151-AA151)/0.36/P151),"")))</f>
        <v>-0.26201201201201202</v>
      </c>
      <c r="AH151" s="107">
        <f>IF(ISBLANK(AE151),"",IF(ISBLANK(AB151),"",IFERROR(((AE151-AB151)/0.36/P151),"")))</f>
        <v>-1.177927927927928</v>
      </c>
    </row>
    <row r="152" spans="1:35" x14ac:dyDescent="0.25">
      <c r="A152" s="15" t="s">
        <v>388</v>
      </c>
      <c r="B152" s="4" t="s">
        <v>597</v>
      </c>
      <c r="C152" s="4" t="s">
        <v>736</v>
      </c>
      <c r="D152" s="4" t="s">
        <v>817</v>
      </c>
      <c r="E152" s="4" t="s">
        <v>59</v>
      </c>
      <c r="F152" s="15" t="s">
        <v>633</v>
      </c>
      <c r="G152" s="15" t="s">
        <v>632</v>
      </c>
      <c r="H152" s="27">
        <v>4</v>
      </c>
      <c r="I152" s="15" t="s">
        <v>629</v>
      </c>
      <c r="J152" s="15" t="s">
        <v>637</v>
      </c>
      <c r="K152" s="26">
        <v>1003</v>
      </c>
      <c r="L152" s="98">
        <v>-3.4068529590000001</v>
      </c>
      <c r="M152" s="98">
        <v>34.851600005999998</v>
      </c>
      <c r="N152" s="20">
        <v>42864</v>
      </c>
      <c r="O152" s="24">
        <v>42938</v>
      </c>
      <c r="P152" s="26">
        <f t="shared" si="5"/>
        <v>74</v>
      </c>
      <c r="Q152" s="77">
        <f>INDEX([1]Sheet1!$J:$J,MATCH(A152,[1]Sheet1!$A:$A,0))</f>
        <v>6.674999863</v>
      </c>
      <c r="R152" s="91" t="s">
        <v>352</v>
      </c>
      <c r="S152" s="85">
        <v>2.5</v>
      </c>
      <c r="T152" s="85">
        <v>14.4</v>
      </c>
      <c r="U152" s="28">
        <v>20</v>
      </c>
      <c r="V152" s="28">
        <v>70</v>
      </c>
      <c r="W152" s="1">
        <v>1</v>
      </c>
      <c r="X152" s="15">
        <v>1.8</v>
      </c>
      <c r="Y152" s="15">
        <v>7</v>
      </c>
      <c r="Z152" s="15">
        <v>25</v>
      </c>
      <c r="AA152">
        <v>5.69</v>
      </c>
      <c r="AB152">
        <v>26.720000000000002</v>
      </c>
      <c r="AC152" s="75">
        <v>2.6</v>
      </c>
      <c r="AD152" s="110">
        <v>18.260000000000002</v>
      </c>
      <c r="AE152" s="107">
        <f t="shared" si="4"/>
        <v>20.860000000000003</v>
      </c>
      <c r="AF152" s="107">
        <f>IF(ISBLANK(AC152),"",IF(ISBLANK(AA153),"",IFERROR(((AC152-AA153)/0.36/P152),"")))</f>
        <v>-0.50900900900900903</v>
      </c>
      <c r="AG152" s="107">
        <f>IF(ISBLANK(AC152),"",IF(ISBLANK(AC153),"",IFERROR(((AC152-AC153)/0.36/P152),"")))</f>
        <v>6.0810810810810821E-2</v>
      </c>
      <c r="AH152" s="107">
        <f>IF(ISBLANK(AE152),"",IF(ISBLANK(AB153),"",IFERROR(((AE152-AB153)/0.36/P152),"")))</f>
        <v>-1.0018768768768767</v>
      </c>
      <c r="AI152" s="107">
        <f>IF(ISBLANK(AE153),"",IF(ISBLANK(AE152),"",IFERROR(((AE152-AE153)/0.36/P152),"")))</f>
        <v>0.56831831831831847</v>
      </c>
    </row>
    <row r="153" spans="1:35" x14ac:dyDescent="0.25">
      <c r="A153" s="15" t="s">
        <v>389</v>
      </c>
      <c r="B153" s="4" t="s">
        <v>597</v>
      </c>
      <c r="C153" s="4" t="s">
        <v>736</v>
      </c>
      <c r="D153" s="4" t="s">
        <v>817</v>
      </c>
      <c r="E153" s="4" t="s">
        <v>59</v>
      </c>
      <c r="F153" s="15" t="s">
        <v>633</v>
      </c>
      <c r="G153" s="15" t="s">
        <v>632</v>
      </c>
      <c r="H153" s="27">
        <v>4</v>
      </c>
      <c r="I153" s="15" t="s">
        <v>631</v>
      </c>
      <c r="J153" s="15" t="s">
        <v>637</v>
      </c>
      <c r="K153" s="26">
        <v>1003</v>
      </c>
      <c r="L153" s="98">
        <v>-3.4068529590000001</v>
      </c>
      <c r="M153" s="98">
        <v>34.851600005999998</v>
      </c>
      <c r="N153" s="20">
        <v>42864</v>
      </c>
      <c r="O153" s="24">
        <v>42938</v>
      </c>
      <c r="P153" s="26">
        <f t="shared" si="5"/>
        <v>74</v>
      </c>
      <c r="Q153" s="77">
        <f>INDEX([1]Sheet1!$J:$J,MATCH(A153,[1]Sheet1!$A:$A,0))</f>
        <v>6.674999863</v>
      </c>
      <c r="R153" s="91" t="s">
        <v>352</v>
      </c>
      <c r="S153" s="85">
        <v>2.4</v>
      </c>
      <c r="T153" s="85">
        <v>15.6</v>
      </c>
      <c r="U153" s="28">
        <v>25</v>
      </c>
      <c r="V153" s="28">
        <v>60</v>
      </c>
      <c r="W153" s="1">
        <v>0.4</v>
      </c>
      <c r="X153" s="15">
        <v>0.9</v>
      </c>
      <c r="Y153" s="15">
        <v>4</v>
      </c>
      <c r="Z153" s="15">
        <v>7</v>
      </c>
      <c r="AA153">
        <v>16.16</v>
      </c>
      <c r="AB153">
        <v>47.55</v>
      </c>
      <c r="AC153" s="75">
        <v>0.98</v>
      </c>
      <c r="AD153" s="110">
        <v>4.74</v>
      </c>
      <c r="AE153" s="107">
        <f t="shared" si="4"/>
        <v>5.7200000000000006</v>
      </c>
      <c r="AF153" s="107">
        <f>IF(ISBLANK(AC153),"",IF(ISBLANK(AA153),"",IFERROR(((AC153-AA153)/0.36/P153),"")))</f>
        <v>-0.56981981981981977</v>
      </c>
      <c r="AH153" s="107">
        <f>IF(ISBLANK(AE153),"",IF(ISBLANK(AB153),"",IFERROR(((AE153-AB153)/0.36/P153),"")))</f>
        <v>-1.5701951951951951</v>
      </c>
    </row>
    <row r="154" spans="1:35" x14ac:dyDescent="0.25">
      <c r="A154" s="15" t="s">
        <v>390</v>
      </c>
      <c r="B154" s="4" t="s">
        <v>598</v>
      </c>
      <c r="C154" s="4" t="s">
        <v>635</v>
      </c>
      <c r="D154" s="4" t="s">
        <v>819</v>
      </c>
      <c r="E154" s="4" t="s">
        <v>183</v>
      </c>
      <c r="F154" s="15" t="s">
        <v>635</v>
      </c>
      <c r="G154" s="15" t="s">
        <v>628</v>
      </c>
      <c r="H154" s="27">
        <v>1</v>
      </c>
      <c r="I154" s="15" t="s">
        <v>629</v>
      </c>
      <c r="J154" s="15" t="s">
        <v>637</v>
      </c>
      <c r="K154" s="27">
        <v>1023</v>
      </c>
      <c r="L154" s="98">
        <v>-2.4377470369999998</v>
      </c>
      <c r="M154" s="98">
        <v>34.855161979999998</v>
      </c>
      <c r="N154" s="20">
        <v>42872</v>
      </c>
      <c r="O154" s="24">
        <v>42942</v>
      </c>
      <c r="P154" s="26">
        <f t="shared" si="5"/>
        <v>70</v>
      </c>
      <c r="Q154" s="77">
        <f>INDEX([1]Sheet1!$J:$J,MATCH(A154,[1]Sheet1!$A:$A,0))</f>
        <v>65.344653491999992</v>
      </c>
      <c r="R154" s="91" t="s">
        <v>82</v>
      </c>
      <c r="S154" s="85">
        <v>8.1999999999999993</v>
      </c>
      <c r="T154" s="85">
        <v>28.4</v>
      </c>
      <c r="U154" s="28">
        <v>25</v>
      </c>
      <c r="V154" s="28">
        <v>80</v>
      </c>
      <c r="W154" s="1">
        <v>6</v>
      </c>
      <c r="X154" s="15">
        <v>10.6</v>
      </c>
      <c r="Y154" s="15">
        <v>30</v>
      </c>
      <c r="Z154" s="15">
        <v>65</v>
      </c>
      <c r="AA154">
        <v>20.74</v>
      </c>
      <c r="AB154">
        <v>65.63</v>
      </c>
      <c r="AC154" s="75">
        <v>18.05</v>
      </c>
      <c r="AD154" s="110">
        <v>33.299999999999997</v>
      </c>
      <c r="AE154" s="107">
        <f t="shared" si="4"/>
        <v>51.349999999999994</v>
      </c>
      <c r="AF154" s="107">
        <f>IF(ISBLANK(AC154),"",IF(ISBLANK(AA156),"",IFERROR(((AC154-AA156)/0.36/P154),"")))</f>
        <v>0.41190476190476194</v>
      </c>
      <c r="AG154" s="107">
        <f>IF(ISBLANK(AC154),"",IF(ISBLANK(AC156),"",IFERROR(((AC154-AC156)/0.36/P154),"")))</f>
        <v>0.33174603174603179</v>
      </c>
      <c r="AH154" s="107">
        <f>IF(ISBLANK(AE154),"",IF(ISBLANK(AB156),"",IFERROR(((AE154-AB156)/0.36/P154),"")))</f>
        <v>-0.60277777777777775</v>
      </c>
      <c r="AI154" s="107">
        <f>IF(ISBLANK(AE156),"",IF(ISBLANK(AE154),"",IFERROR(((AE154-AE156)/0.36/P154),"")))</f>
        <v>0.85039682539682515</v>
      </c>
    </row>
    <row r="155" spans="1:35" x14ac:dyDescent="0.25">
      <c r="A155" s="15" t="s">
        <v>391</v>
      </c>
      <c r="B155" s="4" t="s">
        <v>598</v>
      </c>
      <c r="C155" s="4" t="s">
        <v>635</v>
      </c>
      <c r="D155" s="4" t="s">
        <v>819</v>
      </c>
      <c r="E155" s="4" t="s">
        <v>183</v>
      </c>
      <c r="F155" s="15" t="s">
        <v>635</v>
      </c>
      <c r="G155" s="15" t="s">
        <v>628</v>
      </c>
      <c r="H155" s="27">
        <v>1</v>
      </c>
      <c r="I155" s="15" t="s">
        <v>634</v>
      </c>
      <c r="J155" s="15" t="s">
        <v>637</v>
      </c>
      <c r="K155" s="27">
        <v>1023</v>
      </c>
      <c r="L155" s="98">
        <v>-2.4377470369999998</v>
      </c>
      <c r="M155" s="98">
        <v>34.855161979999998</v>
      </c>
      <c r="N155" s="20">
        <v>42872</v>
      </c>
      <c r="O155" s="24">
        <v>42942</v>
      </c>
      <c r="P155" s="26">
        <f t="shared" si="5"/>
        <v>70</v>
      </c>
      <c r="Q155" s="77">
        <f>INDEX([1]Sheet1!$J:$J,MATCH(A155,[1]Sheet1!$A:$A,0))</f>
        <v>65.344653491999992</v>
      </c>
      <c r="R155" s="91" t="s">
        <v>82</v>
      </c>
      <c r="S155" s="85">
        <v>2</v>
      </c>
      <c r="T155" s="85">
        <v>13.4</v>
      </c>
      <c r="U155" s="28">
        <v>30</v>
      </c>
      <c r="V155" s="28">
        <v>50</v>
      </c>
      <c r="W155" s="1">
        <v>2.5</v>
      </c>
      <c r="X155" s="15">
        <v>6.2</v>
      </c>
      <c r="Y155" s="15">
        <v>20</v>
      </c>
      <c r="Z155" s="15">
        <v>30</v>
      </c>
      <c r="AA155">
        <v>9.19</v>
      </c>
      <c r="AB155">
        <v>48.94</v>
      </c>
      <c r="AC155" s="75">
        <v>13.9</v>
      </c>
      <c r="AD155" s="110">
        <v>10.68</v>
      </c>
      <c r="AE155" s="107">
        <f t="shared" si="4"/>
        <v>24.58</v>
      </c>
      <c r="AF155" s="107">
        <f>IF(ISBLANK(AC155),"",IF(ISBLANK(AA156),"",IFERROR(((AC155-AA156)/0.36/P155),"")))</f>
        <v>0.24722222222222223</v>
      </c>
      <c r="AG155" s="107">
        <f>IF(ISBLANK(AC155),"",IF(ISBLANK(AC156),"",IFERROR(((AC155-AC156)/0.36/P155),"")))</f>
        <v>0.16706349206349208</v>
      </c>
      <c r="AH155" s="107">
        <f>IF(ISBLANK(AE155),"",IF(ISBLANK(AB156),"",IFERROR(((AE155-AB156)/0.36/P155),"")))</f>
        <v>-1.6650793650793649</v>
      </c>
      <c r="AI155" s="107">
        <f>IF(ISBLANK(AE156),"",IF(ISBLANK(AE155),"",IFERROR(((AE155-AE156)/0.36/P155),"")))</f>
        <v>-0.21190476190476204</v>
      </c>
    </row>
    <row r="156" spans="1:35" x14ac:dyDescent="0.25">
      <c r="A156" s="15" t="s">
        <v>392</v>
      </c>
      <c r="B156" s="4" t="s">
        <v>598</v>
      </c>
      <c r="C156" s="4" t="s">
        <v>635</v>
      </c>
      <c r="D156" s="4" t="s">
        <v>819</v>
      </c>
      <c r="E156" s="4" t="s">
        <v>183</v>
      </c>
      <c r="F156" s="15" t="s">
        <v>635</v>
      </c>
      <c r="G156" s="15" t="s">
        <v>628</v>
      </c>
      <c r="H156" s="27">
        <v>1</v>
      </c>
      <c r="I156" s="15" t="s">
        <v>631</v>
      </c>
      <c r="J156" s="15" t="s">
        <v>637</v>
      </c>
      <c r="K156" s="27">
        <v>1023</v>
      </c>
      <c r="L156" s="98">
        <v>-2.4377470369999998</v>
      </c>
      <c r="M156" s="98">
        <v>34.855161979999998</v>
      </c>
      <c r="N156" s="20">
        <v>42872</v>
      </c>
      <c r="O156" s="24">
        <v>42942</v>
      </c>
      <c r="P156" s="26">
        <f t="shared" si="5"/>
        <v>70</v>
      </c>
      <c r="Q156" s="77">
        <f>INDEX([1]Sheet1!$J:$J,MATCH(A156,[1]Sheet1!$A:$A,0))</f>
        <v>65.344653491999992</v>
      </c>
      <c r="R156" s="91" t="s">
        <v>82</v>
      </c>
      <c r="S156" s="85">
        <v>5</v>
      </c>
      <c r="T156" s="85">
        <v>18.399999999999999</v>
      </c>
      <c r="U156" s="28">
        <v>15</v>
      </c>
      <c r="V156" s="28">
        <v>60</v>
      </c>
      <c r="W156" s="1">
        <v>3.5</v>
      </c>
      <c r="X156" s="15">
        <v>4.4000000000000004</v>
      </c>
      <c r="Y156" s="15">
        <v>20</v>
      </c>
      <c r="Z156" s="15">
        <v>30</v>
      </c>
      <c r="AA156">
        <v>7.67</v>
      </c>
      <c r="AB156">
        <v>66.539999999999992</v>
      </c>
      <c r="AC156" s="75">
        <v>9.69</v>
      </c>
      <c r="AD156" s="110">
        <v>20.23</v>
      </c>
      <c r="AE156" s="107">
        <f t="shared" si="4"/>
        <v>29.92</v>
      </c>
      <c r="AF156" s="107">
        <f>IF(ISBLANK(AC156),"",IF(ISBLANK(AA156),"",IFERROR(((AC156-AA156)/0.36/P156),"")))</f>
        <v>8.0158730158730138E-2</v>
      </c>
      <c r="AH156" s="107">
        <f>IF(ISBLANK(AE156),"",IF(ISBLANK(AB156),"",IFERROR(((AE156-AB156)/0.36/P156),"")))</f>
        <v>-1.4531746031746029</v>
      </c>
    </row>
    <row r="157" spans="1:35" x14ac:dyDescent="0.25">
      <c r="A157" s="15" t="s">
        <v>393</v>
      </c>
      <c r="B157" s="4" t="s">
        <v>599</v>
      </c>
      <c r="C157" s="4" t="s">
        <v>635</v>
      </c>
      <c r="D157" s="4" t="s">
        <v>820</v>
      </c>
      <c r="E157" s="4" t="s">
        <v>183</v>
      </c>
      <c r="F157" s="15" t="s">
        <v>635</v>
      </c>
      <c r="G157" s="15" t="s">
        <v>628</v>
      </c>
      <c r="H157" s="27">
        <v>2</v>
      </c>
      <c r="I157" s="15" t="s">
        <v>629</v>
      </c>
      <c r="J157" s="15" t="s">
        <v>637</v>
      </c>
      <c r="K157" s="27">
        <v>1025</v>
      </c>
      <c r="L157" s="98">
        <v>-2.43776598</v>
      </c>
      <c r="M157" s="98">
        <v>34.855393991</v>
      </c>
      <c r="N157" s="20">
        <v>42872</v>
      </c>
      <c r="O157" s="24">
        <v>42942</v>
      </c>
      <c r="P157" s="26">
        <f t="shared" si="5"/>
        <v>70</v>
      </c>
      <c r="Q157" s="77">
        <f>INDEX([1]Sheet1!$J:$J,MATCH(A157,[1]Sheet1!$A:$A,0))</f>
        <v>65.344653491999992</v>
      </c>
      <c r="R157" s="91" t="s">
        <v>82</v>
      </c>
      <c r="S157" s="85">
        <v>4</v>
      </c>
      <c r="T157" s="85">
        <v>10</v>
      </c>
      <c r="U157" s="28">
        <v>25</v>
      </c>
      <c r="V157" s="28">
        <v>50</v>
      </c>
      <c r="W157" s="1">
        <v>2.5</v>
      </c>
      <c r="X157" s="15">
        <v>3.8</v>
      </c>
      <c r="Y157" s="15">
        <v>12</v>
      </c>
      <c r="Z157" s="15">
        <v>20</v>
      </c>
      <c r="AA157">
        <v>32.450000000000003</v>
      </c>
      <c r="AB157">
        <v>85.990000000000009</v>
      </c>
      <c r="AC157" s="75">
        <v>7.72</v>
      </c>
      <c r="AD157" s="110">
        <v>15.37</v>
      </c>
      <c r="AE157" s="107">
        <f t="shared" si="4"/>
        <v>23.09</v>
      </c>
      <c r="AF157" s="107" t="str">
        <f>IF(ISBLANK(AC157),"",IF(ISBLANK(AA159),"",IFERROR(((AC157-AA159)/0.36/P157),"")))</f>
        <v/>
      </c>
      <c r="AG157" s="107">
        <f>IF(ISBLANK(AC157),"",IF(ISBLANK(AC159),"",IFERROR(((AC157-AC159)/0.36/P157),"")))</f>
        <v>-0.37420634920634921</v>
      </c>
      <c r="AH157" s="107">
        <f>IF(ISBLANK(AE157),"",IF(ISBLANK(AB159),"",IFERROR(((AE157-AB159)/0.36/P157),"")))</f>
        <v>0.51388888888888884</v>
      </c>
      <c r="AI157" s="107">
        <f>IF(ISBLANK(AE159),"",IF(ISBLANK(AE157),"",IFERROR(((AE157-AE159)/0.36/P157),"")))</f>
        <v>-0.42261904761904745</v>
      </c>
    </row>
    <row r="158" spans="1:35" x14ac:dyDescent="0.25">
      <c r="A158" s="15" t="s">
        <v>394</v>
      </c>
      <c r="B158" s="4" t="s">
        <v>599</v>
      </c>
      <c r="C158" s="4" t="s">
        <v>635</v>
      </c>
      <c r="D158" s="4" t="s">
        <v>820</v>
      </c>
      <c r="E158" s="4" t="s">
        <v>183</v>
      </c>
      <c r="F158" s="15" t="s">
        <v>635</v>
      </c>
      <c r="G158" s="15" t="s">
        <v>628</v>
      </c>
      <c r="H158" s="27">
        <v>2</v>
      </c>
      <c r="I158" s="15" t="s">
        <v>634</v>
      </c>
      <c r="J158" s="15" t="s">
        <v>637</v>
      </c>
      <c r="K158" s="27">
        <v>1025</v>
      </c>
      <c r="L158" s="98">
        <v>-2.43776598</v>
      </c>
      <c r="M158" s="98">
        <v>34.855393991</v>
      </c>
      <c r="N158" s="20">
        <v>42872</v>
      </c>
      <c r="O158" s="24">
        <v>42942</v>
      </c>
      <c r="P158" s="26">
        <f t="shared" si="5"/>
        <v>70</v>
      </c>
      <c r="Q158" s="77">
        <f>INDEX([1]Sheet1!$J:$J,MATCH(A158,[1]Sheet1!$A:$A,0))</f>
        <v>65.344653491999992</v>
      </c>
      <c r="R158" s="91" t="s">
        <v>82</v>
      </c>
      <c r="S158" s="85">
        <v>2.5</v>
      </c>
      <c r="T158" s="85">
        <v>18.2</v>
      </c>
      <c r="U158" s="28">
        <v>15</v>
      </c>
      <c r="V158" s="28">
        <v>65</v>
      </c>
      <c r="W158" s="1">
        <v>2.1</v>
      </c>
      <c r="X158" s="15">
        <v>9.6</v>
      </c>
      <c r="Y158" s="15">
        <v>10</v>
      </c>
      <c r="Z158" s="15">
        <v>40</v>
      </c>
      <c r="AA158">
        <v>5.81</v>
      </c>
      <c r="AB158">
        <v>61.88</v>
      </c>
      <c r="AC158" s="75">
        <v>29.3</v>
      </c>
      <c r="AD158" s="110">
        <v>31.02</v>
      </c>
      <c r="AE158" s="107">
        <f t="shared" si="4"/>
        <v>60.32</v>
      </c>
      <c r="AF158" s="107" t="str">
        <f>IF(ISBLANK(AC158),"",IF(ISBLANK(AA159),"",IFERROR(((AC158-AA159)/0.36/P158),"")))</f>
        <v/>
      </c>
      <c r="AG158" s="107">
        <f>IF(ISBLANK(AC158),"",IF(ISBLANK(AC159),"",IFERROR(((AC158-AC159)/0.36/P158),"")))</f>
        <v>0.48214285714285726</v>
      </c>
      <c r="AH158" s="107">
        <f>IF(ISBLANK(AE158),"",IF(ISBLANK(AB159),"",IFERROR(((AE158-AB159)/0.36/P158),"")))</f>
        <v>1.9912698412698413</v>
      </c>
      <c r="AI158" s="107">
        <f>IF(ISBLANK(AE159),"",IF(ISBLANK(AE158),"",IFERROR(((AE158-AE159)/0.36/P158),"")))</f>
        <v>1.054761904761905</v>
      </c>
    </row>
    <row r="159" spans="1:35" x14ac:dyDescent="0.25">
      <c r="A159" s="15" t="s">
        <v>395</v>
      </c>
      <c r="B159" s="4" t="s">
        <v>599</v>
      </c>
      <c r="C159" s="4" t="s">
        <v>635</v>
      </c>
      <c r="D159" s="4" t="s">
        <v>820</v>
      </c>
      <c r="E159" s="4" t="s">
        <v>183</v>
      </c>
      <c r="F159" s="15" t="s">
        <v>635</v>
      </c>
      <c r="G159" s="15" t="s">
        <v>628</v>
      </c>
      <c r="H159" s="27">
        <v>2</v>
      </c>
      <c r="I159" s="15" t="s">
        <v>631</v>
      </c>
      <c r="J159" s="15" t="s">
        <v>637</v>
      </c>
      <c r="K159" s="27">
        <v>1025</v>
      </c>
      <c r="L159" s="98">
        <v>-2.43776598</v>
      </c>
      <c r="M159" s="98">
        <v>34.855393991</v>
      </c>
      <c r="N159" s="20">
        <v>42872</v>
      </c>
      <c r="O159" s="24">
        <v>42942</v>
      </c>
      <c r="P159" s="26">
        <f t="shared" si="5"/>
        <v>70</v>
      </c>
      <c r="Q159" s="77">
        <f>INDEX([1]Sheet1!$J:$J,MATCH(A159,[1]Sheet1!$A:$A,0))</f>
        <v>65.344653491999992</v>
      </c>
      <c r="R159" s="91" t="s">
        <v>82</v>
      </c>
      <c r="S159" s="85">
        <v>3.5</v>
      </c>
      <c r="T159" s="85">
        <v>10.4</v>
      </c>
      <c r="U159" s="28">
        <v>30</v>
      </c>
      <c r="V159" s="28">
        <v>50</v>
      </c>
      <c r="W159" s="1">
        <v>2.2000000000000002</v>
      </c>
      <c r="X159" s="15">
        <v>5.4</v>
      </c>
      <c r="Y159" s="15">
        <v>18</v>
      </c>
      <c r="Z159" s="15">
        <v>25</v>
      </c>
      <c r="AB159">
        <v>10.14</v>
      </c>
      <c r="AC159" s="75">
        <v>17.149999999999999</v>
      </c>
      <c r="AD159" s="110">
        <v>16.59</v>
      </c>
      <c r="AE159" s="107">
        <f t="shared" si="4"/>
        <v>33.739999999999995</v>
      </c>
      <c r="AF159" s="107" t="str">
        <f>IF(ISBLANK(AC159),"",IF(ISBLANK(AA159),"",IFERROR(((AC159-AA159)/0.36/P159),"")))</f>
        <v/>
      </c>
      <c r="AH159" s="107">
        <f>IF(ISBLANK(AE159),"",IF(ISBLANK(AB159),"",IFERROR(((AE159-AB159)/0.36/P159),"")))</f>
        <v>0.93650793650793629</v>
      </c>
    </row>
    <row r="160" spans="1:35" x14ac:dyDescent="0.25">
      <c r="A160" s="15" t="s">
        <v>396</v>
      </c>
      <c r="B160" s="4" t="s">
        <v>600</v>
      </c>
      <c r="C160" s="4" t="s">
        <v>635</v>
      </c>
      <c r="D160" s="4" t="s">
        <v>821</v>
      </c>
      <c r="E160" s="4" t="s">
        <v>183</v>
      </c>
      <c r="F160" s="15" t="s">
        <v>635</v>
      </c>
      <c r="G160" s="15" t="s">
        <v>628</v>
      </c>
      <c r="H160" s="27">
        <v>3</v>
      </c>
      <c r="I160" s="15" t="s">
        <v>629</v>
      </c>
      <c r="J160" s="15" t="s">
        <v>637</v>
      </c>
      <c r="K160" s="27">
        <v>1027</v>
      </c>
      <c r="L160" s="98">
        <v>-2.4379910339999999</v>
      </c>
      <c r="M160" s="98">
        <v>34.855417963000001</v>
      </c>
      <c r="N160" s="20">
        <v>42872</v>
      </c>
      <c r="O160" s="24">
        <v>42942</v>
      </c>
      <c r="P160" s="26">
        <f t="shared" si="5"/>
        <v>70</v>
      </c>
      <c r="Q160" s="77">
        <f>INDEX([1]Sheet1!$J:$J,MATCH(A160,[1]Sheet1!$A:$A,0))</f>
        <v>65.344653491999992</v>
      </c>
      <c r="R160" s="91" t="s">
        <v>82</v>
      </c>
      <c r="S160" s="85">
        <v>4</v>
      </c>
      <c r="T160" s="85">
        <v>7.4</v>
      </c>
      <c r="V160" s="28">
        <v>45</v>
      </c>
      <c r="W160" s="1">
        <v>2.2000000000000002</v>
      </c>
      <c r="X160" s="15">
        <v>9.1999999999999993</v>
      </c>
      <c r="Y160" s="15">
        <v>12</v>
      </c>
      <c r="Z160" s="15">
        <v>23</v>
      </c>
      <c r="AA160">
        <v>7.99</v>
      </c>
      <c r="AB160">
        <v>51.370000000000005</v>
      </c>
      <c r="AC160" s="75">
        <v>12.5</v>
      </c>
      <c r="AD160" s="110">
        <v>5.92</v>
      </c>
      <c r="AE160" s="107">
        <f t="shared" si="4"/>
        <v>18.420000000000002</v>
      </c>
      <c r="AF160" s="107">
        <f>IF(ISBLANK(AC160),"",IF(ISBLANK(AA162),"",IFERROR(((AC160-AA162)/0.36/P160),"")))</f>
        <v>-0.35912698412698418</v>
      </c>
      <c r="AG160" s="107">
        <f>IF(ISBLANK(AC160),"",IF(ISBLANK(AC162),"",IFERROR(((AC160-AC162)/0.36/P160),"")))</f>
        <v>0.22579365079365082</v>
      </c>
      <c r="AH160" s="107">
        <f>IF(ISBLANK(AE160),"",IF(ISBLANK(AB162),"",IFERROR(((AE160-AB162)/0.36/P160),"")))</f>
        <v>-1.4345238095238098</v>
      </c>
      <c r="AI160" s="107">
        <f>IF(ISBLANK(AE162),"",IF(ISBLANK(AE160),"",IFERROR(((AE160-AE162)/0.36/P160),"")))</f>
        <v>-0.42460317460317443</v>
      </c>
    </row>
    <row r="161" spans="1:37" x14ac:dyDescent="0.25">
      <c r="A161" s="15" t="s">
        <v>397</v>
      </c>
      <c r="B161" s="4" t="s">
        <v>600</v>
      </c>
      <c r="C161" s="4" t="s">
        <v>635</v>
      </c>
      <c r="D161" s="4" t="s">
        <v>821</v>
      </c>
      <c r="E161" s="4" t="s">
        <v>183</v>
      </c>
      <c r="F161" s="15" t="s">
        <v>635</v>
      </c>
      <c r="G161" s="15" t="s">
        <v>628</v>
      </c>
      <c r="H161" s="27">
        <v>3</v>
      </c>
      <c r="I161" s="15" t="s">
        <v>634</v>
      </c>
      <c r="J161" s="15" t="s">
        <v>637</v>
      </c>
      <c r="K161" s="27">
        <v>1027</v>
      </c>
      <c r="L161" s="98">
        <v>-2.4379910339999999</v>
      </c>
      <c r="M161" s="98">
        <v>34.855417963000001</v>
      </c>
      <c r="N161" s="20">
        <v>42872</v>
      </c>
      <c r="O161" s="24">
        <v>42942</v>
      </c>
      <c r="P161" s="26">
        <f t="shared" si="5"/>
        <v>70</v>
      </c>
      <c r="Q161" s="77">
        <f>INDEX([1]Sheet1!$J:$J,MATCH(A161,[1]Sheet1!$A:$A,0))</f>
        <v>65.344653491999992</v>
      </c>
      <c r="R161" s="91" t="s">
        <v>82</v>
      </c>
      <c r="S161" s="85">
        <v>2.5</v>
      </c>
      <c r="T161" s="85">
        <v>15.4</v>
      </c>
      <c r="U161" s="28">
        <v>15</v>
      </c>
      <c r="V161" s="28">
        <v>45</v>
      </c>
      <c r="W161" s="1">
        <v>2.2000000000000002</v>
      </c>
      <c r="X161" s="15">
        <v>6.6</v>
      </c>
      <c r="Y161" s="15">
        <v>10</v>
      </c>
      <c r="Z161" s="15">
        <v>35</v>
      </c>
      <c r="AA161">
        <v>5.26</v>
      </c>
      <c r="AB161">
        <v>63.839999999999996</v>
      </c>
      <c r="AC161" s="75">
        <v>10.119999999999999</v>
      </c>
      <c r="AD161" s="110">
        <v>19.71</v>
      </c>
      <c r="AE161" s="107">
        <f t="shared" si="4"/>
        <v>29.83</v>
      </c>
      <c r="AF161" s="107">
        <f>IF(ISBLANK(AC161),"",IF(ISBLANK(AA162),"",IFERROR(((AC161-AA162)/0.36/P161),"")))</f>
        <v>-0.45357142857142863</v>
      </c>
      <c r="AG161" s="107">
        <f>IF(ISBLANK(AC161),"",IF(ISBLANK(AC162),"",IFERROR(((AC161-AC162)/0.36/P161),"")))</f>
        <v>0.13134920634920633</v>
      </c>
      <c r="AH161" s="107">
        <f>IF(ISBLANK(AE161),"",IF(ISBLANK(AB162),"",IFERROR(((AE161-AB162)/0.36/P161),"")))</f>
        <v>-0.98174603174603225</v>
      </c>
      <c r="AI161" s="107">
        <f>IF(ISBLANK(AE162),"",IF(ISBLANK(AE161),"",IFERROR(((AE161-AE162)/0.36/P161),"")))</f>
        <v>2.817460317460321E-2</v>
      </c>
    </row>
    <row r="162" spans="1:37" x14ac:dyDescent="0.25">
      <c r="A162" s="15" t="s">
        <v>398</v>
      </c>
      <c r="B162" s="4" t="s">
        <v>600</v>
      </c>
      <c r="C162" s="4" t="s">
        <v>635</v>
      </c>
      <c r="D162" s="4" t="s">
        <v>821</v>
      </c>
      <c r="E162" s="4" t="s">
        <v>183</v>
      </c>
      <c r="F162" s="15" t="s">
        <v>635</v>
      </c>
      <c r="G162" s="15" t="s">
        <v>628</v>
      </c>
      <c r="H162" s="27">
        <v>3</v>
      </c>
      <c r="I162" s="15" t="s">
        <v>631</v>
      </c>
      <c r="J162" s="15" t="s">
        <v>637</v>
      </c>
      <c r="K162" s="27">
        <v>1027</v>
      </c>
      <c r="L162" s="98">
        <v>-2.4379910339999999</v>
      </c>
      <c r="M162" s="98">
        <v>34.855417963000001</v>
      </c>
      <c r="N162" s="20">
        <v>42872</v>
      </c>
      <c r="O162" s="24">
        <v>42942</v>
      </c>
      <c r="P162" s="26">
        <f t="shared" si="5"/>
        <v>70</v>
      </c>
      <c r="Q162" s="77">
        <f>INDEX([1]Sheet1!$J:$J,MATCH(A162,[1]Sheet1!$A:$A,0))</f>
        <v>65.344653491999992</v>
      </c>
      <c r="R162" s="91" t="s">
        <v>82</v>
      </c>
      <c r="S162" s="85">
        <v>5.5</v>
      </c>
      <c r="T162" s="85">
        <v>24.8</v>
      </c>
      <c r="U162" s="28">
        <v>18</v>
      </c>
      <c r="V162" s="28">
        <v>55</v>
      </c>
      <c r="W162" s="1">
        <v>2.5</v>
      </c>
      <c r="X162" s="15">
        <v>5.4</v>
      </c>
      <c r="Y162" s="15">
        <v>8</v>
      </c>
      <c r="Z162" s="15">
        <v>25</v>
      </c>
      <c r="AA162">
        <v>21.55</v>
      </c>
      <c r="AB162">
        <v>54.570000000000007</v>
      </c>
      <c r="AC162" s="75">
        <v>6.81</v>
      </c>
      <c r="AD162" s="110">
        <v>22.31</v>
      </c>
      <c r="AE162" s="107">
        <f t="shared" si="4"/>
        <v>29.119999999999997</v>
      </c>
      <c r="AF162" s="107">
        <f>IF(ISBLANK(AC162),"",IF(ISBLANK(AA162),"",IFERROR(((AC162-AA162)/0.36/P162),"")))</f>
        <v>-0.58492063492063495</v>
      </c>
      <c r="AH162" s="107">
        <f>IF(ISBLANK(AE162),"",IF(ISBLANK(AB162),"",IFERROR(((AE162-AB162)/0.36/P162),"")))</f>
        <v>-1.0099206349206353</v>
      </c>
    </row>
    <row r="163" spans="1:37" x14ac:dyDescent="0.25">
      <c r="A163" s="15" t="s">
        <v>399</v>
      </c>
      <c r="B163" s="4" t="s">
        <v>601</v>
      </c>
      <c r="C163" s="4" t="s">
        <v>635</v>
      </c>
      <c r="D163" s="4" t="s">
        <v>822</v>
      </c>
      <c r="E163" s="4" t="s">
        <v>183</v>
      </c>
      <c r="F163" s="15" t="s">
        <v>635</v>
      </c>
      <c r="G163" s="15" t="s">
        <v>628</v>
      </c>
      <c r="H163" s="27">
        <v>4</v>
      </c>
      <c r="I163" s="15" t="s">
        <v>629</v>
      </c>
      <c r="J163" s="15" t="s">
        <v>637</v>
      </c>
      <c r="K163" s="102">
        <v>1026</v>
      </c>
      <c r="L163" s="100">
        <v>-2.4380789599999999</v>
      </c>
      <c r="M163" s="100">
        <v>34.854988976999998</v>
      </c>
      <c r="N163" s="20">
        <v>42872</v>
      </c>
      <c r="O163" s="24">
        <v>42942</v>
      </c>
      <c r="P163" s="26">
        <f t="shared" si="5"/>
        <v>70</v>
      </c>
      <c r="Q163" s="77">
        <f>INDEX([1]Sheet1!$J:$J,MATCH(A163,[1]Sheet1!$A:$A,0))</f>
        <v>65.344653491999992</v>
      </c>
      <c r="R163" s="91" t="s">
        <v>82</v>
      </c>
      <c r="S163" s="85">
        <v>6.5</v>
      </c>
      <c r="T163" s="85">
        <v>18.2</v>
      </c>
      <c r="U163" s="28">
        <v>35</v>
      </c>
      <c r="V163" s="28">
        <v>70</v>
      </c>
      <c r="W163" s="1">
        <v>3.5</v>
      </c>
      <c r="X163" s="15">
        <v>7.4</v>
      </c>
      <c r="Y163" s="15">
        <v>25</v>
      </c>
      <c r="Z163" s="15">
        <v>35</v>
      </c>
      <c r="AA163">
        <v>8.14</v>
      </c>
      <c r="AB163">
        <v>61.99</v>
      </c>
      <c r="AC163" s="75">
        <v>16.55</v>
      </c>
      <c r="AD163" s="110">
        <v>24.26</v>
      </c>
      <c r="AE163" s="107">
        <f t="shared" si="4"/>
        <v>40.81</v>
      </c>
      <c r="AF163" s="107">
        <f>IF(ISBLANK(AC163),"",IF(ISBLANK(AA165),"",IFERROR(((AC163-AA165)/0.36/P163),"")))</f>
        <v>0.46349206349206346</v>
      </c>
      <c r="AG163" s="107">
        <f>IF(ISBLANK(AC163),"",IF(ISBLANK(AC165),"",IFERROR(((AC163-AC165)/0.36/P163),"")))</f>
        <v>0.38690476190476192</v>
      </c>
      <c r="AH163" s="107">
        <f>IF(ISBLANK(AE163),"",IF(ISBLANK(AB165),"",IFERROR(((AE163-AB165)/0.36/P163),"")))</f>
        <v>-0.34444444444444416</v>
      </c>
      <c r="AI163" s="107">
        <f>IF(ISBLANK(AE165),"",IF(ISBLANK(AE163),"",IFERROR(((AE163-AE165)/0.36/P163),"")))</f>
        <v>1.0809523809523811</v>
      </c>
    </row>
    <row r="164" spans="1:37" x14ac:dyDescent="0.25">
      <c r="A164" s="15" t="s">
        <v>400</v>
      </c>
      <c r="B164" s="4" t="s">
        <v>601</v>
      </c>
      <c r="C164" s="4" t="s">
        <v>635</v>
      </c>
      <c r="D164" s="4" t="s">
        <v>822</v>
      </c>
      <c r="E164" s="4" t="s">
        <v>183</v>
      </c>
      <c r="F164" s="15" t="s">
        <v>635</v>
      </c>
      <c r="G164" s="15" t="s">
        <v>628</v>
      </c>
      <c r="H164" s="27">
        <v>4</v>
      </c>
      <c r="I164" s="15" t="s">
        <v>634</v>
      </c>
      <c r="J164" s="15" t="s">
        <v>637</v>
      </c>
      <c r="K164" s="102">
        <v>1026</v>
      </c>
      <c r="L164" s="100">
        <v>-2.4380789599999999</v>
      </c>
      <c r="M164" s="100">
        <v>34.854988976999998</v>
      </c>
      <c r="N164" s="20">
        <v>42872</v>
      </c>
      <c r="O164" s="24">
        <v>42942</v>
      </c>
      <c r="P164" s="26">
        <f t="shared" si="5"/>
        <v>70</v>
      </c>
      <c r="Q164" s="77">
        <f>INDEX([1]Sheet1!$J:$J,MATCH(A164,[1]Sheet1!$A:$A,0))</f>
        <v>65.344653491999992</v>
      </c>
      <c r="R164" s="91" t="s">
        <v>82</v>
      </c>
      <c r="S164" s="85">
        <v>2.5</v>
      </c>
      <c r="T164" s="85">
        <v>19.2</v>
      </c>
      <c r="U164" s="28">
        <v>20</v>
      </c>
      <c r="V164" s="28">
        <v>60</v>
      </c>
      <c r="W164" s="1">
        <v>1</v>
      </c>
      <c r="X164" s="15">
        <v>6</v>
      </c>
      <c r="Y164" s="15">
        <v>12</v>
      </c>
      <c r="Z164" s="15">
        <v>27</v>
      </c>
      <c r="AA164">
        <v>21.61</v>
      </c>
      <c r="AB164">
        <v>88.52</v>
      </c>
      <c r="AC164" s="75">
        <v>5.67</v>
      </c>
      <c r="AD164" s="110">
        <v>19.72</v>
      </c>
      <c r="AE164" s="107">
        <f t="shared" si="4"/>
        <v>25.39</v>
      </c>
      <c r="AF164" s="107">
        <f>IF(ISBLANK(AC164),"",IF(ISBLANK(AA165),"",IFERROR(((AC164-AA165)/0.36/P164),"")))</f>
        <v>3.1746031746031744E-2</v>
      </c>
      <c r="AG164" s="107">
        <f>IF(ISBLANK(AC164),"",IF(ISBLANK(AC165),"",IFERROR(((AC164-AC165)/0.36/P164),"")))</f>
        <v>-4.4841269841269842E-2</v>
      </c>
      <c r="AH164" s="107">
        <f>IF(ISBLANK(AE164),"",IF(ISBLANK(AB165),"",IFERROR(((AE164-AB165)/0.36/P164),"")))</f>
        <v>-0.95634920634920617</v>
      </c>
      <c r="AI164" s="107">
        <f>IF(ISBLANK(AE165),"",IF(ISBLANK(AE164),"",IFERROR(((AE164-AE165)/0.36/P164),"")))</f>
        <v>0.4690476190476191</v>
      </c>
    </row>
    <row r="165" spans="1:37" s="50" customFormat="1" x14ac:dyDescent="0.25">
      <c r="A165" s="49" t="s">
        <v>401</v>
      </c>
      <c r="B165" s="51" t="s">
        <v>601</v>
      </c>
      <c r="C165" s="51" t="s">
        <v>635</v>
      </c>
      <c r="D165" s="51" t="s">
        <v>822</v>
      </c>
      <c r="E165" s="51" t="s">
        <v>183</v>
      </c>
      <c r="F165" s="49" t="s">
        <v>635</v>
      </c>
      <c r="G165" s="49" t="s">
        <v>628</v>
      </c>
      <c r="H165" s="69">
        <v>4</v>
      </c>
      <c r="I165" s="49" t="s">
        <v>631</v>
      </c>
      <c r="J165" s="49" t="s">
        <v>637</v>
      </c>
      <c r="K165" s="69">
        <v>1026</v>
      </c>
      <c r="L165" s="99">
        <v>-2.4380789599999999</v>
      </c>
      <c r="M165" s="99">
        <v>34.854988976999998</v>
      </c>
      <c r="N165" s="59">
        <v>42872</v>
      </c>
      <c r="O165" s="52">
        <v>42942</v>
      </c>
      <c r="P165" s="60">
        <f t="shared" si="5"/>
        <v>70</v>
      </c>
      <c r="Q165" s="78">
        <f>INDEX([1]Sheet1!$J:$J,MATCH(A165,[1]Sheet1!$A:$A,0))</f>
        <v>65.344653491999992</v>
      </c>
      <c r="R165" s="92" t="s">
        <v>82</v>
      </c>
      <c r="S165" s="86">
        <v>4.5</v>
      </c>
      <c r="T165" s="86">
        <v>8.8000000000000007</v>
      </c>
      <c r="U165" s="105">
        <v>20</v>
      </c>
      <c r="V165" s="105">
        <v>45</v>
      </c>
      <c r="W165" s="53">
        <v>2.5</v>
      </c>
      <c r="X165" s="49">
        <v>2.2000000000000002</v>
      </c>
      <c r="Y165" s="49">
        <v>10</v>
      </c>
      <c r="Z165" s="49">
        <v>17</v>
      </c>
      <c r="AA165" s="50">
        <v>4.87</v>
      </c>
      <c r="AB165" s="50">
        <v>49.489999999999995</v>
      </c>
      <c r="AC165" s="76">
        <v>6.8</v>
      </c>
      <c r="AD165" s="111">
        <v>6.77</v>
      </c>
      <c r="AE165" s="109">
        <f t="shared" si="4"/>
        <v>13.57</v>
      </c>
      <c r="AF165" s="109">
        <f>IF(ISBLANK(AC165),"",IF(ISBLANK(AA165),"",IFERROR(((AC165-AA165)/0.36/P165),"")))</f>
        <v>7.6587301587301579E-2</v>
      </c>
      <c r="AG165" s="109"/>
      <c r="AH165" s="109">
        <f>IF(ISBLANK(AE165),"",IF(ISBLANK(AB165),"",IFERROR(((AE165-AB165)/0.36/P165),"")))</f>
        <v>-1.4253968253968252</v>
      </c>
      <c r="AI165" s="109"/>
      <c r="AJ165" s="109"/>
      <c r="AK165" s="109"/>
    </row>
    <row r="166" spans="1:37" x14ac:dyDescent="0.25">
      <c r="A166" s="15" t="s">
        <v>403</v>
      </c>
      <c r="B166" s="4" t="s">
        <v>602</v>
      </c>
      <c r="C166" s="4" t="s">
        <v>733</v>
      </c>
      <c r="D166" s="4" t="s">
        <v>802</v>
      </c>
      <c r="E166" s="4" t="s">
        <v>14</v>
      </c>
      <c r="F166" s="15" t="s">
        <v>627</v>
      </c>
      <c r="G166" s="15" t="s">
        <v>628</v>
      </c>
      <c r="H166" s="27">
        <v>1</v>
      </c>
      <c r="I166" s="15" t="s">
        <v>629</v>
      </c>
      <c r="J166" s="15" t="s">
        <v>638</v>
      </c>
      <c r="K166" s="26">
        <v>954</v>
      </c>
      <c r="L166" s="98">
        <v>-2.2724839860000001</v>
      </c>
      <c r="M166" s="98">
        <v>34.023325982999999</v>
      </c>
      <c r="N166" s="24">
        <v>42940</v>
      </c>
      <c r="O166" s="24">
        <v>43009</v>
      </c>
      <c r="P166" s="26">
        <f t="shared" si="5"/>
        <v>69</v>
      </c>
      <c r="Q166" s="77">
        <f>INDEX([1]Sheet1!$J:$J,MATCH(A166,[1]Sheet1!$A:$A,0))</f>
        <v>162.634207253</v>
      </c>
      <c r="R166" s="91" t="s">
        <v>39</v>
      </c>
      <c r="S166" s="85">
        <v>4</v>
      </c>
      <c r="T166" s="85">
        <v>29.4</v>
      </c>
      <c r="U166" s="28">
        <v>10</v>
      </c>
      <c r="V166" s="28">
        <v>35</v>
      </c>
      <c r="W166" s="1">
        <v>5.5</v>
      </c>
      <c r="X166" s="1">
        <v>19.600000000000001</v>
      </c>
      <c r="Y166" s="15">
        <v>17</v>
      </c>
      <c r="Z166" s="15">
        <v>50</v>
      </c>
      <c r="AA166">
        <v>8.41</v>
      </c>
      <c r="AB166">
        <v>22.490000000000002</v>
      </c>
      <c r="AC166" s="75">
        <v>10.26</v>
      </c>
      <c r="AD166" s="110">
        <v>46.51</v>
      </c>
      <c r="AE166" s="107">
        <f t="shared" si="4"/>
        <v>56.769999999999996</v>
      </c>
      <c r="AF166" s="107">
        <f>IF(ISBLANK(AC166),"",IF(ISBLANK(AA167),"",IFERROR(((AC166-AA167)/0.36/P166),"")))</f>
        <v>0.28421900161030594</v>
      </c>
      <c r="AG166" s="107">
        <f>IF(ISBLANK(AC166),"",IF(ISBLANK(AC166),"",IFERROR(((AC166-AC167)/0.36/P166),"")))</f>
        <v>5.958132045088569E-2</v>
      </c>
      <c r="AH166" s="107">
        <f>IF(ISBLANK(AB167),"",IF(ISBLANK(AE166),"",IFERROR(((AE166-AB167)/0.36/P166),"")))</f>
        <v>1.5072463768115942</v>
      </c>
      <c r="AI166" s="107">
        <f>IF(ISBLANK(AE167),"",IF(ISBLANK(AE166),"",IFERROR(((AE166-AE167)/0.36/P166),"")))</f>
        <v>0.44605475040257647</v>
      </c>
    </row>
    <row r="167" spans="1:37" x14ac:dyDescent="0.25">
      <c r="A167" s="15" t="s">
        <v>404</v>
      </c>
      <c r="B167" s="4" t="s">
        <v>602</v>
      </c>
      <c r="C167" s="4" t="s">
        <v>733</v>
      </c>
      <c r="D167" s="4" t="s">
        <v>802</v>
      </c>
      <c r="E167" s="4" t="s">
        <v>14</v>
      </c>
      <c r="F167" s="15" t="s">
        <v>627</v>
      </c>
      <c r="G167" s="15" t="s">
        <v>628</v>
      </c>
      <c r="H167" s="27">
        <v>1</v>
      </c>
      <c r="I167" s="15" t="s">
        <v>631</v>
      </c>
      <c r="J167" s="15" t="s">
        <v>638</v>
      </c>
      <c r="K167" s="26">
        <v>954</v>
      </c>
      <c r="L167" s="98">
        <v>-2.2724839860000001</v>
      </c>
      <c r="M167" s="98">
        <v>34.023325982999999</v>
      </c>
      <c r="N167" s="24">
        <v>42940</v>
      </c>
      <c r="O167" s="24">
        <v>43009</v>
      </c>
      <c r="P167" s="26">
        <f t="shared" si="5"/>
        <v>69</v>
      </c>
      <c r="Q167" s="77">
        <f>INDEX([1]Sheet1!$J:$J,MATCH(A167,[1]Sheet1!$A:$A,0))</f>
        <v>162.634207253</v>
      </c>
      <c r="R167" s="91" t="s">
        <v>39</v>
      </c>
      <c r="S167" s="85">
        <v>3.2</v>
      </c>
      <c r="T167" s="85">
        <v>11.4</v>
      </c>
      <c r="U167" s="28">
        <v>12</v>
      </c>
      <c r="V167" s="28">
        <v>30</v>
      </c>
      <c r="W167" s="1">
        <v>4</v>
      </c>
      <c r="X167" s="1">
        <v>7.4</v>
      </c>
      <c r="Y167" s="15">
        <v>10</v>
      </c>
      <c r="Z167" s="15">
        <v>36</v>
      </c>
      <c r="AA167">
        <v>3.2</v>
      </c>
      <c r="AB167">
        <v>19.329999999999998</v>
      </c>
      <c r="AC167" s="75">
        <v>8.7799999999999994</v>
      </c>
      <c r="AD167" s="110">
        <v>36.909999999999997</v>
      </c>
      <c r="AE167" s="107">
        <f t="shared" si="4"/>
        <v>45.69</v>
      </c>
      <c r="AF167" s="107">
        <f>IF(ISBLANK(AC167),"",IF(ISBLANK(AA167),"",IFERROR(((AC167-AA167)/0.36/P167),"")))</f>
        <v>0.22463768115942026</v>
      </c>
      <c r="AH167" s="107">
        <f>IF(ISBLANK(AE167),"",IF(ISBLANK(AB167),"",IFERROR(((AE167-AB167)/0.36/P167),"")))</f>
        <v>1.0611916264090178</v>
      </c>
    </row>
    <row r="168" spans="1:37" x14ac:dyDescent="0.25">
      <c r="A168" s="15" t="s">
        <v>405</v>
      </c>
      <c r="B168" s="4" t="s">
        <v>603</v>
      </c>
      <c r="C168" s="4" t="s">
        <v>733</v>
      </c>
      <c r="D168" s="4" t="s">
        <v>803</v>
      </c>
      <c r="E168" s="4" t="s">
        <v>14</v>
      </c>
      <c r="F168" s="15" t="s">
        <v>627</v>
      </c>
      <c r="G168" s="15" t="s">
        <v>628</v>
      </c>
      <c r="H168" s="27">
        <v>2</v>
      </c>
      <c r="I168" s="15" t="s">
        <v>629</v>
      </c>
      <c r="J168" s="15" t="s">
        <v>638</v>
      </c>
      <c r="K168" s="26">
        <v>953</v>
      </c>
      <c r="L168" s="98">
        <v>-2.2783000210000002</v>
      </c>
      <c r="M168" s="98">
        <v>34.024458965000001</v>
      </c>
      <c r="N168" s="24">
        <v>42940</v>
      </c>
      <c r="O168" s="24">
        <v>43009</v>
      </c>
      <c r="P168" s="26">
        <f t="shared" si="5"/>
        <v>69</v>
      </c>
      <c r="Q168" s="77">
        <f>INDEX([1]Sheet1!$J:$J,MATCH(A168,[1]Sheet1!$A:$A,0))</f>
        <v>162.634207253</v>
      </c>
      <c r="R168" s="91" t="s">
        <v>39</v>
      </c>
      <c r="S168" s="85">
        <v>1.2</v>
      </c>
      <c r="T168" s="85">
        <v>12.4</v>
      </c>
      <c r="U168" s="28">
        <v>25</v>
      </c>
      <c r="V168" s="28">
        <v>40</v>
      </c>
      <c r="W168" s="1">
        <v>3.5</v>
      </c>
      <c r="X168" s="1">
        <v>6.2</v>
      </c>
      <c r="Y168" s="15">
        <v>5</v>
      </c>
      <c r="Z168" s="15">
        <v>45</v>
      </c>
      <c r="AA168">
        <v>7.67</v>
      </c>
      <c r="AB168">
        <v>30.950000000000003</v>
      </c>
      <c r="AC168" s="75">
        <v>7.72</v>
      </c>
      <c r="AD168" s="110">
        <v>20.03</v>
      </c>
      <c r="AE168" s="107">
        <f t="shared" si="4"/>
        <v>27.75</v>
      </c>
      <c r="AF168" s="107">
        <f>IF(ISBLANK(AC168),"",IF(ISBLANK(AA169),"",IFERROR(((AC168-AA169)/0.36/P168),"")))</f>
        <v>0.1388888888888889</v>
      </c>
      <c r="AG168" s="107">
        <f>IF(ISBLANK(AC168),"",IF(ISBLANK(AC168),"",IFERROR(((AC168-AC169)/0.36/P168),"")))</f>
        <v>-1.4090177133655417E-2</v>
      </c>
      <c r="AH168" s="107">
        <f>IF(ISBLANK(AB169),"",IF(ISBLANK(AE168),"",IFERROR(((AE168-AB169)/0.36/P168),"")))</f>
        <v>0.45491143317230281</v>
      </c>
      <c r="AI168" s="107">
        <f>IF(ISBLANK(AE169),"",IF(ISBLANK(AE168),"",IFERROR(((AE168-AE169)/0.36/P168),"")))</f>
        <v>-8.5748792270531365E-2</v>
      </c>
    </row>
    <row r="169" spans="1:37" x14ac:dyDescent="0.25">
      <c r="A169" s="15" t="s">
        <v>406</v>
      </c>
      <c r="B169" s="4" t="s">
        <v>603</v>
      </c>
      <c r="C169" s="4" t="s">
        <v>733</v>
      </c>
      <c r="D169" s="4" t="s">
        <v>803</v>
      </c>
      <c r="E169" s="4" t="s">
        <v>14</v>
      </c>
      <c r="F169" s="15" t="s">
        <v>627</v>
      </c>
      <c r="G169" s="15" t="s">
        <v>628</v>
      </c>
      <c r="H169" s="27">
        <v>2</v>
      </c>
      <c r="I169" s="15" t="s">
        <v>631</v>
      </c>
      <c r="J169" s="15" t="s">
        <v>638</v>
      </c>
      <c r="K169" s="26">
        <v>953</v>
      </c>
      <c r="L169" s="98">
        <v>-2.2783000210000002</v>
      </c>
      <c r="M169" s="98">
        <v>34.024458965000001</v>
      </c>
      <c r="N169" s="24">
        <v>42940</v>
      </c>
      <c r="O169" s="24">
        <v>43009</v>
      </c>
      <c r="P169" s="26">
        <f t="shared" si="5"/>
        <v>69</v>
      </c>
      <c r="Q169" s="77">
        <f>INDEX([1]Sheet1!$J:$J,MATCH(A169,[1]Sheet1!$A:$A,0))</f>
        <v>162.634207253</v>
      </c>
      <c r="R169" s="91" t="s">
        <v>39</v>
      </c>
      <c r="S169" s="85">
        <v>2.2999999999999998</v>
      </c>
      <c r="T169" s="85">
        <v>10.8</v>
      </c>
      <c r="U169" s="28">
        <v>15</v>
      </c>
      <c r="V169" s="28">
        <v>38</v>
      </c>
      <c r="W169" s="1">
        <v>3.3</v>
      </c>
      <c r="X169" s="1">
        <v>4.5</v>
      </c>
      <c r="Y169" s="15">
        <v>17</v>
      </c>
      <c r="Z169" s="15">
        <v>35</v>
      </c>
      <c r="AA169">
        <v>4.2699999999999996</v>
      </c>
      <c r="AB169">
        <v>16.45</v>
      </c>
      <c r="AC169" s="75">
        <v>8.07</v>
      </c>
      <c r="AD169" s="110">
        <v>21.81</v>
      </c>
      <c r="AE169" s="107">
        <f t="shared" si="4"/>
        <v>29.88</v>
      </c>
      <c r="AF169" s="107">
        <f>IF(ISBLANK(AC169),"",IF(ISBLANK(AA169),"",IFERROR(((AC169-AA169)/0.36/P169),"")))</f>
        <v>0.1529790660225443</v>
      </c>
      <c r="AH169" s="107">
        <f>IF(ISBLANK(AE169),"",IF(ISBLANK(AB169),"",IFERROR(((AE169-AB169)/0.36/P169),"")))</f>
        <v>0.54066022544283421</v>
      </c>
    </row>
    <row r="170" spans="1:37" x14ac:dyDescent="0.25">
      <c r="A170" s="15" t="s">
        <v>407</v>
      </c>
      <c r="B170" s="4" t="s">
        <v>604</v>
      </c>
      <c r="C170" s="4" t="s">
        <v>733</v>
      </c>
      <c r="D170" s="4" t="s">
        <v>804</v>
      </c>
      <c r="E170" s="4" t="s">
        <v>14</v>
      </c>
      <c r="F170" s="15" t="s">
        <v>627</v>
      </c>
      <c r="G170" s="15" t="s">
        <v>628</v>
      </c>
      <c r="H170" s="27">
        <v>3</v>
      </c>
      <c r="I170" s="15" t="s">
        <v>629</v>
      </c>
      <c r="J170" s="15" t="s">
        <v>638</v>
      </c>
      <c r="K170" s="26">
        <v>951</v>
      </c>
      <c r="L170" s="98">
        <v>-2.2779990269999999</v>
      </c>
      <c r="M170" s="98">
        <v>34.027678035000001</v>
      </c>
      <c r="N170" s="24">
        <v>42940</v>
      </c>
      <c r="O170" s="24">
        <v>43009</v>
      </c>
      <c r="P170" s="26">
        <f t="shared" si="5"/>
        <v>69</v>
      </c>
      <c r="Q170" s="77">
        <f>INDEX([1]Sheet1!$J:$J,MATCH(A170,[1]Sheet1!$A:$A,0))</f>
        <v>162.634207253</v>
      </c>
      <c r="R170" s="91" t="s">
        <v>39</v>
      </c>
      <c r="S170" s="85">
        <v>2</v>
      </c>
      <c r="T170" s="85">
        <v>7.4</v>
      </c>
      <c r="U170" s="28">
        <v>6</v>
      </c>
      <c r="V170" s="28">
        <v>30</v>
      </c>
      <c r="W170" s="1">
        <v>2</v>
      </c>
      <c r="X170" s="1">
        <v>8.6</v>
      </c>
      <c r="Y170" s="15">
        <v>8</v>
      </c>
      <c r="Z170" s="15">
        <v>30</v>
      </c>
      <c r="AA170">
        <v>21.13</v>
      </c>
      <c r="AB170">
        <v>41.209999999999994</v>
      </c>
      <c r="AC170" s="75">
        <v>10.83</v>
      </c>
      <c r="AD170" s="110">
        <v>28.21</v>
      </c>
      <c r="AE170" s="107">
        <f t="shared" si="4"/>
        <v>39.04</v>
      </c>
      <c r="AF170" s="107">
        <f>IF(ISBLANK(AC170),"",IF(ISBLANK(AA171),"",IFERROR(((AC170-AA171)/0.36/P170),"")))</f>
        <v>9.9838969404186809E-2</v>
      </c>
      <c r="AG170" s="107">
        <f>IF(ISBLANK(AC170),"",IF(ISBLANK(AC170),"",IFERROR(((AC170-AC171)/0.36/P170),"")))</f>
        <v>-0.11755233494363929</v>
      </c>
      <c r="AH170" s="107">
        <f>IF(ISBLANK(AB171),"",IF(ISBLANK(AE170),"",IFERROR(((AE170-AB171)/0.36/P170),"")))</f>
        <v>0.80958132045088571</v>
      </c>
      <c r="AI170" s="107">
        <f>IF(ISBLANK(AE171),"",IF(ISBLANK(AE170),"",IFERROR(((AE170-AE171)/0.36/P170),"")))</f>
        <v>-2.3892914653784221</v>
      </c>
    </row>
    <row r="171" spans="1:37" x14ac:dyDescent="0.25">
      <c r="A171" s="15" t="s">
        <v>408</v>
      </c>
      <c r="B171" s="4" t="s">
        <v>604</v>
      </c>
      <c r="C171" s="4" t="s">
        <v>733</v>
      </c>
      <c r="D171" s="4" t="s">
        <v>804</v>
      </c>
      <c r="E171" s="4" t="s">
        <v>14</v>
      </c>
      <c r="F171" s="15" t="s">
        <v>627</v>
      </c>
      <c r="G171" s="15" t="s">
        <v>628</v>
      </c>
      <c r="H171" s="27">
        <v>3</v>
      </c>
      <c r="I171" s="15" t="s">
        <v>631</v>
      </c>
      <c r="J171" s="15" t="s">
        <v>638</v>
      </c>
      <c r="K171" s="26">
        <v>951</v>
      </c>
      <c r="L171" s="98">
        <v>-2.2779990269999999</v>
      </c>
      <c r="M171" s="98">
        <v>34.027678035000001</v>
      </c>
      <c r="N171" s="24">
        <v>42940</v>
      </c>
      <c r="O171" s="24">
        <v>43009</v>
      </c>
      <c r="P171" s="26">
        <f t="shared" si="5"/>
        <v>69</v>
      </c>
      <c r="Q171" s="77">
        <f>INDEX([1]Sheet1!$J:$J,MATCH(A171,[1]Sheet1!$A:$A,0))</f>
        <v>162.634207253</v>
      </c>
      <c r="R171" s="91" t="s">
        <v>39</v>
      </c>
      <c r="S171" s="85">
        <v>9.5</v>
      </c>
      <c r="T171" s="85">
        <v>15.8</v>
      </c>
      <c r="U171" s="28">
        <v>16</v>
      </c>
      <c r="V171" s="28">
        <v>60</v>
      </c>
      <c r="W171" s="1">
        <v>9.6999999999999993</v>
      </c>
      <c r="X171" s="1">
        <v>12.9</v>
      </c>
      <c r="Y171" s="15">
        <v>10</v>
      </c>
      <c r="Z171" s="15">
        <v>50</v>
      </c>
      <c r="AA171">
        <v>8.35</v>
      </c>
      <c r="AB171">
        <v>18.93</v>
      </c>
      <c r="AC171" s="75">
        <v>13.75</v>
      </c>
      <c r="AD171" s="110">
        <v>84.64</v>
      </c>
      <c r="AE171" s="107">
        <f t="shared" si="4"/>
        <v>98.39</v>
      </c>
      <c r="AF171" s="107">
        <f>IF(ISBLANK(AC171),"",IF(ISBLANK(AA171),"",IFERROR(((AC171-AA171)/0.36/P171),"")))</f>
        <v>0.21739130434782611</v>
      </c>
      <c r="AH171" s="107">
        <f>IF(ISBLANK(AE171),"",IF(ISBLANK(AB171),"",IFERROR(((AE171-AB171)/0.36/P171),"")))</f>
        <v>3.198872785829308</v>
      </c>
    </row>
    <row r="172" spans="1:37" x14ac:dyDescent="0.25">
      <c r="A172" s="15" t="s">
        <v>409</v>
      </c>
      <c r="B172" s="4" t="s">
        <v>605</v>
      </c>
      <c r="C172" s="4" t="s">
        <v>733</v>
      </c>
      <c r="D172" s="4" t="s">
        <v>805</v>
      </c>
      <c r="E172" s="4" t="s">
        <v>14</v>
      </c>
      <c r="F172" s="15" t="s">
        <v>627</v>
      </c>
      <c r="G172" s="15" t="s">
        <v>628</v>
      </c>
      <c r="H172" s="27">
        <v>4</v>
      </c>
      <c r="I172" s="15" t="s">
        <v>629</v>
      </c>
      <c r="J172" s="15" t="s">
        <v>638</v>
      </c>
      <c r="K172" s="26">
        <v>950</v>
      </c>
      <c r="L172" s="98">
        <v>-2.2788369660000001</v>
      </c>
      <c r="M172" s="98">
        <v>34.031883989999997</v>
      </c>
      <c r="N172" s="24">
        <v>42940</v>
      </c>
      <c r="O172" s="24">
        <v>43009</v>
      </c>
      <c r="P172" s="26">
        <f t="shared" si="5"/>
        <v>69</v>
      </c>
      <c r="Q172" s="77">
        <f>INDEX([1]Sheet1!$J:$J,MATCH(A172,[1]Sheet1!$A:$A,0))</f>
        <v>162.634207253</v>
      </c>
      <c r="R172" s="91" t="s">
        <v>39</v>
      </c>
      <c r="S172" s="85">
        <v>4.2</v>
      </c>
      <c r="T172" s="85">
        <v>16</v>
      </c>
      <c r="U172" s="28">
        <v>35</v>
      </c>
      <c r="V172" s="28">
        <v>55</v>
      </c>
      <c r="W172" s="1">
        <v>6.1</v>
      </c>
      <c r="X172" s="1">
        <v>16.2</v>
      </c>
      <c r="Y172" s="15">
        <v>44</v>
      </c>
      <c r="Z172" s="15">
        <v>50</v>
      </c>
      <c r="AA172">
        <v>26.72</v>
      </c>
      <c r="AB172">
        <v>31.64</v>
      </c>
      <c r="AC172" s="75">
        <v>51.26</v>
      </c>
      <c r="AD172" s="110">
        <v>7.37</v>
      </c>
      <c r="AE172" s="107">
        <f t="shared" si="4"/>
        <v>58.629999999999995</v>
      </c>
      <c r="AF172" s="107">
        <f>IF(ISBLANK(AC172),"",IF(ISBLANK(AA173),"",IFERROR(((AC172-AA173)/0.36/P172),"")))</f>
        <v>1.5974235104669887</v>
      </c>
      <c r="AG172" s="107">
        <f>IF(ISBLANK(AC172),"",IF(ISBLANK(AC172),"",IFERROR(((AC172-AC173)/0.36/P172),"")))</f>
        <v>1.718599033816425</v>
      </c>
      <c r="AH172" s="107">
        <f>IF(ISBLANK(AB173),"",IF(ISBLANK(AE172),"",IFERROR(((AE172-AB173)/0.36/P172),"")))</f>
        <v>0.69041867954911429</v>
      </c>
      <c r="AI172" s="107">
        <f>IF(ISBLANK(AE173),"",IF(ISBLANK(AE172),"",IFERROR(((AE172-AE173)/0.36/P172),"")))</f>
        <v>0.95330112721417037</v>
      </c>
    </row>
    <row r="173" spans="1:37" x14ac:dyDescent="0.25">
      <c r="A173" s="15" t="s">
        <v>410</v>
      </c>
      <c r="B173" s="4" t="s">
        <v>605</v>
      </c>
      <c r="C173" s="4" t="s">
        <v>733</v>
      </c>
      <c r="D173" s="4" t="s">
        <v>805</v>
      </c>
      <c r="E173" s="4" t="s">
        <v>14</v>
      </c>
      <c r="F173" s="15" t="s">
        <v>627</v>
      </c>
      <c r="G173" s="15" t="s">
        <v>628</v>
      </c>
      <c r="H173" s="27">
        <v>4</v>
      </c>
      <c r="I173" s="15" t="s">
        <v>631</v>
      </c>
      <c r="J173" s="15" t="s">
        <v>638</v>
      </c>
      <c r="K173" s="26">
        <v>950</v>
      </c>
      <c r="L173" s="98">
        <v>-2.2788369660000001</v>
      </c>
      <c r="M173" s="98">
        <v>34.031883989999997</v>
      </c>
      <c r="N173" s="24">
        <v>42940</v>
      </c>
      <c r="O173" s="24">
        <v>43009</v>
      </c>
      <c r="P173" s="26">
        <f t="shared" si="5"/>
        <v>69</v>
      </c>
      <c r="Q173" s="77">
        <f>INDEX([1]Sheet1!$J:$J,MATCH(A173,[1]Sheet1!$A:$A,0))</f>
        <v>162.634207253</v>
      </c>
      <c r="R173" s="91" t="s">
        <v>39</v>
      </c>
      <c r="S173" s="85">
        <v>2.5</v>
      </c>
      <c r="T173" s="85">
        <v>18.399999999999999</v>
      </c>
      <c r="U173" s="28">
        <v>20</v>
      </c>
      <c r="V173" s="28">
        <v>40</v>
      </c>
      <c r="W173" s="1">
        <v>2.1</v>
      </c>
      <c r="X173" s="1">
        <v>3.8</v>
      </c>
      <c r="Y173" s="15">
        <v>5</v>
      </c>
      <c r="Z173" s="15">
        <v>30</v>
      </c>
      <c r="AA173">
        <v>11.58</v>
      </c>
      <c r="AB173">
        <v>41.48</v>
      </c>
      <c r="AC173" s="75">
        <v>8.57</v>
      </c>
      <c r="AD173" s="110">
        <v>26.38</v>
      </c>
      <c r="AE173" s="107">
        <f t="shared" si="4"/>
        <v>34.950000000000003</v>
      </c>
      <c r="AF173" s="107">
        <f>IF(ISBLANK(AC173),"",IF(ISBLANK(AA173),"",IFERROR(((AC173-AA173)/0.36/P173),"")))</f>
        <v>-0.12117552334943639</v>
      </c>
      <c r="AH173" s="107">
        <f>IF(ISBLANK(AE173),"",IF(ISBLANK(AB173),"",IFERROR(((AE173-AB173)/0.36/P173),"")))</f>
        <v>-0.26288244766505608</v>
      </c>
    </row>
    <row r="174" spans="1:37" x14ac:dyDescent="0.25">
      <c r="A174" s="15" t="s">
        <v>411</v>
      </c>
      <c r="B174" s="4" t="s">
        <v>606</v>
      </c>
      <c r="C174" s="4" t="s">
        <v>734</v>
      </c>
      <c r="D174" s="4" t="s">
        <v>806</v>
      </c>
      <c r="E174" s="4" t="s">
        <v>15</v>
      </c>
      <c r="F174" s="15" t="s">
        <v>627</v>
      </c>
      <c r="G174" s="15" t="s">
        <v>632</v>
      </c>
      <c r="H174" s="27">
        <v>1</v>
      </c>
      <c r="I174" s="15" t="s">
        <v>629</v>
      </c>
      <c r="J174" s="15" t="s">
        <v>638</v>
      </c>
      <c r="K174" s="26">
        <v>957</v>
      </c>
      <c r="L174" s="98">
        <v>-2.3500519620000002</v>
      </c>
      <c r="M174" s="98">
        <v>34.049975992999997</v>
      </c>
      <c r="N174" s="24">
        <v>42939</v>
      </c>
      <c r="O174" s="24">
        <v>43008</v>
      </c>
      <c r="P174" s="26">
        <f t="shared" si="5"/>
        <v>69</v>
      </c>
      <c r="Q174" s="77">
        <f>INDEX([1]Sheet1!$J:$J,MATCH(A174,[1]Sheet1!$A:$A,0))</f>
        <v>136.27214243</v>
      </c>
      <c r="R174" s="91" t="s">
        <v>23</v>
      </c>
      <c r="S174" s="85">
        <v>1.6</v>
      </c>
      <c r="T174" s="85">
        <v>2</v>
      </c>
      <c r="U174" s="28">
        <v>35</v>
      </c>
      <c r="V174" s="28">
        <v>45</v>
      </c>
      <c r="W174" s="1">
        <v>0.25</v>
      </c>
      <c r="X174" s="1">
        <v>1.7</v>
      </c>
      <c r="Y174" s="15">
        <v>34</v>
      </c>
      <c r="Z174" s="15">
        <v>37</v>
      </c>
      <c r="AA174">
        <v>38.76</v>
      </c>
      <c r="AB174">
        <v>49.949999999999996</v>
      </c>
      <c r="AC174" s="75">
        <v>22.77</v>
      </c>
      <c r="AD174" s="110">
        <v>1.19</v>
      </c>
      <c r="AE174" s="107">
        <f t="shared" si="4"/>
        <v>23.96</v>
      </c>
      <c r="AF174" s="107">
        <f>IF(ISBLANK(AC174),"",IF(ISBLANK(AA175),"",IFERROR(((AC174-AA175)/0.36/P174),"")))</f>
        <v>-0.56038647342995163</v>
      </c>
      <c r="AG174" s="107">
        <f>IF(ISBLANK(AC174),"",IF(ISBLANK(AC174),"",IFERROR(((AC174-AC175)/0.36/P174),"")))</f>
        <v>-0.47222222222222227</v>
      </c>
      <c r="AH174" s="107">
        <f>IF(ISBLANK(AB175),"",IF(ISBLANK(AE174),"",IFERROR(((AE174-AB175)/0.36/P174),"")))</f>
        <v>-0.56199677938808357</v>
      </c>
      <c r="AI174" s="107">
        <f>IF(ISBLANK(AE175),"",IF(ISBLANK(AE174),"",IFERROR(((AE174-AE175)/0.36/P174),"")))</f>
        <v>-0.46215780998389683</v>
      </c>
    </row>
    <row r="175" spans="1:37" x14ac:dyDescent="0.25">
      <c r="A175" s="15" t="s">
        <v>412</v>
      </c>
      <c r="B175" s="4" t="s">
        <v>606</v>
      </c>
      <c r="C175" s="4" t="s">
        <v>734</v>
      </c>
      <c r="D175" s="4" t="s">
        <v>806</v>
      </c>
      <c r="E175" s="4" t="s">
        <v>15</v>
      </c>
      <c r="F175" s="15" t="s">
        <v>627</v>
      </c>
      <c r="G175" s="15" t="s">
        <v>632</v>
      </c>
      <c r="H175" s="27">
        <v>1</v>
      </c>
      <c r="I175" s="15" t="s">
        <v>631</v>
      </c>
      <c r="J175" s="15" t="s">
        <v>638</v>
      </c>
      <c r="K175" s="26">
        <v>957</v>
      </c>
      <c r="L175" s="98">
        <v>-2.3500519620000002</v>
      </c>
      <c r="M175" s="98">
        <v>34.049975992999997</v>
      </c>
      <c r="N175" s="24">
        <v>42939</v>
      </c>
      <c r="O175" s="24">
        <v>43008</v>
      </c>
      <c r="P175" s="26">
        <f t="shared" si="5"/>
        <v>69</v>
      </c>
      <c r="Q175" s="77">
        <f>INDEX([1]Sheet1!$J:$J,MATCH(A175,[1]Sheet1!$A:$A,0))</f>
        <v>136.27214243</v>
      </c>
      <c r="R175" s="91" t="s">
        <v>23</v>
      </c>
      <c r="S175" s="85">
        <v>1.3</v>
      </c>
      <c r="T175" s="85">
        <v>1.2</v>
      </c>
      <c r="U175" s="28">
        <v>35</v>
      </c>
      <c r="V175" s="28">
        <v>40</v>
      </c>
      <c r="W175" s="1">
        <v>0</v>
      </c>
      <c r="X175" s="1">
        <v>1.7</v>
      </c>
      <c r="Y175" s="15">
        <v>28</v>
      </c>
      <c r="Z175" s="15">
        <v>30</v>
      </c>
      <c r="AA175">
        <v>36.69</v>
      </c>
      <c r="AB175">
        <v>37.919999999999995</v>
      </c>
      <c r="AC175" s="75">
        <v>34.5</v>
      </c>
      <c r="AD175" s="110">
        <v>0.94</v>
      </c>
      <c r="AE175" s="107">
        <f t="shared" si="4"/>
        <v>35.44</v>
      </c>
      <c r="AF175" s="107">
        <f>IF(ISBLANK(AC175),"",IF(ISBLANK(AA175),"",IFERROR(((AC175-AA175)/0.36/P175),"")))</f>
        <v>-8.8164251207729374E-2</v>
      </c>
      <c r="AH175" s="107">
        <f>IF(ISBLANK(AE175),"",IF(ISBLANK(AB175),"",IFERROR(((AE175-AB175)/0.36/P175),"")))</f>
        <v>-9.983896940418667E-2</v>
      </c>
    </row>
    <row r="176" spans="1:37" x14ac:dyDescent="0.25">
      <c r="A176" s="15" t="s">
        <v>413</v>
      </c>
      <c r="B176" s="4" t="s">
        <v>607</v>
      </c>
      <c r="C176" s="4" t="s">
        <v>734</v>
      </c>
      <c r="D176" s="4" t="s">
        <v>807</v>
      </c>
      <c r="E176" s="4" t="s">
        <v>15</v>
      </c>
      <c r="F176" s="15" t="s">
        <v>627</v>
      </c>
      <c r="G176" s="15" t="s">
        <v>632</v>
      </c>
      <c r="H176" s="27">
        <v>2</v>
      </c>
      <c r="I176" s="15" t="s">
        <v>629</v>
      </c>
      <c r="J176" s="15" t="s">
        <v>638</v>
      </c>
      <c r="K176" s="26">
        <v>959</v>
      </c>
      <c r="L176" s="98">
        <v>-2.3484879830000001</v>
      </c>
      <c r="M176" s="98">
        <v>34.050110019999998</v>
      </c>
      <c r="N176" s="24">
        <v>42939</v>
      </c>
      <c r="O176" s="24">
        <v>43008</v>
      </c>
      <c r="P176" s="26">
        <f t="shared" si="5"/>
        <v>69</v>
      </c>
      <c r="Q176" s="77">
        <f>INDEX([1]Sheet1!$J:$J,MATCH(A176,[1]Sheet1!$A:$A,0))</f>
        <v>136.27214243</v>
      </c>
      <c r="R176" s="91" t="s">
        <v>23</v>
      </c>
      <c r="S176" s="85">
        <v>1.7</v>
      </c>
      <c r="T176" s="85">
        <v>3</v>
      </c>
      <c r="U176" s="28">
        <v>30</v>
      </c>
      <c r="V176" s="28">
        <v>40</v>
      </c>
      <c r="W176" s="1">
        <v>2</v>
      </c>
      <c r="X176" s="1">
        <v>2.2999999999999998</v>
      </c>
      <c r="Y176" s="15">
        <v>43</v>
      </c>
      <c r="Z176" s="15">
        <v>55</v>
      </c>
      <c r="AA176">
        <v>30.58</v>
      </c>
      <c r="AB176">
        <v>40.869999999999997</v>
      </c>
      <c r="AC176" s="75">
        <v>20.96</v>
      </c>
      <c r="AD176" s="110">
        <v>5.82</v>
      </c>
      <c r="AE176" s="107">
        <f t="shared" si="4"/>
        <v>26.78</v>
      </c>
      <c r="AF176" s="107">
        <f>IF(ISBLANK(AC176),"",IF(ISBLANK(AA177),"",IFERROR(((AC176-AA177)/0.36/P176),"")))</f>
        <v>-0.27133655394524953</v>
      </c>
      <c r="AG176" s="107">
        <f>IF(ISBLANK(AC176),"",IF(ISBLANK(AC176),"",IFERROR(((AC176-AC177)/0.36/P176),"")))</f>
        <v>0.12318840579710155</v>
      </c>
      <c r="AH176" s="107">
        <f>IF(ISBLANK(AB177),"",IF(ISBLANK(AE176),"",IFERROR(((AE176-AB177)/0.36/P176),"")))</f>
        <v>-0.16264090177133653</v>
      </c>
      <c r="AI176" s="107">
        <f>IF(ISBLANK(AE177),"",IF(ISBLANK(AE176),"",IFERROR(((AE176-AE177)/0.36/P176),"")))</f>
        <v>0.31280193236714987</v>
      </c>
    </row>
    <row r="177" spans="1:35" x14ac:dyDescent="0.25">
      <c r="A177" s="15" t="s">
        <v>414</v>
      </c>
      <c r="B177" s="4" t="s">
        <v>607</v>
      </c>
      <c r="C177" s="4" t="s">
        <v>734</v>
      </c>
      <c r="D177" s="4" t="s">
        <v>807</v>
      </c>
      <c r="E177" s="4" t="s">
        <v>15</v>
      </c>
      <c r="F177" s="15" t="s">
        <v>627</v>
      </c>
      <c r="G177" s="15" t="s">
        <v>632</v>
      </c>
      <c r="H177" s="27">
        <v>2</v>
      </c>
      <c r="I177" s="15" t="s">
        <v>631</v>
      </c>
      <c r="J177" s="15" t="s">
        <v>638</v>
      </c>
      <c r="K177" s="26">
        <v>959</v>
      </c>
      <c r="L177" s="98">
        <v>-2.3484879830000001</v>
      </c>
      <c r="M177" s="98">
        <v>34.050110019999998</v>
      </c>
      <c r="N177" s="24">
        <v>42939</v>
      </c>
      <c r="O177" s="24">
        <v>43008</v>
      </c>
      <c r="P177" s="26">
        <f t="shared" si="5"/>
        <v>69</v>
      </c>
      <c r="Q177" s="77">
        <f>INDEX([1]Sheet1!$J:$J,MATCH(A177,[1]Sheet1!$A:$A,0))</f>
        <v>136.27214243</v>
      </c>
      <c r="R177" s="91" t="s">
        <v>23</v>
      </c>
      <c r="S177" s="85">
        <v>1.5</v>
      </c>
      <c r="T177" s="85">
        <v>1.2</v>
      </c>
      <c r="U177" s="28">
        <v>38</v>
      </c>
      <c r="V177" s="28">
        <v>45</v>
      </c>
      <c r="W177" s="1">
        <v>0</v>
      </c>
      <c r="X177" s="1">
        <v>1.4</v>
      </c>
      <c r="Y177" s="15">
        <v>21</v>
      </c>
      <c r="Z177" s="15">
        <v>25</v>
      </c>
      <c r="AA177">
        <v>27.7</v>
      </c>
      <c r="AB177">
        <v>30.82</v>
      </c>
      <c r="AC177" s="75">
        <v>17.899999999999999</v>
      </c>
      <c r="AD177" s="110">
        <v>1.1100000000000001</v>
      </c>
      <c r="AE177" s="107">
        <f t="shared" si="4"/>
        <v>19.009999999999998</v>
      </c>
      <c r="AF177" s="107">
        <f>IF(ISBLANK(AC177),"",IF(ISBLANK(AA177),"",IFERROR(((AC177-AA177)/0.36/P177),"")))</f>
        <v>-0.39452495974235108</v>
      </c>
      <c r="AH177" s="107">
        <f>IF(ISBLANK(AE177),"",IF(ISBLANK(AB177),"",IFERROR(((AE177-AB177)/0.36/P177),"")))</f>
        <v>-0.47544283413848643</v>
      </c>
    </row>
    <row r="178" spans="1:35" x14ac:dyDescent="0.25">
      <c r="A178" s="15" t="s">
        <v>415</v>
      </c>
      <c r="B178" s="4" t="s">
        <v>608</v>
      </c>
      <c r="C178" s="4" t="s">
        <v>734</v>
      </c>
      <c r="D178" s="4" t="s">
        <v>808</v>
      </c>
      <c r="E178" s="4" t="s">
        <v>15</v>
      </c>
      <c r="F178" s="15" t="s">
        <v>627</v>
      </c>
      <c r="G178" s="15" t="s">
        <v>632</v>
      </c>
      <c r="H178" s="27">
        <v>3</v>
      </c>
      <c r="I178" s="15" t="s">
        <v>629</v>
      </c>
      <c r="J178" s="15" t="s">
        <v>638</v>
      </c>
      <c r="K178" s="26">
        <v>1022</v>
      </c>
      <c r="L178" s="98">
        <v>-2.3672930339999998</v>
      </c>
      <c r="M178" s="98">
        <v>34.062509034000001</v>
      </c>
      <c r="N178" s="24">
        <v>42939</v>
      </c>
      <c r="O178" s="24">
        <v>43008</v>
      </c>
      <c r="P178" s="26">
        <f t="shared" si="5"/>
        <v>69</v>
      </c>
      <c r="Q178" s="77">
        <f>INDEX([1]Sheet1!$J:$J,MATCH(A178,[1]Sheet1!$A:$A,0))</f>
        <v>136.27214243</v>
      </c>
      <c r="R178" s="91" t="s">
        <v>23</v>
      </c>
      <c r="S178" s="85">
        <v>1.8</v>
      </c>
      <c r="T178" s="85">
        <v>4.4000000000000004</v>
      </c>
      <c r="U178" s="28">
        <v>25</v>
      </c>
      <c r="V178" s="28">
        <v>60</v>
      </c>
      <c r="W178" s="1">
        <v>1.5</v>
      </c>
      <c r="X178" s="1">
        <v>2.6</v>
      </c>
      <c r="Y178" s="15">
        <v>27</v>
      </c>
      <c r="Z178" s="15">
        <v>48</v>
      </c>
      <c r="AA178">
        <v>40.770000000000003</v>
      </c>
      <c r="AB178">
        <v>60.910000000000004</v>
      </c>
      <c r="AC178" s="75">
        <v>13.18</v>
      </c>
      <c r="AD178" s="110">
        <v>5.38</v>
      </c>
      <c r="AE178" s="107">
        <f t="shared" si="4"/>
        <v>18.559999999999999</v>
      </c>
      <c r="AF178" s="107">
        <f>IF(ISBLANK(AC178),"",IF(ISBLANK(AA179),"",IFERROR(((AC178-AA179)/0.36/P178),"")))</f>
        <v>-0.15901771336553944</v>
      </c>
      <c r="AG178" s="107">
        <f>IF(ISBLANK(AC178),"",IF(ISBLANK(AC178),"",IFERROR(((AC178-AC179)/0.36/P178),"")))</f>
        <v>2.1739130434782577E-2</v>
      </c>
      <c r="AH178" s="107">
        <f>IF(ISBLANK(AB179),"",IF(ISBLANK(AE178),"",IFERROR(((AE178-AB179)/0.36/P178),"")))</f>
        <v>-0.22987117552334949</v>
      </c>
      <c r="AI178" s="107">
        <f>IF(ISBLANK(AE179),"",IF(ISBLANK(AE178),"",IFERROR(((AE178-AE179)/0.36/P178),"")))</f>
        <v>0.15378421900161024</v>
      </c>
    </row>
    <row r="179" spans="1:35" x14ac:dyDescent="0.25">
      <c r="A179" s="15" t="s">
        <v>416</v>
      </c>
      <c r="B179" s="4" t="s">
        <v>608</v>
      </c>
      <c r="C179" s="4" t="s">
        <v>734</v>
      </c>
      <c r="D179" s="4" t="s">
        <v>808</v>
      </c>
      <c r="E179" s="4" t="s">
        <v>15</v>
      </c>
      <c r="F179" s="15" t="s">
        <v>627</v>
      </c>
      <c r="G179" s="15" t="s">
        <v>632</v>
      </c>
      <c r="H179" s="27">
        <v>3</v>
      </c>
      <c r="I179" s="15" t="s">
        <v>631</v>
      </c>
      <c r="J179" s="15" t="s">
        <v>638</v>
      </c>
      <c r="K179" s="26">
        <v>1022</v>
      </c>
      <c r="L179" s="98">
        <v>-2.3672930339999998</v>
      </c>
      <c r="M179" s="98">
        <v>34.062509034000001</v>
      </c>
      <c r="N179" s="24">
        <v>42939</v>
      </c>
      <c r="O179" s="24">
        <v>43008</v>
      </c>
      <c r="P179" s="26">
        <f t="shared" si="5"/>
        <v>69</v>
      </c>
      <c r="Q179" s="77">
        <f>INDEX([1]Sheet1!$J:$J,MATCH(A179,[1]Sheet1!$A:$A,0))</f>
        <v>136.27214243</v>
      </c>
      <c r="R179" s="91" t="s">
        <v>23</v>
      </c>
      <c r="S179" s="85">
        <v>2</v>
      </c>
      <c r="T179" s="85">
        <v>14.8</v>
      </c>
      <c r="U179" s="28">
        <v>30</v>
      </c>
      <c r="V179" s="28">
        <v>45</v>
      </c>
      <c r="W179" s="1">
        <v>1.25</v>
      </c>
      <c r="X179" s="1">
        <v>1.9</v>
      </c>
      <c r="Y179" s="15">
        <v>22</v>
      </c>
      <c r="Z179" s="15">
        <v>25</v>
      </c>
      <c r="AA179">
        <v>17.13</v>
      </c>
      <c r="AB179">
        <v>24.27</v>
      </c>
      <c r="AC179" s="75">
        <v>12.64</v>
      </c>
      <c r="AD179" s="110">
        <v>2.1</v>
      </c>
      <c r="AE179" s="107">
        <f t="shared" si="4"/>
        <v>14.74</v>
      </c>
      <c r="AF179" s="107">
        <f>IF(ISBLANK(AC179),"",IF(ISBLANK(AA179),"",IFERROR(((AC179-AA179)/0.36/P179),"")))</f>
        <v>-0.180756843800322</v>
      </c>
      <c r="AH179" s="107">
        <f>IF(ISBLANK(AE179),"",IF(ISBLANK(AB179),"",IFERROR(((AE179-AB179)/0.36/P179),"")))</f>
        <v>-0.38365539452495973</v>
      </c>
    </row>
    <row r="180" spans="1:35" x14ac:dyDescent="0.25">
      <c r="A180" s="15" t="s">
        <v>417</v>
      </c>
      <c r="B180" s="4" t="s">
        <v>609</v>
      </c>
      <c r="C180" s="4" t="s">
        <v>734</v>
      </c>
      <c r="D180" s="4" t="s">
        <v>809</v>
      </c>
      <c r="E180" s="4" t="s">
        <v>15</v>
      </c>
      <c r="F180" s="15" t="s">
        <v>627</v>
      </c>
      <c r="G180" s="15" t="s">
        <v>632</v>
      </c>
      <c r="H180" s="27">
        <v>4</v>
      </c>
      <c r="I180" s="15" t="s">
        <v>629</v>
      </c>
      <c r="J180" s="15" t="s">
        <v>638</v>
      </c>
      <c r="K180" s="26">
        <v>1020</v>
      </c>
      <c r="L180" s="98">
        <v>-2.3685700170000001</v>
      </c>
      <c r="M180" s="98">
        <v>34.062585980000001</v>
      </c>
      <c r="N180" s="24">
        <v>42939</v>
      </c>
      <c r="O180" s="24">
        <v>43008</v>
      </c>
      <c r="P180" s="26">
        <f t="shared" si="5"/>
        <v>69</v>
      </c>
      <c r="Q180" s="77">
        <f>INDEX([1]Sheet1!$J:$J,MATCH(A180,[1]Sheet1!$A:$A,0))</f>
        <v>136.27214243</v>
      </c>
      <c r="R180" s="91" t="s">
        <v>23</v>
      </c>
      <c r="S180" s="85">
        <v>2</v>
      </c>
      <c r="T180" s="85">
        <v>3.6</v>
      </c>
      <c r="U180" s="28">
        <v>20</v>
      </c>
      <c r="V180" s="28">
        <v>40</v>
      </c>
      <c r="W180" s="1">
        <v>1.4</v>
      </c>
      <c r="X180" s="1">
        <v>2.8</v>
      </c>
      <c r="Y180" s="15">
        <v>20</v>
      </c>
      <c r="Z180" s="15">
        <v>35</v>
      </c>
      <c r="AA180">
        <v>16.68</v>
      </c>
      <c r="AB180">
        <v>55.63</v>
      </c>
      <c r="AC180" s="75">
        <v>13.92</v>
      </c>
      <c r="AD180" s="110">
        <v>7.26</v>
      </c>
      <c r="AE180" s="107">
        <f t="shared" si="4"/>
        <v>21.18</v>
      </c>
      <c r="AF180" s="107">
        <f>IF(ISBLANK(AC180),"",IF(ISBLANK(AA181),"",IFERROR(((AC180-AA181)/0.36/P180),"")))</f>
        <v>0.11070853462157811</v>
      </c>
      <c r="AG180" s="107">
        <f>IF(ISBLANK(AC180),"",IF(ISBLANK(AC180),"",IFERROR(((AC180-AC181)/0.36/P180),"")))</f>
        <v>-0.14935587761674715</v>
      </c>
      <c r="AH180" s="107">
        <f>IF(ISBLANK(AB181),"",IF(ISBLANK(AE180),"",IFERROR(((AE180-AB181)/0.36/P180),"")))</f>
        <v>-0.61191626409017719</v>
      </c>
      <c r="AI180" s="107">
        <f>IF(ISBLANK(AE181),"",IF(ISBLANK(AE180),"",IFERROR(((AE180-AE181)/0.36/P180),"")))</f>
        <v>-0.35748792270531399</v>
      </c>
    </row>
    <row r="181" spans="1:35" x14ac:dyDescent="0.25">
      <c r="A181" s="15" t="s">
        <v>418</v>
      </c>
      <c r="B181" s="4" t="s">
        <v>609</v>
      </c>
      <c r="C181" s="4" t="s">
        <v>734</v>
      </c>
      <c r="D181" s="4" t="s">
        <v>809</v>
      </c>
      <c r="E181" s="4" t="s">
        <v>15</v>
      </c>
      <c r="F181" s="15" t="s">
        <v>627</v>
      </c>
      <c r="G181" s="15" t="s">
        <v>632</v>
      </c>
      <c r="H181" s="27">
        <v>4</v>
      </c>
      <c r="I181" s="15" t="s">
        <v>631</v>
      </c>
      <c r="J181" s="15" t="s">
        <v>638</v>
      </c>
      <c r="K181" s="26">
        <v>1020</v>
      </c>
      <c r="L181" s="98">
        <v>-2.3685700170000001</v>
      </c>
      <c r="M181" s="98">
        <v>34.062585980000001</v>
      </c>
      <c r="N181" s="24">
        <v>42939</v>
      </c>
      <c r="O181" s="24">
        <v>43008</v>
      </c>
      <c r="P181" s="26">
        <f t="shared" si="5"/>
        <v>69</v>
      </c>
      <c r="Q181" s="77">
        <f>INDEX([1]Sheet1!$J:$J,MATCH(A181,[1]Sheet1!$A:$A,0))</f>
        <v>136.27214243</v>
      </c>
      <c r="R181" s="91" t="s">
        <v>23</v>
      </c>
      <c r="S181" s="85">
        <v>1.8</v>
      </c>
      <c r="T181" s="85">
        <v>11.6</v>
      </c>
      <c r="U181" s="28">
        <v>45</v>
      </c>
      <c r="V181" s="28">
        <v>60</v>
      </c>
      <c r="W181" s="1">
        <v>1.5</v>
      </c>
      <c r="X181" s="1">
        <v>1.4</v>
      </c>
      <c r="Y181" s="15">
        <v>30</v>
      </c>
      <c r="Z181" s="15">
        <v>40</v>
      </c>
      <c r="AA181">
        <v>11.17</v>
      </c>
      <c r="AB181">
        <v>36.380000000000003</v>
      </c>
      <c r="AC181" s="75">
        <v>17.63</v>
      </c>
      <c r="AD181" s="110">
        <v>12.43</v>
      </c>
      <c r="AE181" s="107">
        <f t="shared" si="4"/>
        <v>30.06</v>
      </c>
      <c r="AF181" s="107">
        <f>IF(ISBLANK(AC181),"",IF(ISBLANK(AA181),"",IFERROR(((AC181-AA181)/0.36/P181),"")))</f>
        <v>0.26006441223832527</v>
      </c>
      <c r="AH181" s="107">
        <f>IF(ISBLANK(AE181),"",IF(ISBLANK(AB181),"",IFERROR(((AE181-AB181)/0.36/P181),"")))</f>
        <v>-0.25442834138486331</v>
      </c>
    </row>
    <row r="182" spans="1:35" x14ac:dyDescent="0.25">
      <c r="A182" s="15" t="s">
        <v>419</v>
      </c>
      <c r="B182" s="4" t="s">
        <v>610</v>
      </c>
      <c r="C182" s="4" t="s">
        <v>735</v>
      </c>
      <c r="D182" s="4" t="s">
        <v>810</v>
      </c>
      <c r="E182" s="4" t="s">
        <v>31</v>
      </c>
      <c r="F182" s="15" t="s">
        <v>633</v>
      </c>
      <c r="G182" s="15" t="s">
        <v>628</v>
      </c>
      <c r="H182" s="27">
        <v>1</v>
      </c>
      <c r="I182" s="15" t="s">
        <v>629</v>
      </c>
      <c r="J182" s="15" t="s">
        <v>638</v>
      </c>
      <c r="K182" s="26">
        <v>995</v>
      </c>
      <c r="L182" s="98">
        <v>-3.2993320000000002</v>
      </c>
      <c r="M182" s="98">
        <v>34.848457965999998</v>
      </c>
      <c r="N182" s="24">
        <v>42937</v>
      </c>
      <c r="O182" s="24">
        <v>43006</v>
      </c>
      <c r="P182" s="26">
        <f t="shared" si="5"/>
        <v>69</v>
      </c>
      <c r="Q182" s="77">
        <f>INDEX([1]Sheet1!$J:$J,MATCH(A182,[1]Sheet1!$A:$A,0))</f>
        <v>6.900000125</v>
      </c>
      <c r="R182" s="91" t="s">
        <v>115</v>
      </c>
      <c r="S182" s="85">
        <v>0.5</v>
      </c>
      <c r="T182" s="85">
        <v>4.4000000000000004</v>
      </c>
      <c r="U182" s="28">
        <v>4</v>
      </c>
      <c r="V182" s="28">
        <v>10</v>
      </c>
      <c r="W182" s="1">
        <v>2</v>
      </c>
      <c r="X182" s="1">
        <v>5.4</v>
      </c>
      <c r="Y182">
        <v>4</v>
      </c>
      <c r="Z182" s="15">
        <v>22</v>
      </c>
      <c r="AA182">
        <v>6.43</v>
      </c>
      <c r="AB182">
        <v>9.11</v>
      </c>
      <c r="AC182" s="75">
        <v>2.2799999999999998</v>
      </c>
      <c r="AD182" s="110">
        <v>7.37</v>
      </c>
      <c r="AE182" s="107">
        <f t="shared" si="4"/>
        <v>9.65</v>
      </c>
      <c r="AF182" s="107">
        <f>IF(ISBLANK(AC182),"",IF(ISBLANK(AA184),"",IFERROR(((AC182-AA184)/0.36/P182),"")))</f>
        <v>-0.16908212560386476</v>
      </c>
      <c r="AG182" s="107">
        <f>IF(ISBLANK(AC182),"",IF(ISBLANK(AC184),"",IFERROR(((AC182-AC184)/0.36/P182),"")))</f>
        <v>-8.252818035426733E-2</v>
      </c>
      <c r="AH182" s="107">
        <f>IF(ISBLANK(AE182),"",IF(ISBLANK(AB184),"",IFERROR(((AE182-AB184)/0.36/P182),"")))</f>
        <v>-2.375201288244766E-2</v>
      </c>
      <c r="AI182" s="107">
        <f>IF(ISBLANK(AE184),"",IF(ISBLANK(AE182),"",IFERROR(((AE182-AE184)/0.36/P182),"")))</f>
        <v>4.4283413848631723E-3</v>
      </c>
    </row>
    <row r="183" spans="1:35" x14ac:dyDescent="0.25">
      <c r="A183" s="15" t="s">
        <v>420</v>
      </c>
      <c r="B183" s="4" t="s">
        <v>610</v>
      </c>
      <c r="C183" s="4" t="s">
        <v>735</v>
      </c>
      <c r="D183" s="4" t="s">
        <v>810</v>
      </c>
      <c r="E183" s="4" t="s">
        <v>31</v>
      </c>
      <c r="F183" s="15" t="s">
        <v>633</v>
      </c>
      <c r="G183" s="15" t="s">
        <v>628</v>
      </c>
      <c r="H183" s="27">
        <v>1</v>
      </c>
      <c r="I183" s="15" t="s">
        <v>634</v>
      </c>
      <c r="J183" s="15" t="s">
        <v>638</v>
      </c>
      <c r="K183" s="26">
        <v>995</v>
      </c>
      <c r="L183" s="98">
        <v>-3.2993320000000002</v>
      </c>
      <c r="M183" s="98">
        <v>34.848457965999998</v>
      </c>
      <c r="N183" s="24">
        <v>42937</v>
      </c>
      <c r="O183" s="24">
        <v>43006</v>
      </c>
      <c r="P183" s="26">
        <f t="shared" si="5"/>
        <v>69</v>
      </c>
      <c r="Q183" s="77">
        <f>INDEX([1]Sheet1!$J:$J,MATCH(A183,[1]Sheet1!$A:$A,0))</f>
        <v>6.900000125</v>
      </c>
      <c r="R183" s="91" t="s">
        <v>115</v>
      </c>
      <c r="S183" s="85">
        <v>1.5</v>
      </c>
      <c r="T183" s="85">
        <v>2</v>
      </c>
      <c r="U183" s="28">
        <v>15</v>
      </c>
      <c r="V183" s="28">
        <v>40</v>
      </c>
      <c r="W183" s="1">
        <v>2</v>
      </c>
      <c r="X183" s="1">
        <v>5</v>
      </c>
      <c r="Y183">
        <v>8</v>
      </c>
      <c r="Z183" s="15">
        <v>40</v>
      </c>
      <c r="AA183">
        <v>1.38</v>
      </c>
      <c r="AB183">
        <v>17.739999999999998</v>
      </c>
      <c r="AC183" s="75">
        <v>5.32</v>
      </c>
      <c r="AD183" s="110">
        <v>13.62</v>
      </c>
      <c r="AE183" s="107">
        <f t="shared" si="4"/>
        <v>18.939999999999998</v>
      </c>
      <c r="AF183" s="107">
        <f>IF(ISBLANK(AC183),"",IF(ISBLANK(AA184),"",IFERROR(((AC183-AA184)/0.36/P183),"")))</f>
        <v>-4.6698872785829314E-2</v>
      </c>
      <c r="AG183" s="107">
        <f>IF(ISBLANK(AC183),"",IF(ISBLANK(AC184),"",IFERROR(((AC183-AC184)/0.36/P183),"")))</f>
        <v>3.9855072463768126E-2</v>
      </c>
      <c r="AH183" s="107">
        <f>IF(ISBLANK(AE183),"",IF(ISBLANK(AB184),"",IFERROR(((AE183-AB184)/0.36/P183),"")))</f>
        <v>0.3502415458937197</v>
      </c>
      <c r="AI183" s="107">
        <f>IF(ISBLANK(AE184),"",IF(ISBLANK(AE183),"",IFERROR(((AE183-AE184)/0.36/P183),"")))</f>
        <v>0.37842190016103056</v>
      </c>
    </row>
    <row r="184" spans="1:35" x14ac:dyDescent="0.25">
      <c r="A184" s="15" t="s">
        <v>421</v>
      </c>
      <c r="B184" s="4" t="s">
        <v>610</v>
      </c>
      <c r="C184" s="4" t="s">
        <v>735</v>
      </c>
      <c r="D184" s="4" t="s">
        <v>810</v>
      </c>
      <c r="E184" s="4" t="s">
        <v>31</v>
      </c>
      <c r="F184" s="15" t="s">
        <v>633</v>
      </c>
      <c r="G184" s="15" t="s">
        <v>628</v>
      </c>
      <c r="H184" s="27">
        <v>1</v>
      </c>
      <c r="I184" s="15" t="s">
        <v>631</v>
      </c>
      <c r="J184" s="15" t="s">
        <v>638</v>
      </c>
      <c r="K184" s="26">
        <v>995</v>
      </c>
      <c r="L184" s="98">
        <v>-3.2993320000000002</v>
      </c>
      <c r="M184" s="98">
        <v>34.848457965999998</v>
      </c>
      <c r="N184" s="24">
        <v>42937</v>
      </c>
      <c r="O184" s="24">
        <v>43006</v>
      </c>
      <c r="P184" s="26">
        <f t="shared" si="5"/>
        <v>69</v>
      </c>
      <c r="Q184" s="77">
        <f>INDEX([1]Sheet1!$J:$J,MATCH(A184,[1]Sheet1!$A:$A,0))</f>
        <v>6.900000125</v>
      </c>
      <c r="R184" s="91" t="s">
        <v>115</v>
      </c>
      <c r="S184" s="85">
        <v>1.5</v>
      </c>
      <c r="T184" s="85">
        <v>1.4</v>
      </c>
      <c r="U184" s="28">
        <v>8</v>
      </c>
      <c r="V184" s="28">
        <v>20</v>
      </c>
      <c r="W184" s="1">
        <v>1</v>
      </c>
      <c r="X184" s="1">
        <v>4</v>
      </c>
      <c r="Y184">
        <v>5</v>
      </c>
      <c r="Z184" s="15">
        <v>30</v>
      </c>
      <c r="AA184">
        <v>6.48</v>
      </c>
      <c r="AB184">
        <v>10.24</v>
      </c>
      <c r="AC184" s="75">
        <v>4.33</v>
      </c>
      <c r="AD184" s="110">
        <v>5.21</v>
      </c>
      <c r="AE184" s="107">
        <f t="shared" si="4"/>
        <v>9.5399999999999991</v>
      </c>
      <c r="AF184" s="107">
        <f>IF(ISBLANK(AC184),"",IF(ISBLANK(AA184),"",IFERROR(((AC184-AA184)/0.36/P184),"")))</f>
        <v>-8.6553945249597433E-2</v>
      </c>
      <c r="AH184" s="107">
        <f>IF(ISBLANK(AE184),"",IF(ISBLANK(AB184),"",IFERROR(((AE184-AB184)/0.36/P184),"")))</f>
        <v>-2.8180354267310834E-2</v>
      </c>
    </row>
    <row r="185" spans="1:35" x14ac:dyDescent="0.25">
      <c r="A185" s="15" t="s">
        <v>422</v>
      </c>
      <c r="B185" s="4" t="s">
        <v>611</v>
      </c>
      <c r="C185" s="4" t="s">
        <v>735</v>
      </c>
      <c r="D185" s="4" t="s">
        <v>811</v>
      </c>
      <c r="E185" s="4" t="s">
        <v>31</v>
      </c>
      <c r="F185" s="15" t="s">
        <v>633</v>
      </c>
      <c r="G185" s="15" t="s">
        <v>628</v>
      </c>
      <c r="H185" s="27">
        <v>2</v>
      </c>
      <c r="I185" s="15" t="s">
        <v>629</v>
      </c>
      <c r="J185" s="15" t="s">
        <v>638</v>
      </c>
      <c r="K185" s="26">
        <v>980</v>
      </c>
      <c r="L185" s="98">
        <v>-3.3032679740000002</v>
      </c>
      <c r="M185" s="98">
        <v>34.847795963000003</v>
      </c>
      <c r="N185" s="24">
        <v>42937</v>
      </c>
      <c r="O185" s="24">
        <v>43006</v>
      </c>
      <c r="P185" s="26">
        <f t="shared" si="5"/>
        <v>69</v>
      </c>
      <c r="Q185" s="77">
        <f>INDEX([1]Sheet1!$J:$J,MATCH(A185,[1]Sheet1!$A:$A,0))</f>
        <v>6.900000125</v>
      </c>
      <c r="R185" s="91" t="s">
        <v>115</v>
      </c>
      <c r="S185" s="85">
        <v>2.5</v>
      </c>
      <c r="T185" s="85">
        <v>6.2</v>
      </c>
      <c r="U185" s="28">
        <v>25</v>
      </c>
      <c r="V185" s="28">
        <v>40</v>
      </c>
      <c r="W185" s="1">
        <v>2.25</v>
      </c>
      <c r="X185" s="1">
        <v>5</v>
      </c>
      <c r="Y185">
        <v>10</v>
      </c>
      <c r="Z185" s="15">
        <v>28</v>
      </c>
      <c r="AA185">
        <v>3.8</v>
      </c>
      <c r="AB185">
        <v>11.55</v>
      </c>
      <c r="AC185" s="75">
        <v>12.35</v>
      </c>
      <c r="AD185" s="110">
        <v>3.41</v>
      </c>
      <c r="AE185" s="107">
        <f t="shared" si="4"/>
        <v>15.76</v>
      </c>
      <c r="AF185" s="107">
        <f>IF(ISBLANK(AC185),"",IF(ISBLANK(AA187),"",IFERROR(((AC185-AA187)/0.36/P185),"")))</f>
        <v>0.17512077294685988</v>
      </c>
      <c r="AG185" s="107">
        <f>IF(ISBLANK(AC185),"",IF(ISBLANK(AC187),"",IFERROR(((AC185-AC187)/0.36/P185),"")))</f>
        <v>0.39573268921095012</v>
      </c>
      <c r="AH185" s="107">
        <f>IF(ISBLANK(AE185),"",IF(ISBLANK(AB187),"",IFERROR(((AE185-AB187)/0.36/P185),"")))</f>
        <v>8.8164251207729458E-2</v>
      </c>
      <c r="AI185" s="107">
        <f>IF(ISBLANK(AE187),"",IF(ISBLANK(AE185),"",IFERROR(((AE185-AE187)/0.36/P185),"")))</f>
        <v>0.45048309178743962</v>
      </c>
    </row>
    <row r="186" spans="1:35" x14ac:dyDescent="0.25">
      <c r="A186" s="15" t="s">
        <v>423</v>
      </c>
      <c r="B186" s="4" t="s">
        <v>611</v>
      </c>
      <c r="C186" s="4" t="s">
        <v>735</v>
      </c>
      <c r="D186" s="4" t="s">
        <v>811</v>
      </c>
      <c r="E186" s="4" t="s">
        <v>31</v>
      </c>
      <c r="F186" s="15" t="s">
        <v>633</v>
      </c>
      <c r="G186" s="15" t="s">
        <v>628</v>
      </c>
      <c r="H186" s="27">
        <v>2</v>
      </c>
      <c r="I186" s="15" t="s">
        <v>634</v>
      </c>
      <c r="J186" s="15" t="s">
        <v>638</v>
      </c>
      <c r="K186" s="26">
        <v>980</v>
      </c>
      <c r="L186" s="98">
        <v>-3.3032679740000002</v>
      </c>
      <c r="M186" s="98">
        <v>34.847795963000003</v>
      </c>
      <c r="N186" s="24">
        <v>42937</v>
      </c>
      <c r="O186" s="24">
        <v>43006</v>
      </c>
      <c r="P186" s="26">
        <f t="shared" si="5"/>
        <v>69</v>
      </c>
      <c r="Q186" s="77">
        <f>INDEX([1]Sheet1!$J:$J,MATCH(A186,[1]Sheet1!$A:$A,0))</f>
        <v>6.900000125</v>
      </c>
      <c r="R186" s="91" t="s">
        <v>115</v>
      </c>
      <c r="S186" s="85">
        <v>2.2000000000000002</v>
      </c>
      <c r="T186" s="85">
        <v>1.8</v>
      </c>
      <c r="U186" s="28">
        <v>12</v>
      </c>
      <c r="V186" s="28">
        <v>17</v>
      </c>
      <c r="W186" s="1">
        <v>1.5</v>
      </c>
      <c r="X186" s="1">
        <v>2.2000000000000002</v>
      </c>
      <c r="Y186">
        <v>7</v>
      </c>
      <c r="Z186" s="15">
        <v>14</v>
      </c>
      <c r="AA186">
        <v>5.73</v>
      </c>
      <c r="AB186">
        <v>18.579999999999998</v>
      </c>
      <c r="AC186" s="75">
        <v>3.87</v>
      </c>
      <c r="AD186" s="110">
        <v>4.05</v>
      </c>
      <c r="AE186" s="107">
        <f t="shared" si="4"/>
        <v>7.92</v>
      </c>
      <c r="AF186" s="107">
        <f>IF(ISBLANK(AC186),"",IF(ISBLANK(AA187),"",IFERROR(((AC186-AA187)/0.36/P186),"")))</f>
        <v>-0.16626409017713367</v>
      </c>
      <c r="AG186" s="107">
        <f>IF(ISBLANK(AC186),"",IF(ISBLANK(AC187),"",IFERROR(((AC186-AC187)/0.36/P186),"")))</f>
        <v>5.4347826086956527E-2</v>
      </c>
      <c r="AH186" s="107">
        <f>IF(ISBLANK(AE186),"",IF(ISBLANK(AB187),"",IFERROR(((AE186-AB187)/0.36/P186),"")))</f>
        <v>-0.22745571658615141</v>
      </c>
      <c r="AI186" s="107">
        <f>IF(ISBLANK(AE187),"",IF(ISBLANK(AE186),"",IFERROR(((AE186-AE187)/0.36/P186),"")))</f>
        <v>0.13486312399355876</v>
      </c>
    </row>
    <row r="187" spans="1:35" x14ac:dyDescent="0.25">
      <c r="A187" s="15" t="s">
        <v>426</v>
      </c>
      <c r="B187" s="4" t="s">
        <v>611</v>
      </c>
      <c r="C187" s="4" t="s">
        <v>735</v>
      </c>
      <c r="D187" s="15" t="s">
        <v>811</v>
      </c>
      <c r="E187" s="4" t="s">
        <v>31</v>
      </c>
      <c r="F187" s="15" t="s">
        <v>633</v>
      </c>
      <c r="G187" s="15" t="s">
        <v>628</v>
      </c>
      <c r="H187" s="27">
        <v>2</v>
      </c>
      <c r="I187" s="15" t="s">
        <v>631</v>
      </c>
      <c r="J187" s="15" t="s">
        <v>638</v>
      </c>
      <c r="K187" s="27">
        <v>980</v>
      </c>
      <c r="L187" s="98">
        <v>-3.3032679740000002</v>
      </c>
      <c r="M187" s="98">
        <v>34.847795963000003</v>
      </c>
      <c r="N187" s="24">
        <v>42937</v>
      </c>
      <c r="O187" s="24">
        <v>43006</v>
      </c>
      <c r="P187" s="26">
        <f t="shared" si="5"/>
        <v>69</v>
      </c>
      <c r="Q187" s="77">
        <f>INDEX([1]Sheet1!$J:$J,MATCH(A187,[1]Sheet1!$A:$A,0))</f>
        <v>6.900000125</v>
      </c>
      <c r="R187" s="91" t="s">
        <v>115</v>
      </c>
      <c r="S187" s="85">
        <v>2</v>
      </c>
      <c r="T187" s="85">
        <v>7</v>
      </c>
      <c r="U187" s="28">
        <v>5</v>
      </c>
      <c r="V187" s="28">
        <v>20</v>
      </c>
      <c r="W187" s="1">
        <v>1</v>
      </c>
      <c r="X187" s="1">
        <v>1.6</v>
      </c>
      <c r="Y187">
        <v>4</v>
      </c>
      <c r="Z187" s="15">
        <v>8</v>
      </c>
      <c r="AA187">
        <v>8</v>
      </c>
      <c r="AB187">
        <v>13.57</v>
      </c>
      <c r="AC187" s="75">
        <v>2.52</v>
      </c>
      <c r="AD187" s="110">
        <v>2.0499999999999998</v>
      </c>
      <c r="AE187" s="107">
        <f t="shared" si="4"/>
        <v>4.57</v>
      </c>
      <c r="AF187" s="107">
        <f>IF(ISBLANK(AC187),"",IF(ISBLANK(AA187),"",IFERROR(((AC187-AA187)/0.36/P187),"")))</f>
        <v>-0.22061191626409019</v>
      </c>
      <c r="AH187" s="107">
        <f>IF(ISBLANK(AE187),"",IF(ISBLANK(AB187),"",IFERROR(((AE187-AB187)/0.36/P187),"")))</f>
        <v>-0.36231884057971014</v>
      </c>
    </row>
    <row r="188" spans="1:35" x14ac:dyDescent="0.25">
      <c r="A188" s="15" t="s">
        <v>427</v>
      </c>
      <c r="B188" s="4" t="s">
        <v>612</v>
      </c>
      <c r="C188" s="4" t="s">
        <v>735</v>
      </c>
      <c r="D188" s="4" t="s">
        <v>812</v>
      </c>
      <c r="E188" s="4" t="s">
        <v>31</v>
      </c>
      <c r="F188" s="15" t="s">
        <v>633</v>
      </c>
      <c r="G188" s="15" t="s">
        <v>628</v>
      </c>
      <c r="H188" s="27">
        <v>3</v>
      </c>
      <c r="I188" s="15" t="s">
        <v>629</v>
      </c>
      <c r="J188" s="15" t="s">
        <v>638</v>
      </c>
      <c r="K188" s="26">
        <v>998</v>
      </c>
      <c r="L188" s="98">
        <v>-3.295644969</v>
      </c>
      <c r="M188" s="98">
        <v>34.852435010999997</v>
      </c>
      <c r="N188" s="24">
        <v>42937</v>
      </c>
      <c r="O188" s="24">
        <v>43006</v>
      </c>
      <c r="P188" s="26">
        <f t="shared" si="5"/>
        <v>69</v>
      </c>
      <c r="Q188" s="77">
        <f>INDEX([1]Sheet1!$J:$J,MATCH(A188,[1]Sheet1!$A:$A,0))</f>
        <v>6.900000125</v>
      </c>
      <c r="R188" s="91" t="s">
        <v>115</v>
      </c>
      <c r="S188" s="85">
        <v>2.5</v>
      </c>
      <c r="T188" s="85">
        <v>7.6</v>
      </c>
      <c r="U188" s="28">
        <v>13</v>
      </c>
      <c r="V188" s="28">
        <v>30</v>
      </c>
      <c r="W188" s="1">
        <v>2.5</v>
      </c>
      <c r="X188" s="1">
        <v>2</v>
      </c>
      <c r="Y188">
        <v>8</v>
      </c>
      <c r="Z188" s="15">
        <v>15</v>
      </c>
      <c r="AA188">
        <v>5.85</v>
      </c>
      <c r="AB188">
        <v>14.85</v>
      </c>
      <c r="AC188" s="75">
        <v>5.1100000000000003</v>
      </c>
      <c r="AD188" s="110">
        <v>5.46</v>
      </c>
      <c r="AE188" s="107">
        <f t="shared" si="4"/>
        <v>10.57</v>
      </c>
      <c r="AF188" s="107">
        <f>IF(ISBLANK(AC188),"",IF(ISBLANK(AA190),"",IFERROR(((AC188-AA190)/0.36/P188),"")))</f>
        <v>1.4895330112721423E-2</v>
      </c>
      <c r="AG188" s="107">
        <f>IF(ISBLANK(AC188),"",IF(ISBLANK(AC190),"",IFERROR(((AC188-AC190)/0.36/P188),"")))</f>
        <v>6.0789049919484715E-2</v>
      </c>
      <c r="AH188" s="107">
        <f>IF(ISBLANK(AE188),"",IF(ISBLANK(AB190),"",IFERROR(((AE188-AB190)/0.36/P188),"")))</f>
        <v>-2.7375201288244756E-2</v>
      </c>
      <c r="AI188" s="107">
        <f>IF(ISBLANK(AE190),"",IF(ISBLANK(AE188),"",IFERROR(((AE188-AE190)/0.36/P188),"")))</f>
        <v>0.14814814814814814</v>
      </c>
    </row>
    <row r="189" spans="1:35" x14ac:dyDescent="0.25">
      <c r="A189" s="15" t="s">
        <v>428</v>
      </c>
      <c r="B189" s="4" t="s">
        <v>612</v>
      </c>
      <c r="C189" s="4" t="s">
        <v>735</v>
      </c>
      <c r="D189" s="4" t="s">
        <v>812</v>
      </c>
      <c r="E189" s="4" t="s">
        <v>31</v>
      </c>
      <c r="F189" s="15" t="s">
        <v>633</v>
      </c>
      <c r="G189" s="15" t="s">
        <v>628</v>
      </c>
      <c r="H189" s="27">
        <v>3</v>
      </c>
      <c r="I189" s="15" t="s">
        <v>634</v>
      </c>
      <c r="J189" s="15" t="s">
        <v>638</v>
      </c>
      <c r="K189" s="26">
        <v>998</v>
      </c>
      <c r="L189" s="98">
        <v>-3.295644969</v>
      </c>
      <c r="M189" s="98">
        <v>34.852435010999997</v>
      </c>
      <c r="N189" s="24">
        <v>42937</v>
      </c>
      <c r="O189" s="24">
        <v>43006</v>
      </c>
      <c r="P189" s="26">
        <f t="shared" si="5"/>
        <v>69</v>
      </c>
      <c r="Q189" s="77">
        <f>INDEX([1]Sheet1!$J:$J,MATCH(A189,[1]Sheet1!$A:$A,0))</f>
        <v>6.900000125</v>
      </c>
      <c r="R189" s="91" t="s">
        <v>115</v>
      </c>
      <c r="T189" s="85">
        <v>2</v>
      </c>
      <c r="U189" s="28">
        <v>6</v>
      </c>
      <c r="V189" s="28">
        <v>10</v>
      </c>
      <c r="W189" s="1">
        <v>1</v>
      </c>
      <c r="X189" s="1">
        <v>1</v>
      </c>
      <c r="Y189">
        <v>3</v>
      </c>
      <c r="Z189" s="15">
        <v>5</v>
      </c>
      <c r="AA189">
        <v>6.88</v>
      </c>
      <c r="AB189">
        <v>28.83</v>
      </c>
      <c r="AC189" s="75">
        <v>1.77</v>
      </c>
      <c r="AD189" s="110">
        <v>3.15</v>
      </c>
      <c r="AE189" s="107">
        <f t="shared" si="4"/>
        <v>4.92</v>
      </c>
      <c r="AF189" s="107">
        <f>IF(ISBLANK(AC189),"",IF(ISBLANK(AA190),"",IFERROR(((AC189-AA190)/0.36/P189),"")))</f>
        <v>-0.11956521739130435</v>
      </c>
      <c r="AG189" s="107">
        <f>IF(ISBLANK(AC189),"",IF(ISBLANK(AC190),"",IFERROR(((AC189-AC190)/0.36/P189),"")))</f>
        <v>-7.3671497584541071E-2</v>
      </c>
      <c r="AH189" s="107">
        <f>IF(ISBLANK(AE189),"",IF(ISBLANK(AB190),"",IFERROR(((AE189-AB190)/0.36/P189),"")))</f>
        <v>-0.25483091787439616</v>
      </c>
      <c r="AI189" s="107">
        <f>IF(ISBLANK(AE190),"",IF(ISBLANK(AE189),"",IFERROR(((AE189-AE190)/0.36/P189),"")))</f>
        <v>-7.9307568438003254E-2</v>
      </c>
    </row>
    <row r="190" spans="1:35" x14ac:dyDescent="0.25">
      <c r="A190" s="15" t="s">
        <v>429</v>
      </c>
      <c r="B190" s="4" t="s">
        <v>612</v>
      </c>
      <c r="C190" s="4" t="s">
        <v>735</v>
      </c>
      <c r="D190" s="4" t="s">
        <v>812</v>
      </c>
      <c r="E190" s="4" t="s">
        <v>31</v>
      </c>
      <c r="F190" s="15" t="s">
        <v>633</v>
      </c>
      <c r="G190" s="15" t="s">
        <v>628</v>
      </c>
      <c r="H190" s="27">
        <v>3</v>
      </c>
      <c r="I190" s="15" t="s">
        <v>631</v>
      </c>
      <c r="J190" s="15" t="s">
        <v>638</v>
      </c>
      <c r="K190" s="26">
        <v>998</v>
      </c>
      <c r="L190" s="98">
        <v>-3.295644969</v>
      </c>
      <c r="M190" s="98">
        <v>34.852435010999997</v>
      </c>
      <c r="N190" s="24">
        <v>42937</v>
      </c>
      <c r="O190" s="24">
        <v>43006</v>
      </c>
      <c r="P190" s="26">
        <f t="shared" si="5"/>
        <v>69</v>
      </c>
      <c r="Q190" s="77">
        <f>INDEX([1]Sheet1!$J:$J,MATCH(A190,[1]Sheet1!$A:$A,0))</f>
        <v>6.900000125</v>
      </c>
      <c r="R190" s="91" t="s">
        <v>115</v>
      </c>
      <c r="S190" s="85">
        <v>2.8</v>
      </c>
      <c r="T190" s="85">
        <v>1</v>
      </c>
      <c r="U190" s="28">
        <v>10</v>
      </c>
      <c r="V190" s="28">
        <v>13</v>
      </c>
      <c r="W190" s="1">
        <v>0</v>
      </c>
      <c r="X190" s="1">
        <v>1.6</v>
      </c>
      <c r="Y190">
        <v>5</v>
      </c>
      <c r="Z190" s="15">
        <v>6</v>
      </c>
      <c r="AA190">
        <v>4.74</v>
      </c>
      <c r="AB190">
        <v>11.25</v>
      </c>
      <c r="AC190" s="75">
        <v>3.6</v>
      </c>
      <c r="AD190" s="110">
        <v>3.29</v>
      </c>
      <c r="AE190" s="107">
        <f t="shared" si="4"/>
        <v>6.8900000000000006</v>
      </c>
      <c r="AF190" s="107">
        <f>IF(ISBLANK(AC190),"",IF(ISBLANK(AA190),"",IFERROR(((AC190-AA190)/0.36/P190),"")))</f>
        <v>-4.5893719806763288E-2</v>
      </c>
      <c r="AH190" s="107">
        <f>IF(ISBLANK(AE190),"",IF(ISBLANK(AB190),"",IFERROR(((AE190-AB190)/0.36/P190),"")))</f>
        <v>-0.17552334943639292</v>
      </c>
    </row>
    <row r="191" spans="1:35" x14ac:dyDescent="0.25">
      <c r="A191" s="15" t="s">
        <v>430</v>
      </c>
      <c r="B191" s="4" t="s">
        <v>613</v>
      </c>
      <c r="C191" s="4" t="s">
        <v>735</v>
      </c>
      <c r="D191" s="4" t="s">
        <v>813</v>
      </c>
      <c r="E191" s="4" t="s">
        <v>31</v>
      </c>
      <c r="F191" s="15" t="s">
        <v>633</v>
      </c>
      <c r="G191" s="15" t="s">
        <v>628</v>
      </c>
      <c r="H191" s="27">
        <v>4</v>
      </c>
      <c r="I191" s="15" t="s">
        <v>629</v>
      </c>
      <c r="J191" s="15" t="s">
        <v>638</v>
      </c>
      <c r="K191" s="26">
        <v>1000</v>
      </c>
      <c r="L191" s="98">
        <v>-3.296013018</v>
      </c>
      <c r="M191" s="98">
        <v>34.854326974999999</v>
      </c>
      <c r="N191" s="24">
        <v>42937</v>
      </c>
      <c r="O191" s="24">
        <v>43006</v>
      </c>
      <c r="P191" s="26">
        <f t="shared" si="5"/>
        <v>69</v>
      </c>
      <c r="Q191" s="77">
        <f>INDEX([1]Sheet1!$J:$J,MATCH(A191,[1]Sheet1!$A:$A,0))</f>
        <v>12.563016860999999</v>
      </c>
      <c r="R191" s="91" t="s">
        <v>115</v>
      </c>
      <c r="S191" s="85">
        <v>3.5</v>
      </c>
      <c r="T191" s="85">
        <v>1.6</v>
      </c>
      <c r="U191" s="28">
        <v>5</v>
      </c>
      <c r="V191" s="28">
        <v>10</v>
      </c>
      <c r="W191" s="1">
        <v>1.5</v>
      </c>
      <c r="X191" s="1">
        <v>1.2</v>
      </c>
      <c r="Y191">
        <v>5</v>
      </c>
      <c r="Z191" s="15">
        <v>9</v>
      </c>
      <c r="AA191">
        <v>4.67</v>
      </c>
      <c r="AB191">
        <v>13.48</v>
      </c>
      <c r="AC191" s="75">
        <v>3.8</v>
      </c>
      <c r="AD191" s="110">
        <v>3.87</v>
      </c>
      <c r="AE191" s="107">
        <f t="shared" si="4"/>
        <v>7.67</v>
      </c>
      <c r="AF191" s="107">
        <f>IF(ISBLANK(AC191),"",IF(ISBLANK(AA193),"",IFERROR(((AC191-AA193)/0.36/P191),"")))</f>
        <v>1.3687600644122378E-2</v>
      </c>
      <c r="AG191" s="107">
        <f>IF(ISBLANK(AC191),"",IF(ISBLANK(AC193),"",IFERROR(((AC191-AC193)/0.36/P191),"")))</f>
        <v>8.3735909822866356E-2</v>
      </c>
      <c r="AH191" s="107">
        <f>IF(ISBLANK(AE191),"",IF(ISBLANK(AB193),"",IFERROR(((AE191-AB193)/0.36/P191),"")))</f>
        <v>-3.7439613526570034E-2</v>
      </c>
      <c r="AI191" s="107">
        <f>IF(ISBLANK(AE193),"",IF(ISBLANK(AE191),"",IFERROR(((AE191-AE193)/0.36/P191),"")))</f>
        <v>5.3945249597423507E-2</v>
      </c>
    </row>
    <row r="192" spans="1:35" x14ac:dyDescent="0.25">
      <c r="A192" s="15" t="s">
        <v>431</v>
      </c>
      <c r="B192" s="4" t="s">
        <v>613</v>
      </c>
      <c r="C192" s="4" t="s">
        <v>735</v>
      </c>
      <c r="D192" s="4" t="s">
        <v>813</v>
      </c>
      <c r="E192" s="4" t="s">
        <v>31</v>
      </c>
      <c r="F192" s="15" t="s">
        <v>633</v>
      </c>
      <c r="G192" s="15" t="s">
        <v>628</v>
      </c>
      <c r="H192" s="27">
        <v>4</v>
      </c>
      <c r="I192" s="15" t="s">
        <v>634</v>
      </c>
      <c r="J192" s="15" t="s">
        <v>638</v>
      </c>
      <c r="K192" s="26">
        <v>1000</v>
      </c>
      <c r="L192" s="98">
        <v>-3.296013018</v>
      </c>
      <c r="M192" s="98">
        <v>34.854326974999999</v>
      </c>
      <c r="N192" s="24">
        <v>42937</v>
      </c>
      <c r="O192" s="24">
        <v>43006</v>
      </c>
      <c r="P192" s="26">
        <f t="shared" si="5"/>
        <v>69</v>
      </c>
      <c r="Q192" s="77">
        <f>INDEX([1]Sheet1!$J:$J,MATCH(A192,[1]Sheet1!$A:$A,0))</f>
        <v>12.563016860999999</v>
      </c>
      <c r="R192" s="91" t="s">
        <v>115</v>
      </c>
      <c r="S192" s="85">
        <v>2.5</v>
      </c>
      <c r="T192" s="85">
        <v>1.8</v>
      </c>
      <c r="U192" s="28">
        <v>14</v>
      </c>
      <c r="V192" s="28">
        <v>19</v>
      </c>
      <c r="W192" s="1">
        <v>2</v>
      </c>
      <c r="X192" s="1">
        <v>1.8</v>
      </c>
      <c r="Y192">
        <v>11</v>
      </c>
      <c r="Z192" s="15">
        <v>13</v>
      </c>
      <c r="AA192">
        <v>3.6</v>
      </c>
      <c r="AB192">
        <v>17.61</v>
      </c>
      <c r="AC192" s="75">
        <v>3.92</v>
      </c>
      <c r="AD192" s="110">
        <v>6.29</v>
      </c>
      <c r="AE192" s="107">
        <f t="shared" si="4"/>
        <v>10.210000000000001</v>
      </c>
      <c r="AF192" s="107">
        <f>IF(ISBLANK(AC192),"",IF(ISBLANK(AA193),"",IFERROR(((AC192-AA193)/0.36/P192),"")))</f>
        <v>1.8518518518518517E-2</v>
      </c>
      <c r="AG192" s="107">
        <f>IF(ISBLANK(AC192),"",IF(ISBLANK(AC193),"",IFERROR(((AC192-AC193)/0.36/P192),"")))</f>
        <v>8.8566827697262485E-2</v>
      </c>
      <c r="AH192" s="107">
        <f>IF(ISBLANK(AE192),"",IF(ISBLANK(AB193),"",IFERROR(((AE192-AB193)/0.36/P192),"")))</f>
        <v>6.4814814814814867E-2</v>
      </c>
      <c r="AI192" s="107">
        <f>IF(ISBLANK(AE193),"",IF(ISBLANK(AE192),"",IFERROR(((AE192-AE193)/0.36/P192),"")))</f>
        <v>0.1561996779388084</v>
      </c>
    </row>
    <row r="193" spans="1:35" x14ac:dyDescent="0.25">
      <c r="A193" s="15" t="s">
        <v>432</v>
      </c>
      <c r="B193" s="4" t="s">
        <v>613</v>
      </c>
      <c r="C193" s="4" t="s">
        <v>735</v>
      </c>
      <c r="D193" s="4" t="s">
        <v>813</v>
      </c>
      <c r="E193" s="4" t="s">
        <v>31</v>
      </c>
      <c r="F193" s="15" t="s">
        <v>633</v>
      </c>
      <c r="G193" s="15" t="s">
        <v>628</v>
      </c>
      <c r="H193" s="27">
        <v>4</v>
      </c>
      <c r="I193" s="15" t="s">
        <v>631</v>
      </c>
      <c r="J193" s="15" t="s">
        <v>638</v>
      </c>
      <c r="K193" s="26">
        <v>1000</v>
      </c>
      <c r="L193" s="98">
        <v>-3.296013018</v>
      </c>
      <c r="M193" s="98">
        <v>34.854326974999999</v>
      </c>
      <c r="N193" s="24">
        <v>42937</v>
      </c>
      <c r="O193" s="24">
        <v>43006</v>
      </c>
      <c r="P193" s="26">
        <f t="shared" si="5"/>
        <v>69</v>
      </c>
      <c r="Q193" s="77">
        <f>INDEX([1]Sheet1!$J:$J,MATCH(A193,[1]Sheet1!$A:$A,0))</f>
        <v>12.563016860999999</v>
      </c>
      <c r="R193" s="91" t="s">
        <v>115</v>
      </c>
      <c r="S193" s="85">
        <v>1.5</v>
      </c>
      <c r="T193" s="85">
        <v>4.5999999999999996</v>
      </c>
      <c r="U193" s="28">
        <v>8</v>
      </c>
      <c r="V193" s="28">
        <v>22</v>
      </c>
      <c r="W193" s="1">
        <v>1.5</v>
      </c>
      <c r="X193" s="1">
        <v>1.8</v>
      </c>
      <c r="Y193">
        <v>6</v>
      </c>
      <c r="Z193" s="15">
        <v>13</v>
      </c>
      <c r="AA193">
        <v>3.46</v>
      </c>
      <c r="AB193">
        <v>8.6</v>
      </c>
      <c r="AC193" s="75">
        <v>1.72</v>
      </c>
      <c r="AD193" s="110">
        <v>4.6100000000000003</v>
      </c>
      <c r="AE193" s="107">
        <f t="shared" si="4"/>
        <v>6.33</v>
      </c>
      <c r="AF193" s="107">
        <f>IF(ISBLANK(AC193),"",IF(ISBLANK(AA193),"",IFERROR(((AC193-AA193)/0.36/P193),"")))</f>
        <v>-7.0048309178743967E-2</v>
      </c>
      <c r="AH193" s="107">
        <f>IF(ISBLANK(AE193),"",IF(ISBLANK(AB193),"",IFERROR(((AE193-AB193)/0.36/P193),"")))</f>
        <v>-9.1384863123993548E-2</v>
      </c>
    </row>
    <row r="194" spans="1:35" x14ac:dyDescent="0.25">
      <c r="A194" s="15" t="s">
        <v>433</v>
      </c>
      <c r="B194" s="4" t="s">
        <v>614</v>
      </c>
      <c r="C194" s="4" t="s">
        <v>736</v>
      </c>
      <c r="D194" s="4" t="s">
        <v>814</v>
      </c>
      <c r="E194" s="4" t="s">
        <v>59</v>
      </c>
      <c r="F194" s="15" t="s">
        <v>633</v>
      </c>
      <c r="G194" s="15" t="s">
        <v>632</v>
      </c>
      <c r="H194" s="27">
        <v>1</v>
      </c>
      <c r="I194" s="15" t="s">
        <v>629</v>
      </c>
      <c r="J194" s="15" t="s">
        <v>638</v>
      </c>
      <c r="K194" s="26">
        <v>1009</v>
      </c>
      <c r="L194" s="98">
        <v>-3.3032119830000002</v>
      </c>
      <c r="M194" s="98">
        <v>34.847736032999997</v>
      </c>
      <c r="N194" s="24">
        <v>42938</v>
      </c>
      <c r="O194" s="24">
        <v>43005</v>
      </c>
      <c r="P194" s="26">
        <f t="shared" si="5"/>
        <v>67</v>
      </c>
      <c r="Q194" s="77">
        <f>INDEX([1]Sheet1!$J:$J,MATCH(A194,[1]Sheet1!$A:$A,0))</f>
        <v>6.5250000359999998</v>
      </c>
      <c r="R194" s="91" t="s">
        <v>352</v>
      </c>
      <c r="S194" s="85">
        <v>0.5</v>
      </c>
      <c r="T194" s="85">
        <v>1</v>
      </c>
      <c r="U194" s="28">
        <v>5</v>
      </c>
      <c r="V194" s="28">
        <v>15</v>
      </c>
      <c r="W194" s="1">
        <v>0</v>
      </c>
      <c r="X194" s="1">
        <v>0</v>
      </c>
      <c r="Y194">
        <v>1</v>
      </c>
      <c r="Z194" s="15">
        <v>5</v>
      </c>
      <c r="AA194">
        <v>16.78</v>
      </c>
      <c r="AB194">
        <v>30.3</v>
      </c>
      <c r="AC194" s="107">
        <v>0.18</v>
      </c>
      <c r="AD194" s="110">
        <v>2.19</v>
      </c>
      <c r="AE194" s="107">
        <f t="shared" ref="AE194:AE257" si="6">IF((AND(AC194="", AD194="")),"",AC194+AD194)</f>
        <v>2.37</v>
      </c>
      <c r="AF194" s="107">
        <f>IF(ISBLANK(AC194),"",IF(ISBLANK(AA195),"",IFERROR(((AC194-AA195)/0.36/P194),"")))</f>
        <v>-0.3138474295190713</v>
      </c>
      <c r="AG194" s="107">
        <f>IF(ISBLANK(AC194),"",IF(ISBLANK(AC195),"",IFERROR(((AC194-AC195)/0.36/P194),"")))</f>
        <v>7.462686567164179E-3</v>
      </c>
      <c r="AH194" s="107">
        <f>IF(ISBLANK(AE194),"",IF(ISBLANK(AB195),"",IFERROR(((AE194-AB195)/0.36/P194),"")))</f>
        <v>-0.41998341625207292</v>
      </c>
      <c r="AI194" s="107">
        <f>IF(ISBLANK(AE195),"",IF(ISBLANK(AE194),"",IFERROR(((AE194-AE195)/0.36/P194),"")))</f>
        <v>9.8258706467661702E-2</v>
      </c>
    </row>
    <row r="195" spans="1:35" x14ac:dyDescent="0.25">
      <c r="A195" s="15" t="s">
        <v>434</v>
      </c>
      <c r="B195" s="4" t="s">
        <v>614</v>
      </c>
      <c r="C195" s="4" t="s">
        <v>736</v>
      </c>
      <c r="D195" s="4" t="s">
        <v>814</v>
      </c>
      <c r="E195" s="4" t="s">
        <v>59</v>
      </c>
      <c r="F195" s="15" t="s">
        <v>633</v>
      </c>
      <c r="G195" s="15" t="s">
        <v>632</v>
      </c>
      <c r="H195" s="27">
        <v>1</v>
      </c>
      <c r="I195" s="15" t="s">
        <v>631</v>
      </c>
      <c r="J195" s="15" t="s">
        <v>638</v>
      </c>
      <c r="K195" s="26">
        <v>1009</v>
      </c>
      <c r="L195" s="98">
        <v>-3.3032119830000002</v>
      </c>
      <c r="M195" s="98">
        <v>34.847736032999997</v>
      </c>
      <c r="N195" s="24">
        <v>42938</v>
      </c>
      <c r="O195" s="24">
        <v>43005</v>
      </c>
      <c r="P195" s="26">
        <f t="shared" si="5"/>
        <v>67</v>
      </c>
      <c r="Q195" s="77">
        <f>INDEX([1]Sheet1!$J:$J,MATCH(A195,[1]Sheet1!$A:$A,0))</f>
        <v>6.5250000359999998</v>
      </c>
      <c r="R195" s="91" t="s">
        <v>352</v>
      </c>
      <c r="S195" s="85">
        <v>1.5</v>
      </c>
      <c r="T195" s="85">
        <v>1</v>
      </c>
      <c r="U195" s="28">
        <v>10</v>
      </c>
      <c r="V195" s="28">
        <v>25</v>
      </c>
      <c r="W195" s="1">
        <v>0</v>
      </c>
      <c r="X195" s="1">
        <v>0</v>
      </c>
      <c r="Y195">
        <v>1</v>
      </c>
      <c r="Z195" s="15">
        <v>6</v>
      </c>
      <c r="AA195">
        <v>7.75</v>
      </c>
      <c r="AB195">
        <v>12.5</v>
      </c>
      <c r="AC195" s="107">
        <v>0</v>
      </c>
      <c r="AD195" s="110">
        <v>0</v>
      </c>
      <c r="AE195" s="107">
        <f t="shared" si="6"/>
        <v>0</v>
      </c>
      <c r="AF195" s="107">
        <f>IF(ISBLANK(AC195),"",IF(ISBLANK(AA195),"",IFERROR(((AC195-AA195)/0.36/P195),"")))</f>
        <v>-0.3213101160862355</v>
      </c>
      <c r="AH195" s="107">
        <f>IF(ISBLANK(AE195),"",IF(ISBLANK(AB195),"",IFERROR(((AE195-AB195)/0.36/P195),"")))</f>
        <v>-0.51824212271973469</v>
      </c>
    </row>
    <row r="196" spans="1:35" x14ac:dyDescent="0.25">
      <c r="A196" s="15" t="s">
        <v>435</v>
      </c>
      <c r="B196" s="4" t="s">
        <v>615</v>
      </c>
      <c r="C196" s="4" t="s">
        <v>736</v>
      </c>
      <c r="D196" s="4" t="s">
        <v>815</v>
      </c>
      <c r="E196" s="4" t="s">
        <v>59</v>
      </c>
      <c r="F196" s="15" t="s">
        <v>633</v>
      </c>
      <c r="G196" s="15" t="s">
        <v>632</v>
      </c>
      <c r="H196" s="27">
        <v>2</v>
      </c>
      <c r="I196" s="15" t="s">
        <v>629</v>
      </c>
      <c r="J196" s="15" t="s">
        <v>638</v>
      </c>
      <c r="K196" s="26">
        <v>1006</v>
      </c>
      <c r="L196" s="98">
        <v>-3.40842599</v>
      </c>
      <c r="M196" s="98">
        <v>34.850243982000002</v>
      </c>
      <c r="N196" s="24">
        <v>42938</v>
      </c>
      <c r="O196" s="24">
        <v>43005</v>
      </c>
      <c r="P196" s="26">
        <f t="shared" si="5"/>
        <v>67</v>
      </c>
      <c r="Q196" s="77">
        <f>INDEX([1]Sheet1!$J:$J,MATCH(A196,[1]Sheet1!$A:$A,0))</f>
        <v>6.5250000359999998</v>
      </c>
      <c r="R196" s="91" t="s">
        <v>352</v>
      </c>
      <c r="S196" s="85">
        <v>0.5</v>
      </c>
      <c r="T196" s="85">
        <v>0.4</v>
      </c>
      <c r="U196" s="28">
        <v>5</v>
      </c>
      <c r="V196" s="28">
        <v>10</v>
      </c>
      <c r="W196" s="1">
        <v>0</v>
      </c>
      <c r="X196" s="1">
        <v>0</v>
      </c>
      <c r="Y196">
        <v>1</v>
      </c>
      <c r="Z196" s="15">
        <v>4</v>
      </c>
      <c r="AA196">
        <v>4.42</v>
      </c>
      <c r="AB196">
        <v>21.299999999999997</v>
      </c>
      <c r="AC196" s="107">
        <v>0</v>
      </c>
      <c r="AD196" s="110">
        <v>0</v>
      </c>
      <c r="AE196" s="107">
        <f t="shared" si="6"/>
        <v>0</v>
      </c>
      <c r="AF196" s="107">
        <f>IF(ISBLANK(AC196),"",IF(ISBLANK(AA197),"",IFERROR(((AC196-AA197)/0.36/P196),"")))</f>
        <v>-1.824212271973466E-2</v>
      </c>
      <c r="AG196" s="107">
        <f>IF(ISBLANK(AC196),"",IF(ISBLANK(AC197),"",IFERROR(((AC196-AC197)/0.36/P196),"")))</f>
        <v>0</v>
      </c>
      <c r="AH196" s="107">
        <f>IF(ISBLANK(AE196),"",IF(ISBLANK(AB197),"",IFERROR(((AE196-AB197)/0.36/P196),"")))</f>
        <v>-0.33250414593698174</v>
      </c>
      <c r="AI196" s="107">
        <f>IF(ISBLANK(AE197),"",IF(ISBLANK(AE196),"",IFERROR(((AE196-AE197)/0.36/P196),"")))</f>
        <v>0</v>
      </c>
    </row>
    <row r="197" spans="1:35" x14ac:dyDescent="0.25">
      <c r="A197" s="15" t="s">
        <v>436</v>
      </c>
      <c r="B197" s="4" t="s">
        <v>615</v>
      </c>
      <c r="C197" s="4" t="s">
        <v>736</v>
      </c>
      <c r="D197" s="15" t="s">
        <v>815</v>
      </c>
      <c r="E197" s="4" t="s">
        <v>59</v>
      </c>
      <c r="F197" s="15" t="s">
        <v>633</v>
      </c>
      <c r="G197" s="15" t="s">
        <v>632</v>
      </c>
      <c r="H197" s="27">
        <v>2</v>
      </c>
      <c r="I197" s="15" t="s">
        <v>631</v>
      </c>
      <c r="J197" s="15" t="s">
        <v>638</v>
      </c>
      <c r="K197" s="27">
        <v>1006</v>
      </c>
      <c r="L197" s="98">
        <v>-3.40842599</v>
      </c>
      <c r="M197" s="98">
        <v>34.850243982000002</v>
      </c>
      <c r="N197" s="24">
        <v>42938</v>
      </c>
      <c r="O197" s="24">
        <v>43005</v>
      </c>
      <c r="P197" s="26">
        <f t="shared" si="5"/>
        <v>67</v>
      </c>
      <c r="Q197" s="77">
        <f>INDEX([1]Sheet1!$J:$J,MATCH(A197,[1]Sheet1!$A:$A,0))</f>
        <v>6.5250000359999998</v>
      </c>
      <c r="R197" s="91" t="s">
        <v>352</v>
      </c>
      <c r="S197" s="85">
        <v>2</v>
      </c>
      <c r="T197" s="85">
        <v>4.5999999999999996</v>
      </c>
      <c r="U197" s="28">
        <v>5</v>
      </c>
      <c r="V197" s="28">
        <v>20</v>
      </c>
      <c r="W197" s="1">
        <v>0</v>
      </c>
      <c r="X197" s="1">
        <v>0</v>
      </c>
      <c r="Y197">
        <v>1</v>
      </c>
      <c r="Z197" s="15">
        <v>4</v>
      </c>
      <c r="AA197">
        <v>0.44</v>
      </c>
      <c r="AB197">
        <v>8.02</v>
      </c>
      <c r="AC197" s="107">
        <v>0</v>
      </c>
      <c r="AD197" s="110">
        <v>0</v>
      </c>
      <c r="AE197" s="107">
        <f t="shared" si="6"/>
        <v>0</v>
      </c>
      <c r="AF197" s="107">
        <f>IF(ISBLANK(AC197),"",IF(ISBLANK(AA197),"",IFERROR(((AC197-AA197)/0.36/P197),"")))</f>
        <v>-1.824212271973466E-2</v>
      </c>
      <c r="AH197" s="107">
        <f>IF(ISBLANK(AE197),"",IF(ISBLANK(AB197),"",IFERROR(((AE197-AB197)/0.36/P197),"")))</f>
        <v>-0.33250414593698174</v>
      </c>
    </row>
    <row r="198" spans="1:35" x14ac:dyDescent="0.25">
      <c r="A198" s="15" t="s">
        <v>437</v>
      </c>
      <c r="B198" s="15" t="s">
        <v>616</v>
      </c>
      <c r="C198" s="15" t="s">
        <v>736</v>
      </c>
      <c r="D198" s="15" t="s">
        <v>816</v>
      </c>
      <c r="E198" s="4" t="s">
        <v>59</v>
      </c>
      <c r="F198" s="15" t="s">
        <v>633</v>
      </c>
      <c r="G198" s="15" t="s">
        <v>632</v>
      </c>
      <c r="H198" s="27">
        <v>3</v>
      </c>
      <c r="I198" s="15" t="s">
        <v>629</v>
      </c>
      <c r="J198" s="15" t="s">
        <v>638</v>
      </c>
      <c r="K198" s="27">
        <v>1001</v>
      </c>
      <c r="L198" s="98">
        <v>-3.4063160140000002</v>
      </c>
      <c r="M198" s="98">
        <v>34.850407009999998</v>
      </c>
      <c r="N198" s="24">
        <v>42938</v>
      </c>
      <c r="O198" s="24">
        <v>43005</v>
      </c>
      <c r="P198" s="26">
        <f t="shared" si="5"/>
        <v>67</v>
      </c>
      <c r="Q198" s="77">
        <f>INDEX([1]Sheet1!$J:$J,MATCH(A198,[1]Sheet1!$A:$A,0))</f>
        <v>6.5250000359999998</v>
      </c>
      <c r="R198" s="91" t="s">
        <v>352</v>
      </c>
      <c r="S198" s="85">
        <v>0.5</v>
      </c>
      <c r="T198" s="85">
        <v>0.9</v>
      </c>
      <c r="U198" s="28">
        <v>4</v>
      </c>
      <c r="V198" s="28">
        <v>8</v>
      </c>
      <c r="W198" s="1">
        <v>0</v>
      </c>
      <c r="X198" s="1">
        <v>0</v>
      </c>
      <c r="Y198">
        <v>1</v>
      </c>
      <c r="Z198" s="15">
        <v>3</v>
      </c>
      <c r="AA198">
        <v>1.43</v>
      </c>
      <c r="AB198">
        <v>15.61</v>
      </c>
      <c r="AC198" s="107">
        <v>0</v>
      </c>
      <c r="AD198" s="110">
        <v>0</v>
      </c>
      <c r="AE198" s="107">
        <f t="shared" si="6"/>
        <v>0</v>
      </c>
      <c r="AF198" s="107">
        <f>IF(ISBLANK(AC198),"",IF(ISBLANK(AA199),"",IFERROR(((AC198-AA199)/0.36/P198),"")))</f>
        <v>-1.7827529021558871E-2</v>
      </c>
      <c r="AG198" s="107" t="str">
        <f>IF(ISBLANK(AC198),"",IF(ISBLANK(AC199),"",IFERROR(((AC198-AC199)/0.36/P198),"")))</f>
        <v/>
      </c>
      <c r="AH198" s="107">
        <f>IF(ISBLANK(AE198),"",IF(ISBLANK(AB199),"",IFERROR(((AE198-AB199)/0.36/P198),"")))</f>
        <v>-0.34825870646766172</v>
      </c>
      <c r="AI198" s="107" t="str">
        <f>IF(ISBLANK(AE199),"",IF(ISBLANK(AE198),"",IFERROR(((AE198-AE199)/0.36/P198),"")))</f>
        <v/>
      </c>
    </row>
    <row r="199" spans="1:35" x14ac:dyDescent="0.25">
      <c r="A199" s="15" t="s">
        <v>438</v>
      </c>
      <c r="B199" s="15" t="s">
        <v>616</v>
      </c>
      <c r="C199" s="15" t="s">
        <v>736</v>
      </c>
      <c r="D199" s="15" t="s">
        <v>816</v>
      </c>
      <c r="E199" s="4" t="s">
        <v>59</v>
      </c>
      <c r="F199" s="15" t="s">
        <v>633</v>
      </c>
      <c r="G199" s="15" t="s">
        <v>632</v>
      </c>
      <c r="H199" s="27">
        <v>3</v>
      </c>
      <c r="I199" s="15" t="s">
        <v>631</v>
      </c>
      <c r="J199" s="15" t="s">
        <v>638</v>
      </c>
      <c r="K199" s="27">
        <v>1001</v>
      </c>
      <c r="L199" s="98">
        <v>-3.4063160140000002</v>
      </c>
      <c r="M199" s="98">
        <v>34.850407009999998</v>
      </c>
      <c r="N199" s="24">
        <v>42938</v>
      </c>
      <c r="O199" s="24">
        <v>43005</v>
      </c>
      <c r="P199" s="26">
        <f t="shared" si="5"/>
        <v>67</v>
      </c>
      <c r="Q199" s="77">
        <f>INDEX([1]Sheet1!$J:$J,MATCH(A199,[1]Sheet1!$A:$A,0))</f>
        <v>6.5250000359999998</v>
      </c>
      <c r="R199" s="91" t="s">
        <v>352</v>
      </c>
      <c r="S199" s="85">
        <v>0.5</v>
      </c>
      <c r="T199" s="85">
        <v>1</v>
      </c>
      <c r="U199" s="28">
        <v>2</v>
      </c>
      <c r="V199" s="28">
        <v>8</v>
      </c>
      <c r="X199" s="1"/>
      <c r="AA199">
        <v>0.43</v>
      </c>
      <c r="AB199">
        <v>8.4</v>
      </c>
      <c r="AE199" s="107" t="str">
        <f t="shared" si="6"/>
        <v/>
      </c>
      <c r="AF199" s="107" t="str">
        <f>IF(ISBLANK(AC199),"",IF(ISBLANK(AA199),"",IFERROR(((AC199-AA199)/0.36/P199),"")))</f>
        <v/>
      </c>
      <c r="AH199" s="107" t="str">
        <f>IF(ISBLANK(AE199),"",IF(ISBLANK(AB199),"",IFERROR(((AE199-AB199)/0.36/P199),"")))</f>
        <v/>
      </c>
    </row>
    <row r="200" spans="1:35" x14ac:dyDescent="0.25">
      <c r="A200" s="15" t="s">
        <v>439</v>
      </c>
      <c r="B200" s="4" t="s">
        <v>617</v>
      </c>
      <c r="C200" s="4" t="s">
        <v>736</v>
      </c>
      <c r="D200" s="4" t="s">
        <v>817</v>
      </c>
      <c r="E200" s="4" t="s">
        <v>59</v>
      </c>
      <c r="F200" s="15" t="s">
        <v>633</v>
      </c>
      <c r="G200" s="15" t="s">
        <v>632</v>
      </c>
      <c r="H200" s="27">
        <v>4</v>
      </c>
      <c r="I200" s="15" t="s">
        <v>629</v>
      </c>
      <c r="J200" s="15" t="s">
        <v>638</v>
      </c>
      <c r="K200" s="26">
        <v>1003</v>
      </c>
      <c r="L200" s="98">
        <v>-3.4068529590000001</v>
      </c>
      <c r="M200" s="98">
        <v>34.851600005999998</v>
      </c>
      <c r="N200" s="24">
        <v>42938</v>
      </c>
      <c r="O200" s="24">
        <v>43005</v>
      </c>
      <c r="P200" s="26">
        <f t="shared" si="5"/>
        <v>67</v>
      </c>
      <c r="Q200" s="77">
        <f>INDEX([1]Sheet1!$J:$J,MATCH(A200,[1]Sheet1!$A:$A,0))</f>
        <v>6.5250000359999998</v>
      </c>
      <c r="R200" s="91" t="s">
        <v>352</v>
      </c>
      <c r="S200" s="85">
        <v>0.7</v>
      </c>
      <c r="T200" s="85">
        <v>1.4</v>
      </c>
      <c r="U200" s="28">
        <v>7</v>
      </c>
      <c r="V200" s="28">
        <v>15</v>
      </c>
      <c r="W200" s="1">
        <v>0</v>
      </c>
      <c r="X200" s="1">
        <v>0</v>
      </c>
      <c r="Y200">
        <v>1</v>
      </c>
      <c r="Z200" s="4">
        <v>8</v>
      </c>
      <c r="AA200">
        <v>2.6</v>
      </c>
      <c r="AB200">
        <v>20.860000000000003</v>
      </c>
      <c r="AC200" s="107">
        <v>0</v>
      </c>
      <c r="AD200" s="110">
        <v>0</v>
      </c>
      <c r="AE200" s="107">
        <f t="shared" si="6"/>
        <v>0</v>
      </c>
      <c r="AF200" s="107">
        <f>IF(ISBLANK(AC200),"",IF(ISBLANK(AA201),"",IFERROR(((AC200-AA201)/0.36/P200),"")))</f>
        <v>-4.06301824212272E-2</v>
      </c>
      <c r="AG200" s="107" t="str">
        <f>IF(ISBLANK(AC200),"",IF(ISBLANK(AC201),"",IFERROR(((AC200-AC201)/0.36/P200),"")))</f>
        <v/>
      </c>
      <c r="AH200" s="107">
        <f>IF(ISBLANK(AE200),"",IF(ISBLANK(AB201),"",IFERROR(((AE200-AB201)/0.36/P200),"")))</f>
        <v>-0.23714759535655061</v>
      </c>
      <c r="AI200" s="107" t="str">
        <f>IF(ISBLANK(AE201),"",IF(ISBLANK(AE200),"",IFERROR(((AE200-AE201)/0.36/P200),"")))</f>
        <v/>
      </c>
    </row>
    <row r="201" spans="1:35" x14ac:dyDescent="0.25">
      <c r="A201" s="15" t="s">
        <v>440</v>
      </c>
      <c r="B201" s="4" t="s">
        <v>617</v>
      </c>
      <c r="C201" s="4" t="s">
        <v>736</v>
      </c>
      <c r="D201" s="4" t="s">
        <v>817</v>
      </c>
      <c r="E201" s="4" t="s">
        <v>59</v>
      </c>
      <c r="F201" s="15" t="s">
        <v>633</v>
      </c>
      <c r="G201" s="15" t="s">
        <v>632</v>
      </c>
      <c r="H201" s="27">
        <v>4</v>
      </c>
      <c r="I201" s="15" t="s">
        <v>631</v>
      </c>
      <c r="J201" s="15" t="s">
        <v>638</v>
      </c>
      <c r="K201" s="26">
        <v>1003</v>
      </c>
      <c r="L201" s="98">
        <v>-3.4068529590000001</v>
      </c>
      <c r="M201" s="98">
        <v>34.851600005999998</v>
      </c>
      <c r="N201" s="24">
        <v>42938</v>
      </c>
      <c r="O201" s="24">
        <v>43005</v>
      </c>
      <c r="P201" s="26">
        <f t="shared" si="5"/>
        <v>67</v>
      </c>
      <c r="Q201" s="77">
        <f>INDEX([1]Sheet1!$J:$J,MATCH(A201,[1]Sheet1!$A:$A,0))</f>
        <v>6.5250000359999998</v>
      </c>
      <c r="R201" s="91" t="s">
        <v>352</v>
      </c>
      <c r="S201" s="85">
        <v>1</v>
      </c>
      <c r="T201" s="85">
        <v>0.9</v>
      </c>
      <c r="U201" s="28">
        <v>2</v>
      </c>
      <c r="V201" s="28">
        <v>10</v>
      </c>
      <c r="X201" s="1"/>
      <c r="AA201">
        <v>0.98</v>
      </c>
      <c r="AB201">
        <v>5.7200000000000006</v>
      </c>
      <c r="AE201" s="107" t="str">
        <f t="shared" si="6"/>
        <v/>
      </c>
      <c r="AF201" s="107" t="str">
        <f>IF(ISBLANK(AC201),"",IF(ISBLANK(AA201),"",IFERROR(((AC201-AA201)/0.36/P201),"")))</f>
        <v/>
      </c>
      <c r="AH201" s="107" t="str">
        <f>IF(ISBLANK(AE201),"",IF(ISBLANK(AB201),"",IFERROR(((AE201-AB201)/0.36/P201),"")))</f>
        <v/>
      </c>
    </row>
    <row r="202" spans="1:35" x14ac:dyDescent="0.25">
      <c r="A202" s="15" t="s">
        <v>441</v>
      </c>
      <c r="B202" s="4" t="s">
        <v>618</v>
      </c>
      <c r="C202" s="4" t="s">
        <v>635</v>
      </c>
      <c r="D202" s="4" t="s">
        <v>819</v>
      </c>
      <c r="E202" s="4" t="s">
        <v>183</v>
      </c>
      <c r="F202" s="15" t="s">
        <v>635</v>
      </c>
      <c r="G202" s="15" t="s">
        <v>628</v>
      </c>
      <c r="H202" s="27">
        <v>1</v>
      </c>
      <c r="I202" s="15" t="s">
        <v>629</v>
      </c>
      <c r="J202" s="15" t="s">
        <v>638</v>
      </c>
      <c r="K202" s="27">
        <v>1023</v>
      </c>
      <c r="L202" s="98">
        <v>-2.4377470369999998</v>
      </c>
      <c r="M202" s="98">
        <v>34.855161979999998</v>
      </c>
      <c r="N202" s="24">
        <v>42942</v>
      </c>
      <c r="O202" s="24">
        <v>43003</v>
      </c>
      <c r="P202" s="26">
        <f t="shared" si="5"/>
        <v>61</v>
      </c>
      <c r="Q202" s="77">
        <f>INDEX([1]Sheet1!$J:$J,MATCH(A202,[1]Sheet1!$A:$A,0))</f>
        <v>167.08862460899999</v>
      </c>
      <c r="R202" s="91" t="s">
        <v>82</v>
      </c>
      <c r="S202" s="85">
        <v>4</v>
      </c>
      <c r="T202" s="85">
        <v>7.6</v>
      </c>
      <c r="U202" s="28">
        <v>25</v>
      </c>
      <c r="V202" s="28">
        <v>35</v>
      </c>
      <c r="W202" s="1">
        <v>5</v>
      </c>
      <c r="X202" s="1">
        <v>10.199999999999999</v>
      </c>
      <c r="Y202">
        <v>20</v>
      </c>
      <c r="Z202" s="4">
        <v>50</v>
      </c>
      <c r="AA202">
        <v>18.05</v>
      </c>
      <c r="AB202">
        <v>51.349999999999994</v>
      </c>
      <c r="AC202" s="75">
        <v>30.41</v>
      </c>
      <c r="AD202" s="110">
        <v>30.83</v>
      </c>
      <c r="AE202" s="107">
        <f t="shared" si="6"/>
        <v>61.239999999999995</v>
      </c>
      <c r="AF202" s="107">
        <f>IF(ISBLANK(AC202),"",IF(ISBLANK(AA204),"",IFERROR(((AC202-AA204)/0.36/P202),"")))</f>
        <v>0.9435336976320583</v>
      </c>
      <c r="AG202" s="107">
        <f>IF(ISBLANK(AC202),"",IF(ISBLANK(AC204),"",IFERROR(((AC202-AC204)/0.36/P202),"")))</f>
        <v>0.32377049180327871</v>
      </c>
      <c r="AH202" s="107">
        <f>IF(ISBLANK(AE202),"",IF(ISBLANK(AB204),"",IFERROR(((AE202-AB204)/0.36/P202),"")))</f>
        <v>1.4262295081967211</v>
      </c>
      <c r="AI202" s="107">
        <f>IF(ISBLANK(AE204),"",IF(ISBLANK(AE202),"",IFERROR(((AE202-AE204)/0.36/P202),"")))</f>
        <v>0.64344262295081944</v>
      </c>
    </row>
    <row r="203" spans="1:35" x14ac:dyDescent="0.25">
      <c r="A203" s="15" t="s">
        <v>442</v>
      </c>
      <c r="B203" s="4" t="s">
        <v>618</v>
      </c>
      <c r="C203" s="4" t="s">
        <v>635</v>
      </c>
      <c r="D203" s="4" t="s">
        <v>819</v>
      </c>
      <c r="E203" s="4" t="s">
        <v>183</v>
      </c>
      <c r="F203" s="15" t="s">
        <v>635</v>
      </c>
      <c r="G203" s="15" t="s">
        <v>628</v>
      </c>
      <c r="H203" s="27">
        <v>1</v>
      </c>
      <c r="I203" s="15" t="s">
        <v>634</v>
      </c>
      <c r="J203" s="15" t="s">
        <v>638</v>
      </c>
      <c r="K203" s="27">
        <v>1023</v>
      </c>
      <c r="L203" s="98">
        <v>-2.4377470369999998</v>
      </c>
      <c r="M203" s="98">
        <v>34.855161979999998</v>
      </c>
      <c r="N203" s="24">
        <v>42942</v>
      </c>
      <c r="O203" s="24">
        <v>43003</v>
      </c>
      <c r="P203" s="26">
        <f t="shared" si="5"/>
        <v>61</v>
      </c>
      <c r="Q203" s="77">
        <f>INDEX([1]Sheet1!$J:$J,MATCH(A203,[1]Sheet1!$A:$A,0))</f>
        <v>167.08862460899999</v>
      </c>
      <c r="R203" s="91" t="s">
        <v>82</v>
      </c>
      <c r="S203" s="85">
        <v>2.5</v>
      </c>
      <c r="T203" s="85">
        <v>10.8</v>
      </c>
      <c r="U203" s="28">
        <v>20</v>
      </c>
      <c r="V203" s="28">
        <v>50</v>
      </c>
      <c r="W203" s="1">
        <v>7</v>
      </c>
      <c r="X203" s="1">
        <v>15</v>
      </c>
      <c r="Y203">
        <v>30</v>
      </c>
      <c r="Z203" s="4">
        <v>70</v>
      </c>
      <c r="AA203">
        <v>13.9</v>
      </c>
      <c r="AB203">
        <v>24.58</v>
      </c>
      <c r="AC203" s="75">
        <v>23.55</v>
      </c>
      <c r="AD203" s="110">
        <v>55.17</v>
      </c>
      <c r="AE203" s="107">
        <f t="shared" si="6"/>
        <v>78.72</v>
      </c>
      <c r="AF203" s="107">
        <f>IF(ISBLANK(AC203),"",IF(ISBLANK(AA204),"",IFERROR(((AC203-AA204)/0.36/P203),"")))</f>
        <v>0.6311475409836067</v>
      </c>
      <c r="AG203" s="107">
        <f>IF(ISBLANK(AC203),"",IF(ISBLANK(AC204),"",IFERROR(((AC203-AC204)/0.36/P203),"")))</f>
        <v>1.1384335154826957E-2</v>
      </c>
      <c r="AH203" s="107">
        <f>IF(ISBLANK(AE203),"",IF(ISBLANK(AB204),"",IFERROR(((AE203-AB204)/0.36/P203),"")))</f>
        <v>2.2222222222222219</v>
      </c>
      <c r="AI203" s="107">
        <f>IF(ISBLANK(AE204),"",IF(ISBLANK(AE203),"",IFERROR(((AE203-AE204)/0.36/P203),"")))</f>
        <v>1.4394353369763206</v>
      </c>
    </row>
    <row r="204" spans="1:35" x14ac:dyDescent="0.25">
      <c r="A204" s="15" t="s">
        <v>443</v>
      </c>
      <c r="B204" s="4" t="s">
        <v>618</v>
      </c>
      <c r="C204" s="4" t="s">
        <v>635</v>
      </c>
      <c r="D204" s="4" t="s">
        <v>819</v>
      </c>
      <c r="E204" s="4" t="s">
        <v>183</v>
      </c>
      <c r="F204" s="15" t="s">
        <v>635</v>
      </c>
      <c r="G204" s="15" t="s">
        <v>628</v>
      </c>
      <c r="H204" s="27">
        <v>1</v>
      </c>
      <c r="I204" s="15" t="s">
        <v>631</v>
      </c>
      <c r="J204" s="15" t="s">
        <v>638</v>
      </c>
      <c r="K204" s="27">
        <v>1023</v>
      </c>
      <c r="L204" s="98">
        <v>-2.4377470369999998</v>
      </c>
      <c r="M204" s="98">
        <v>34.855161979999998</v>
      </c>
      <c r="N204" s="24">
        <v>42942</v>
      </c>
      <c r="O204" s="24">
        <v>43003</v>
      </c>
      <c r="P204" s="26">
        <f t="shared" si="5"/>
        <v>61</v>
      </c>
      <c r="Q204" s="77">
        <f>INDEX([1]Sheet1!$J:$J,MATCH(A204,[1]Sheet1!$A:$A,0))</f>
        <v>167.08862460899999</v>
      </c>
      <c r="R204" s="91" t="s">
        <v>82</v>
      </c>
      <c r="S204" s="85">
        <v>2.2000000000000002</v>
      </c>
      <c r="T204" s="85">
        <v>6.8</v>
      </c>
      <c r="U204" s="28">
        <v>20</v>
      </c>
      <c r="V204" s="28">
        <v>30</v>
      </c>
      <c r="W204" s="1">
        <v>2.5</v>
      </c>
      <c r="X204" s="1">
        <v>7</v>
      </c>
      <c r="Y204">
        <v>25</v>
      </c>
      <c r="Z204" s="4">
        <v>40</v>
      </c>
      <c r="AA204">
        <v>9.69</v>
      </c>
      <c r="AB204">
        <v>29.92</v>
      </c>
      <c r="AC204" s="75">
        <v>23.3</v>
      </c>
      <c r="AD204" s="110">
        <v>23.81</v>
      </c>
      <c r="AE204" s="107">
        <f t="shared" si="6"/>
        <v>47.11</v>
      </c>
      <c r="AF204" s="107">
        <f>IF(ISBLANK(AC204),"",IF(ISBLANK(AA204),"",IFERROR(((AC204-AA204)/0.36/P204),"")))</f>
        <v>0.61976320582877964</v>
      </c>
      <c r="AH204" s="107">
        <f>IF(ISBLANK(AE204),"",IF(ISBLANK(AB204),"",IFERROR(((AE204-AB204)/0.36/P204),"")))</f>
        <v>0.78278688524590156</v>
      </c>
    </row>
    <row r="205" spans="1:35" x14ac:dyDescent="0.25">
      <c r="A205" s="15" t="s">
        <v>444</v>
      </c>
      <c r="B205" s="4" t="s">
        <v>619</v>
      </c>
      <c r="C205" s="4" t="s">
        <v>635</v>
      </c>
      <c r="D205" s="4" t="s">
        <v>820</v>
      </c>
      <c r="E205" s="4" t="s">
        <v>183</v>
      </c>
      <c r="F205" s="15" t="s">
        <v>635</v>
      </c>
      <c r="G205" s="15" t="s">
        <v>628</v>
      </c>
      <c r="H205" s="27">
        <v>2</v>
      </c>
      <c r="I205" s="15" t="s">
        <v>629</v>
      </c>
      <c r="J205" s="15" t="s">
        <v>638</v>
      </c>
      <c r="K205" s="27">
        <v>1025</v>
      </c>
      <c r="L205" s="98">
        <v>-2.43776598</v>
      </c>
      <c r="M205" s="98">
        <v>34.855393991</v>
      </c>
      <c r="N205" s="24">
        <v>42942</v>
      </c>
      <c r="O205" s="24">
        <v>43003</v>
      </c>
      <c r="P205" s="26">
        <f t="shared" si="5"/>
        <v>61</v>
      </c>
      <c r="Q205" s="77">
        <f>INDEX([1]Sheet1!$J:$J,MATCH(A205,[1]Sheet1!$A:$A,0))</f>
        <v>167.08862460899999</v>
      </c>
      <c r="R205" s="91" t="s">
        <v>82</v>
      </c>
      <c r="S205" s="85">
        <v>4.2</v>
      </c>
      <c r="T205" s="85">
        <v>17.8</v>
      </c>
      <c r="U205" s="28">
        <v>10</v>
      </c>
      <c r="V205" s="28">
        <v>45</v>
      </c>
      <c r="W205" s="1">
        <v>5</v>
      </c>
      <c r="X205" s="1">
        <v>10.8</v>
      </c>
      <c r="Y205">
        <v>12</v>
      </c>
      <c r="Z205" s="4">
        <v>70</v>
      </c>
      <c r="AA205">
        <v>7.72</v>
      </c>
      <c r="AB205">
        <v>23.09</v>
      </c>
      <c r="AC205" s="75">
        <v>10.67</v>
      </c>
      <c r="AD205" s="110">
        <v>72.08</v>
      </c>
      <c r="AE205" s="107">
        <f t="shared" si="6"/>
        <v>82.75</v>
      </c>
      <c r="AF205" s="107">
        <f>IF(ISBLANK(AC205),"",IF(ISBLANK(AA207),"",IFERROR(((AC205-AA207)/0.36/P205),"")))</f>
        <v>-0.29508196721311469</v>
      </c>
      <c r="AG205" s="107">
        <f>IF(ISBLANK(AC205),"",IF(ISBLANK(AC207),"",IFERROR(((AC205-AC207)/0.36/P205),"")))</f>
        <v>-6.6939890710382546E-2</v>
      </c>
      <c r="AH205" s="107">
        <f>IF(ISBLANK(AE205),"",IF(ISBLANK(AB207),"",IFERROR(((AE205-AB207)/0.36/P205),"")))</f>
        <v>2.2317850637522771</v>
      </c>
      <c r="AI205" s="107">
        <f>IF(ISBLANK(AE207),"",IF(ISBLANK(AE205),"",IFERROR(((AE205-AE207)/0.36/P205),"")))</f>
        <v>1.8051001821493626</v>
      </c>
    </row>
    <row r="206" spans="1:35" x14ac:dyDescent="0.25">
      <c r="A206" s="15" t="s">
        <v>445</v>
      </c>
      <c r="B206" s="4" t="s">
        <v>619</v>
      </c>
      <c r="C206" s="4" t="s">
        <v>635</v>
      </c>
      <c r="D206" s="4" t="s">
        <v>820</v>
      </c>
      <c r="E206" s="4" t="s">
        <v>183</v>
      </c>
      <c r="F206" s="15" t="s">
        <v>635</v>
      </c>
      <c r="G206" s="15" t="s">
        <v>628</v>
      </c>
      <c r="H206" s="27">
        <v>2</v>
      </c>
      <c r="I206" s="15" t="s">
        <v>634</v>
      </c>
      <c r="J206" s="15" t="s">
        <v>638</v>
      </c>
      <c r="K206" s="27">
        <v>1025</v>
      </c>
      <c r="L206" s="98">
        <v>-2.43776598</v>
      </c>
      <c r="M206" s="98">
        <v>34.855393991</v>
      </c>
      <c r="N206" s="24">
        <v>42942</v>
      </c>
      <c r="O206" s="24">
        <v>43003</v>
      </c>
      <c r="P206" s="26">
        <f t="shared" si="5"/>
        <v>61</v>
      </c>
      <c r="Q206" s="77">
        <f>INDEX([1]Sheet1!$J:$J,MATCH(A206,[1]Sheet1!$A:$A,0))</f>
        <v>167.08862460899999</v>
      </c>
      <c r="R206" s="91" t="s">
        <v>82</v>
      </c>
      <c r="S206" s="85">
        <v>2.2000000000000002</v>
      </c>
      <c r="T206" s="85">
        <v>9</v>
      </c>
      <c r="U206" s="28">
        <v>5</v>
      </c>
      <c r="V206" s="28">
        <v>30</v>
      </c>
      <c r="W206" s="1">
        <v>2.75</v>
      </c>
      <c r="X206" s="1">
        <v>7.6</v>
      </c>
      <c r="Y206">
        <v>8</v>
      </c>
      <c r="Z206" s="4">
        <v>35</v>
      </c>
      <c r="AA206">
        <v>29.3</v>
      </c>
      <c r="AB206">
        <v>60.32</v>
      </c>
      <c r="AC206" s="75">
        <v>8.58</v>
      </c>
      <c r="AD206" s="110">
        <v>40.1</v>
      </c>
      <c r="AE206" s="107">
        <f t="shared" si="6"/>
        <v>48.68</v>
      </c>
      <c r="AF206" s="107">
        <f>IF(ISBLANK(AC206),"",IF(ISBLANK(AA207),"",IFERROR(((AC206-AA207)/0.36/P206),"")))</f>
        <v>-0.39025500910746808</v>
      </c>
      <c r="AG206" s="107">
        <f>IF(ISBLANK(AC206),"",IF(ISBLANK(AC207),"",IFERROR(((AC206-AC207)/0.36/P206),"")))</f>
        <v>-0.16211293260473592</v>
      </c>
      <c r="AH206" s="107">
        <f>IF(ISBLANK(AE206),"",IF(ISBLANK(AB207),"",IFERROR(((AE206-AB207)/0.36/P206),"")))</f>
        <v>0.68032786885245922</v>
      </c>
      <c r="AI206" s="107">
        <f>IF(ISBLANK(AE207),"",IF(ISBLANK(AE206),"",IFERROR(((AE206-AE207)/0.36/P206),"")))</f>
        <v>0.25364298724954465</v>
      </c>
    </row>
    <row r="207" spans="1:35" x14ac:dyDescent="0.25">
      <c r="A207" s="15" t="s">
        <v>446</v>
      </c>
      <c r="B207" s="4" t="s">
        <v>619</v>
      </c>
      <c r="C207" s="4" t="s">
        <v>635</v>
      </c>
      <c r="D207" s="4" t="s">
        <v>820</v>
      </c>
      <c r="E207" s="4" t="s">
        <v>183</v>
      </c>
      <c r="F207" s="15" t="s">
        <v>635</v>
      </c>
      <c r="G207" s="15" t="s">
        <v>628</v>
      </c>
      <c r="H207" s="27">
        <v>2</v>
      </c>
      <c r="I207" s="15" t="s">
        <v>631</v>
      </c>
      <c r="J207" s="15" t="s">
        <v>638</v>
      </c>
      <c r="K207" s="27">
        <v>1025</v>
      </c>
      <c r="L207" s="98">
        <v>-2.43776598</v>
      </c>
      <c r="M207" s="98">
        <v>34.855393991</v>
      </c>
      <c r="N207" s="24">
        <v>42942</v>
      </c>
      <c r="O207" s="24">
        <v>43003</v>
      </c>
      <c r="P207" s="26">
        <f t="shared" si="5"/>
        <v>61</v>
      </c>
      <c r="Q207" s="77">
        <f>INDEX([1]Sheet1!$J:$J,MATCH(A207,[1]Sheet1!$A:$A,0))</f>
        <v>167.08862460899999</v>
      </c>
      <c r="R207" s="91" t="s">
        <v>82</v>
      </c>
      <c r="S207" s="85">
        <v>3.5</v>
      </c>
      <c r="T207" s="85">
        <v>4.8</v>
      </c>
      <c r="U207" s="28">
        <v>12</v>
      </c>
      <c r="V207" s="28">
        <v>40</v>
      </c>
      <c r="W207" s="1">
        <v>3.5</v>
      </c>
      <c r="X207" s="1">
        <v>6.2</v>
      </c>
      <c r="Y207">
        <v>17</v>
      </c>
      <c r="Z207" s="4">
        <v>40</v>
      </c>
      <c r="AA207">
        <v>17.149999999999999</v>
      </c>
      <c r="AB207">
        <v>33.739999999999995</v>
      </c>
      <c r="AC207" s="75">
        <v>12.14</v>
      </c>
      <c r="AD207" s="110">
        <v>30.97</v>
      </c>
      <c r="AE207" s="107">
        <f t="shared" si="6"/>
        <v>43.11</v>
      </c>
      <c r="AF207" s="107">
        <f>IF(ISBLANK(AC207),"",IF(ISBLANK(AA207),"",IFERROR(((AC207-AA207)/0.36/P207),"")))</f>
        <v>-0.22814207650273216</v>
      </c>
      <c r="AH207" s="107">
        <f>IF(ISBLANK(AE207),"",IF(ISBLANK(AB207),"",IFERROR(((AE207-AB207)/0.36/P207),"")))</f>
        <v>0.42668488160291462</v>
      </c>
    </row>
    <row r="208" spans="1:35" x14ac:dyDescent="0.25">
      <c r="A208" s="15" t="s">
        <v>447</v>
      </c>
      <c r="B208" s="4" t="s">
        <v>620</v>
      </c>
      <c r="C208" s="4" t="s">
        <v>635</v>
      </c>
      <c r="D208" s="4" t="s">
        <v>821</v>
      </c>
      <c r="E208" s="4" t="s">
        <v>183</v>
      </c>
      <c r="F208" s="15" t="s">
        <v>635</v>
      </c>
      <c r="G208" s="15" t="s">
        <v>628</v>
      </c>
      <c r="H208" s="27">
        <v>3</v>
      </c>
      <c r="I208" s="15" t="s">
        <v>629</v>
      </c>
      <c r="J208" s="15" t="s">
        <v>638</v>
      </c>
      <c r="K208" s="27">
        <v>1027</v>
      </c>
      <c r="L208" s="98">
        <v>-2.4379910339999999</v>
      </c>
      <c r="M208" s="98">
        <v>34.855417963000001</v>
      </c>
      <c r="N208" s="24">
        <v>42942</v>
      </c>
      <c r="O208" s="24">
        <v>43003</v>
      </c>
      <c r="P208" s="26">
        <f t="shared" si="5"/>
        <v>61</v>
      </c>
      <c r="Q208" s="77">
        <f>INDEX([1]Sheet1!$J:$J,MATCH(A208,[1]Sheet1!$A:$A,0))</f>
        <v>167.08862460899999</v>
      </c>
      <c r="R208" s="91" t="s">
        <v>82</v>
      </c>
      <c r="S208" s="85">
        <v>4.4000000000000004</v>
      </c>
      <c r="T208" s="85">
        <v>12.2</v>
      </c>
      <c r="U208" s="28">
        <v>20</v>
      </c>
      <c r="V208" s="28">
        <v>65</v>
      </c>
      <c r="W208" s="1">
        <v>5.5</v>
      </c>
      <c r="X208" s="1">
        <v>13.4</v>
      </c>
      <c r="Y208">
        <v>25</v>
      </c>
      <c r="Z208" s="4">
        <v>60</v>
      </c>
      <c r="AA208">
        <v>12.5</v>
      </c>
      <c r="AB208">
        <v>18.420000000000002</v>
      </c>
      <c r="AC208" s="75">
        <v>34.89</v>
      </c>
      <c r="AD208" s="110">
        <v>53.18</v>
      </c>
      <c r="AE208" s="107">
        <f t="shared" si="6"/>
        <v>88.07</v>
      </c>
      <c r="AF208" s="107">
        <f>IF(ISBLANK(AC208),"",IF(ISBLANK(AA210),"",IFERROR(((AC208-AA210)/0.36/P208),"")))</f>
        <v>1.2786885245901642</v>
      </c>
      <c r="AG208" s="107">
        <f>IF(ISBLANK(AC208),"",IF(ISBLANK(AC210),"",IFERROR(((AC208-AC210)/0.36/P208),"")))</f>
        <v>1.2308743169398908</v>
      </c>
      <c r="AH208" s="107">
        <f>IF(ISBLANK(AE208),"",IF(ISBLANK(AB210),"",IFERROR(((AE208-AB210)/0.36/P208),"")))</f>
        <v>2.6844262295081966</v>
      </c>
      <c r="AI208" s="107">
        <f>IF(ISBLANK(AE210),"",IF(ISBLANK(AE208),"",IFERROR(((AE208-AE210)/0.36/P208),"")))</f>
        <v>2.9394353369763202</v>
      </c>
    </row>
    <row r="209" spans="1:37" x14ac:dyDescent="0.25">
      <c r="A209" s="15" t="s">
        <v>448</v>
      </c>
      <c r="B209" s="4" t="s">
        <v>620</v>
      </c>
      <c r="C209" s="4" t="s">
        <v>635</v>
      </c>
      <c r="D209" s="4" t="s">
        <v>821</v>
      </c>
      <c r="E209" s="4" t="s">
        <v>183</v>
      </c>
      <c r="F209" s="15" t="s">
        <v>635</v>
      </c>
      <c r="G209" s="15" t="s">
        <v>628</v>
      </c>
      <c r="H209" s="27">
        <v>3</v>
      </c>
      <c r="I209" s="15" t="s">
        <v>634</v>
      </c>
      <c r="J209" s="15" t="s">
        <v>638</v>
      </c>
      <c r="K209" s="27">
        <v>1027</v>
      </c>
      <c r="L209" s="98">
        <v>-2.4379910339999999</v>
      </c>
      <c r="M209" s="98">
        <v>34.855417963000001</v>
      </c>
      <c r="N209" s="24">
        <v>42942</v>
      </c>
      <c r="O209" s="24">
        <v>43003</v>
      </c>
      <c r="P209" s="26">
        <f t="shared" si="5"/>
        <v>61</v>
      </c>
      <c r="Q209" s="77">
        <f>INDEX([1]Sheet1!$J:$J,MATCH(A209,[1]Sheet1!$A:$A,0))</f>
        <v>167.08862460899999</v>
      </c>
      <c r="R209" s="91" t="s">
        <v>82</v>
      </c>
      <c r="S209" s="85">
        <v>2.5</v>
      </c>
      <c r="T209" s="85">
        <v>9.1999999999999993</v>
      </c>
      <c r="U209" s="28">
        <v>22</v>
      </c>
      <c r="V209" s="28">
        <v>35</v>
      </c>
      <c r="W209" s="1">
        <v>2.25</v>
      </c>
      <c r="X209" s="1">
        <v>7.2</v>
      </c>
      <c r="Y209">
        <v>18</v>
      </c>
      <c r="Z209" s="4">
        <v>35</v>
      </c>
      <c r="AA209">
        <v>10.119999999999999</v>
      </c>
      <c r="AB209">
        <v>29.83</v>
      </c>
      <c r="AC209" s="75">
        <v>18.62</v>
      </c>
      <c r="AD209" s="110">
        <v>19.16</v>
      </c>
      <c r="AE209" s="107">
        <f t="shared" si="6"/>
        <v>37.78</v>
      </c>
      <c r="AF209" s="107">
        <f>IF(ISBLANK(AC209),"",IF(ISBLANK(AA210),"",IFERROR(((AC209-AA210)/0.36/P209),"")))</f>
        <v>0.53779599271402567</v>
      </c>
      <c r="AG209" s="107">
        <f>IF(ISBLANK(AC209),"",IF(ISBLANK(AC210),"",IFERROR(((AC209-AC210)/0.36/P209),"")))</f>
        <v>0.48998178506375234</v>
      </c>
      <c r="AH209" s="107">
        <f>IF(ISBLANK(AE209),"",IF(ISBLANK(AB210),"",IFERROR(((AE209-AB210)/0.36/P209),"")))</f>
        <v>0.39435336976320601</v>
      </c>
      <c r="AI209" s="107">
        <f>IF(ISBLANK(AE210),"",IF(ISBLANK(AE209),"",IFERROR(((AE209-AE210)/0.36/P209),"")))</f>
        <v>0.64936247723132978</v>
      </c>
    </row>
    <row r="210" spans="1:37" x14ac:dyDescent="0.25">
      <c r="A210" s="15" t="s">
        <v>449</v>
      </c>
      <c r="B210" s="4" t="s">
        <v>620</v>
      </c>
      <c r="C210" s="4" t="s">
        <v>635</v>
      </c>
      <c r="D210" s="4" t="s">
        <v>821</v>
      </c>
      <c r="E210" s="4" t="s">
        <v>183</v>
      </c>
      <c r="F210" s="15" t="s">
        <v>635</v>
      </c>
      <c r="G210" s="15" t="s">
        <v>628</v>
      </c>
      <c r="H210" s="27">
        <v>3</v>
      </c>
      <c r="I210" s="15" t="s">
        <v>631</v>
      </c>
      <c r="J210" s="15" t="s">
        <v>638</v>
      </c>
      <c r="K210" s="27">
        <v>1027</v>
      </c>
      <c r="L210" s="98">
        <v>-2.4379910339999999</v>
      </c>
      <c r="M210" s="98">
        <v>34.855417963000001</v>
      </c>
      <c r="N210" s="24">
        <v>42942</v>
      </c>
      <c r="O210" s="24">
        <v>43003</v>
      </c>
      <c r="P210" s="26">
        <f t="shared" si="5"/>
        <v>61</v>
      </c>
      <c r="Q210" s="77">
        <f>INDEX([1]Sheet1!$J:$J,MATCH(A210,[1]Sheet1!$A:$A,0))</f>
        <v>167.08862460899999</v>
      </c>
      <c r="R210" s="91" t="s">
        <v>82</v>
      </c>
      <c r="S210" s="85">
        <v>3.5</v>
      </c>
      <c r="T210" s="85">
        <v>1.4</v>
      </c>
      <c r="U210" s="28">
        <v>7</v>
      </c>
      <c r="V210" s="28">
        <v>25</v>
      </c>
      <c r="W210" s="1">
        <v>3.5</v>
      </c>
      <c r="X210" s="1">
        <v>3.2</v>
      </c>
      <c r="Y210">
        <v>10</v>
      </c>
      <c r="Z210" s="4">
        <v>27</v>
      </c>
      <c r="AA210">
        <v>6.81</v>
      </c>
      <c r="AB210">
        <v>29.119999999999997</v>
      </c>
      <c r="AC210" s="75">
        <v>7.86</v>
      </c>
      <c r="AD210" s="110">
        <v>15.66</v>
      </c>
      <c r="AE210" s="107">
        <f t="shared" si="6"/>
        <v>23.52</v>
      </c>
      <c r="AF210" s="107">
        <f>IF(ISBLANK(AC210),"",IF(ISBLANK(AA210),"",IFERROR(((AC210-AA210)/0.36/P210),"")))</f>
        <v>4.7814207650273256E-2</v>
      </c>
      <c r="AH210" s="107">
        <f>IF(ISBLANK(AE210),"",IF(ISBLANK(AB210),"",IFERROR(((AE210-AB210)/0.36/P210),"")))</f>
        <v>-0.25500910746812377</v>
      </c>
    </row>
    <row r="211" spans="1:37" x14ac:dyDescent="0.25">
      <c r="A211" s="15" t="s">
        <v>450</v>
      </c>
      <c r="B211" s="4" t="s">
        <v>621</v>
      </c>
      <c r="C211" s="4" t="s">
        <v>635</v>
      </c>
      <c r="D211" s="4" t="s">
        <v>822</v>
      </c>
      <c r="E211" s="4" t="s">
        <v>183</v>
      </c>
      <c r="F211" s="15" t="s">
        <v>635</v>
      </c>
      <c r="G211" s="15" t="s">
        <v>628</v>
      </c>
      <c r="H211" s="27">
        <v>4</v>
      </c>
      <c r="I211" s="15" t="s">
        <v>629</v>
      </c>
      <c r="J211" s="15" t="s">
        <v>638</v>
      </c>
      <c r="K211" s="102">
        <v>1026</v>
      </c>
      <c r="L211" s="100">
        <v>-2.4380789599999999</v>
      </c>
      <c r="M211" s="100">
        <v>34.854988976999998</v>
      </c>
      <c r="N211" s="24">
        <v>42942</v>
      </c>
      <c r="O211" s="24">
        <v>43003</v>
      </c>
      <c r="P211" s="26">
        <f t="shared" si="5"/>
        <v>61</v>
      </c>
      <c r="Q211" s="77">
        <f>INDEX([1]Sheet1!$J:$J,MATCH(A211,[1]Sheet1!$A:$A,0))</f>
        <v>167.08862460899999</v>
      </c>
      <c r="R211" s="91" t="s">
        <v>82</v>
      </c>
      <c r="S211" s="85">
        <v>3.2</v>
      </c>
      <c r="T211" s="85">
        <v>9.1999999999999993</v>
      </c>
      <c r="U211" s="28">
        <v>15</v>
      </c>
      <c r="V211" s="28">
        <v>30</v>
      </c>
      <c r="W211" s="1">
        <v>4</v>
      </c>
      <c r="X211" s="1">
        <v>8.6</v>
      </c>
      <c r="Y211">
        <v>20</v>
      </c>
      <c r="Z211" s="4">
        <v>40</v>
      </c>
      <c r="AA211">
        <v>16.55</v>
      </c>
      <c r="AB211">
        <v>40.81</v>
      </c>
      <c r="AC211" s="75">
        <v>18.329999999999998</v>
      </c>
      <c r="AD211" s="110">
        <v>18.93</v>
      </c>
      <c r="AE211" s="107">
        <f t="shared" si="6"/>
        <v>37.26</v>
      </c>
      <c r="AF211" s="107">
        <f>IF(ISBLANK(AC211),"",IF(ISBLANK(AA213),"",IFERROR(((AC211-AA213)/0.36/P211),"")))</f>
        <v>0.52504553734061921</v>
      </c>
      <c r="AG211" s="107">
        <f>IF(ISBLANK(AC211),"",IF(ISBLANK(AC213),"",IFERROR(((AC211-AC213)/0.36/P211),"")))</f>
        <v>0.12431693989071033</v>
      </c>
      <c r="AH211" s="107">
        <f>IF(ISBLANK(AE211),"",IF(ISBLANK(AB213),"",IFERROR(((AE211-AB213)/0.36/P211),"")))</f>
        <v>1.0787795992714027</v>
      </c>
      <c r="AI211" s="107">
        <f>IF(ISBLANK(AE213),"",IF(ISBLANK(AE211),"",IFERROR(((AE211-AE213)/0.36/P211),"")))</f>
        <v>0.3328779599271402</v>
      </c>
    </row>
    <row r="212" spans="1:37" x14ac:dyDescent="0.25">
      <c r="A212" s="15" t="s">
        <v>451</v>
      </c>
      <c r="B212" s="4" t="s">
        <v>621</v>
      </c>
      <c r="C212" s="4" t="s">
        <v>635</v>
      </c>
      <c r="D212" s="4" t="s">
        <v>822</v>
      </c>
      <c r="E212" s="4" t="s">
        <v>183</v>
      </c>
      <c r="F212" s="15" t="s">
        <v>635</v>
      </c>
      <c r="G212" s="15" t="s">
        <v>628</v>
      </c>
      <c r="H212" s="27">
        <v>4</v>
      </c>
      <c r="I212" s="15" t="s">
        <v>634</v>
      </c>
      <c r="J212" s="15" t="s">
        <v>638</v>
      </c>
      <c r="K212" s="102">
        <v>1026</v>
      </c>
      <c r="L212" s="100">
        <v>-2.4380789599999999</v>
      </c>
      <c r="M212" s="100">
        <v>34.854988976999998</v>
      </c>
      <c r="N212" s="24">
        <v>42942</v>
      </c>
      <c r="O212" s="24">
        <v>43003</v>
      </c>
      <c r="P212" s="26">
        <f t="shared" si="5"/>
        <v>61</v>
      </c>
      <c r="Q212" s="77">
        <f>INDEX([1]Sheet1!$J:$J,MATCH(A212,[1]Sheet1!$A:$A,0))</f>
        <v>167.08862460899999</v>
      </c>
      <c r="R212" s="91" t="s">
        <v>82</v>
      </c>
      <c r="S212" s="85">
        <v>2.5</v>
      </c>
      <c r="T212" s="85">
        <v>8.4</v>
      </c>
      <c r="U212" s="28">
        <v>15</v>
      </c>
      <c r="V212" s="28">
        <v>25</v>
      </c>
      <c r="W212" s="1">
        <v>5.75</v>
      </c>
      <c r="X212" s="1">
        <v>7.8</v>
      </c>
      <c r="Y212">
        <v>20</v>
      </c>
      <c r="Z212" s="4">
        <v>40</v>
      </c>
      <c r="AA212">
        <v>5.67</v>
      </c>
      <c r="AB212">
        <v>25.39</v>
      </c>
      <c r="AC212" s="75">
        <v>27.72</v>
      </c>
      <c r="AD212" s="110">
        <v>23.55</v>
      </c>
      <c r="AE212" s="107">
        <f t="shared" si="6"/>
        <v>51.269999999999996</v>
      </c>
      <c r="AF212" s="107">
        <f>IF(ISBLANK(AC212),"",IF(ISBLANK(AA213),"",IFERROR(((AC212-AA213)/0.36/P212),"")))</f>
        <v>0.95264116575591984</v>
      </c>
      <c r="AG212" s="107">
        <f>IF(ISBLANK(AC212),"",IF(ISBLANK(AC213),"",IFERROR(((AC212-AC213)/0.36/P212),"")))</f>
        <v>0.55191256830601088</v>
      </c>
      <c r="AH212" s="107">
        <f>IF(ISBLANK(AE212),"",IF(ISBLANK(AB213),"",IFERROR(((AE212-AB213)/0.36/P212),"")))</f>
        <v>1.7167577413479052</v>
      </c>
      <c r="AI212" s="107">
        <f>IF(ISBLANK(AE213),"",IF(ISBLANK(AE212),"",IFERROR(((AE212-AE213)/0.36/P212),"")))</f>
        <v>0.97085610200364281</v>
      </c>
    </row>
    <row r="213" spans="1:37" s="50" customFormat="1" x14ac:dyDescent="0.25">
      <c r="A213" s="49" t="s">
        <v>402</v>
      </c>
      <c r="B213" s="51" t="s">
        <v>621</v>
      </c>
      <c r="C213" s="51" t="s">
        <v>635</v>
      </c>
      <c r="D213" s="51" t="s">
        <v>822</v>
      </c>
      <c r="E213" s="51" t="s">
        <v>183</v>
      </c>
      <c r="F213" s="49" t="s">
        <v>635</v>
      </c>
      <c r="G213" s="49" t="s">
        <v>628</v>
      </c>
      <c r="H213" s="69">
        <v>4</v>
      </c>
      <c r="I213" s="49" t="s">
        <v>631</v>
      </c>
      <c r="J213" s="49" t="s">
        <v>638</v>
      </c>
      <c r="K213" s="69">
        <v>1026</v>
      </c>
      <c r="L213" s="99">
        <v>-2.4380789599999999</v>
      </c>
      <c r="M213" s="99">
        <v>34.854988976999998</v>
      </c>
      <c r="N213" s="52">
        <v>42942</v>
      </c>
      <c r="O213" s="52">
        <v>43003</v>
      </c>
      <c r="P213" s="60">
        <f t="shared" si="5"/>
        <v>61</v>
      </c>
      <c r="Q213" s="78">
        <f>INDEX([1]Sheet1!$J:$J,MATCH(A213,[1]Sheet1!$A:$A,0))</f>
        <v>167.08862460899999</v>
      </c>
      <c r="R213" s="92" t="s">
        <v>82</v>
      </c>
      <c r="S213" s="86">
        <v>2.5</v>
      </c>
      <c r="T213" s="86">
        <v>8.8000000000000007</v>
      </c>
      <c r="U213" s="105">
        <v>15</v>
      </c>
      <c r="V213" s="105">
        <v>30</v>
      </c>
      <c r="W213" s="53">
        <v>2.5</v>
      </c>
      <c r="X213" s="53">
        <v>5.4</v>
      </c>
      <c r="Y213" s="50">
        <v>12</v>
      </c>
      <c r="Z213" s="51">
        <v>35</v>
      </c>
      <c r="AA213" s="50">
        <v>6.8</v>
      </c>
      <c r="AB213" s="50">
        <v>13.57</v>
      </c>
      <c r="AC213" s="76">
        <v>15.6</v>
      </c>
      <c r="AD213" s="111">
        <v>14.35</v>
      </c>
      <c r="AE213" s="109">
        <f t="shared" si="6"/>
        <v>29.95</v>
      </c>
      <c r="AF213" s="109">
        <f>IF(ISBLANK(AC213),"",IF(ISBLANK(AA213),"",IFERROR(((AC213-AA213)/0.36/P213),"")))</f>
        <v>0.40072859744990896</v>
      </c>
      <c r="AG213" s="109"/>
      <c r="AH213" s="109">
        <f>IF(ISBLANK(AE213),"",IF(ISBLANK(AB213),"",IFERROR(((AE213-AB213)/0.36/P213),"")))</f>
        <v>0.74590163934426235</v>
      </c>
      <c r="AI213" s="109"/>
      <c r="AJ213" s="109"/>
      <c r="AK213" s="109"/>
    </row>
    <row r="214" spans="1:37" x14ac:dyDescent="0.25">
      <c r="A214" s="15" t="s">
        <v>452</v>
      </c>
      <c r="B214" s="4" t="s">
        <v>742</v>
      </c>
      <c r="C214" s="4" t="s">
        <v>733</v>
      </c>
      <c r="D214" s="4" t="s">
        <v>802</v>
      </c>
      <c r="E214" s="4" t="s">
        <v>14</v>
      </c>
      <c r="F214" s="15" t="s">
        <v>627</v>
      </c>
      <c r="G214" s="15" t="s">
        <v>628</v>
      </c>
      <c r="H214" s="27">
        <v>1</v>
      </c>
      <c r="I214" s="15" t="s">
        <v>629</v>
      </c>
      <c r="J214" s="15" t="s">
        <v>639</v>
      </c>
      <c r="K214" s="26">
        <v>954</v>
      </c>
      <c r="L214" s="98">
        <v>-2.2724839860000001</v>
      </c>
      <c r="M214" s="98">
        <v>34.023325982999999</v>
      </c>
      <c r="N214" s="24">
        <v>43009</v>
      </c>
      <c r="O214" s="24">
        <v>43083</v>
      </c>
      <c r="P214" s="26">
        <f t="shared" si="5"/>
        <v>74</v>
      </c>
      <c r="Q214" s="77">
        <f>INDEX([1]Sheet1!$J:$J,MATCH(A214,[1]Sheet1!$A:$A,0))</f>
        <v>428.21549179200002</v>
      </c>
      <c r="R214" s="91" t="s">
        <v>39</v>
      </c>
      <c r="S214" s="85">
        <v>4.4000000000000004</v>
      </c>
      <c r="T214" s="85">
        <v>14.4</v>
      </c>
      <c r="U214" s="28">
        <v>15</v>
      </c>
      <c r="V214" s="28">
        <v>40</v>
      </c>
      <c r="W214" s="1">
        <v>5</v>
      </c>
      <c r="X214" s="71">
        <v>63.2</v>
      </c>
      <c r="Y214" s="72">
        <v>18</v>
      </c>
      <c r="Z214" s="58">
        <v>60</v>
      </c>
      <c r="AA214">
        <v>10.26</v>
      </c>
      <c r="AB214">
        <v>56.769999999999996</v>
      </c>
      <c r="AC214" s="107">
        <v>14</v>
      </c>
      <c r="AD214" s="110">
        <v>41.45</v>
      </c>
      <c r="AE214" s="107">
        <f t="shared" si="6"/>
        <v>55.45</v>
      </c>
      <c r="AF214" s="107">
        <f>IF(ISBLANK(AC214),"",IF(ISBLANK(AA215),"",IFERROR(((AC214-AA215)/0.36/P214),"")))</f>
        <v>0.19594594594594597</v>
      </c>
      <c r="AG214" s="107">
        <f>IF(ISBLANK(AC214),"",IF(ISBLANK(AC214),"",IFERROR(((AC214-AC215)/0.36/P214),"")))</f>
        <v>0.3003003003003003</v>
      </c>
      <c r="AH214" s="107">
        <f>IF(ISBLANK(AB215),"",IF(ISBLANK(AE214),"",IFERROR(((AE214-AB215)/0.36/P214),"")))</f>
        <v>0.36636636636636655</v>
      </c>
      <c r="AI214" s="107">
        <f>IF(ISBLANK(AE215),"",IF(ISBLANK(AE214),"",IFERROR(((AE214-AE215)/0.36/P214),"")))</f>
        <v>0.99286786786786796</v>
      </c>
    </row>
    <row r="215" spans="1:37" x14ac:dyDescent="0.25">
      <c r="A215" s="15" t="s">
        <v>453</v>
      </c>
      <c r="B215" s="4" t="s">
        <v>742</v>
      </c>
      <c r="C215" s="4" t="s">
        <v>733</v>
      </c>
      <c r="D215" s="4" t="s">
        <v>802</v>
      </c>
      <c r="E215" s="4" t="s">
        <v>14</v>
      </c>
      <c r="F215" s="15" t="s">
        <v>627</v>
      </c>
      <c r="G215" s="15" t="s">
        <v>628</v>
      </c>
      <c r="H215" s="27">
        <v>1</v>
      </c>
      <c r="I215" s="15" t="s">
        <v>631</v>
      </c>
      <c r="J215" s="15" t="s">
        <v>639</v>
      </c>
      <c r="K215" s="26">
        <v>954</v>
      </c>
      <c r="L215" s="98">
        <v>-2.2724839860000001</v>
      </c>
      <c r="M215" s="98">
        <v>34.023325982999999</v>
      </c>
      <c r="N215" s="24">
        <v>43009</v>
      </c>
      <c r="O215" s="24">
        <v>43083</v>
      </c>
      <c r="P215" s="26">
        <f t="shared" ref="P215:P278" si="7">O215-N215</f>
        <v>74</v>
      </c>
      <c r="Q215" s="77">
        <f>INDEX([1]Sheet1!$J:$J,MATCH(A215,[1]Sheet1!$A:$A,0))</f>
        <v>428.21549179200002</v>
      </c>
      <c r="R215" s="91" t="s">
        <v>39</v>
      </c>
      <c r="S215" s="85">
        <v>3.5</v>
      </c>
      <c r="T215" s="85">
        <v>8.6</v>
      </c>
      <c r="U215" s="28">
        <v>10</v>
      </c>
      <c r="V215" s="28">
        <v>30</v>
      </c>
      <c r="W215" s="1">
        <v>4</v>
      </c>
      <c r="X215" s="71">
        <v>55.2</v>
      </c>
      <c r="Y215" s="72">
        <v>20</v>
      </c>
      <c r="Z215" s="58">
        <v>65</v>
      </c>
      <c r="AA215">
        <v>8.7799999999999994</v>
      </c>
      <c r="AB215">
        <v>45.69</v>
      </c>
      <c r="AC215" s="107">
        <v>6</v>
      </c>
      <c r="AD215" s="110">
        <v>23</v>
      </c>
      <c r="AE215" s="107">
        <f t="shared" si="6"/>
        <v>29</v>
      </c>
      <c r="AF215" s="107">
        <f>IF(ISBLANK(AC215),"",IF(ISBLANK(AA215),"",IFERROR(((AC215-AA215)/0.36/P215),"")))</f>
        <v>-0.10435435435435433</v>
      </c>
      <c r="AH215" s="107">
        <f>IF(ISBLANK(AE215),"",IF(ISBLANK(AB215),"",IFERROR(((AE215-AB215)/0.36/P215),"")))</f>
        <v>-0.62650150150150141</v>
      </c>
    </row>
    <row r="216" spans="1:37" x14ac:dyDescent="0.25">
      <c r="A216" s="15" t="s">
        <v>454</v>
      </c>
      <c r="B216" s="4" t="s">
        <v>743</v>
      </c>
      <c r="C216" s="4" t="s">
        <v>733</v>
      </c>
      <c r="D216" s="4" t="s">
        <v>803</v>
      </c>
      <c r="E216" s="4" t="s">
        <v>14</v>
      </c>
      <c r="F216" s="15" t="s">
        <v>627</v>
      </c>
      <c r="G216" s="15" t="s">
        <v>628</v>
      </c>
      <c r="H216" s="27">
        <v>2</v>
      </c>
      <c r="I216" s="15" t="s">
        <v>629</v>
      </c>
      <c r="J216" s="15" t="s">
        <v>639</v>
      </c>
      <c r="K216" s="26">
        <v>953</v>
      </c>
      <c r="L216" s="98">
        <v>-2.2783000210000002</v>
      </c>
      <c r="M216" s="98">
        <v>34.024458965000001</v>
      </c>
      <c r="N216" s="24">
        <v>43009</v>
      </c>
      <c r="O216" s="24">
        <v>43083</v>
      </c>
      <c r="P216" s="26">
        <f t="shared" si="7"/>
        <v>74</v>
      </c>
      <c r="Q216" s="77">
        <f>INDEX([1]Sheet1!$J:$J,MATCH(A216,[1]Sheet1!$A:$A,0))</f>
        <v>428.21549179200002</v>
      </c>
      <c r="R216" s="91" t="s">
        <v>39</v>
      </c>
      <c r="S216" s="85">
        <v>2.7</v>
      </c>
      <c r="T216" s="85">
        <v>3.6</v>
      </c>
      <c r="U216" s="28">
        <v>15</v>
      </c>
      <c r="V216" s="28">
        <v>30</v>
      </c>
      <c r="W216" s="1">
        <v>3.5</v>
      </c>
      <c r="X216" s="71">
        <v>30.2</v>
      </c>
      <c r="Y216" s="72">
        <v>15</v>
      </c>
      <c r="Z216" s="58">
        <v>55</v>
      </c>
      <c r="AA216">
        <v>7.72</v>
      </c>
      <c r="AB216">
        <v>27.75</v>
      </c>
      <c r="AC216" s="107">
        <v>12</v>
      </c>
      <c r="AD216" s="110">
        <v>9</v>
      </c>
      <c r="AE216" s="107">
        <f t="shared" si="6"/>
        <v>21</v>
      </c>
      <c r="AF216" s="107">
        <f>IF(ISBLANK(AC216),"",IF(ISBLANK(AA217),"",IFERROR(((AC216-AA217)/0.36/P216),"")))</f>
        <v>0.14752252252252251</v>
      </c>
      <c r="AG216" s="107">
        <f>IF(ISBLANK(AC216),"",IF(ISBLANK(AC216),"",IFERROR(((AC216-AC217)/0.36/P216),"")))</f>
        <v>3.7537537537537538E-2</v>
      </c>
      <c r="AH216" s="107">
        <f>IF(ISBLANK(AB217),"",IF(ISBLANK(AE216),"",IFERROR(((AE216-AB217)/0.36/P216),"")))</f>
        <v>-0.33333333333333331</v>
      </c>
      <c r="AI216" s="107">
        <f>IF(ISBLANK(AE217),"",IF(ISBLANK(AE216),"",IFERROR(((AE216-AE217)/0.36/P216),"")))</f>
        <v>-0.78828828828828834</v>
      </c>
    </row>
    <row r="217" spans="1:37" x14ac:dyDescent="0.25">
      <c r="A217" s="15" t="s">
        <v>455</v>
      </c>
      <c r="B217" s="4" t="s">
        <v>743</v>
      </c>
      <c r="C217" s="4" t="s">
        <v>733</v>
      </c>
      <c r="D217" s="4" t="s">
        <v>803</v>
      </c>
      <c r="E217" s="4" t="s">
        <v>14</v>
      </c>
      <c r="F217" s="15" t="s">
        <v>627</v>
      </c>
      <c r="G217" s="15" t="s">
        <v>628</v>
      </c>
      <c r="H217" s="27">
        <v>2</v>
      </c>
      <c r="I217" s="15" t="s">
        <v>631</v>
      </c>
      <c r="J217" s="15" t="s">
        <v>639</v>
      </c>
      <c r="K217" s="26">
        <v>953</v>
      </c>
      <c r="L217" s="98">
        <v>-2.2783000210000002</v>
      </c>
      <c r="M217" s="98">
        <v>34.024458965000001</v>
      </c>
      <c r="N217" s="24">
        <v>43009</v>
      </c>
      <c r="O217" s="24">
        <v>43083</v>
      </c>
      <c r="P217" s="26">
        <f t="shared" si="7"/>
        <v>74</v>
      </c>
      <c r="Q217" s="77">
        <f>INDEX([1]Sheet1!$J:$J,MATCH(A217,[1]Sheet1!$A:$A,0))</f>
        <v>428.21549179200002</v>
      </c>
      <c r="R217" s="91" t="s">
        <v>39</v>
      </c>
      <c r="S217" s="85">
        <v>3.5</v>
      </c>
      <c r="T217" s="85">
        <v>11.8</v>
      </c>
      <c r="U217" s="28">
        <v>30</v>
      </c>
      <c r="V217" s="28">
        <v>60</v>
      </c>
      <c r="W217" s="1">
        <v>5.3</v>
      </c>
      <c r="X217" s="71">
        <v>43</v>
      </c>
      <c r="Y217" s="72">
        <v>30</v>
      </c>
      <c r="Z217" s="58">
        <v>95</v>
      </c>
      <c r="AA217">
        <v>8.07</v>
      </c>
      <c r="AB217">
        <v>29.88</v>
      </c>
      <c r="AC217" s="107">
        <v>11</v>
      </c>
      <c r="AD217" s="110">
        <v>31</v>
      </c>
      <c r="AE217" s="107">
        <f t="shared" si="6"/>
        <v>42</v>
      </c>
      <c r="AF217" s="107">
        <f>IF(ISBLANK(AC217),"",IF(ISBLANK(AA217),"",IFERROR(((AC217-AA217)/0.36/P217),"")))</f>
        <v>0.10998498498498499</v>
      </c>
      <c r="AH217" s="107">
        <f>IF(ISBLANK(AE217),"",IF(ISBLANK(AB217),"",IFERROR(((AE217-AB217)/0.36/P217),"")))</f>
        <v>0.45495495495495503</v>
      </c>
    </row>
    <row r="218" spans="1:37" x14ac:dyDescent="0.25">
      <c r="A218" s="15" t="s">
        <v>456</v>
      </c>
      <c r="B218" s="4" t="s">
        <v>757</v>
      </c>
      <c r="C218" s="4" t="s">
        <v>733</v>
      </c>
      <c r="D218" s="4" t="s">
        <v>804</v>
      </c>
      <c r="E218" s="4" t="s">
        <v>14</v>
      </c>
      <c r="F218" s="15" t="s">
        <v>627</v>
      </c>
      <c r="G218" s="15" t="s">
        <v>628</v>
      </c>
      <c r="H218" s="27">
        <v>3</v>
      </c>
      <c r="I218" s="15" t="s">
        <v>629</v>
      </c>
      <c r="J218" s="15" t="s">
        <v>639</v>
      </c>
      <c r="K218" s="26">
        <v>951</v>
      </c>
      <c r="L218" s="98">
        <v>-2.2779990269999999</v>
      </c>
      <c r="M218" s="98">
        <v>34.027678035000001</v>
      </c>
      <c r="N218" s="24">
        <v>43009</v>
      </c>
      <c r="O218" s="24">
        <v>43083</v>
      </c>
      <c r="P218" s="26">
        <f t="shared" si="7"/>
        <v>74</v>
      </c>
      <c r="Q218" s="77">
        <f>INDEX([1]Sheet1!$J:$J,MATCH(A218,[1]Sheet1!$A:$A,0))</f>
        <v>428.21549179200002</v>
      </c>
      <c r="R218" s="91" t="s">
        <v>39</v>
      </c>
      <c r="S218" s="85">
        <v>7.7</v>
      </c>
      <c r="T218" s="85">
        <v>21.4</v>
      </c>
      <c r="U218" s="28">
        <v>10</v>
      </c>
      <c r="V218" s="28">
        <v>55</v>
      </c>
      <c r="W218" s="1">
        <v>10</v>
      </c>
      <c r="X218" s="71">
        <v>55.2</v>
      </c>
      <c r="Y218" s="72">
        <v>20</v>
      </c>
      <c r="Z218" s="58">
        <v>85</v>
      </c>
      <c r="AA218">
        <v>10.83</v>
      </c>
      <c r="AB218">
        <v>39.04</v>
      </c>
      <c r="AC218" s="107">
        <v>19</v>
      </c>
      <c r="AD218" s="110">
        <v>27</v>
      </c>
      <c r="AE218" s="107">
        <f t="shared" si="6"/>
        <v>46</v>
      </c>
      <c r="AF218" s="107">
        <f>IF(ISBLANK(AC218),"",IF(ISBLANK(AA219),"",IFERROR(((AC218-AA219)/0.36/P218),"")))</f>
        <v>0.19707207207207209</v>
      </c>
      <c r="AG218" s="107">
        <f>IF(ISBLANK(AC218),"",IF(ISBLANK(AC218),"",IFERROR(((AC218-AC219)/0.36/P218),"")))</f>
        <v>0.45045045045045046</v>
      </c>
      <c r="AH218" s="107">
        <f>IF(ISBLANK(AB219),"",IF(ISBLANK(AE218),"",IFERROR(((AE218-AB219)/0.36/P218),"")))</f>
        <v>-1.9665915915915915</v>
      </c>
      <c r="AI218" s="107">
        <f>IF(ISBLANK(AE219),"",IF(ISBLANK(AE218),"",IFERROR(((AE218-AE219)/0.36/P218),"")))</f>
        <v>1.2762762762762763</v>
      </c>
    </row>
    <row r="219" spans="1:37" x14ac:dyDescent="0.25">
      <c r="A219" s="15" t="s">
        <v>457</v>
      </c>
      <c r="B219" s="4" t="s">
        <v>757</v>
      </c>
      <c r="C219" s="4" t="s">
        <v>733</v>
      </c>
      <c r="D219" s="4" t="s">
        <v>804</v>
      </c>
      <c r="E219" s="4" t="s">
        <v>14</v>
      </c>
      <c r="F219" s="15" t="s">
        <v>627</v>
      </c>
      <c r="G219" s="15" t="s">
        <v>628</v>
      </c>
      <c r="H219" s="27">
        <v>3</v>
      </c>
      <c r="I219" s="15" t="s">
        <v>631</v>
      </c>
      <c r="J219" s="15" t="s">
        <v>639</v>
      </c>
      <c r="K219" s="26">
        <v>951</v>
      </c>
      <c r="L219" s="98">
        <v>-2.2779990269999999</v>
      </c>
      <c r="M219" s="98">
        <v>34.027678035000001</v>
      </c>
      <c r="N219" s="24">
        <v>43009</v>
      </c>
      <c r="O219" s="24">
        <v>43083</v>
      </c>
      <c r="P219" s="26">
        <f t="shared" si="7"/>
        <v>74</v>
      </c>
      <c r="Q219" s="77">
        <f>INDEX([1]Sheet1!$J:$J,MATCH(A219,[1]Sheet1!$A:$A,0))</f>
        <v>428.21549179200002</v>
      </c>
      <c r="R219" s="91" t="s">
        <v>39</v>
      </c>
      <c r="S219" s="85">
        <v>3</v>
      </c>
      <c r="T219" s="85">
        <v>4.5999999999999996</v>
      </c>
      <c r="U219" s="28">
        <v>12</v>
      </c>
      <c r="V219" s="28">
        <v>40</v>
      </c>
      <c r="W219" s="1">
        <v>4</v>
      </c>
      <c r="X219" s="71">
        <v>23</v>
      </c>
      <c r="Y219" s="72">
        <v>40</v>
      </c>
      <c r="Z219" s="58">
        <v>65</v>
      </c>
      <c r="AA219">
        <v>13.75</v>
      </c>
      <c r="AB219">
        <v>98.39</v>
      </c>
      <c r="AC219" s="107">
        <v>7</v>
      </c>
      <c r="AD219" s="110">
        <v>5</v>
      </c>
      <c r="AE219" s="107">
        <f t="shared" si="6"/>
        <v>12</v>
      </c>
      <c r="AF219" s="107">
        <f>IF(ISBLANK(AC219),"",IF(ISBLANK(AA219),"",IFERROR(((AC219-AA219)/0.36/P219),"")))</f>
        <v>-0.2533783783783784</v>
      </c>
      <c r="AH219" s="107">
        <f>IF(ISBLANK(AE219),"",IF(ISBLANK(AB219),"",IFERROR(((AE219-AB219)/0.36/P219),"")))</f>
        <v>-3.2428678678678677</v>
      </c>
    </row>
    <row r="220" spans="1:37" x14ac:dyDescent="0.25">
      <c r="A220" s="15" t="s">
        <v>458</v>
      </c>
      <c r="B220" s="4" t="s">
        <v>744</v>
      </c>
      <c r="C220" s="4" t="s">
        <v>733</v>
      </c>
      <c r="D220" s="4" t="s">
        <v>805</v>
      </c>
      <c r="E220" s="4" t="s">
        <v>14</v>
      </c>
      <c r="F220" s="15" t="s">
        <v>627</v>
      </c>
      <c r="G220" s="15" t="s">
        <v>628</v>
      </c>
      <c r="H220" s="27">
        <v>4</v>
      </c>
      <c r="I220" s="15" t="s">
        <v>629</v>
      </c>
      <c r="J220" s="15" t="s">
        <v>639</v>
      </c>
      <c r="K220" s="26">
        <v>950</v>
      </c>
      <c r="L220" s="98">
        <v>-2.2788369660000001</v>
      </c>
      <c r="M220" s="98">
        <v>34.031883989999997</v>
      </c>
      <c r="N220" s="24">
        <v>43009</v>
      </c>
      <c r="O220" s="24">
        <v>43083</v>
      </c>
      <c r="P220" s="26">
        <f t="shared" si="7"/>
        <v>74</v>
      </c>
      <c r="Q220" s="77">
        <f>INDEX([1]Sheet1!$J:$J,MATCH(A220,[1]Sheet1!$A:$A,0))</f>
        <v>428.21549179200002</v>
      </c>
      <c r="R220" s="91" t="s">
        <v>39</v>
      </c>
      <c r="S220" s="85">
        <v>3.6</v>
      </c>
      <c r="T220" s="85">
        <v>11</v>
      </c>
      <c r="U220" s="28">
        <v>34</v>
      </c>
      <c r="V220" s="28">
        <v>45</v>
      </c>
      <c r="W220" s="1">
        <v>9.5</v>
      </c>
      <c r="X220" s="71">
        <v>51.6</v>
      </c>
      <c r="Y220" s="72">
        <v>55</v>
      </c>
      <c r="Z220" s="58">
        <v>92</v>
      </c>
      <c r="AA220">
        <v>51.26</v>
      </c>
      <c r="AB220">
        <v>58.629999999999995</v>
      </c>
      <c r="AC220" s="107">
        <v>21</v>
      </c>
      <c r="AD220" s="110">
        <v>41.29</v>
      </c>
      <c r="AE220" s="107">
        <f t="shared" si="6"/>
        <v>62.29</v>
      </c>
      <c r="AF220" s="107">
        <f>IF(ISBLANK(AC220),"",IF(ISBLANK(AA221),"",IFERROR(((AC220-AA221)/0.36/P220),"")))</f>
        <v>0.46659159159159158</v>
      </c>
      <c r="AG220" s="107">
        <f>IF(ISBLANK(AC220),"",IF(ISBLANK(AC220),"",IFERROR(((AC220-AC221)/0.36/P220),"")))</f>
        <v>0.33783783783783783</v>
      </c>
      <c r="AH220" s="107">
        <f>IF(ISBLANK(AB221),"",IF(ISBLANK(AE220),"",IFERROR(((AE220-AB221)/0.36/P220),"")))</f>
        <v>1.0262762762762763</v>
      </c>
      <c r="AI220" s="107">
        <f>IF(ISBLANK(AE221),"",IF(ISBLANK(AE220),"",IFERROR(((AE220-AE221)/0.36/P220),"")))</f>
        <v>1.2871621621621621</v>
      </c>
    </row>
    <row r="221" spans="1:37" x14ac:dyDescent="0.25">
      <c r="A221" s="15" t="s">
        <v>459</v>
      </c>
      <c r="B221" s="4" t="s">
        <v>744</v>
      </c>
      <c r="C221" s="4" t="s">
        <v>733</v>
      </c>
      <c r="D221" s="4" t="s">
        <v>805</v>
      </c>
      <c r="E221" s="4" t="s">
        <v>14</v>
      </c>
      <c r="F221" s="15" t="s">
        <v>627</v>
      </c>
      <c r="G221" s="15" t="s">
        <v>628</v>
      </c>
      <c r="H221" s="27">
        <v>4</v>
      </c>
      <c r="I221" s="15" t="s">
        <v>631</v>
      </c>
      <c r="J221" s="15" t="s">
        <v>639</v>
      </c>
      <c r="K221" s="26">
        <v>950</v>
      </c>
      <c r="L221" s="98">
        <v>-2.2788369660000001</v>
      </c>
      <c r="M221" s="98">
        <v>34.031883989999997</v>
      </c>
      <c r="N221" s="24">
        <v>43009</v>
      </c>
      <c r="O221" s="24">
        <v>43083</v>
      </c>
      <c r="P221" s="26">
        <f t="shared" si="7"/>
        <v>74</v>
      </c>
      <c r="Q221" s="77">
        <f>INDEX([1]Sheet1!$J:$J,MATCH(A221,[1]Sheet1!$A:$A,0))</f>
        <v>428.21549179200002</v>
      </c>
      <c r="R221" s="91" t="s">
        <v>39</v>
      </c>
      <c r="S221" s="85">
        <v>3.75</v>
      </c>
      <c r="T221" s="85">
        <v>8.4</v>
      </c>
      <c r="U221" s="28">
        <v>22</v>
      </c>
      <c r="V221" s="28">
        <v>27</v>
      </c>
      <c r="W221" s="1">
        <v>5</v>
      </c>
      <c r="X221" s="71">
        <v>49</v>
      </c>
      <c r="Y221" s="72">
        <v>50</v>
      </c>
      <c r="Z221" s="58">
        <v>55</v>
      </c>
      <c r="AA221">
        <v>8.57</v>
      </c>
      <c r="AB221">
        <v>34.950000000000003</v>
      </c>
      <c r="AC221" s="107">
        <v>12</v>
      </c>
      <c r="AD221" s="110">
        <v>16</v>
      </c>
      <c r="AE221" s="107">
        <f t="shared" si="6"/>
        <v>28</v>
      </c>
      <c r="AF221" s="107">
        <f>IF(ISBLANK(AC221),"",IF(ISBLANK(AA221),"",IFERROR(((AC221-AA221)/0.36/P221),"")))</f>
        <v>0.12875375375375375</v>
      </c>
      <c r="AH221" s="107">
        <f>IF(ISBLANK(AE221),"",IF(ISBLANK(AB221),"",IFERROR(((AE221-AB221)/0.36/P221),"")))</f>
        <v>-0.26088588588588602</v>
      </c>
    </row>
    <row r="222" spans="1:37" x14ac:dyDescent="0.25">
      <c r="A222" s="15" t="s">
        <v>460</v>
      </c>
      <c r="B222" s="4" t="s">
        <v>745</v>
      </c>
      <c r="C222" s="4" t="s">
        <v>734</v>
      </c>
      <c r="D222" s="4" t="s">
        <v>806</v>
      </c>
      <c r="E222" s="4" t="s">
        <v>15</v>
      </c>
      <c r="F222" s="15" t="s">
        <v>627</v>
      </c>
      <c r="G222" s="15" t="s">
        <v>632</v>
      </c>
      <c r="H222" s="27">
        <v>1</v>
      </c>
      <c r="I222" s="15" t="s">
        <v>629</v>
      </c>
      <c r="J222" s="15" t="s">
        <v>639</v>
      </c>
      <c r="K222" s="26">
        <v>957</v>
      </c>
      <c r="L222" s="98">
        <v>-2.3500519620000002</v>
      </c>
      <c r="M222" s="98">
        <v>34.049975992999997</v>
      </c>
      <c r="N222" s="24">
        <v>43008</v>
      </c>
      <c r="O222" s="24">
        <v>43082</v>
      </c>
      <c r="P222" s="26">
        <f t="shared" si="7"/>
        <v>74</v>
      </c>
      <c r="Q222" s="77">
        <f>INDEX([1]Sheet1!$J:$J,MATCH(A222,[1]Sheet1!$A:$A,0))</f>
        <v>512.07364697200001</v>
      </c>
      <c r="R222" s="91" t="s">
        <v>23</v>
      </c>
      <c r="S222" s="85">
        <v>0</v>
      </c>
      <c r="T222" s="85">
        <v>0.9</v>
      </c>
      <c r="U222" s="28">
        <v>16</v>
      </c>
      <c r="V222" s="28">
        <v>20</v>
      </c>
      <c r="W222" s="1">
        <v>3</v>
      </c>
      <c r="X222" s="71">
        <v>9.6</v>
      </c>
      <c r="Y222" s="72">
        <v>80</v>
      </c>
      <c r="Z222" s="58">
        <v>95</v>
      </c>
      <c r="AA222">
        <v>22.77</v>
      </c>
      <c r="AB222">
        <v>23.96</v>
      </c>
      <c r="AC222" s="107">
        <v>12</v>
      </c>
      <c r="AD222" s="110">
        <v>4</v>
      </c>
      <c r="AE222" s="107">
        <f t="shared" si="6"/>
        <v>16</v>
      </c>
      <c r="AF222" s="107">
        <f>IF(ISBLANK(AC222),"",IF(ISBLANK(AA223),"",IFERROR(((AC222-AA223)/0.36/P222),"")))</f>
        <v>-0.84459459459459463</v>
      </c>
      <c r="AG222" s="107">
        <f>IF(ISBLANK(AC222),"",IF(ISBLANK(AC222),"",IFERROR(((AC222-AC223)/0.36/P222),"")))</f>
        <v>0.1876876876876877</v>
      </c>
      <c r="AH222" s="107">
        <f>IF(ISBLANK(AB223),"",IF(ISBLANK(AE222),"",IFERROR(((AE222-AB223)/0.36/P222),"")))</f>
        <v>-0.7297297297297296</v>
      </c>
      <c r="AI222" s="107">
        <f>IF(ISBLANK(AE223),"",IF(ISBLANK(AE222),"",IFERROR(((AE222-AE223)/0.36/P222),"")))</f>
        <v>0.3003003003003003</v>
      </c>
    </row>
    <row r="223" spans="1:37" x14ac:dyDescent="0.25">
      <c r="A223" s="15" t="s">
        <v>461</v>
      </c>
      <c r="B223" s="4" t="s">
        <v>745</v>
      </c>
      <c r="C223" s="4" t="s">
        <v>734</v>
      </c>
      <c r="D223" s="4" t="s">
        <v>806</v>
      </c>
      <c r="E223" s="4" t="s">
        <v>15</v>
      </c>
      <c r="F223" s="15" t="s">
        <v>627</v>
      </c>
      <c r="G223" s="15" t="s">
        <v>632</v>
      </c>
      <c r="H223" s="27">
        <v>1</v>
      </c>
      <c r="I223" s="15" t="s">
        <v>631</v>
      </c>
      <c r="J223" s="15" t="s">
        <v>639</v>
      </c>
      <c r="K223" s="26">
        <v>957</v>
      </c>
      <c r="L223" s="98">
        <v>-2.3500519620000002</v>
      </c>
      <c r="M223" s="98">
        <v>34.049975992999997</v>
      </c>
      <c r="N223" s="24">
        <v>43008</v>
      </c>
      <c r="O223" s="24">
        <v>43082</v>
      </c>
      <c r="P223" s="26">
        <f t="shared" si="7"/>
        <v>74</v>
      </c>
      <c r="Q223" s="77">
        <f>INDEX([1]Sheet1!$J:$J,MATCH(A223,[1]Sheet1!$A:$A,0))</f>
        <v>512.07364697200001</v>
      </c>
      <c r="R223" s="91" t="s">
        <v>23</v>
      </c>
      <c r="S223" s="85">
        <v>0</v>
      </c>
      <c r="T223" s="85">
        <v>1.4</v>
      </c>
      <c r="U223" s="28">
        <v>21</v>
      </c>
      <c r="V223" s="28">
        <v>26</v>
      </c>
      <c r="W223" s="1">
        <v>1</v>
      </c>
      <c r="X223" s="71">
        <v>1.8</v>
      </c>
      <c r="Y223" s="72">
        <v>85</v>
      </c>
      <c r="Z223" s="58">
        <v>95</v>
      </c>
      <c r="AA223">
        <v>34.5</v>
      </c>
      <c r="AB223">
        <v>35.44</v>
      </c>
      <c r="AC223" s="107">
        <v>7</v>
      </c>
      <c r="AD223" s="110">
        <v>1</v>
      </c>
      <c r="AE223" s="107">
        <f t="shared" si="6"/>
        <v>8</v>
      </c>
      <c r="AF223" s="107">
        <f>IF(ISBLANK(AC223),"",IF(ISBLANK(AA223),"",IFERROR(((AC223-AA223)/0.36/P223),"")))</f>
        <v>-1.0322822822822821</v>
      </c>
      <c r="AH223" s="107">
        <f>IF(ISBLANK(AE223),"",IF(ISBLANK(AB223),"",IFERROR(((AE223-AB223)/0.36/P223),"")))</f>
        <v>-1.03003003003003</v>
      </c>
    </row>
    <row r="224" spans="1:37" x14ac:dyDescent="0.25">
      <c r="A224" s="15" t="s">
        <v>462</v>
      </c>
      <c r="B224" s="4" t="s">
        <v>746</v>
      </c>
      <c r="C224" s="4" t="s">
        <v>734</v>
      </c>
      <c r="D224" s="4" t="s">
        <v>807</v>
      </c>
      <c r="E224" s="4" t="s">
        <v>15</v>
      </c>
      <c r="F224" s="15" t="s">
        <v>627</v>
      </c>
      <c r="G224" s="15" t="s">
        <v>632</v>
      </c>
      <c r="H224" s="27">
        <v>2</v>
      </c>
      <c r="I224" s="15" t="s">
        <v>629</v>
      </c>
      <c r="J224" s="15" t="s">
        <v>639</v>
      </c>
      <c r="K224" s="26">
        <v>959</v>
      </c>
      <c r="L224" s="98">
        <v>-2.3484879830000001</v>
      </c>
      <c r="M224" s="98">
        <v>34.050110019999998</v>
      </c>
      <c r="N224" s="24">
        <v>43008</v>
      </c>
      <c r="O224" s="24">
        <v>43082</v>
      </c>
      <c r="P224" s="26">
        <f t="shared" si="7"/>
        <v>74</v>
      </c>
      <c r="Q224" s="77">
        <f>INDEX([1]Sheet1!$J:$J,MATCH(A224,[1]Sheet1!$A:$A,0))</f>
        <v>512.07364697200001</v>
      </c>
      <c r="R224" s="91" t="s">
        <v>23</v>
      </c>
      <c r="S224" s="85">
        <v>0</v>
      </c>
      <c r="T224" s="85">
        <v>1.2</v>
      </c>
      <c r="U224" s="28">
        <v>8</v>
      </c>
      <c r="V224" s="28">
        <v>12</v>
      </c>
      <c r="W224" s="1">
        <v>4.5</v>
      </c>
      <c r="X224" s="71">
        <v>20.2</v>
      </c>
      <c r="Y224" s="72">
        <v>65</v>
      </c>
      <c r="Z224" s="58">
        <v>92</v>
      </c>
      <c r="AA224">
        <v>20.96</v>
      </c>
      <c r="AB224">
        <v>26.78</v>
      </c>
      <c r="AC224" s="107">
        <v>9</v>
      </c>
      <c r="AD224" s="110">
        <v>11</v>
      </c>
      <c r="AE224" s="107">
        <f t="shared" si="6"/>
        <v>20</v>
      </c>
      <c r="AF224" s="107">
        <f>IF(ISBLANK(AC224),"",IF(ISBLANK(AA225),"",IFERROR(((AC224-AA225)/0.36/P224),"")))</f>
        <v>-0.33408408408408402</v>
      </c>
      <c r="AG224" s="107">
        <f>IF(ISBLANK(AC224),"",IF(ISBLANK(AC224),"",IFERROR(((AC224-AC225)/0.36/P224),"")))</f>
        <v>0.11261261261261261</v>
      </c>
      <c r="AH224" s="107">
        <f>IF(ISBLANK(AB225),"",IF(ISBLANK(AE224),"",IFERROR(((AE224-AB225)/0.36/P224),"")))</f>
        <v>3.7162162162162241E-2</v>
      </c>
      <c r="AI224" s="107">
        <f>IF(ISBLANK(AE225),"",IF(ISBLANK(AE224),"",IFERROR(((AE224-AE225)/0.36/P224),"")))</f>
        <v>0.45045045045045046</v>
      </c>
    </row>
    <row r="225" spans="1:35" x14ac:dyDescent="0.25">
      <c r="A225" s="15" t="s">
        <v>463</v>
      </c>
      <c r="B225" s="4" t="s">
        <v>746</v>
      </c>
      <c r="C225" s="4" t="s">
        <v>734</v>
      </c>
      <c r="D225" s="4" t="s">
        <v>807</v>
      </c>
      <c r="E225" s="4" t="s">
        <v>15</v>
      </c>
      <c r="F225" s="15" t="s">
        <v>627</v>
      </c>
      <c r="G225" s="15" t="s">
        <v>632</v>
      </c>
      <c r="H225" s="27">
        <v>2</v>
      </c>
      <c r="I225" s="15" t="s">
        <v>631</v>
      </c>
      <c r="J225" s="15" t="s">
        <v>639</v>
      </c>
      <c r="K225" s="26">
        <v>959</v>
      </c>
      <c r="L225" s="98">
        <v>-2.3484879830000001</v>
      </c>
      <c r="M225" s="98">
        <v>34.050110019999998</v>
      </c>
      <c r="N225" s="24">
        <v>43008</v>
      </c>
      <c r="O225" s="24">
        <v>43082</v>
      </c>
      <c r="P225" s="26">
        <f t="shared" si="7"/>
        <v>74</v>
      </c>
      <c r="Q225" s="77">
        <f>INDEX([1]Sheet1!$J:$J,MATCH(A225,[1]Sheet1!$A:$A,0))</f>
        <v>512.07364697200001</v>
      </c>
      <c r="R225" s="91" t="s">
        <v>23</v>
      </c>
      <c r="S225" s="85">
        <v>0</v>
      </c>
      <c r="T225" s="85">
        <v>1</v>
      </c>
      <c r="U225" s="28">
        <v>14</v>
      </c>
      <c r="V225" s="28">
        <v>18</v>
      </c>
      <c r="W225" s="1">
        <v>2.4</v>
      </c>
      <c r="X225" s="71">
        <v>4.2</v>
      </c>
      <c r="Y225" s="72">
        <v>60</v>
      </c>
      <c r="Z225" s="58">
        <v>72</v>
      </c>
      <c r="AA225">
        <v>17.899999999999999</v>
      </c>
      <c r="AB225">
        <v>19.009999999999998</v>
      </c>
      <c r="AC225" s="107">
        <v>6</v>
      </c>
      <c r="AD225" s="110">
        <v>2</v>
      </c>
      <c r="AE225" s="107">
        <f t="shared" si="6"/>
        <v>8</v>
      </c>
      <c r="AF225" s="107">
        <f>IF(ISBLANK(AC225),"",IF(ISBLANK(AA225),"",IFERROR(((AC225-AA225)/0.36/P225),"")))</f>
        <v>-0.44669669669669665</v>
      </c>
      <c r="AH225" s="107">
        <f>IF(ISBLANK(AE225),"",IF(ISBLANK(AB225),"",IFERROR(((AE225-AB225)/0.36/P225),"")))</f>
        <v>-0.41328828828828823</v>
      </c>
    </row>
    <row r="226" spans="1:35" x14ac:dyDescent="0.25">
      <c r="A226" s="15" t="s">
        <v>464</v>
      </c>
      <c r="B226" s="4" t="s">
        <v>758</v>
      </c>
      <c r="C226" s="4" t="s">
        <v>734</v>
      </c>
      <c r="D226" s="4" t="s">
        <v>808</v>
      </c>
      <c r="E226" s="4" t="s">
        <v>15</v>
      </c>
      <c r="F226" s="15" t="s">
        <v>627</v>
      </c>
      <c r="G226" s="15" t="s">
        <v>632</v>
      </c>
      <c r="H226" s="27">
        <v>3</v>
      </c>
      <c r="I226" s="15" t="s">
        <v>629</v>
      </c>
      <c r="J226" s="15" t="s">
        <v>639</v>
      </c>
      <c r="K226" s="26">
        <v>1022</v>
      </c>
      <c r="L226" s="98">
        <v>-2.3672930339999998</v>
      </c>
      <c r="M226" s="98">
        <v>34.062509034000001</v>
      </c>
      <c r="N226" s="24">
        <v>43008</v>
      </c>
      <c r="O226" s="24">
        <v>43082</v>
      </c>
      <c r="P226" s="26">
        <f t="shared" si="7"/>
        <v>74</v>
      </c>
      <c r="Q226" s="77">
        <f>INDEX([1]Sheet1!$J:$J,MATCH(A226,[1]Sheet1!$A:$A,0))</f>
        <v>512.07364697200001</v>
      </c>
      <c r="R226" s="91" t="s">
        <v>23</v>
      </c>
      <c r="S226" s="85">
        <v>1</v>
      </c>
      <c r="T226" s="85">
        <v>1.3</v>
      </c>
      <c r="U226" s="28">
        <v>44</v>
      </c>
      <c r="V226" s="28">
        <v>55</v>
      </c>
      <c r="W226" s="1">
        <v>2</v>
      </c>
      <c r="X226" s="71">
        <v>4.8</v>
      </c>
      <c r="Y226" s="72">
        <v>85</v>
      </c>
      <c r="Z226" s="58">
        <v>97</v>
      </c>
      <c r="AA226">
        <v>13.18</v>
      </c>
      <c r="AB226">
        <v>18.559999999999999</v>
      </c>
      <c r="AC226" s="107">
        <v>14</v>
      </c>
      <c r="AD226" s="110">
        <v>7</v>
      </c>
      <c r="AE226" s="107">
        <f t="shared" si="6"/>
        <v>21</v>
      </c>
      <c r="AF226" s="107">
        <f>IF(ISBLANK(AC226),"",IF(ISBLANK(AA227),"",IFERROR(((AC226-AA227)/0.36/P226),"")))</f>
        <v>5.1051051051051032E-2</v>
      </c>
      <c r="AG226" s="107">
        <f>IF(ISBLANK(AC226),"",IF(ISBLANK(AC226),"",IFERROR(((AC226-AC227)/0.36/P226),"")))</f>
        <v>-3.3408408408408433E-2</v>
      </c>
      <c r="AH226" s="107">
        <f>IF(ISBLANK(AB227),"",IF(ISBLANK(AE226),"",IFERROR(((AE226-AB227)/0.36/P226),"")))</f>
        <v>0.23498498498498499</v>
      </c>
      <c r="AI226" s="107">
        <f>IF(ISBLANK(AE227),"",IF(ISBLANK(AE226),"",IFERROR(((AE226-AE227)/0.36/P226),"")))</f>
        <v>0.15427927927927926</v>
      </c>
    </row>
    <row r="227" spans="1:35" x14ac:dyDescent="0.25">
      <c r="A227" s="15" t="s">
        <v>465</v>
      </c>
      <c r="B227" s="4" t="s">
        <v>758</v>
      </c>
      <c r="C227" s="4" t="s">
        <v>734</v>
      </c>
      <c r="D227" s="4" t="s">
        <v>808</v>
      </c>
      <c r="E227" s="4" t="s">
        <v>15</v>
      </c>
      <c r="F227" s="15" t="s">
        <v>627</v>
      </c>
      <c r="G227" s="15" t="s">
        <v>632</v>
      </c>
      <c r="H227" s="27">
        <v>3</v>
      </c>
      <c r="I227" s="15" t="s">
        <v>631</v>
      </c>
      <c r="J227" s="15" t="s">
        <v>639</v>
      </c>
      <c r="K227" s="26">
        <v>1022</v>
      </c>
      <c r="L227" s="98">
        <v>-2.3672930339999998</v>
      </c>
      <c r="M227" s="98">
        <v>34.062509034000001</v>
      </c>
      <c r="N227" s="24">
        <v>43008</v>
      </c>
      <c r="O227" s="24">
        <v>43082</v>
      </c>
      <c r="P227" s="26">
        <f t="shared" si="7"/>
        <v>74</v>
      </c>
      <c r="Q227" s="77">
        <f>INDEX([1]Sheet1!$J:$J,MATCH(A227,[1]Sheet1!$A:$A,0))</f>
        <v>512.07364697200001</v>
      </c>
      <c r="R227" s="91" t="s">
        <v>23</v>
      </c>
      <c r="S227" s="85">
        <v>1.5</v>
      </c>
      <c r="T227" s="85">
        <v>1.8</v>
      </c>
      <c r="U227" s="28">
        <v>25</v>
      </c>
      <c r="V227" s="28">
        <v>45</v>
      </c>
      <c r="W227" s="1">
        <v>2</v>
      </c>
      <c r="X227" s="71">
        <v>2.4</v>
      </c>
      <c r="Y227" s="72">
        <v>68</v>
      </c>
      <c r="Z227" s="58">
        <v>75</v>
      </c>
      <c r="AA227">
        <v>12.64</v>
      </c>
      <c r="AB227">
        <v>14.74</v>
      </c>
      <c r="AC227" s="107">
        <v>14.89</v>
      </c>
      <c r="AD227" s="110">
        <v>2</v>
      </c>
      <c r="AE227" s="107">
        <f t="shared" si="6"/>
        <v>16.89</v>
      </c>
      <c r="AF227" s="107">
        <f>IF(ISBLANK(AC227),"",IF(ISBLANK(AA227),"",IFERROR(((AC227-AA227)/0.36/P227),"")))</f>
        <v>8.4459459459459457E-2</v>
      </c>
      <c r="AH227" s="107">
        <f>IF(ISBLANK(AE227),"",IF(ISBLANK(AB227),"",IFERROR(((AE227-AB227)/0.36/P227),"")))</f>
        <v>8.0705705705705719E-2</v>
      </c>
    </row>
    <row r="228" spans="1:35" x14ac:dyDescent="0.25">
      <c r="A228" s="15" t="s">
        <v>466</v>
      </c>
      <c r="B228" s="4" t="s">
        <v>747</v>
      </c>
      <c r="C228" s="4" t="s">
        <v>734</v>
      </c>
      <c r="D228" s="4" t="s">
        <v>809</v>
      </c>
      <c r="E228" s="4" t="s">
        <v>15</v>
      </c>
      <c r="F228" s="15" t="s">
        <v>627</v>
      </c>
      <c r="G228" s="15" t="s">
        <v>632</v>
      </c>
      <c r="H228" s="27">
        <v>4</v>
      </c>
      <c r="I228" s="15" t="s">
        <v>629</v>
      </c>
      <c r="J228" s="15" t="s">
        <v>639</v>
      </c>
      <c r="K228" s="26">
        <v>1020</v>
      </c>
      <c r="L228" s="98">
        <v>-2.3685700170000001</v>
      </c>
      <c r="M228" s="98">
        <v>34.062585980000001</v>
      </c>
      <c r="N228" s="24">
        <v>43008</v>
      </c>
      <c r="O228" s="24">
        <v>43082</v>
      </c>
      <c r="P228" s="26">
        <f t="shared" si="7"/>
        <v>74</v>
      </c>
      <c r="Q228" s="77">
        <f>INDEX([1]Sheet1!$J:$J,MATCH(A228,[1]Sheet1!$A:$A,0))</f>
        <v>512.07364697200001</v>
      </c>
      <c r="R228" s="91" t="s">
        <v>23</v>
      </c>
      <c r="S228" s="85">
        <v>1</v>
      </c>
      <c r="T228" s="85">
        <v>1.2</v>
      </c>
      <c r="U228" s="28">
        <v>18</v>
      </c>
      <c r="V228" s="28">
        <v>26</v>
      </c>
      <c r="W228" s="1">
        <v>3.5</v>
      </c>
      <c r="X228" s="71">
        <v>27.1</v>
      </c>
      <c r="Y228" s="72">
        <v>55</v>
      </c>
      <c r="Z228" s="58">
        <v>85</v>
      </c>
      <c r="AA228">
        <v>13.92</v>
      </c>
      <c r="AB228">
        <v>21.18</v>
      </c>
      <c r="AC228" s="107">
        <v>21.78</v>
      </c>
      <c r="AD228" s="110">
        <v>34.47</v>
      </c>
      <c r="AE228" s="107">
        <f t="shared" si="6"/>
        <v>56.25</v>
      </c>
      <c r="AF228" s="107">
        <f>IF(ISBLANK(AC228),"",IF(ISBLANK(AA229),"",IFERROR(((AC228-AA229)/0.36/P228),"")))</f>
        <v>0.15578078078078086</v>
      </c>
      <c r="AG228" s="107">
        <f>IF(ISBLANK(AC228),"",IF(ISBLANK(AC228),"",IFERROR(((AC228-AC229)/0.36/P228),"")))</f>
        <v>0.5923423423423424</v>
      </c>
      <c r="AH228" s="107">
        <f>IF(ISBLANK(AB229),"",IF(ISBLANK(AE228),"",IFERROR(((AE228-AB229)/0.36/P228),"")))</f>
        <v>0.98310810810810811</v>
      </c>
      <c r="AI228" s="107">
        <f>IF(ISBLANK(AE229),"",IF(ISBLANK(AE228),"",IFERROR(((AE228-AE229)/0.36/P228),"")))</f>
        <v>1.5484234234234235</v>
      </c>
    </row>
    <row r="229" spans="1:35" x14ac:dyDescent="0.25">
      <c r="A229" s="15" t="s">
        <v>467</v>
      </c>
      <c r="B229" s="4" t="s">
        <v>747</v>
      </c>
      <c r="C229" s="4" t="s">
        <v>734</v>
      </c>
      <c r="D229" s="4" t="s">
        <v>809</v>
      </c>
      <c r="E229" s="4" t="s">
        <v>15</v>
      </c>
      <c r="F229" s="15" t="s">
        <v>627</v>
      </c>
      <c r="G229" s="15" t="s">
        <v>632</v>
      </c>
      <c r="H229" s="27">
        <v>4</v>
      </c>
      <c r="I229" s="15" t="s">
        <v>631</v>
      </c>
      <c r="J229" s="15" t="s">
        <v>639</v>
      </c>
      <c r="K229" s="26">
        <v>1020</v>
      </c>
      <c r="L229" s="98">
        <v>-2.3685700170000001</v>
      </c>
      <c r="M229" s="98">
        <v>34.062585980000001</v>
      </c>
      <c r="N229" s="24">
        <v>43008</v>
      </c>
      <c r="O229" s="24">
        <v>43082</v>
      </c>
      <c r="P229" s="26">
        <f t="shared" si="7"/>
        <v>74</v>
      </c>
      <c r="Q229" s="77">
        <f>INDEX([1]Sheet1!$J:$J,MATCH(A229,[1]Sheet1!$A:$A,0))</f>
        <v>512.07364697200001</v>
      </c>
      <c r="R229" s="91" t="s">
        <v>23</v>
      </c>
      <c r="S229" s="85">
        <v>1</v>
      </c>
      <c r="T229" s="85">
        <v>2.4</v>
      </c>
      <c r="U229" s="28">
        <v>37</v>
      </c>
      <c r="V229" s="28">
        <v>30</v>
      </c>
      <c r="W229" s="1">
        <v>1.5</v>
      </c>
      <c r="X229" s="71">
        <v>4.3</v>
      </c>
      <c r="Y229" s="72">
        <v>55</v>
      </c>
      <c r="Z229" s="58">
        <v>65</v>
      </c>
      <c r="AA229">
        <v>17.63</v>
      </c>
      <c r="AB229">
        <v>30.06</v>
      </c>
      <c r="AC229" s="107">
        <v>6</v>
      </c>
      <c r="AD229" s="110">
        <v>9</v>
      </c>
      <c r="AE229" s="107">
        <f t="shared" si="6"/>
        <v>15</v>
      </c>
      <c r="AF229" s="107">
        <f>IF(ISBLANK(AC229),"",IF(ISBLANK(AA229),"",IFERROR(((AC229-AA229)/0.36/P229),"")))</f>
        <v>-0.43656156156156156</v>
      </c>
      <c r="AH229" s="107">
        <f>IF(ISBLANK(AE229),"",IF(ISBLANK(AB229),"",IFERROR(((AE229-AB229)/0.36/P229),"")))</f>
        <v>-0.5653153153153152</v>
      </c>
    </row>
    <row r="230" spans="1:35" x14ac:dyDescent="0.25">
      <c r="A230" s="15" t="s">
        <v>468</v>
      </c>
      <c r="B230" s="4" t="s">
        <v>748</v>
      </c>
      <c r="C230" s="4" t="s">
        <v>735</v>
      </c>
      <c r="D230" s="4" t="s">
        <v>810</v>
      </c>
      <c r="E230" s="4" t="s">
        <v>31</v>
      </c>
      <c r="F230" s="15" t="s">
        <v>633</v>
      </c>
      <c r="G230" s="15" t="s">
        <v>628</v>
      </c>
      <c r="H230" s="27">
        <v>1</v>
      </c>
      <c r="I230" s="15" t="s">
        <v>629</v>
      </c>
      <c r="J230" s="15" t="s">
        <v>639</v>
      </c>
      <c r="K230" s="26">
        <v>995</v>
      </c>
      <c r="L230" s="98">
        <v>-3.2993320000000002</v>
      </c>
      <c r="M230" s="98">
        <v>34.848457965999998</v>
      </c>
      <c r="N230" s="24">
        <v>43006</v>
      </c>
      <c r="O230" s="24">
        <v>43080</v>
      </c>
      <c r="P230" s="26">
        <f t="shared" si="7"/>
        <v>74</v>
      </c>
      <c r="Q230" s="77">
        <f>INDEX([1]Sheet1!$J:$J,MATCH(A230,[1]Sheet1!$A:$A,0))</f>
        <v>151.07364628299999</v>
      </c>
      <c r="R230" s="91" t="s">
        <v>115</v>
      </c>
      <c r="S230" s="85">
        <v>3.5</v>
      </c>
      <c r="T230" s="85">
        <v>9.8000000000000007</v>
      </c>
      <c r="U230" s="28">
        <v>5</v>
      </c>
      <c r="V230" s="28">
        <v>32</v>
      </c>
      <c r="W230" s="1">
        <v>2.5</v>
      </c>
      <c r="X230" s="71">
        <v>4.2</v>
      </c>
      <c r="Y230" s="72">
        <v>15</v>
      </c>
      <c r="Z230" s="58">
        <v>20</v>
      </c>
      <c r="AA230">
        <v>2.2799999999999998</v>
      </c>
      <c r="AB230">
        <v>9.65</v>
      </c>
      <c r="AC230" s="107">
        <v>7.7</v>
      </c>
      <c r="AD230" s="110">
        <v>22</v>
      </c>
      <c r="AE230" s="107">
        <f t="shared" si="6"/>
        <v>29.7</v>
      </c>
      <c r="AF230" s="107">
        <f>IF(ISBLANK(AC230),"",IF(ISBLANK(AA232),"",IFERROR(((AC230-AA232)/0.36/P230),"")))</f>
        <v>0.12650150150150152</v>
      </c>
      <c r="AG230" s="107">
        <f>IF(ISBLANK(AC230),"",IF(ISBLANK(AC232),"",IFERROR(((AC230-AC232)/0.36/P230),"")))</f>
        <v>0.21396396396396397</v>
      </c>
      <c r="AH230" s="107">
        <f>IF(ISBLANK(AE230),"",IF(ISBLANK(AB232),"",IFERROR(((AE230-AB232)/0.36/P230),"")))</f>
        <v>0.7567567567567568</v>
      </c>
      <c r="AI230" s="107">
        <f>IF(ISBLANK(AE232),"",IF(ISBLANK(AE230),"",IFERROR(((AE230-AE232)/0.36/P230),"")))</f>
        <v>0.96471471471471471</v>
      </c>
    </row>
    <row r="231" spans="1:35" x14ac:dyDescent="0.25">
      <c r="A231" s="15" t="s">
        <v>469</v>
      </c>
      <c r="B231" s="4" t="s">
        <v>748</v>
      </c>
      <c r="C231" s="4" t="s">
        <v>735</v>
      </c>
      <c r="D231" s="4" t="s">
        <v>810</v>
      </c>
      <c r="E231" s="4" t="s">
        <v>31</v>
      </c>
      <c r="F231" s="15" t="s">
        <v>633</v>
      </c>
      <c r="G231" s="15" t="s">
        <v>628</v>
      </c>
      <c r="H231" s="27">
        <v>1</v>
      </c>
      <c r="I231" s="15" t="s">
        <v>634</v>
      </c>
      <c r="J231" s="15" t="s">
        <v>639</v>
      </c>
      <c r="K231" s="26">
        <v>995</v>
      </c>
      <c r="L231" s="98">
        <v>-3.2993320000000002</v>
      </c>
      <c r="M231" s="98">
        <v>34.848457965999998</v>
      </c>
      <c r="N231" s="24">
        <v>43006</v>
      </c>
      <c r="O231" s="24">
        <v>43080</v>
      </c>
      <c r="P231" s="26">
        <f t="shared" si="7"/>
        <v>74</v>
      </c>
      <c r="Q231" s="77">
        <f>INDEX([1]Sheet1!$J:$J,MATCH(A231,[1]Sheet1!$A:$A,0))</f>
        <v>151.07364628299999</v>
      </c>
      <c r="R231" s="91" t="s">
        <v>115</v>
      </c>
      <c r="S231" s="85">
        <v>2.5</v>
      </c>
      <c r="T231" s="85">
        <v>2.2000000000000002</v>
      </c>
      <c r="U231" s="28">
        <v>9</v>
      </c>
      <c r="V231" s="28">
        <v>12</v>
      </c>
      <c r="W231" s="1">
        <v>3</v>
      </c>
      <c r="X231" s="71">
        <v>10.3</v>
      </c>
      <c r="Y231" s="72">
        <v>15</v>
      </c>
      <c r="Z231" s="58">
        <v>60</v>
      </c>
      <c r="AA231">
        <v>5.32</v>
      </c>
      <c r="AB231">
        <v>18.939999999999998</v>
      </c>
      <c r="AC231" s="107">
        <v>11.96</v>
      </c>
      <c r="AD231" s="110">
        <v>2</v>
      </c>
      <c r="AE231" s="107">
        <f t="shared" si="6"/>
        <v>13.96</v>
      </c>
      <c r="AF231" s="107">
        <f>IF(ISBLANK(AC231),"",IF(ISBLANK(AA232),"",IFERROR(((AC231-AA232)/0.36/P231),"")))</f>
        <v>0.28641141141141147</v>
      </c>
      <c r="AG231" s="107">
        <f>IF(ISBLANK(AC231),"",IF(ISBLANK(AC232),"",IFERROR(((AC231-AC232)/0.36/P231),"")))</f>
        <v>0.37387387387387394</v>
      </c>
      <c r="AH231" s="107">
        <f>IF(ISBLANK(AE231),"",IF(ISBLANK(AB232),"",IFERROR(((AE231-AB232)/0.36/P231),"")))</f>
        <v>0.16591591591591598</v>
      </c>
      <c r="AI231" s="107">
        <f>IF(ISBLANK(AE232),"",IF(ISBLANK(AE231),"",IFERROR(((AE231-AE232)/0.36/P231),"")))</f>
        <v>0.37387387387387394</v>
      </c>
    </row>
    <row r="232" spans="1:35" x14ac:dyDescent="0.25">
      <c r="A232" s="15" t="s">
        <v>470</v>
      </c>
      <c r="B232" s="4" t="s">
        <v>748</v>
      </c>
      <c r="C232" s="4" t="s">
        <v>735</v>
      </c>
      <c r="D232" s="4" t="s">
        <v>810</v>
      </c>
      <c r="E232" s="4" t="s">
        <v>31</v>
      </c>
      <c r="F232" s="15" t="s">
        <v>633</v>
      </c>
      <c r="G232" s="15" t="s">
        <v>628</v>
      </c>
      <c r="H232" s="27">
        <v>1</v>
      </c>
      <c r="I232" s="15" t="s">
        <v>631</v>
      </c>
      <c r="J232" s="15" t="s">
        <v>639</v>
      </c>
      <c r="K232" s="26">
        <v>995</v>
      </c>
      <c r="L232" s="98">
        <v>-3.2993320000000002</v>
      </c>
      <c r="M232" s="98">
        <v>34.848457965999998</v>
      </c>
      <c r="N232" s="24">
        <v>43006</v>
      </c>
      <c r="O232" s="24">
        <v>43080</v>
      </c>
      <c r="P232" s="26">
        <f t="shared" si="7"/>
        <v>74</v>
      </c>
      <c r="Q232" s="77">
        <f>INDEX([1]Sheet1!$J:$J,MATCH(A232,[1]Sheet1!$A:$A,0))</f>
        <v>151.07364628299999</v>
      </c>
      <c r="R232" s="91" t="s">
        <v>115</v>
      </c>
      <c r="S232" s="85">
        <v>3</v>
      </c>
      <c r="T232" s="85">
        <v>1.2</v>
      </c>
      <c r="U232" s="28">
        <v>7</v>
      </c>
      <c r="V232" s="28">
        <v>10</v>
      </c>
      <c r="W232" s="1">
        <v>3.5</v>
      </c>
      <c r="X232" s="71">
        <v>0.8</v>
      </c>
      <c r="Y232">
        <v>5</v>
      </c>
      <c r="Z232" s="4">
        <v>10</v>
      </c>
      <c r="AA232">
        <v>4.33</v>
      </c>
      <c r="AB232">
        <v>9.5399999999999991</v>
      </c>
      <c r="AC232" s="107">
        <v>2</v>
      </c>
      <c r="AD232" s="110">
        <v>2</v>
      </c>
      <c r="AE232" s="107">
        <f t="shared" si="6"/>
        <v>4</v>
      </c>
      <c r="AF232" s="107">
        <f>IF(ISBLANK(AC232),"",IF(ISBLANK(AA232),"",IFERROR(((AC232-AA232)/0.36/P232),"")))</f>
        <v>-8.7462462462462462E-2</v>
      </c>
      <c r="AH232" s="107">
        <f>IF(ISBLANK(AE232),"",IF(ISBLANK(AB232),"",IFERROR(((AE232-AB232)/0.36/P232),"")))</f>
        <v>-0.20795795795795793</v>
      </c>
    </row>
    <row r="233" spans="1:35" x14ac:dyDescent="0.25">
      <c r="A233" s="15" t="s">
        <v>471</v>
      </c>
      <c r="B233" s="4" t="s">
        <v>749</v>
      </c>
      <c r="C233" s="4" t="s">
        <v>735</v>
      </c>
      <c r="D233" s="4" t="s">
        <v>811</v>
      </c>
      <c r="E233" s="4" t="s">
        <v>31</v>
      </c>
      <c r="F233" s="15" t="s">
        <v>633</v>
      </c>
      <c r="G233" s="15" t="s">
        <v>628</v>
      </c>
      <c r="H233" s="27">
        <v>2</v>
      </c>
      <c r="I233" s="15" t="s">
        <v>629</v>
      </c>
      <c r="J233" s="15" t="s">
        <v>639</v>
      </c>
      <c r="K233" s="26">
        <v>980</v>
      </c>
      <c r="L233" s="98">
        <v>-3.3032679740000002</v>
      </c>
      <c r="M233" s="98">
        <v>34.847795963000003</v>
      </c>
      <c r="N233" s="24">
        <v>43006</v>
      </c>
      <c r="O233" s="24">
        <v>43080</v>
      </c>
      <c r="P233" s="26">
        <f t="shared" si="7"/>
        <v>74</v>
      </c>
      <c r="Q233" s="77">
        <f>INDEX([1]Sheet1!$J:$J,MATCH(A233,[1]Sheet1!$A:$A,0))</f>
        <v>151.07364628299999</v>
      </c>
      <c r="R233" s="91" t="s">
        <v>115</v>
      </c>
      <c r="S233" s="85">
        <v>1.6</v>
      </c>
      <c r="T233" s="85">
        <v>4.4000000000000004</v>
      </c>
      <c r="U233" s="28">
        <v>10</v>
      </c>
      <c r="V233" s="28">
        <v>23</v>
      </c>
      <c r="W233" s="1">
        <v>2</v>
      </c>
      <c r="X233" s="71">
        <v>4.2</v>
      </c>
      <c r="Y233">
        <v>20</v>
      </c>
      <c r="Z233" s="4">
        <v>28</v>
      </c>
      <c r="AA233">
        <v>12.35</v>
      </c>
      <c r="AB233">
        <v>15.76</v>
      </c>
      <c r="AC233" s="107">
        <v>4</v>
      </c>
      <c r="AD233" s="110">
        <v>16.87</v>
      </c>
      <c r="AE233" s="107">
        <f t="shared" si="6"/>
        <v>20.87</v>
      </c>
      <c r="AF233" s="107">
        <f>IF(ISBLANK(AC233),"",IF(ISBLANK(AA235),"",IFERROR(((AC233-AA235)/0.36/P233),"")))</f>
        <v>5.5555555555555559E-2</v>
      </c>
      <c r="AG233" s="107">
        <f>IF(ISBLANK(AC233),"",IF(ISBLANK(AC235),"",IFERROR(((AC233-AC235)/0.36/P233),"")))</f>
        <v>7.5075075075075076E-2</v>
      </c>
      <c r="AH233" s="107">
        <f>IF(ISBLANK(AE233),"",IF(ISBLANK(AB235),"",IFERROR(((AE233-AB235)/0.36/P233),"")))</f>
        <v>0.61186186186186187</v>
      </c>
      <c r="AI233" s="107">
        <f>IF(ISBLANK(AE235),"",IF(ISBLANK(AE233),"",IFERROR(((AE233-AE235)/0.36/P233),"")))</f>
        <v>0.5957207207207208</v>
      </c>
    </row>
    <row r="234" spans="1:35" x14ac:dyDescent="0.25">
      <c r="A234" s="15" t="s">
        <v>424</v>
      </c>
      <c r="B234" s="4" t="s">
        <v>749</v>
      </c>
      <c r="C234" s="4" t="s">
        <v>735</v>
      </c>
      <c r="D234" s="4" t="s">
        <v>811</v>
      </c>
      <c r="E234" s="4" t="s">
        <v>31</v>
      </c>
      <c r="F234" s="15" t="s">
        <v>633</v>
      </c>
      <c r="G234" s="15" t="s">
        <v>628</v>
      </c>
      <c r="H234" s="27">
        <v>2</v>
      </c>
      <c r="I234" s="15" t="s">
        <v>634</v>
      </c>
      <c r="J234" s="15" t="s">
        <v>639</v>
      </c>
      <c r="K234" s="26">
        <v>980</v>
      </c>
      <c r="L234" s="98">
        <v>-3.3032679740000002</v>
      </c>
      <c r="M234" s="98">
        <v>34.847795963000003</v>
      </c>
      <c r="N234" s="24">
        <v>43006</v>
      </c>
      <c r="O234" s="24">
        <v>43080</v>
      </c>
      <c r="P234" s="26">
        <f t="shared" si="7"/>
        <v>74</v>
      </c>
      <c r="Q234" s="77">
        <f>INDEX([1]Sheet1!$J:$J,MATCH(A234,[1]Sheet1!$A:$A,0))</f>
        <v>151.07364628299999</v>
      </c>
      <c r="R234" s="91" t="s">
        <v>115</v>
      </c>
      <c r="S234" s="85">
        <v>1</v>
      </c>
      <c r="T234" s="85">
        <v>2.4</v>
      </c>
      <c r="U234" s="28">
        <v>10</v>
      </c>
      <c r="V234" s="28">
        <v>13</v>
      </c>
      <c r="W234" s="1">
        <v>1.5</v>
      </c>
      <c r="X234" s="71">
        <v>3.9</v>
      </c>
      <c r="Y234">
        <v>12</v>
      </c>
      <c r="Z234" s="4">
        <v>45</v>
      </c>
      <c r="AA234">
        <v>3.87</v>
      </c>
      <c r="AB234">
        <v>7.92</v>
      </c>
      <c r="AC234" s="107">
        <v>5</v>
      </c>
      <c r="AD234" s="110">
        <v>3</v>
      </c>
      <c r="AE234" s="107">
        <f t="shared" si="6"/>
        <v>8</v>
      </c>
      <c r="AF234" s="107">
        <f>IF(ISBLANK(AC234),"",IF(ISBLANK(AA235),"",IFERROR(((AC234-AA235)/0.36/P234),"")))</f>
        <v>9.3093093093093104E-2</v>
      </c>
      <c r="AG234" s="107">
        <f>IF(ISBLANK(AC234),"",IF(ISBLANK(AC235),"",IFERROR(((AC234-AC235)/0.36/P234),"")))</f>
        <v>0.11261261261261261</v>
      </c>
      <c r="AH234" s="107">
        <f>IF(ISBLANK(AE234),"",IF(ISBLANK(AB235),"",IFERROR(((AE234-AB235)/0.36/P234),"")))</f>
        <v>0.12875375375375375</v>
      </c>
      <c r="AI234" s="107">
        <f>IF(ISBLANK(AE235),"",IF(ISBLANK(AE234),"",IFERROR(((AE234-AE235)/0.36/P234),"")))</f>
        <v>0.11261261261261261</v>
      </c>
    </row>
    <row r="235" spans="1:35" x14ac:dyDescent="0.25">
      <c r="A235" s="15" t="s">
        <v>472</v>
      </c>
      <c r="B235" s="4" t="s">
        <v>749</v>
      </c>
      <c r="C235" s="4" t="s">
        <v>735</v>
      </c>
      <c r="D235" s="15" t="s">
        <v>811</v>
      </c>
      <c r="E235" s="4" t="s">
        <v>31</v>
      </c>
      <c r="F235" s="15" t="s">
        <v>633</v>
      </c>
      <c r="G235" s="15" t="s">
        <v>628</v>
      </c>
      <c r="H235" s="27">
        <v>2</v>
      </c>
      <c r="I235" s="15" t="s">
        <v>631</v>
      </c>
      <c r="J235" s="15" t="s">
        <v>639</v>
      </c>
      <c r="K235" s="27">
        <v>980</v>
      </c>
      <c r="L235" s="98">
        <v>-3.3032679740000002</v>
      </c>
      <c r="M235" s="98">
        <v>34.847795963000003</v>
      </c>
      <c r="N235" s="24">
        <v>43006</v>
      </c>
      <c r="O235" s="24">
        <v>43080</v>
      </c>
      <c r="P235" s="26">
        <f t="shared" si="7"/>
        <v>74</v>
      </c>
      <c r="Q235" s="77">
        <f>INDEX([1]Sheet1!$J:$J,MATCH(A235,[1]Sheet1!$A:$A,0))</f>
        <v>151.07364628299999</v>
      </c>
      <c r="R235" s="91" t="s">
        <v>115</v>
      </c>
      <c r="S235" s="85">
        <v>1.5</v>
      </c>
      <c r="T235" s="85">
        <v>2.4</v>
      </c>
      <c r="U235" s="28">
        <v>5</v>
      </c>
      <c r="V235" s="28">
        <v>15</v>
      </c>
      <c r="W235" s="1">
        <v>1</v>
      </c>
      <c r="X235" s="71">
        <v>1.8</v>
      </c>
      <c r="Y235">
        <v>8</v>
      </c>
      <c r="Z235" s="4">
        <v>26</v>
      </c>
      <c r="AA235">
        <v>2.52</v>
      </c>
      <c r="AB235">
        <v>4.57</v>
      </c>
      <c r="AC235" s="107">
        <v>2</v>
      </c>
      <c r="AD235" s="110">
        <v>3</v>
      </c>
      <c r="AE235" s="107">
        <f t="shared" si="6"/>
        <v>5</v>
      </c>
      <c r="AF235" s="107">
        <f>IF(ISBLANK(AC235),"",IF(ISBLANK(AA235),"",IFERROR(((AC235-AA235)/0.36/P235),"")))</f>
        <v>-1.9519519519519524E-2</v>
      </c>
      <c r="AH235" s="107">
        <f>IF(ISBLANK(AE235),"",IF(ISBLANK(AB235),"",IFERROR(((AE235-AB235)/0.36/P235),"")))</f>
        <v>1.6141141141141131E-2</v>
      </c>
    </row>
    <row r="236" spans="1:35" x14ac:dyDescent="0.25">
      <c r="A236" s="15" t="s">
        <v>473</v>
      </c>
      <c r="B236" s="4" t="s">
        <v>759</v>
      </c>
      <c r="C236" s="4" t="s">
        <v>735</v>
      </c>
      <c r="D236" s="4" t="s">
        <v>812</v>
      </c>
      <c r="E236" s="4" t="s">
        <v>31</v>
      </c>
      <c r="F236" s="15" t="s">
        <v>633</v>
      </c>
      <c r="G236" s="15" t="s">
        <v>628</v>
      </c>
      <c r="H236" s="27">
        <v>3</v>
      </c>
      <c r="I236" s="15" t="s">
        <v>629</v>
      </c>
      <c r="J236" s="15" t="s">
        <v>639</v>
      </c>
      <c r="K236" s="26">
        <v>998</v>
      </c>
      <c r="L236" s="98">
        <v>-3.295644969</v>
      </c>
      <c r="M236" s="98">
        <v>34.852435010999997</v>
      </c>
      <c r="N236" s="24">
        <v>43006</v>
      </c>
      <c r="O236" s="24">
        <v>43080</v>
      </c>
      <c r="P236" s="26">
        <f t="shared" si="7"/>
        <v>74</v>
      </c>
      <c r="Q236" s="77">
        <f>INDEX([1]Sheet1!$J:$J,MATCH(A236,[1]Sheet1!$A:$A,0))</f>
        <v>151.07364628299999</v>
      </c>
      <c r="R236" s="91" t="s">
        <v>115</v>
      </c>
      <c r="S236" s="85">
        <v>2</v>
      </c>
      <c r="T236" s="85">
        <v>2</v>
      </c>
      <c r="U236" s="28">
        <v>10</v>
      </c>
      <c r="V236" s="28">
        <v>17</v>
      </c>
      <c r="W236" s="1">
        <v>1</v>
      </c>
      <c r="X236" s="71">
        <v>0.9</v>
      </c>
      <c r="Y236">
        <v>8</v>
      </c>
      <c r="Z236" s="4">
        <v>35</v>
      </c>
      <c r="AA236">
        <v>5.1100000000000003</v>
      </c>
      <c r="AB236">
        <v>10.57</v>
      </c>
      <c r="AC236" s="107">
        <v>10.48</v>
      </c>
      <c r="AD236" s="110">
        <v>4</v>
      </c>
      <c r="AE236" s="107">
        <f t="shared" si="6"/>
        <v>14.48</v>
      </c>
      <c r="AF236" s="107">
        <f>IF(ISBLANK(AC236),"",IF(ISBLANK(AA238),"",IFERROR(((AC236-AA238)/0.36/P236),"")))</f>
        <v>0.25825825825825832</v>
      </c>
      <c r="AG236" s="107">
        <f>IF(ISBLANK(AC236),"",IF(ISBLANK(AC238),"",IFERROR(((AC236-AC238)/0.36/P236),"")))</f>
        <v>0.28078078078078078</v>
      </c>
      <c r="AH236" s="107">
        <f>IF(ISBLANK(AE236),"",IF(ISBLANK(AB238),"",IFERROR(((AE236-AB238)/0.36/P236),"")))</f>
        <v>0.28490990990990989</v>
      </c>
      <c r="AI236" s="107">
        <f>IF(ISBLANK(AE238),"",IF(ISBLANK(AE236),"",IFERROR(((AE236-AE238)/0.36/P236),"")))</f>
        <v>0.35585585585585588</v>
      </c>
    </row>
    <row r="237" spans="1:35" x14ac:dyDescent="0.25">
      <c r="A237" s="15" t="s">
        <v>474</v>
      </c>
      <c r="B237" s="4" t="s">
        <v>759</v>
      </c>
      <c r="C237" s="4" t="s">
        <v>735</v>
      </c>
      <c r="D237" s="4" t="s">
        <v>812</v>
      </c>
      <c r="E237" s="4" t="s">
        <v>31</v>
      </c>
      <c r="F237" s="15" t="s">
        <v>633</v>
      </c>
      <c r="G237" s="15" t="s">
        <v>628</v>
      </c>
      <c r="H237" s="27">
        <v>3</v>
      </c>
      <c r="I237" s="15" t="s">
        <v>634</v>
      </c>
      <c r="J237" s="15" t="s">
        <v>639</v>
      </c>
      <c r="K237" s="26">
        <v>998</v>
      </c>
      <c r="L237" s="98">
        <v>-3.295644969</v>
      </c>
      <c r="M237" s="98">
        <v>34.852435010999997</v>
      </c>
      <c r="N237" s="24">
        <v>43006</v>
      </c>
      <c r="O237" s="24">
        <v>43080</v>
      </c>
      <c r="P237" s="26">
        <f t="shared" si="7"/>
        <v>74</v>
      </c>
      <c r="Q237" s="77">
        <f>INDEX([1]Sheet1!$J:$J,MATCH(A237,[1]Sheet1!$A:$A,0))</f>
        <v>151.07364628299999</v>
      </c>
      <c r="R237" s="91" t="s">
        <v>115</v>
      </c>
      <c r="S237" s="85">
        <v>1</v>
      </c>
      <c r="T237" s="85">
        <v>1.6</v>
      </c>
      <c r="U237" s="28">
        <v>1</v>
      </c>
      <c r="V237" s="28">
        <v>7</v>
      </c>
      <c r="W237" s="1">
        <v>2</v>
      </c>
      <c r="X237" s="71">
        <v>2.5</v>
      </c>
      <c r="Y237">
        <v>10</v>
      </c>
      <c r="Z237" s="4">
        <v>35</v>
      </c>
      <c r="AA237">
        <v>1.77</v>
      </c>
      <c r="AB237">
        <v>4.92</v>
      </c>
      <c r="AC237" s="107">
        <v>2</v>
      </c>
      <c r="AD237" s="110">
        <v>6</v>
      </c>
      <c r="AE237" s="107">
        <f t="shared" si="6"/>
        <v>8</v>
      </c>
      <c r="AF237" s="107">
        <f>IF(ISBLANK(AC237),"",IF(ISBLANK(AA238),"",IFERROR(((AC237-AA238)/0.36/P237),"")))</f>
        <v>-6.006006006006006E-2</v>
      </c>
      <c r="AG237" s="107">
        <f>IF(ISBLANK(AC237),"",IF(ISBLANK(AC238),"",IFERROR(((AC237-AC238)/0.36/P237),"")))</f>
        <v>-3.7537537537537538E-2</v>
      </c>
      <c r="AH237" s="107">
        <f>IF(ISBLANK(AE237),"",IF(ISBLANK(AB238),"",IFERROR(((AE237-AB238)/0.36/P237),"")))</f>
        <v>4.1666666666666644E-2</v>
      </c>
      <c r="AI237" s="107">
        <f>IF(ISBLANK(AE238),"",IF(ISBLANK(AE237),"",IFERROR(((AE237-AE238)/0.36/P237),"")))</f>
        <v>0.11261261261261261</v>
      </c>
    </row>
    <row r="238" spans="1:35" x14ac:dyDescent="0.25">
      <c r="A238" s="15" t="s">
        <v>475</v>
      </c>
      <c r="B238" s="4" t="s">
        <v>759</v>
      </c>
      <c r="C238" s="4" t="s">
        <v>735</v>
      </c>
      <c r="D238" s="4" t="s">
        <v>812</v>
      </c>
      <c r="E238" s="4" t="s">
        <v>31</v>
      </c>
      <c r="F238" s="15" t="s">
        <v>633</v>
      </c>
      <c r="G238" s="15" t="s">
        <v>628</v>
      </c>
      <c r="H238" s="27">
        <v>3</v>
      </c>
      <c r="I238" s="15" t="s">
        <v>631</v>
      </c>
      <c r="J238" s="15" t="s">
        <v>639</v>
      </c>
      <c r="K238" s="26">
        <v>998</v>
      </c>
      <c r="L238" s="98">
        <v>-3.295644969</v>
      </c>
      <c r="M238" s="98">
        <v>34.852435010999997</v>
      </c>
      <c r="N238" s="24">
        <v>43006</v>
      </c>
      <c r="O238" s="24">
        <v>43080</v>
      </c>
      <c r="P238" s="26">
        <f t="shared" si="7"/>
        <v>74</v>
      </c>
      <c r="Q238" s="77">
        <f>INDEX([1]Sheet1!$J:$J,MATCH(A238,[1]Sheet1!$A:$A,0))</f>
        <v>151.07364628299999</v>
      </c>
      <c r="R238" s="91" t="s">
        <v>115</v>
      </c>
      <c r="S238" s="85">
        <v>1.75</v>
      </c>
      <c r="T238" s="85">
        <v>1.4</v>
      </c>
      <c r="U238" s="28">
        <v>10</v>
      </c>
      <c r="V238" s="28">
        <v>10</v>
      </c>
      <c r="W238" s="1">
        <v>2.5</v>
      </c>
      <c r="X238" s="71">
        <v>1.9</v>
      </c>
      <c r="Y238">
        <v>5</v>
      </c>
      <c r="Z238" s="4">
        <v>10</v>
      </c>
      <c r="AA238">
        <v>3.6</v>
      </c>
      <c r="AB238">
        <v>6.8900000000000006</v>
      </c>
      <c r="AC238" s="107">
        <v>3</v>
      </c>
      <c r="AD238" s="110">
        <v>2</v>
      </c>
      <c r="AE238" s="107">
        <f t="shared" si="6"/>
        <v>5</v>
      </c>
      <c r="AF238" s="107">
        <f>IF(ISBLANK(AC238),"",IF(ISBLANK(AA238),"",IFERROR(((AC238-AA238)/0.36/P238),"")))</f>
        <v>-2.2522522522522525E-2</v>
      </c>
      <c r="AH238" s="107">
        <f>IF(ISBLANK(AE238),"",IF(ISBLANK(AB238),"",IFERROR(((AE238-AB238)/0.36/P238),"")))</f>
        <v>-7.0945945945945971E-2</v>
      </c>
    </row>
    <row r="239" spans="1:35" x14ac:dyDescent="0.25">
      <c r="A239" s="15" t="s">
        <v>476</v>
      </c>
      <c r="B239" s="4" t="s">
        <v>750</v>
      </c>
      <c r="C239" s="4" t="s">
        <v>735</v>
      </c>
      <c r="D239" s="4" t="s">
        <v>813</v>
      </c>
      <c r="E239" s="4" t="s">
        <v>31</v>
      </c>
      <c r="F239" s="15" t="s">
        <v>633</v>
      </c>
      <c r="G239" s="15" t="s">
        <v>628</v>
      </c>
      <c r="H239" s="27">
        <v>4</v>
      </c>
      <c r="I239" s="15" t="s">
        <v>629</v>
      </c>
      <c r="J239" s="15" t="s">
        <v>639</v>
      </c>
      <c r="K239" s="26">
        <v>1000</v>
      </c>
      <c r="L239" s="98">
        <v>-3.296013018</v>
      </c>
      <c r="M239" s="98">
        <v>34.854326974999999</v>
      </c>
      <c r="N239" s="24">
        <v>43006</v>
      </c>
      <c r="O239" s="24">
        <v>43080</v>
      </c>
      <c r="P239" s="26">
        <f t="shared" si="7"/>
        <v>74</v>
      </c>
      <c r="Q239" s="77">
        <f>INDEX([1]Sheet1!$J:$J,MATCH(A239,[1]Sheet1!$A:$A,0))</f>
        <v>214.846940249</v>
      </c>
      <c r="R239" s="91" t="s">
        <v>115</v>
      </c>
      <c r="S239" s="85">
        <v>1.25</v>
      </c>
      <c r="T239" s="85">
        <v>2.4</v>
      </c>
      <c r="U239" s="28">
        <v>10</v>
      </c>
      <c r="V239" s="28">
        <v>10</v>
      </c>
      <c r="W239" s="1">
        <v>1</v>
      </c>
      <c r="X239" s="71">
        <v>5.0999999999999996</v>
      </c>
      <c r="Y239">
        <v>15</v>
      </c>
      <c r="Z239" s="4">
        <v>20</v>
      </c>
      <c r="AA239">
        <v>3.8</v>
      </c>
      <c r="AB239">
        <v>7.67</v>
      </c>
      <c r="AC239" s="107">
        <v>3</v>
      </c>
      <c r="AD239" s="110">
        <v>8</v>
      </c>
      <c r="AE239" s="107">
        <f t="shared" si="6"/>
        <v>11</v>
      </c>
      <c r="AF239" s="107">
        <f>IF(ISBLANK(AC239),"",IF(ISBLANK(AA241),"",IFERROR(((AC239-AA241)/0.36/P239),"")))</f>
        <v>4.8048048048048055E-2</v>
      </c>
      <c r="AG239" s="107">
        <f>IF(ISBLANK(AC239),"",IF(ISBLANK(AC241),"",IFERROR(((AC239-AC241)/0.36/P239),"")))</f>
        <v>-0.15015015015015015</v>
      </c>
      <c r="AH239" s="107">
        <f>IF(ISBLANK(AE239),"",IF(ISBLANK(AB241),"",IFERROR(((AE239-AB241)/0.36/P239),"")))</f>
        <v>0.1753003003003003</v>
      </c>
      <c r="AI239" s="107">
        <f>IF(ISBLANK(AE241),"",IF(ISBLANK(AE239),"",IFERROR(((AE239-AE241)/0.36/P239),"")))</f>
        <v>7.5075075075075076E-2</v>
      </c>
    </row>
    <row r="240" spans="1:35" x14ac:dyDescent="0.25">
      <c r="A240" s="15" t="s">
        <v>477</v>
      </c>
      <c r="B240" s="4" t="s">
        <v>750</v>
      </c>
      <c r="C240" s="4" t="s">
        <v>735</v>
      </c>
      <c r="D240" s="4" t="s">
        <v>813</v>
      </c>
      <c r="E240" s="4" t="s">
        <v>31</v>
      </c>
      <c r="F240" s="15" t="s">
        <v>633</v>
      </c>
      <c r="G240" s="15" t="s">
        <v>628</v>
      </c>
      <c r="H240" s="27">
        <v>4</v>
      </c>
      <c r="I240" s="15" t="s">
        <v>634</v>
      </c>
      <c r="J240" s="15" t="s">
        <v>639</v>
      </c>
      <c r="K240" s="26">
        <v>1000</v>
      </c>
      <c r="L240" s="98">
        <v>-3.296013018</v>
      </c>
      <c r="M240" s="98">
        <v>34.854326974999999</v>
      </c>
      <c r="N240" s="24">
        <v>43006</v>
      </c>
      <c r="O240" s="24">
        <v>43080</v>
      </c>
      <c r="P240" s="26">
        <f t="shared" si="7"/>
        <v>74</v>
      </c>
      <c r="Q240" s="77">
        <f>INDEX([1]Sheet1!$J:$J,MATCH(A240,[1]Sheet1!$A:$A,0))</f>
        <v>214.846940249</v>
      </c>
      <c r="R240" s="91" t="s">
        <v>115</v>
      </c>
      <c r="S240" s="85">
        <v>1.75</v>
      </c>
      <c r="T240" s="85">
        <v>3.4</v>
      </c>
      <c r="U240" s="28">
        <v>8</v>
      </c>
      <c r="V240" s="28">
        <v>12</v>
      </c>
      <c r="W240" s="1">
        <v>1</v>
      </c>
      <c r="X240" s="71">
        <v>5.2</v>
      </c>
      <c r="Y240">
        <v>20</v>
      </c>
      <c r="Z240" s="4">
        <v>45</v>
      </c>
      <c r="AA240">
        <v>3.92</v>
      </c>
      <c r="AB240">
        <v>10.210000000000001</v>
      </c>
      <c r="AC240" s="107">
        <v>4</v>
      </c>
      <c r="AD240" s="110">
        <v>1.31</v>
      </c>
      <c r="AE240" s="107">
        <f t="shared" si="6"/>
        <v>5.3100000000000005</v>
      </c>
      <c r="AF240" s="107">
        <f>IF(ISBLANK(AC240),"",IF(ISBLANK(AA241),"",IFERROR(((AC240-AA241)/0.36/P240),"")))</f>
        <v>8.55855855855856E-2</v>
      </c>
      <c r="AG240" s="107">
        <f>IF(ISBLANK(AC240),"",IF(ISBLANK(AC241),"",IFERROR(((AC240-AC241)/0.36/P240),"")))</f>
        <v>-0.11261261261261261</v>
      </c>
      <c r="AH240" s="107">
        <f>IF(ISBLANK(AE240),"",IF(ISBLANK(AB241),"",IFERROR(((AE240-AB241)/0.36/P240),"")))</f>
        <v>-3.8288288288288272E-2</v>
      </c>
      <c r="AI240" s="107">
        <f>IF(ISBLANK(AE241),"",IF(ISBLANK(AE240),"",IFERROR(((AE240-AE241)/0.36/P240),"")))</f>
        <v>-0.13851351351351349</v>
      </c>
    </row>
    <row r="241" spans="1:35" x14ac:dyDescent="0.25">
      <c r="A241" s="15" t="s">
        <v>478</v>
      </c>
      <c r="B241" s="4" t="s">
        <v>750</v>
      </c>
      <c r="C241" s="4" t="s">
        <v>735</v>
      </c>
      <c r="D241" s="4" t="s">
        <v>813</v>
      </c>
      <c r="E241" s="4" t="s">
        <v>31</v>
      </c>
      <c r="F241" s="15" t="s">
        <v>633</v>
      </c>
      <c r="G241" s="15" t="s">
        <v>628</v>
      </c>
      <c r="H241" s="27">
        <v>4</v>
      </c>
      <c r="I241" s="15" t="s">
        <v>631</v>
      </c>
      <c r="J241" s="15" t="s">
        <v>639</v>
      </c>
      <c r="K241" s="26">
        <v>1000</v>
      </c>
      <c r="L241" s="98">
        <v>-3.296013018</v>
      </c>
      <c r="M241" s="98">
        <v>34.854326974999999</v>
      </c>
      <c r="N241" s="24">
        <v>43006</v>
      </c>
      <c r="O241" s="24">
        <v>43080</v>
      </c>
      <c r="P241" s="26">
        <f t="shared" si="7"/>
        <v>74</v>
      </c>
      <c r="Q241" s="77">
        <f>INDEX([1]Sheet1!$J:$J,MATCH(A241,[1]Sheet1!$A:$A,0))</f>
        <v>214.846940249</v>
      </c>
      <c r="R241" s="91" t="s">
        <v>115</v>
      </c>
      <c r="S241" s="85">
        <v>1.5</v>
      </c>
      <c r="T241" s="85">
        <v>7.6</v>
      </c>
      <c r="U241" s="28">
        <v>10</v>
      </c>
      <c r="V241" s="28">
        <v>14</v>
      </c>
      <c r="W241" s="1">
        <v>1.5</v>
      </c>
      <c r="X241" s="71">
        <v>2.6</v>
      </c>
      <c r="Y241">
        <v>25</v>
      </c>
      <c r="Z241" s="4">
        <v>40</v>
      </c>
      <c r="AA241">
        <v>1.72</v>
      </c>
      <c r="AB241">
        <v>6.33</v>
      </c>
      <c r="AC241" s="107">
        <v>7</v>
      </c>
      <c r="AD241" s="110">
        <v>2</v>
      </c>
      <c r="AE241" s="107">
        <f t="shared" si="6"/>
        <v>9</v>
      </c>
      <c r="AF241" s="107">
        <f>IF(ISBLANK(AC241),"",IF(ISBLANK(AA241),"",IFERROR(((AC241-AA241)/0.36/P241),"")))</f>
        <v>0.19819819819819823</v>
      </c>
      <c r="AH241" s="107">
        <f>IF(ISBLANK(AE241),"",IF(ISBLANK(AB241),"",IFERROR(((AE241-AB241)/0.36/P241),"")))</f>
        <v>0.10022522522522523</v>
      </c>
    </row>
    <row r="242" spans="1:35" x14ac:dyDescent="0.25">
      <c r="A242" s="15" t="s">
        <v>479</v>
      </c>
      <c r="B242" s="4" t="s">
        <v>751</v>
      </c>
      <c r="C242" s="4" t="s">
        <v>736</v>
      </c>
      <c r="D242" s="4" t="s">
        <v>814</v>
      </c>
      <c r="E242" s="4" t="s">
        <v>59</v>
      </c>
      <c r="F242" s="15" t="s">
        <v>633</v>
      </c>
      <c r="G242" s="15" t="s">
        <v>632</v>
      </c>
      <c r="H242" s="27">
        <v>1</v>
      </c>
      <c r="I242" s="15" t="s">
        <v>629</v>
      </c>
      <c r="J242" s="15" t="s">
        <v>639</v>
      </c>
      <c r="K242" s="26">
        <v>1009</v>
      </c>
      <c r="L242" s="98">
        <v>-3.3032119830000002</v>
      </c>
      <c r="M242" s="98">
        <v>34.847736032999997</v>
      </c>
      <c r="N242" s="24">
        <v>43005</v>
      </c>
      <c r="O242" s="24">
        <v>43079</v>
      </c>
      <c r="P242" s="26">
        <f t="shared" si="7"/>
        <v>74</v>
      </c>
      <c r="Q242" s="77">
        <f>INDEX([1]Sheet1!$J:$J,MATCH(A242,[1]Sheet1!$A:$A,0))</f>
        <v>128.54716680300001</v>
      </c>
      <c r="R242" s="91" t="s">
        <v>352</v>
      </c>
      <c r="S242" s="85">
        <v>0</v>
      </c>
      <c r="T242" s="85">
        <v>0</v>
      </c>
      <c r="U242" s="28">
        <v>1</v>
      </c>
      <c r="V242" s="28">
        <v>4</v>
      </c>
      <c r="W242" s="1">
        <v>0.8</v>
      </c>
      <c r="X242" s="71">
        <v>1.6</v>
      </c>
      <c r="Y242">
        <v>10</v>
      </c>
      <c r="Z242" s="4">
        <v>25</v>
      </c>
      <c r="AA242">
        <v>0.18</v>
      </c>
      <c r="AB242">
        <v>2.37</v>
      </c>
      <c r="AC242" s="107">
        <v>1</v>
      </c>
      <c r="AD242" s="110">
        <v>1</v>
      </c>
      <c r="AE242" s="107">
        <f t="shared" si="6"/>
        <v>2</v>
      </c>
      <c r="AF242" s="107">
        <f>IF(ISBLANK(AC242),"",IF(ISBLANK(AA243),"",IFERROR(((AC242-AA243)/0.36/P242),"")))</f>
        <v>3.7537537537537538E-2</v>
      </c>
      <c r="AG242" s="107">
        <f>IF(ISBLANK(AC242),"",IF(ISBLANK(AC243),"",IFERROR(((AC242-AC243)/0.36/P242),"")))</f>
        <v>5.6306306306306312E-3</v>
      </c>
      <c r="AH242" s="107">
        <f>IF(ISBLANK(AE242),"",IF(ISBLANK(AB243),"",IFERROR(((AE242-AB243)/0.36/P242),"")))</f>
        <v>7.5075075075075076E-2</v>
      </c>
      <c r="AI242" s="107">
        <f>IF(ISBLANK(AE243),"",IF(ISBLANK(AE242),"",IFERROR(((AE242-AE243)/0.36/P242),"")))</f>
        <v>-0.33633633633633631</v>
      </c>
    </row>
    <row r="243" spans="1:35" x14ac:dyDescent="0.25">
      <c r="A243" s="15" t="s">
        <v>480</v>
      </c>
      <c r="B243" s="4" t="s">
        <v>751</v>
      </c>
      <c r="C243" s="4" t="s">
        <v>736</v>
      </c>
      <c r="D243" s="4" t="s">
        <v>814</v>
      </c>
      <c r="E243" s="4" t="s">
        <v>59</v>
      </c>
      <c r="F243" s="15" t="s">
        <v>633</v>
      </c>
      <c r="G243" s="15" t="s">
        <v>632</v>
      </c>
      <c r="H243" s="27">
        <v>1</v>
      </c>
      <c r="I243" s="15" t="s">
        <v>631</v>
      </c>
      <c r="J243" s="15" t="s">
        <v>639</v>
      </c>
      <c r="K243" s="26">
        <v>1009</v>
      </c>
      <c r="L243" s="98">
        <v>-3.3032119830000002</v>
      </c>
      <c r="M243" s="98">
        <v>34.847736032999997</v>
      </c>
      <c r="N243" s="24">
        <v>43005</v>
      </c>
      <c r="O243" s="24">
        <v>43079</v>
      </c>
      <c r="P243" s="26">
        <f t="shared" si="7"/>
        <v>74</v>
      </c>
      <c r="Q243" s="77">
        <f>INDEX([1]Sheet1!$J:$J,MATCH(A243,[1]Sheet1!$A:$A,0))</f>
        <v>128.54716680300001</v>
      </c>
      <c r="R243" s="91" t="s">
        <v>352</v>
      </c>
      <c r="S243" s="85">
        <v>0</v>
      </c>
      <c r="T243" s="85">
        <v>0</v>
      </c>
      <c r="U243" s="28">
        <v>1</v>
      </c>
      <c r="V243" s="28">
        <v>6</v>
      </c>
      <c r="W243" s="1">
        <v>0</v>
      </c>
      <c r="X243" s="71">
        <v>0.8</v>
      </c>
      <c r="Y243">
        <v>15</v>
      </c>
      <c r="Z243" s="4">
        <v>35</v>
      </c>
      <c r="AA243">
        <v>0</v>
      </c>
      <c r="AB243">
        <v>0</v>
      </c>
      <c r="AC243" s="107">
        <v>0.85</v>
      </c>
      <c r="AD243" s="110">
        <v>10.11</v>
      </c>
      <c r="AE243" s="107">
        <f t="shared" si="6"/>
        <v>10.959999999999999</v>
      </c>
      <c r="AF243" s="107">
        <f>IF(ISBLANK(AC243),"",IF(ISBLANK(AA243),"",IFERROR(((AC243-AA243)/0.36/P243),"")))</f>
        <v>3.1906906906906909E-2</v>
      </c>
      <c r="AH243" s="107">
        <f>IF(ISBLANK(AE243),"",IF(ISBLANK(AB243),"",IFERROR(((AE243-AB243)/0.36/P243),"")))</f>
        <v>0.41141141141141141</v>
      </c>
    </row>
    <row r="244" spans="1:35" x14ac:dyDescent="0.25">
      <c r="A244" s="15" t="s">
        <v>481</v>
      </c>
      <c r="B244" s="4" t="s">
        <v>752</v>
      </c>
      <c r="C244" s="4" t="s">
        <v>736</v>
      </c>
      <c r="D244" s="4" t="s">
        <v>815</v>
      </c>
      <c r="E244" s="4" t="s">
        <v>59</v>
      </c>
      <c r="F244" s="15" t="s">
        <v>633</v>
      </c>
      <c r="G244" s="15" t="s">
        <v>632</v>
      </c>
      <c r="H244" s="27">
        <v>2</v>
      </c>
      <c r="I244" s="15" t="s">
        <v>629</v>
      </c>
      <c r="J244" s="15" t="s">
        <v>639</v>
      </c>
      <c r="K244" s="26">
        <v>1006</v>
      </c>
      <c r="L244" s="98">
        <v>-3.40842599</v>
      </c>
      <c r="M244" s="98">
        <v>34.850243982000002</v>
      </c>
      <c r="N244" s="24">
        <v>43005</v>
      </c>
      <c r="O244" s="24">
        <v>43079</v>
      </c>
      <c r="P244" s="26">
        <f t="shared" si="7"/>
        <v>74</v>
      </c>
      <c r="Q244" s="77">
        <f>INDEX([1]Sheet1!$J:$J,MATCH(A244,[1]Sheet1!$A:$A,0))</f>
        <v>128.54716680300001</v>
      </c>
      <c r="R244" s="91" t="s">
        <v>352</v>
      </c>
      <c r="S244" s="85">
        <v>0</v>
      </c>
      <c r="T244" s="85">
        <v>0</v>
      </c>
      <c r="U244" s="28">
        <v>1</v>
      </c>
      <c r="V244" s="28">
        <v>6</v>
      </c>
      <c r="W244" s="1">
        <v>2.9</v>
      </c>
      <c r="X244" s="71">
        <v>3.3</v>
      </c>
      <c r="Y244">
        <v>5</v>
      </c>
      <c r="Z244" s="4">
        <v>35</v>
      </c>
      <c r="AA244">
        <v>0</v>
      </c>
      <c r="AB244">
        <v>0</v>
      </c>
      <c r="AC244" s="107">
        <v>1</v>
      </c>
      <c r="AD244" s="110">
        <v>4</v>
      </c>
      <c r="AE244" s="107">
        <f t="shared" si="6"/>
        <v>5</v>
      </c>
      <c r="AF244" s="107">
        <f>IF(ISBLANK(AC244),"",IF(ISBLANK(AA245),"",IFERROR(((AC244-AA245)/0.36/P244),"")))</f>
        <v>3.7537537537537538E-2</v>
      </c>
      <c r="AG244" s="107">
        <f>IF(ISBLANK(AC244),"",IF(ISBLANK(AC245),"",IFERROR(((AC244-AC245)/0.36/P244),"")))</f>
        <v>0</v>
      </c>
      <c r="AH244" s="107">
        <f>IF(ISBLANK(AE244),"",IF(ISBLANK(AB245),"",IFERROR(((AE244-AB245)/0.36/P244),"")))</f>
        <v>0.1876876876876877</v>
      </c>
      <c r="AI244" s="107">
        <f>IF(ISBLANK(AE245),"",IF(ISBLANK(AE244),"",IFERROR(((AE244-AE245)/0.36/P244),"")))</f>
        <v>0.11261261261261261</v>
      </c>
    </row>
    <row r="245" spans="1:35" x14ac:dyDescent="0.25">
      <c r="A245" s="15" t="s">
        <v>482</v>
      </c>
      <c r="B245" s="4" t="s">
        <v>752</v>
      </c>
      <c r="C245" s="4" t="s">
        <v>736</v>
      </c>
      <c r="D245" s="15" t="s">
        <v>815</v>
      </c>
      <c r="E245" s="4" t="s">
        <v>59</v>
      </c>
      <c r="F245" s="15" t="s">
        <v>633</v>
      </c>
      <c r="G245" s="15" t="s">
        <v>632</v>
      </c>
      <c r="H245" s="27">
        <v>2</v>
      </c>
      <c r="I245" s="15" t="s">
        <v>631</v>
      </c>
      <c r="J245" s="15" t="s">
        <v>639</v>
      </c>
      <c r="K245" s="27">
        <v>1006</v>
      </c>
      <c r="L245" s="98">
        <v>-3.40842599</v>
      </c>
      <c r="M245" s="98">
        <v>34.850243982000002</v>
      </c>
      <c r="N245" s="24">
        <v>43005</v>
      </c>
      <c r="O245" s="24">
        <v>43079</v>
      </c>
      <c r="P245" s="26">
        <f t="shared" si="7"/>
        <v>74</v>
      </c>
      <c r="Q245" s="77">
        <f>INDEX([1]Sheet1!$J:$J,MATCH(A245,[1]Sheet1!$A:$A,0))</f>
        <v>128.54716680300001</v>
      </c>
      <c r="R245" s="91" t="s">
        <v>352</v>
      </c>
      <c r="S245" s="85">
        <v>0</v>
      </c>
      <c r="T245" s="85">
        <v>0</v>
      </c>
      <c r="U245" s="28">
        <v>1</v>
      </c>
      <c r="V245" s="28">
        <v>3</v>
      </c>
      <c r="W245" s="1">
        <v>0</v>
      </c>
      <c r="X245" s="71">
        <v>0.7</v>
      </c>
      <c r="Y245">
        <v>4</v>
      </c>
      <c r="Z245" s="4">
        <v>10</v>
      </c>
      <c r="AA245">
        <v>0</v>
      </c>
      <c r="AB245">
        <v>0</v>
      </c>
      <c r="AC245" s="107">
        <v>1</v>
      </c>
      <c r="AD245" s="110">
        <v>1</v>
      </c>
      <c r="AE245" s="107">
        <f t="shared" si="6"/>
        <v>2</v>
      </c>
      <c r="AF245" s="107">
        <f>IF(ISBLANK(AC245),"",IF(ISBLANK(AA245),"",IFERROR(((AC245-AA245)/0.36/P245),"")))</f>
        <v>3.7537537537537538E-2</v>
      </c>
      <c r="AH245" s="107">
        <f>IF(ISBLANK(AE245),"",IF(ISBLANK(AB245),"",IFERROR(((AE245-AB245)/0.36/P245),"")))</f>
        <v>7.5075075075075076E-2</v>
      </c>
    </row>
    <row r="246" spans="1:35" x14ac:dyDescent="0.25">
      <c r="A246" s="15" t="s">
        <v>483</v>
      </c>
      <c r="B246" s="15" t="s">
        <v>760</v>
      </c>
      <c r="C246" s="15" t="s">
        <v>736</v>
      </c>
      <c r="D246" s="15" t="s">
        <v>816</v>
      </c>
      <c r="E246" s="4" t="s">
        <v>59</v>
      </c>
      <c r="F246" s="15" t="s">
        <v>633</v>
      </c>
      <c r="G246" s="15" t="s">
        <v>632</v>
      </c>
      <c r="H246" s="27">
        <v>3</v>
      </c>
      <c r="I246" s="15" t="s">
        <v>629</v>
      </c>
      <c r="J246" s="15" t="s">
        <v>639</v>
      </c>
      <c r="K246" s="27">
        <v>1001</v>
      </c>
      <c r="L246" s="98">
        <v>-3.4063160140000002</v>
      </c>
      <c r="M246" s="98">
        <v>34.850407009999998</v>
      </c>
      <c r="N246" s="24">
        <v>43005</v>
      </c>
      <c r="O246" s="24">
        <v>43079</v>
      </c>
      <c r="P246" s="26">
        <f t="shared" si="7"/>
        <v>74</v>
      </c>
      <c r="Q246" s="77">
        <f>INDEX([1]Sheet1!$J:$J,MATCH(A246,[1]Sheet1!$A:$A,0))</f>
        <v>128.54716680300001</v>
      </c>
      <c r="R246" s="91" t="s">
        <v>352</v>
      </c>
      <c r="S246" s="85">
        <v>0</v>
      </c>
      <c r="T246" s="85">
        <v>0</v>
      </c>
      <c r="U246" s="28">
        <v>1</v>
      </c>
      <c r="V246" s="28">
        <v>4</v>
      </c>
      <c r="W246" s="1">
        <v>0.5</v>
      </c>
      <c r="X246" s="71">
        <v>2.5</v>
      </c>
      <c r="Y246">
        <v>5</v>
      </c>
      <c r="Z246" s="4">
        <v>18</v>
      </c>
      <c r="AA246">
        <v>0</v>
      </c>
      <c r="AB246">
        <v>0</v>
      </c>
      <c r="AC246" s="107">
        <v>1</v>
      </c>
      <c r="AD246" s="110">
        <v>3.17</v>
      </c>
      <c r="AE246" s="107">
        <f t="shared" si="6"/>
        <v>4.17</v>
      </c>
      <c r="AF246" s="107">
        <f>IF(ISBLANK(AC246),"",IF(ISBLANK(AA247),"",IFERROR(((AC246-AA247)/0.36/P246),"")))</f>
        <v>3.7537537537537538E-2</v>
      </c>
      <c r="AG246" s="107">
        <f>IF(ISBLANK(AC246),"",IF(ISBLANK(AC247),"",IFERROR(((AC246-AC247)/0.36/P246),"")))</f>
        <v>0</v>
      </c>
      <c r="AH246" s="107">
        <f>IF(ISBLANK(AE246),"",IF(ISBLANK(AB247),"",IFERROR(((AE246-AB247)/0.36/P246),"")))</f>
        <v>0.15653153153153154</v>
      </c>
      <c r="AI246" s="107">
        <f>IF(ISBLANK(AE247),"",IF(ISBLANK(AE246),"",IFERROR(((AE246-AE247)/0.36/P246),"")))</f>
        <v>7.3573573573573581E-2</v>
      </c>
    </row>
    <row r="247" spans="1:35" x14ac:dyDescent="0.25">
      <c r="A247" s="15" t="s">
        <v>484</v>
      </c>
      <c r="B247" s="15" t="s">
        <v>760</v>
      </c>
      <c r="C247" s="15" t="s">
        <v>736</v>
      </c>
      <c r="D247" s="15" t="s">
        <v>816</v>
      </c>
      <c r="E247" s="4" t="s">
        <v>59</v>
      </c>
      <c r="F247" s="15" t="s">
        <v>633</v>
      </c>
      <c r="G247" s="15" t="s">
        <v>632</v>
      </c>
      <c r="H247" s="27">
        <v>3</v>
      </c>
      <c r="I247" s="15" t="s">
        <v>631</v>
      </c>
      <c r="J247" s="15" t="s">
        <v>639</v>
      </c>
      <c r="K247" s="27">
        <v>1001</v>
      </c>
      <c r="L247" s="98">
        <v>-3.4063160140000002</v>
      </c>
      <c r="M247" s="98">
        <v>34.850407009999998</v>
      </c>
      <c r="N247" s="24">
        <v>43005</v>
      </c>
      <c r="O247" s="24">
        <v>43079</v>
      </c>
      <c r="P247" s="26">
        <f t="shared" si="7"/>
        <v>74</v>
      </c>
      <c r="Q247" s="77">
        <f>INDEX([1]Sheet1!$J:$J,MATCH(A247,[1]Sheet1!$A:$A,0))</f>
        <v>128.54716680300001</v>
      </c>
      <c r="R247" s="91" t="s">
        <v>352</v>
      </c>
      <c r="S247" s="85">
        <v>0</v>
      </c>
      <c r="T247" s="85">
        <v>0</v>
      </c>
      <c r="U247" s="28">
        <v>1</v>
      </c>
      <c r="V247" s="28">
        <v>3</v>
      </c>
      <c r="W247" s="1">
        <v>0</v>
      </c>
      <c r="X247" s="71">
        <v>1.74</v>
      </c>
      <c r="Y247">
        <v>7</v>
      </c>
      <c r="Z247" s="4">
        <v>20</v>
      </c>
      <c r="AA247">
        <v>0</v>
      </c>
      <c r="AB247">
        <v>0</v>
      </c>
      <c r="AC247" s="107">
        <v>1</v>
      </c>
      <c r="AD247" s="110">
        <v>1.21</v>
      </c>
      <c r="AE247" s="107">
        <f t="shared" si="6"/>
        <v>2.21</v>
      </c>
      <c r="AF247" s="107">
        <f>IF(ISBLANK(AC247),"",IF(ISBLANK(AA247),"",IFERROR(((AC247-AA247)/0.36/P247),"")))</f>
        <v>3.7537537537537538E-2</v>
      </c>
      <c r="AH247" s="107">
        <f>IF(ISBLANK(AE247),"",IF(ISBLANK(AB247),"",IFERROR(((AE247-AB247)/0.36/P247),"")))</f>
        <v>8.2957957957957962E-2</v>
      </c>
    </row>
    <row r="248" spans="1:35" x14ac:dyDescent="0.25">
      <c r="A248" s="15" t="s">
        <v>485</v>
      </c>
      <c r="B248" s="4" t="s">
        <v>753</v>
      </c>
      <c r="C248" s="4" t="s">
        <v>736</v>
      </c>
      <c r="D248" s="4" t="s">
        <v>817</v>
      </c>
      <c r="E248" s="4" t="s">
        <v>59</v>
      </c>
      <c r="F248" s="15" t="s">
        <v>633</v>
      </c>
      <c r="G248" s="15" t="s">
        <v>632</v>
      </c>
      <c r="H248" s="27">
        <v>4</v>
      </c>
      <c r="I248" s="15" t="s">
        <v>629</v>
      </c>
      <c r="J248" s="15" t="s">
        <v>639</v>
      </c>
      <c r="K248" s="26">
        <v>1003</v>
      </c>
      <c r="L248" s="98">
        <v>-3.4068529590000001</v>
      </c>
      <c r="M248" s="98">
        <v>34.851600005999998</v>
      </c>
      <c r="N248" s="24">
        <v>43005</v>
      </c>
      <c r="O248" s="24">
        <v>43079</v>
      </c>
      <c r="P248" s="26">
        <f t="shared" si="7"/>
        <v>74</v>
      </c>
      <c r="Q248" s="77">
        <f>INDEX([1]Sheet1!$J:$J,MATCH(A248,[1]Sheet1!$A:$A,0))</f>
        <v>128.54716680300001</v>
      </c>
      <c r="R248" s="91" t="s">
        <v>352</v>
      </c>
      <c r="S248" s="85">
        <v>0</v>
      </c>
      <c r="T248" s="85">
        <v>0</v>
      </c>
      <c r="U248" s="28">
        <v>1</v>
      </c>
      <c r="V248" s="28">
        <v>7</v>
      </c>
      <c r="W248" s="1">
        <v>0.5</v>
      </c>
      <c r="X248" s="71">
        <v>3.2</v>
      </c>
      <c r="Y248">
        <v>5</v>
      </c>
      <c r="Z248" s="4">
        <v>35</v>
      </c>
      <c r="AA248">
        <v>0</v>
      </c>
      <c r="AB248">
        <v>0</v>
      </c>
      <c r="AC248" s="107">
        <v>1</v>
      </c>
      <c r="AD248" s="110">
        <v>1</v>
      </c>
      <c r="AE248" s="107">
        <f t="shared" si="6"/>
        <v>2</v>
      </c>
      <c r="AF248" s="107">
        <f>IF(ISBLANK(AC248),"",IF(ISBLANK(AA249),"",IFERROR(((AC248-AA249)/0.36/P248),"")))</f>
        <v>3.7537537537537538E-2</v>
      </c>
      <c r="AG248" s="107">
        <f>IF(ISBLANK(AC248),"",IF(ISBLANK(AC249),"",IFERROR(((AC248-AC249)/0.36/P248),"")))</f>
        <v>0</v>
      </c>
      <c r="AH248" s="107">
        <f>IF(ISBLANK(AE248),"",IF(ISBLANK(AB249),"",IFERROR(((AE248-AB249)/0.36/P248),"")))</f>
        <v>7.5075075075075076E-2</v>
      </c>
      <c r="AI248" s="107">
        <f>IF(ISBLANK(AE249),"",IF(ISBLANK(AE248),"",IFERROR(((AE248-AE249)/0.36/P248),"")))</f>
        <v>0</v>
      </c>
    </row>
    <row r="249" spans="1:35" x14ac:dyDescent="0.25">
      <c r="A249" s="15" t="s">
        <v>486</v>
      </c>
      <c r="B249" s="4" t="s">
        <v>753</v>
      </c>
      <c r="C249" s="4" t="s">
        <v>736</v>
      </c>
      <c r="D249" s="4" t="s">
        <v>817</v>
      </c>
      <c r="E249" s="4" t="s">
        <v>59</v>
      </c>
      <c r="F249" s="15" t="s">
        <v>633</v>
      </c>
      <c r="G249" s="15" t="s">
        <v>632</v>
      </c>
      <c r="H249" s="27">
        <v>4</v>
      </c>
      <c r="I249" s="15" t="s">
        <v>631</v>
      </c>
      <c r="J249" s="15" t="s">
        <v>639</v>
      </c>
      <c r="K249" s="26">
        <v>1003</v>
      </c>
      <c r="L249" s="98">
        <v>-3.4068529590000001</v>
      </c>
      <c r="M249" s="98">
        <v>34.851600005999998</v>
      </c>
      <c r="N249" s="24">
        <v>43005</v>
      </c>
      <c r="O249" s="24">
        <v>43079</v>
      </c>
      <c r="P249" s="26">
        <f t="shared" si="7"/>
        <v>74</v>
      </c>
      <c r="Q249" s="77">
        <f>INDEX([1]Sheet1!$J:$J,MATCH(A249,[1]Sheet1!$A:$A,0))</f>
        <v>128.54716680300001</v>
      </c>
      <c r="R249" s="91" t="s">
        <v>352</v>
      </c>
      <c r="S249" s="85">
        <v>0</v>
      </c>
      <c r="T249" s="85">
        <v>0</v>
      </c>
      <c r="U249" s="28">
        <v>1</v>
      </c>
      <c r="V249" s="28">
        <v>5</v>
      </c>
      <c r="W249" s="1">
        <v>0.5</v>
      </c>
      <c r="X249" s="71">
        <v>1.1000000000000001</v>
      </c>
      <c r="Y249">
        <v>18</v>
      </c>
      <c r="Z249" s="4">
        <v>32</v>
      </c>
      <c r="AA249">
        <v>0</v>
      </c>
      <c r="AB249">
        <v>0</v>
      </c>
      <c r="AC249" s="107">
        <v>1</v>
      </c>
      <c r="AD249" s="110">
        <v>1</v>
      </c>
      <c r="AE249" s="107">
        <f t="shared" si="6"/>
        <v>2</v>
      </c>
      <c r="AF249" s="107">
        <f>IF(ISBLANK(AC249),"",IF(ISBLANK(AA249),"",IFERROR(((AC249-AA249)/0.36/P249),"")))</f>
        <v>3.7537537537537538E-2</v>
      </c>
      <c r="AH249" s="107">
        <f>IF(ISBLANK(AE249),"",IF(ISBLANK(AB249),"",IFERROR(((AE249-AB249)/0.36/P249),"")))</f>
        <v>7.5075075075075076E-2</v>
      </c>
    </row>
    <row r="250" spans="1:35" x14ac:dyDescent="0.25">
      <c r="A250" s="15" t="s">
        <v>487</v>
      </c>
      <c r="B250" s="4" t="s">
        <v>754</v>
      </c>
      <c r="C250" s="4" t="s">
        <v>635</v>
      </c>
      <c r="D250" s="4" t="s">
        <v>819</v>
      </c>
      <c r="E250" s="4" t="s">
        <v>183</v>
      </c>
      <c r="F250" s="15" t="s">
        <v>635</v>
      </c>
      <c r="G250" s="15" t="s">
        <v>628</v>
      </c>
      <c r="H250" s="27">
        <v>1</v>
      </c>
      <c r="I250" s="15" t="s">
        <v>629</v>
      </c>
      <c r="J250" s="15" t="s">
        <v>639</v>
      </c>
      <c r="K250" s="27">
        <v>1023</v>
      </c>
      <c r="L250" s="98">
        <v>-2.4377470369999998</v>
      </c>
      <c r="M250" s="98">
        <v>34.855161979999998</v>
      </c>
      <c r="N250" s="24">
        <v>43003</v>
      </c>
      <c r="O250" s="24">
        <v>43084</v>
      </c>
      <c r="P250" s="26">
        <f t="shared" si="7"/>
        <v>81</v>
      </c>
      <c r="Q250" s="77">
        <f>INDEX([1]Sheet1!$J:$J,MATCH(A250,[1]Sheet1!$A:$A,0))</f>
        <v>265.08225911</v>
      </c>
      <c r="R250" s="91" t="s">
        <v>82</v>
      </c>
      <c r="S250" s="85">
        <v>4.5</v>
      </c>
      <c r="T250" s="85">
        <v>7.4</v>
      </c>
      <c r="U250" s="28">
        <v>30</v>
      </c>
      <c r="V250" s="28">
        <v>40</v>
      </c>
      <c r="W250" s="1">
        <v>5</v>
      </c>
      <c r="X250" s="71">
        <v>15</v>
      </c>
      <c r="Y250">
        <v>20</v>
      </c>
      <c r="Z250" s="4">
        <v>50</v>
      </c>
      <c r="AA250">
        <v>30.41</v>
      </c>
      <c r="AB250">
        <v>61.239999999999995</v>
      </c>
      <c r="AC250" s="107">
        <v>9</v>
      </c>
      <c r="AD250" s="110">
        <v>16</v>
      </c>
      <c r="AE250" s="107">
        <f t="shared" si="6"/>
        <v>25</v>
      </c>
      <c r="AF250" s="107">
        <f>IF(ISBLANK(AC250),"",IF(ISBLANK(AA252),"",IFERROR(((AC250-AA252)/0.36/P250),"")))</f>
        <v>-0.49039780521262011</v>
      </c>
      <c r="AG250" s="107">
        <f>IF(ISBLANK(AC250),"",IF(ISBLANK(AC252),"",IFERROR(((AC250-AC252)/0.36/P250),"")))</f>
        <v>-0.58299039780521256</v>
      </c>
      <c r="AH250" s="107">
        <f>IF(ISBLANK(AE250),"",IF(ISBLANK(AB252),"",IFERROR(((AE250-AB252)/0.36/P250),"")))</f>
        <v>-0.75823045267489708</v>
      </c>
      <c r="AI250" s="107">
        <f>IF(ISBLANK(AE252),"",IF(ISBLANK(AE250),"",IFERROR(((AE250-AE252)/0.36/P250),"")))</f>
        <v>-0.17146776406035666</v>
      </c>
    </row>
    <row r="251" spans="1:35" x14ac:dyDescent="0.25">
      <c r="A251" s="15" t="s">
        <v>488</v>
      </c>
      <c r="B251" s="4" t="s">
        <v>754</v>
      </c>
      <c r="C251" s="4" t="s">
        <v>635</v>
      </c>
      <c r="D251" s="4" t="s">
        <v>819</v>
      </c>
      <c r="E251" s="4" t="s">
        <v>183</v>
      </c>
      <c r="F251" s="15" t="s">
        <v>635</v>
      </c>
      <c r="G251" s="15" t="s">
        <v>628</v>
      </c>
      <c r="H251" s="27">
        <v>1</v>
      </c>
      <c r="I251" s="15" t="s">
        <v>634</v>
      </c>
      <c r="J251" s="15" t="s">
        <v>639</v>
      </c>
      <c r="K251" s="27">
        <v>1023</v>
      </c>
      <c r="L251" s="98">
        <v>-2.4377470369999998</v>
      </c>
      <c r="M251" s="98">
        <v>34.855161979999998</v>
      </c>
      <c r="N251" s="24">
        <v>43003</v>
      </c>
      <c r="O251" s="24">
        <v>43084</v>
      </c>
      <c r="P251" s="26">
        <f t="shared" si="7"/>
        <v>81</v>
      </c>
      <c r="Q251" s="77">
        <f>INDEX([1]Sheet1!$J:$J,MATCH(A251,[1]Sheet1!$A:$A,0))</f>
        <v>265.08225911</v>
      </c>
      <c r="R251" s="91" t="s">
        <v>82</v>
      </c>
      <c r="S251" s="85">
        <v>5.25</v>
      </c>
      <c r="T251" s="85">
        <v>11.4</v>
      </c>
      <c r="U251" s="28">
        <v>35</v>
      </c>
      <c r="V251" s="28">
        <v>45</v>
      </c>
      <c r="W251" s="1">
        <v>5</v>
      </c>
      <c r="X251" s="71">
        <v>21.9</v>
      </c>
      <c r="Y251">
        <v>25</v>
      </c>
      <c r="Z251" s="4">
        <v>35</v>
      </c>
      <c r="AA251">
        <v>23.55</v>
      </c>
      <c r="AB251">
        <v>78.72</v>
      </c>
      <c r="AC251" s="107">
        <v>11</v>
      </c>
      <c r="AD251" s="110">
        <v>30</v>
      </c>
      <c r="AE251" s="107">
        <f t="shared" si="6"/>
        <v>41</v>
      </c>
      <c r="AF251" s="107">
        <f>IF(ISBLANK(AC251),"",IF(ISBLANK(AA252),"",IFERROR(((AC251-AA252)/0.36/P251),"")))</f>
        <v>-0.42181069958847744</v>
      </c>
      <c r="AG251" s="107">
        <f>IF(ISBLANK(AC251),"",IF(ISBLANK(AC252),"",IFERROR(((AC251-AC252)/0.36/P251),"")))</f>
        <v>-0.51440329218107006</v>
      </c>
      <c r="AH251" s="107">
        <f>IF(ISBLANK(AE251),"",IF(ISBLANK(AB252),"",IFERROR(((AE251-AB252)/0.36/P251),"")))</f>
        <v>-0.20953360768175583</v>
      </c>
      <c r="AI251" s="107">
        <f>IF(ISBLANK(AE252),"",IF(ISBLANK(AE251),"",IFERROR(((AE251-AE252)/0.36/P251),"")))</f>
        <v>0.37722908093278468</v>
      </c>
    </row>
    <row r="252" spans="1:35" x14ac:dyDescent="0.25">
      <c r="A252" s="15" t="s">
        <v>489</v>
      </c>
      <c r="B252" s="4" t="s">
        <v>754</v>
      </c>
      <c r="C252" s="4" t="s">
        <v>635</v>
      </c>
      <c r="D252" s="4" t="s">
        <v>819</v>
      </c>
      <c r="E252" s="4" t="s">
        <v>183</v>
      </c>
      <c r="F252" s="15" t="s">
        <v>635</v>
      </c>
      <c r="G252" s="15" t="s">
        <v>628</v>
      </c>
      <c r="H252" s="27">
        <v>1</v>
      </c>
      <c r="I252" s="15" t="s">
        <v>631</v>
      </c>
      <c r="J252" s="15" t="s">
        <v>639</v>
      </c>
      <c r="K252" s="27">
        <v>1023</v>
      </c>
      <c r="L252" s="98">
        <v>-2.4377470369999998</v>
      </c>
      <c r="M252" s="98">
        <v>34.855161979999998</v>
      </c>
      <c r="N252" s="24">
        <v>43003</v>
      </c>
      <c r="O252" s="24">
        <v>43084</v>
      </c>
      <c r="P252" s="26">
        <f t="shared" si="7"/>
        <v>81</v>
      </c>
      <c r="Q252" s="77">
        <f>INDEX([1]Sheet1!$J:$J,MATCH(A252,[1]Sheet1!$A:$A,0))</f>
        <v>265.08225911</v>
      </c>
      <c r="R252" s="91" t="s">
        <v>82</v>
      </c>
      <c r="S252" s="85">
        <v>6</v>
      </c>
      <c r="T252" s="85">
        <v>9</v>
      </c>
      <c r="U252" s="28">
        <v>30</v>
      </c>
      <c r="V252" s="28">
        <v>55</v>
      </c>
      <c r="W252" s="1">
        <v>3.5</v>
      </c>
      <c r="X252" s="71">
        <v>0.5</v>
      </c>
      <c r="Y252">
        <v>20</v>
      </c>
      <c r="Z252" s="4">
        <v>40</v>
      </c>
      <c r="AA252">
        <v>23.3</v>
      </c>
      <c r="AB252">
        <v>47.11</v>
      </c>
      <c r="AC252" s="107">
        <v>26</v>
      </c>
      <c r="AD252" s="110">
        <v>4</v>
      </c>
      <c r="AE252" s="107">
        <f t="shared" si="6"/>
        <v>30</v>
      </c>
      <c r="AF252" s="107">
        <f>IF(ISBLANK(AC252),"",IF(ISBLANK(AA252),"",IFERROR(((AC252-AA252)/0.36/P252),"")))</f>
        <v>9.2592592592592574E-2</v>
      </c>
      <c r="AH252" s="107">
        <f>IF(ISBLANK(AE252),"",IF(ISBLANK(AB252),"",IFERROR(((AE252-AB252)/0.36/P252),"")))</f>
        <v>-0.58676268861454051</v>
      </c>
    </row>
    <row r="253" spans="1:35" x14ac:dyDescent="0.25">
      <c r="A253" s="15" t="s">
        <v>490</v>
      </c>
      <c r="B253" s="4" t="s">
        <v>755</v>
      </c>
      <c r="C253" s="4" t="s">
        <v>635</v>
      </c>
      <c r="D253" s="4" t="s">
        <v>820</v>
      </c>
      <c r="E253" s="4" t="s">
        <v>183</v>
      </c>
      <c r="F253" s="15" t="s">
        <v>635</v>
      </c>
      <c r="G253" s="15" t="s">
        <v>628</v>
      </c>
      <c r="H253" s="27">
        <v>2</v>
      </c>
      <c r="I253" s="15" t="s">
        <v>629</v>
      </c>
      <c r="J253" s="15" t="s">
        <v>639</v>
      </c>
      <c r="K253" s="27">
        <v>1025</v>
      </c>
      <c r="L253" s="98">
        <v>-2.43776598</v>
      </c>
      <c r="M253" s="98">
        <v>34.855393991</v>
      </c>
      <c r="N253" s="24">
        <v>43003</v>
      </c>
      <c r="O253" s="24">
        <v>43084</v>
      </c>
      <c r="P253" s="26">
        <f t="shared" si="7"/>
        <v>81</v>
      </c>
      <c r="Q253" s="77">
        <f>INDEX([1]Sheet1!$J:$J,MATCH(A253,[1]Sheet1!$A:$A,0))</f>
        <v>265.08225911</v>
      </c>
      <c r="R253" s="91" t="s">
        <v>82</v>
      </c>
      <c r="S253" s="85">
        <v>3</v>
      </c>
      <c r="T253" s="85">
        <v>3.6</v>
      </c>
      <c r="U253" s="28">
        <v>20</v>
      </c>
      <c r="V253" s="28">
        <v>30</v>
      </c>
      <c r="W253" s="1">
        <v>4</v>
      </c>
      <c r="X253" s="71">
        <v>17.600000000000001</v>
      </c>
      <c r="Y253">
        <v>20</v>
      </c>
      <c r="Z253" s="4">
        <v>47</v>
      </c>
      <c r="AA253">
        <v>10.67</v>
      </c>
      <c r="AB253">
        <v>82.75</v>
      </c>
      <c r="AC253" s="107">
        <v>10</v>
      </c>
      <c r="AD253" s="110">
        <v>21</v>
      </c>
      <c r="AE253" s="107">
        <f t="shared" si="6"/>
        <v>31</v>
      </c>
      <c r="AF253" s="107">
        <f>IF(ISBLANK(AC253),"",IF(ISBLANK(AA255),"",IFERROR(((AC253-AA255)/0.36/P253),"")))</f>
        <v>-7.3388203017832665E-2</v>
      </c>
      <c r="AG253" s="107">
        <f>IF(ISBLANK(AC253),"",IF(ISBLANK(AC255),"",IFERROR(((AC253-AC255)/0.36/P253),"")))</f>
        <v>0.17146776406035666</v>
      </c>
      <c r="AH253" s="107">
        <f>IF(ISBLANK(AE253),"",IF(ISBLANK(AB255),"",IFERROR(((AE253-AB255)/0.36/P253),"")))</f>
        <v>-0.41529492455418376</v>
      </c>
      <c r="AI253" s="107">
        <f>IF(ISBLANK(AE255),"",IF(ISBLANK(AE253),"",IFERROR(((AE253-AE255)/0.36/P253),"")))</f>
        <v>0.41152263374485598</v>
      </c>
    </row>
    <row r="254" spans="1:35" x14ac:dyDescent="0.25">
      <c r="A254" s="15" t="s">
        <v>491</v>
      </c>
      <c r="B254" s="4" t="s">
        <v>755</v>
      </c>
      <c r="C254" s="4" t="s">
        <v>635</v>
      </c>
      <c r="D254" s="4" t="s">
        <v>820</v>
      </c>
      <c r="E254" s="4" t="s">
        <v>183</v>
      </c>
      <c r="F254" s="15" t="s">
        <v>635</v>
      </c>
      <c r="G254" s="15" t="s">
        <v>628</v>
      </c>
      <c r="H254" s="27">
        <v>2</v>
      </c>
      <c r="I254" s="15" t="s">
        <v>634</v>
      </c>
      <c r="J254" s="15" t="s">
        <v>639</v>
      </c>
      <c r="K254" s="27">
        <v>1025</v>
      </c>
      <c r="L254" s="98">
        <v>-2.43776598</v>
      </c>
      <c r="M254" s="98">
        <v>34.855393991</v>
      </c>
      <c r="N254" s="24">
        <v>43003</v>
      </c>
      <c r="O254" s="24">
        <v>43084</v>
      </c>
      <c r="P254" s="26">
        <f t="shared" si="7"/>
        <v>81</v>
      </c>
      <c r="Q254" s="77">
        <f>INDEX([1]Sheet1!$J:$J,MATCH(A254,[1]Sheet1!$A:$A,0))</f>
        <v>265.08225911</v>
      </c>
      <c r="R254" s="91" t="s">
        <v>82</v>
      </c>
      <c r="S254" s="85">
        <v>3.5</v>
      </c>
      <c r="T254" s="85">
        <v>8.1999999999999993</v>
      </c>
      <c r="U254" s="28">
        <v>12</v>
      </c>
      <c r="V254" s="28">
        <v>40</v>
      </c>
      <c r="W254" s="1">
        <v>6</v>
      </c>
      <c r="X254" s="71">
        <v>31.2</v>
      </c>
      <c r="Y254">
        <v>7</v>
      </c>
      <c r="Z254" s="4">
        <v>62</v>
      </c>
      <c r="AA254">
        <v>8.58</v>
      </c>
      <c r="AB254">
        <v>48.68</v>
      </c>
      <c r="AC254" s="107">
        <v>3</v>
      </c>
      <c r="AD254" s="110">
        <v>34</v>
      </c>
      <c r="AE254" s="107">
        <f t="shared" si="6"/>
        <v>37</v>
      </c>
      <c r="AF254" s="107">
        <f>IF(ISBLANK(AC254),"",IF(ISBLANK(AA255),"",IFERROR(((AC254-AA255)/0.36/P254),"")))</f>
        <v>-0.31344307270233202</v>
      </c>
      <c r="AG254" s="107">
        <f>IF(ISBLANK(AC254),"",IF(ISBLANK(AC255),"",IFERROR(((AC254-AC255)/0.36/P254),"")))</f>
        <v>-6.8587105624142664E-2</v>
      </c>
      <c r="AH254" s="107">
        <f>IF(ISBLANK(AE254),"",IF(ISBLANK(AB255),"",IFERROR(((AE254-AB255)/0.36/P254),"")))</f>
        <v>-0.20953360768175583</v>
      </c>
      <c r="AI254" s="107">
        <f>IF(ISBLANK(AE255),"",IF(ISBLANK(AE254),"",IFERROR(((AE254-AE255)/0.36/P254),"")))</f>
        <v>0.61728395061728392</v>
      </c>
    </row>
    <row r="255" spans="1:35" x14ac:dyDescent="0.25">
      <c r="A255" s="15" t="s">
        <v>492</v>
      </c>
      <c r="B255" s="4" t="s">
        <v>755</v>
      </c>
      <c r="C255" s="4" t="s">
        <v>635</v>
      </c>
      <c r="D255" s="4" t="s">
        <v>820</v>
      </c>
      <c r="E255" s="4" t="s">
        <v>183</v>
      </c>
      <c r="F255" s="15" t="s">
        <v>635</v>
      </c>
      <c r="G255" s="15" t="s">
        <v>628</v>
      </c>
      <c r="H255" s="27">
        <v>2</v>
      </c>
      <c r="I255" s="15" t="s">
        <v>631</v>
      </c>
      <c r="J255" s="15" t="s">
        <v>639</v>
      </c>
      <c r="K255" s="27">
        <v>1025</v>
      </c>
      <c r="L255" s="98">
        <v>-2.43776598</v>
      </c>
      <c r="M255" s="98">
        <v>34.855393991</v>
      </c>
      <c r="N255" s="24">
        <v>43003</v>
      </c>
      <c r="O255" s="24">
        <v>43084</v>
      </c>
      <c r="P255" s="26">
        <f t="shared" si="7"/>
        <v>81</v>
      </c>
      <c r="Q255" s="77">
        <f>INDEX([1]Sheet1!$J:$J,MATCH(A255,[1]Sheet1!$A:$A,0))</f>
        <v>265.08225911</v>
      </c>
      <c r="R255" s="91" t="s">
        <v>82</v>
      </c>
      <c r="S255" s="85">
        <v>1.75</v>
      </c>
      <c r="T255" s="85">
        <v>6</v>
      </c>
      <c r="U255" s="28">
        <v>17</v>
      </c>
      <c r="V255" s="28">
        <v>30</v>
      </c>
      <c r="W255" s="1">
        <v>3</v>
      </c>
      <c r="X255" s="71">
        <v>3.7</v>
      </c>
      <c r="Y255">
        <v>10</v>
      </c>
      <c r="Z255" s="4">
        <v>30</v>
      </c>
      <c r="AA255">
        <v>12.14</v>
      </c>
      <c r="AB255">
        <v>43.11</v>
      </c>
      <c r="AC255" s="107">
        <v>5</v>
      </c>
      <c r="AD255" s="110">
        <v>14</v>
      </c>
      <c r="AE255" s="107">
        <f t="shared" si="6"/>
        <v>19</v>
      </c>
      <c r="AF255" s="107">
        <f>IF(ISBLANK(AC255),"",IF(ISBLANK(AA255),"",IFERROR(((AC255-AA255)/0.36/P255),"")))</f>
        <v>-0.24485596707818932</v>
      </c>
      <c r="AH255" s="107">
        <f>IF(ISBLANK(AE255),"",IF(ISBLANK(AB255),"",IFERROR(((AE255-AB255)/0.36/P255),"")))</f>
        <v>-0.82681755829903991</v>
      </c>
    </row>
    <row r="256" spans="1:35" x14ac:dyDescent="0.25">
      <c r="A256" s="15" t="s">
        <v>493</v>
      </c>
      <c r="B256" s="4" t="s">
        <v>761</v>
      </c>
      <c r="C256" s="4" t="s">
        <v>635</v>
      </c>
      <c r="D256" s="4" t="s">
        <v>821</v>
      </c>
      <c r="E256" s="4" t="s">
        <v>183</v>
      </c>
      <c r="F256" s="15" t="s">
        <v>635</v>
      </c>
      <c r="G256" s="15" t="s">
        <v>628</v>
      </c>
      <c r="H256" s="27">
        <v>3</v>
      </c>
      <c r="I256" s="15" t="s">
        <v>629</v>
      </c>
      <c r="J256" s="15" t="s">
        <v>639</v>
      </c>
      <c r="K256" s="27">
        <v>1027</v>
      </c>
      <c r="L256" s="98">
        <v>-2.4379910339999999</v>
      </c>
      <c r="M256" s="98">
        <v>34.855417963000001</v>
      </c>
      <c r="N256" s="24">
        <v>43003</v>
      </c>
      <c r="O256" s="24">
        <v>43084</v>
      </c>
      <c r="P256" s="26">
        <f t="shared" si="7"/>
        <v>81</v>
      </c>
      <c r="Q256" s="77">
        <f>INDEX([1]Sheet1!$J:$J,MATCH(A256,[1]Sheet1!$A:$A,0))</f>
        <v>265.08225911</v>
      </c>
      <c r="R256" s="91" t="s">
        <v>82</v>
      </c>
      <c r="S256" s="85">
        <v>2</v>
      </c>
      <c r="T256" s="85">
        <v>4.8</v>
      </c>
      <c r="U256" s="28">
        <v>10</v>
      </c>
      <c r="V256" s="28">
        <v>25</v>
      </c>
      <c r="W256" s="1">
        <v>3</v>
      </c>
      <c r="X256" s="71">
        <v>15.8</v>
      </c>
      <c r="Y256">
        <v>15</v>
      </c>
      <c r="Z256" s="4">
        <v>45</v>
      </c>
      <c r="AA256">
        <v>34.89</v>
      </c>
      <c r="AB256">
        <v>88.07</v>
      </c>
      <c r="AC256" s="107">
        <v>21.8</v>
      </c>
      <c r="AD256" s="110">
        <v>12</v>
      </c>
      <c r="AE256" s="107">
        <f t="shared" si="6"/>
        <v>33.799999999999997</v>
      </c>
      <c r="AF256" s="107">
        <f>IF(ISBLANK(AC256),"",IF(ISBLANK(AA258),"",IFERROR(((AC256-AA258)/0.36/P256),"")))</f>
        <v>0.47805212620027443</v>
      </c>
      <c r="AG256" s="107">
        <f>IF(ISBLANK(AC256),"",IF(ISBLANK(AC258),"",IFERROR(((AC256-AC258)/0.36/P256),"")))</f>
        <v>0.5761316872427984</v>
      </c>
      <c r="AH256" s="107">
        <f>IF(ISBLANK(AE256),"",IF(ISBLANK(AB258),"",IFERROR(((AE256-AB258)/0.36/P256),"")))</f>
        <v>0.35253772290809321</v>
      </c>
      <c r="AI256" s="107">
        <f>IF(ISBLANK(AE258),"",IF(ISBLANK(AE256),"",IFERROR(((AE256-AE258)/0.36/P256),"")))</f>
        <v>0.67901234567901225</v>
      </c>
    </row>
    <row r="257" spans="1:37" x14ac:dyDescent="0.25">
      <c r="A257" s="15" t="s">
        <v>494</v>
      </c>
      <c r="B257" s="4" t="s">
        <v>761</v>
      </c>
      <c r="C257" s="4" t="s">
        <v>635</v>
      </c>
      <c r="D257" s="4" t="s">
        <v>821</v>
      </c>
      <c r="E257" s="4" t="s">
        <v>183</v>
      </c>
      <c r="F257" s="15" t="s">
        <v>635</v>
      </c>
      <c r="G257" s="15" t="s">
        <v>628</v>
      </c>
      <c r="H257" s="27">
        <v>3</v>
      </c>
      <c r="I257" s="15" t="s">
        <v>634</v>
      </c>
      <c r="J257" s="15" t="s">
        <v>639</v>
      </c>
      <c r="K257" s="27">
        <v>1027</v>
      </c>
      <c r="L257" s="98">
        <v>-2.4379910339999999</v>
      </c>
      <c r="M257" s="98">
        <v>34.855417963000001</v>
      </c>
      <c r="N257" s="24">
        <v>43003</v>
      </c>
      <c r="O257" s="24">
        <v>43084</v>
      </c>
      <c r="P257" s="26">
        <f t="shared" si="7"/>
        <v>81</v>
      </c>
      <c r="Q257" s="77">
        <f>INDEX([1]Sheet1!$J:$J,MATCH(A257,[1]Sheet1!$A:$A,0))</f>
        <v>265.08225911</v>
      </c>
      <c r="R257" s="91" t="s">
        <v>82</v>
      </c>
      <c r="S257" s="85">
        <v>3</v>
      </c>
      <c r="T257" s="85">
        <v>3.4</v>
      </c>
      <c r="U257" s="28">
        <v>23</v>
      </c>
      <c r="V257" s="28">
        <v>35</v>
      </c>
      <c r="W257" s="1">
        <v>4</v>
      </c>
      <c r="X257" s="71">
        <v>29</v>
      </c>
      <c r="Y257">
        <v>20</v>
      </c>
      <c r="Z257" s="4">
        <v>30</v>
      </c>
      <c r="AA257">
        <v>18.62</v>
      </c>
      <c r="AB257">
        <v>37.78</v>
      </c>
      <c r="AC257" s="107">
        <v>9</v>
      </c>
      <c r="AD257" s="110">
        <v>15</v>
      </c>
      <c r="AE257" s="107">
        <f t="shared" si="6"/>
        <v>24</v>
      </c>
      <c r="AF257" s="107">
        <f>IF(ISBLANK(AC257),"",IF(ISBLANK(AA258),"",IFERROR(((AC257-AA258)/0.36/P257),"")))</f>
        <v>3.9094650205761312E-2</v>
      </c>
      <c r="AG257" s="107">
        <f>IF(ISBLANK(AC257),"",IF(ISBLANK(AC258),"",IFERROR(((AC257-AC258)/0.36/P257),"")))</f>
        <v>0.13717421124828533</v>
      </c>
      <c r="AH257" s="107">
        <f>IF(ISBLANK(AE257),"",IF(ISBLANK(AB258),"",IFERROR(((AE257-AB258)/0.36/P257),"")))</f>
        <v>1.6460905349794254E-2</v>
      </c>
      <c r="AI257" s="107">
        <f>IF(ISBLANK(AE258),"",IF(ISBLANK(AE257),"",IFERROR(((AE257-AE258)/0.36/P257),"")))</f>
        <v>0.34293552812071332</v>
      </c>
    </row>
    <row r="258" spans="1:37" x14ac:dyDescent="0.25">
      <c r="A258" s="15" t="s">
        <v>495</v>
      </c>
      <c r="B258" s="4" t="s">
        <v>761</v>
      </c>
      <c r="C258" s="4" t="s">
        <v>635</v>
      </c>
      <c r="D258" s="4" t="s">
        <v>821</v>
      </c>
      <c r="E258" s="4" t="s">
        <v>183</v>
      </c>
      <c r="F258" s="15" t="s">
        <v>635</v>
      </c>
      <c r="G258" s="15" t="s">
        <v>628</v>
      </c>
      <c r="H258" s="27">
        <v>3</v>
      </c>
      <c r="I258" s="15" t="s">
        <v>631</v>
      </c>
      <c r="J258" s="15" t="s">
        <v>639</v>
      </c>
      <c r="K258" s="27">
        <v>1027</v>
      </c>
      <c r="L258" s="98">
        <v>-2.4379910339999999</v>
      </c>
      <c r="M258" s="98">
        <v>34.855417963000001</v>
      </c>
      <c r="N258" s="24">
        <v>43003</v>
      </c>
      <c r="O258" s="24">
        <v>43084</v>
      </c>
      <c r="P258" s="26">
        <f t="shared" si="7"/>
        <v>81</v>
      </c>
      <c r="Q258" s="77">
        <f>INDEX([1]Sheet1!$J:$J,MATCH(A258,[1]Sheet1!$A:$A,0))</f>
        <v>265.08225911</v>
      </c>
      <c r="R258" s="91" t="s">
        <v>82</v>
      </c>
      <c r="S258" s="85">
        <v>2.2999999999999998</v>
      </c>
      <c r="T258" s="85">
        <v>3.2</v>
      </c>
      <c r="U258" s="28">
        <v>15</v>
      </c>
      <c r="V258" s="28">
        <v>28</v>
      </c>
      <c r="W258" s="1">
        <v>2</v>
      </c>
      <c r="X258" s="71">
        <v>1.7</v>
      </c>
      <c r="Y258">
        <v>10</v>
      </c>
      <c r="Z258" s="4">
        <v>45</v>
      </c>
      <c r="AA258">
        <v>7.86</v>
      </c>
      <c r="AB258">
        <v>23.52</v>
      </c>
      <c r="AC258" s="107">
        <v>5</v>
      </c>
      <c r="AD258" s="110">
        <v>9</v>
      </c>
      <c r="AE258" s="107">
        <f t="shared" ref="AE258:AE321" si="8">IF((AND(AC258="", AD258="")),"",AC258+AD258)</f>
        <v>14</v>
      </c>
      <c r="AF258" s="107">
        <f>IF(ISBLANK(AC258),"",IF(ISBLANK(AA258),"",IFERROR(((AC258-AA258)/0.36/P258),"")))</f>
        <v>-9.8079561042524022E-2</v>
      </c>
      <c r="AH258" s="107">
        <f>IF(ISBLANK(AE258),"",IF(ISBLANK(AB258),"",IFERROR(((AE258-AB258)/0.36/P258),"")))</f>
        <v>-0.32647462277091904</v>
      </c>
    </row>
    <row r="259" spans="1:37" x14ac:dyDescent="0.25">
      <c r="A259" s="15" t="s">
        <v>496</v>
      </c>
      <c r="B259" s="4" t="s">
        <v>756</v>
      </c>
      <c r="C259" s="4" t="s">
        <v>635</v>
      </c>
      <c r="D259" s="4" t="s">
        <v>822</v>
      </c>
      <c r="E259" s="4" t="s">
        <v>183</v>
      </c>
      <c r="F259" s="15" t="s">
        <v>635</v>
      </c>
      <c r="G259" s="15" t="s">
        <v>628</v>
      </c>
      <c r="H259" s="27">
        <v>4</v>
      </c>
      <c r="I259" s="15" t="s">
        <v>629</v>
      </c>
      <c r="J259" s="15" t="s">
        <v>639</v>
      </c>
      <c r="K259" s="102">
        <v>1026</v>
      </c>
      <c r="L259" s="100">
        <v>-2.4380789599999999</v>
      </c>
      <c r="M259" s="100">
        <v>34.854988976999998</v>
      </c>
      <c r="N259" s="24">
        <v>43003</v>
      </c>
      <c r="O259" s="24">
        <v>43084</v>
      </c>
      <c r="P259" s="26">
        <f t="shared" si="7"/>
        <v>81</v>
      </c>
      <c r="Q259" s="77">
        <f>INDEX([1]Sheet1!$J:$J,MATCH(A259,[1]Sheet1!$A:$A,0))</f>
        <v>265.08225911</v>
      </c>
      <c r="R259" s="91" t="s">
        <v>82</v>
      </c>
      <c r="S259" s="85">
        <v>2.75</v>
      </c>
      <c r="T259" s="85">
        <v>4.3</v>
      </c>
      <c r="U259" s="28">
        <v>20</v>
      </c>
      <c r="V259" s="28">
        <v>40</v>
      </c>
      <c r="W259" s="1">
        <v>5.5</v>
      </c>
      <c r="X259" s="71">
        <v>20.6</v>
      </c>
      <c r="Y259">
        <v>30</v>
      </c>
      <c r="Z259" s="4">
        <v>50</v>
      </c>
      <c r="AA259">
        <v>18.329999999999998</v>
      </c>
      <c r="AB259">
        <v>37.26</v>
      </c>
      <c r="AC259" s="107">
        <v>12</v>
      </c>
      <c r="AD259" s="110">
        <v>17</v>
      </c>
      <c r="AE259" s="107">
        <f t="shared" si="8"/>
        <v>29</v>
      </c>
      <c r="AF259" s="107">
        <f>IF(ISBLANK(AC259),"",IF(ISBLANK(AA261),"",IFERROR(((AC259-AA261)/0.36/P259),"")))</f>
        <v>-0.12345679012345678</v>
      </c>
      <c r="AG259" s="107">
        <f>IF(ISBLANK(AC259),"",IF(ISBLANK(AC261),"",IFERROR(((AC259-AC261)/0.36/P259),"")))</f>
        <v>-0.56207133058984915</v>
      </c>
      <c r="AH259" s="107">
        <f>IF(ISBLANK(AE259),"",IF(ISBLANK(AB261),"",IFERROR(((AE259-AB261)/0.36/P259),"")))</f>
        <v>-3.2578875171467743E-2</v>
      </c>
      <c r="AI259" s="107">
        <f>IF(ISBLANK(AE261),"",IF(ISBLANK(AE259),"",IFERROR(((AE259-AE261)/0.36/P259),"")))</f>
        <v>-0.49348422496570654</v>
      </c>
    </row>
    <row r="260" spans="1:37" x14ac:dyDescent="0.25">
      <c r="A260" s="15" t="s">
        <v>497</v>
      </c>
      <c r="B260" s="4" t="s">
        <v>756</v>
      </c>
      <c r="C260" s="4" t="s">
        <v>635</v>
      </c>
      <c r="D260" s="4" t="s">
        <v>822</v>
      </c>
      <c r="E260" s="4" t="s">
        <v>183</v>
      </c>
      <c r="F260" s="15" t="s">
        <v>635</v>
      </c>
      <c r="G260" s="15" t="s">
        <v>628</v>
      </c>
      <c r="H260" s="27">
        <v>4</v>
      </c>
      <c r="I260" s="15" t="s">
        <v>634</v>
      </c>
      <c r="J260" s="15" t="s">
        <v>639</v>
      </c>
      <c r="K260" s="102">
        <v>1026</v>
      </c>
      <c r="L260" s="100">
        <v>-2.4380789599999999</v>
      </c>
      <c r="M260" s="100">
        <v>34.854988976999998</v>
      </c>
      <c r="N260" s="24">
        <v>43003</v>
      </c>
      <c r="O260" s="24">
        <v>43084</v>
      </c>
      <c r="P260" s="26">
        <f t="shared" si="7"/>
        <v>81</v>
      </c>
      <c r="Q260" s="77">
        <f>INDEX([1]Sheet1!$J:$J,MATCH(A260,[1]Sheet1!$A:$A,0))</f>
        <v>265.08225911</v>
      </c>
      <c r="R260" s="91" t="s">
        <v>82</v>
      </c>
      <c r="S260" s="85">
        <v>4.3</v>
      </c>
      <c r="T260" s="85">
        <v>5.8</v>
      </c>
      <c r="U260" s="28">
        <v>25</v>
      </c>
      <c r="V260" s="28">
        <v>40</v>
      </c>
      <c r="W260" s="1">
        <v>7</v>
      </c>
      <c r="X260" s="71">
        <v>21.6</v>
      </c>
      <c r="Y260">
        <v>25</v>
      </c>
      <c r="Z260" s="4">
        <v>65</v>
      </c>
      <c r="AA260">
        <v>27.72</v>
      </c>
      <c r="AB260">
        <v>51.269999999999996</v>
      </c>
      <c r="AC260" s="107">
        <v>15</v>
      </c>
      <c r="AD260" s="110">
        <v>37.43</v>
      </c>
      <c r="AE260" s="107">
        <f t="shared" si="8"/>
        <v>52.43</v>
      </c>
      <c r="AF260" s="107">
        <f>IF(ISBLANK(AC260),"",IF(ISBLANK(AA261),"",IFERROR(((AC260-AA261)/0.36/P260),"")))</f>
        <v>-2.0576131687242784E-2</v>
      </c>
      <c r="AG260" s="107">
        <f>IF(ISBLANK(AC260),"",IF(ISBLANK(AC261),"",IFERROR(((AC260-AC261)/0.36/P260),"")))</f>
        <v>-0.45919067215363518</v>
      </c>
      <c r="AH260" s="107">
        <f>IF(ISBLANK(AE260),"",IF(ISBLANK(AB261),"",IFERROR(((AE260-AB261)/0.36/P260),"")))</f>
        <v>0.77091906721536363</v>
      </c>
      <c r="AI260" s="107">
        <f>IF(ISBLANK(AE261),"",IF(ISBLANK(AE260),"",IFERROR(((AE260-AE261)/0.36/P260),"")))</f>
        <v>0.31001371742112482</v>
      </c>
    </row>
    <row r="261" spans="1:37" s="50" customFormat="1" x14ac:dyDescent="0.25">
      <c r="A261" s="49" t="s">
        <v>498</v>
      </c>
      <c r="B261" s="51" t="s">
        <v>756</v>
      </c>
      <c r="C261" s="51" t="s">
        <v>635</v>
      </c>
      <c r="D261" s="51" t="s">
        <v>822</v>
      </c>
      <c r="E261" s="51" t="s">
        <v>183</v>
      </c>
      <c r="F261" s="49" t="s">
        <v>635</v>
      </c>
      <c r="G261" s="49" t="s">
        <v>628</v>
      </c>
      <c r="H261" s="69">
        <v>4</v>
      </c>
      <c r="I261" s="49" t="s">
        <v>631</v>
      </c>
      <c r="J261" s="49" t="s">
        <v>639</v>
      </c>
      <c r="K261" s="69">
        <v>1026</v>
      </c>
      <c r="L261" s="99">
        <v>-2.4380789599999999</v>
      </c>
      <c r="M261" s="99">
        <v>34.854988976999998</v>
      </c>
      <c r="N261" s="52">
        <v>43003</v>
      </c>
      <c r="O261" s="52">
        <v>43084</v>
      </c>
      <c r="P261" s="60">
        <f t="shared" si="7"/>
        <v>81</v>
      </c>
      <c r="Q261" s="78">
        <f>INDEX([1]Sheet1!$J:$J,MATCH(A261,[1]Sheet1!$A:$A,0))</f>
        <v>265.08225911</v>
      </c>
      <c r="R261" s="92" t="s">
        <v>82</v>
      </c>
      <c r="S261" s="86">
        <v>4.4000000000000004</v>
      </c>
      <c r="T261" s="86">
        <v>8.4</v>
      </c>
      <c r="U261" s="105">
        <v>25</v>
      </c>
      <c r="V261" s="105">
        <v>45</v>
      </c>
      <c r="W261" s="53">
        <v>4.5</v>
      </c>
      <c r="X261" s="51">
        <v>16.399999999999999</v>
      </c>
      <c r="Y261" s="50">
        <v>10</v>
      </c>
      <c r="Z261" s="51">
        <v>45</v>
      </c>
      <c r="AA261" s="50">
        <v>15.6</v>
      </c>
      <c r="AB261" s="50">
        <v>29.95</v>
      </c>
      <c r="AC261" s="109">
        <v>28.39</v>
      </c>
      <c r="AD261" s="111">
        <v>15</v>
      </c>
      <c r="AE261" s="109">
        <f t="shared" si="8"/>
        <v>43.39</v>
      </c>
      <c r="AF261" s="109">
        <f>IF(ISBLANK(AC261),"",IF(ISBLANK(AA261),"",IFERROR(((AC261-AA261)/0.36/P261),"")))</f>
        <v>0.43861454046639231</v>
      </c>
      <c r="AG261" s="109"/>
      <c r="AH261" s="109">
        <f>IF(ISBLANK(AE261),"",IF(ISBLANK(AB261),"",IFERROR(((AE261-AB261)/0.36/P261),"")))</f>
        <v>0.46090534979423869</v>
      </c>
      <c r="AI261" s="109"/>
      <c r="AJ261" s="109"/>
      <c r="AK261" s="109"/>
    </row>
    <row r="262" spans="1:37" x14ac:dyDescent="0.25">
      <c r="A262" s="15" t="s">
        <v>499</v>
      </c>
      <c r="B262" s="4" t="s">
        <v>762</v>
      </c>
      <c r="C262" s="4" t="s">
        <v>733</v>
      </c>
      <c r="D262" s="4" t="s">
        <v>802</v>
      </c>
      <c r="E262" s="4" t="s">
        <v>14</v>
      </c>
      <c r="F262" s="15" t="s">
        <v>627</v>
      </c>
      <c r="G262" s="15" t="s">
        <v>628</v>
      </c>
      <c r="H262" s="27">
        <v>1</v>
      </c>
      <c r="I262" s="15" t="s">
        <v>629</v>
      </c>
      <c r="J262" s="15" t="s">
        <v>640</v>
      </c>
      <c r="K262" s="26">
        <v>954</v>
      </c>
      <c r="L262" s="98">
        <v>-2.2724839860000001</v>
      </c>
      <c r="M262" s="98">
        <v>34.023325982999999</v>
      </c>
      <c r="N262" s="24">
        <v>43083</v>
      </c>
      <c r="O262" s="24">
        <v>43169</v>
      </c>
      <c r="P262" s="26">
        <f t="shared" si="7"/>
        <v>86</v>
      </c>
      <c r="Q262" s="121">
        <v>320.24547267200001</v>
      </c>
      <c r="R262" s="91" t="s">
        <v>39</v>
      </c>
      <c r="S262" s="87">
        <v>2.5</v>
      </c>
      <c r="T262" s="87">
        <v>40.4</v>
      </c>
      <c r="U262" s="106">
        <v>20</v>
      </c>
      <c r="V262" s="106">
        <v>75</v>
      </c>
      <c r="W262" s="1">
        <v>3.5</v>
      </c>
      <c r="X262" s="71">
        <v>26.5</v>
      </c>
      <c r="Y262" s="72">
        <v>35</v>
      </c>
      <c r="Z262" s="58">
        <v>60</v>
      </c>
      <c r="AA262" s="77">
        <v>14</v>
      </c>
      <c r="AB262" s="77">
        <v>55.45</v>
      </c>
      <c r="AC262" s="107">
        <v>39.22</v>
      </c>
      <c r="AD262" s="110">
        <v>26.49</v>
      </c>
      <c r="AE262" s="107">
        <f t="shared" si="8"/>
        <v>65.709999999999994</v>
      </c>
      <c r="AF262" s="107">
        <f>IF(ISBLANK(AC262),"",IF(ISBLANK(AA263),"",IFERROR(((AC262-AA263)/0.36/P262),"")))</f>
        <v>1.0729974160206717</v>
      </c>
      <c r="AG262" s="107">
        <f>IF(ISBLANK(AC262),"",IF(ISBLANK(AC262),"",IFERROR(((AC262-AC263)/0.36/P262),"")))</f>
        <v>-0.19799741602067192</v>
      </c>
      <c r="AH262" s="107">
        <f>IF(ISBLANK(AB263),"",IF(ISBLANK(AE262),"",IFERROR(((AE262-AB263)/0.36/P262),"")))</f>
        <v>1.1857235142118863</v>
      </c>
      <c r="AI262" s="107">
        <f>IF(ISBLANK(AE263),"",IF(ISBLANK(AE262),"",IFERROR(((AE262-AE263)/0.36/P262),"")))</f>
        <v>0.39405684754521925</v>
      </c>
    </row>
    <row r="263" spans="1:37" x14ac:dyDescent="0.25">
      <c r="A263" s="15" t="s">
        <v>500</v>
      </c>
      <c r="B263" s="4" t="s">
        <v>762</v>
      </c>
      <c r="C263" s="4" t="s">
        <v>733</v>
      </c>
      <c r="D263" s="4" t="s">
        <v>802</v>
      </c>
      <c r="E263" s="4" t="s">
        <v>14</v>
      </c>
      <c r="F263" s="15" t="s">
        <v>627</v>
      </c>
      <c r="G263" s="15" t="s">
        <v>628</v>
      </c>
      <c r="H263" s="27">
        <v>1</v>
      </c>
      <c r="I263" s="15" t="s">
        <v>631</v>
      </c>
      <c r="J263" s="15" t="s">
        <v>640</v>
      </c>
      <c r="K263" s="26">
        <v>954</v>
      </c>
      <c r="L263" s="98">
        <v>-2.2724839860000001</v>
      </c>
      <c r="M263" s="98">
        <v>34.023325982999999</v>
      </c>
      <c r="N263" s="24">
        <v>43083</v>
      </c>
      <c r="O263" s="24">
        <v>43169</v>
      </c>
      <c r="P263" s="26">
        <f t="shared" si="7"/>
        <v>86</v>
      </c>
      <c r="Q263" s="121">
        <v>320.24547267200001</v>
      </c>
      <c r="R263" s="91" t="s">
        <v>39</v>
      </c>
      <c r="S263" s="87">
        <v>4</v>
      </c>
      <c r="T263" s="87">
        <v>44.4</v>
      </c>
      <c r="U263" s="106">
        <v>10</v>
      </c>
      <c r="V263" s="106">
        <v>60</v>
      </c>
      <c r="W263" s="1">
        <v>3.5</v>
      </c>
      <c r="X263" s="71">
        <v>16.25</v>
      </c>
      <c r="Y263" s="72">
        <v>35</v>
      </c>
      <c r="Z263" s="58">
        <v>50</v>
      </c>
      <c r="AA263" s="77">
        <v>6</v>
      </c>
      <c r="AB263" s="77">
        <v>29</v>
      </c>
      <c r="AC263" s="107">
        <v>45.35</v>
      </c>
      <c r="AD263" s="110">
        <v>8.16</v>
      </c>
      <c r="AE263" s="107">
        <f t="shared" si="8"/>
        <v>53.510000000000005</v>
      </c>
      <c r="AF263" s="107">
        <f>IF(ISBLANK(AC263),"",IF(ISBLANK(AA263),"",IFERROR(((AC263-AA263)/0.36/P263),"")))</f>
        <v>1.2709948320413438</v>
      </c>
      <c r="AH263" s="107">
        <f>IF(ISBLANK(AE263),"",IF(ISBLANK(AB263),"",IFERROR(((AE263-AB263)/0.36/P263),"")))</f>
        <v>0.79166666666666696</v>
      </c>
    </row>
    <row r="264" spans="1:37" x14ac:dyDescent="0.25">
      <c r="A264" s="15" t="s">
        <v>501</v>
      </c>
      <c r="B264" s="4" t="s">
        <v>763</v>
      </c>
      <c r="C264" s="4" t="s">
        <v>733</v>
      </c>
      <c r="D264" s="4" t="s">
        <v>803</v>
      </c>
      <c r="E264" s="4" t="s">
        <v>14</v>
      </c>
      <c r="F264" s="15" t="s">
        <v>627</v>
      </c>
      <c r="G264" s="15" t="s">
        <v>628</v>
      </c>
      <c r="H264" s="27">
        <v>2</v>
      </c>
      <c r="I264" s="15" t="s">
        <v>629</v>
      </c>
      <c r="J264" s="15" t="s">
        <v>640</v>
      </c>
      <c r="K264" s="26">
        <v>953</v>
      </c>
      <c r="L264" s="98">
        <v>-2.2783000210000002</v>
      </c>
      <c r="M264" s="98">
        <v>34.024458965000001</v>
      </c>
      <c r="N264" s="24">
        <v>43083</v>
      </c>
      <c r="O264" s="24">
        <v>43169</v>
      </c>
      <c r="P264" s="26">
        <f t="shared" si="7"/>
        <v>86</v>
      </c>
      <c r="Q264" s="121">
        <v>320.24547267200001</v>
      </c>
      <c r="R264" s="91" t="s">
        <v>39</v>
      </c>
      <c r="S264" s="87">
        <v>1.8</v>
      </c>
      <c r="T264" s="87">
        <v>17.399999999999999</v>
      </c>
      <c r="U264" s="106">
        <v>10</v>
      </c>
      <c r="V264" s="106">
        <v>65</v>
      </c>
      <c r="W264" s="1">
        <v>4</v>
      </c>
      <c r="X264" s="71">
        <v>25.25</v>
      </c>
      <c r="Y264" s="72">
        <v>10</v>
      </c>
      <c r="Z264" s="58">
        <v>70</v>
      </c>
      <c r="AA264" s="77">
        <v>12</v>
      </c>
      <c r="AB264" s="77">
        <v>21</v>
      </c>
      <c r="AC264" s="107">
        <v>8.33</v>
      </c>
      <c r="AD264" s="110">
        <v>92.14</v>
      </c>
      <c r="AE264" s="107">
        <f t="shared" si="8"/>
        <v>100.47</v>
      </c>
      <c r="AF264" s="107">
        <f>IF(ISBLANK(AC264),"",IF(ISBLANK(AA265),"",IFERROR(((AC264-AA265)/0.36/P264),"")))</f>
        <v>-8.624031007751938E-2</v>
      </c>
      <c r="AG264" s="107">
        <f>IF(ISBLANK(AC264),"",IF(ISBLANK(AC264),"",IFERROR(((AC264-AC265)/0.36/P264),"")))</f>
        <v>-0.8969638242894058</v>
      </c>
      <c r="AH264" s="107">
        <f>IF(ISBLANK(AB265),"",IF(ISBLANK(AE264),"",IFERROR(((AE264-AB265)/0.36/P264),"")))</f>
        <v>1.888565891472868</v>
      </c>
      <c r="AI264" s="107">
        <f>IF(ISBLANK(AE265),"",IF(ISBLANK(AE264),"",IFERROR(((AE264-AE265)/0.36/P264),"")))</f>
        <v>1.3368863049095607</v>
      </c>
    </row>
    <row r="265" spans="1:37" x14ac:dyDescent="0.25">
      <c r="A265" s="15" t="s">
        <v>502</v>
      </c>
      <c r="B265" s="4" t="s">
        <v>763</v>
      </c>
      <c r="C265" s="4" t="s">
        <v>733</v>
      </c>
      <c r="D265" s="4" t="s">
        <v>803</v>
      </c>
      <c r="E265" s="4" t="s">
        <v>14</v>
      </c>
      <c r="F265" s="15" t="s">
        <v>627</v>
      </c>
      <c r="G265" s="15" t="s">
        <v>628</v>
      </c>
      <c r="H265" s="27">
        <v>2</v>
      </c>
      <c r="I265" s="15" t="s">
        <v>631</v>
      </c>
      <c r="J265" s="15" t="s">
        <v>640</v>
      </c>
      <c r="K265" s="26">
        <v>953</v>
      </c>
      <c r="L265" s="98">
        <v>-2.2783000210000002</v>
      </c>
      <c r="M265" s="98">
        <v>34.024458965000001</v>
      </c>
      <c r="N265" s="24">
        <v>43083</v>
      </c>
      <c r="O265" s="24">
        <v>43169</v>
      </c>
      <c r="P265" s="26">
        <f t="shared" si="7"/>
        <v>86</v>
      </c>
      <c r="Q265" s="121">
        <v>320.24547267200001</v>
      </c>
      <c r="R265" s="91" t="s">
        <v>39</v>
      </c>
      <c r="S265" s="87">
        <v>3</v>
      </c>
      <c r="T265" s="87">
        <v>26</v>
      </c>
      <c r="U265" s="106">
        <v>25</v>
      </c>
      <c r="V265" s="106">
        <v>85</v>
      </c>
      <c r="W265" s="1">
        <v>4</v>
      </c>
      <c r="X265" s="71">
        <v>7</v>
      </c>
      <c r="Y265" s="72">
        <v>25</v>
      </c>
      <c r="Z265" s="58">
        <v>60</v>
      </c>
      <c r="AA265" s="77">
        <v>11</v>
      </c>
      <c r="AB265" s="77">
        <v>42</v>
      </c>
      <c r="AC265" s="107">
        <v>36.1</v>
      </c>
      <c r="AD265" s="110">
        <v>22.98</v>
      </c>
      <c r="AE265" s="107">
        <f t="shared" si="8"/>
        <v>59.08</v>
      </c>
      <c r="AF265" s="107">
        <f>IF(ISBLANK(AC265),"",IF(ISBLANK(AA265),"",IFERROR(((AC265-AA265)/0.36/P265),"")))</f>
        <v>0.81072351421188638</v>
      </c>
      <c r="AH265" s="107">
        <f>IF(ISBLANK(AE265),"",IF(ISBLANK(AB265),"",IFERROR(((AE265-AB265)/0.36/P265),"")))</f>
        <v>0.55167958656330751</v>
      </c>
    </row>
    <row r="266" spans="1:37" x14ac:dyDescent="0.25">
      <c r="A266" s="15" t="s">
        <v>503</v>
      </c>
      <c r="B266" s="4" t="s">
        <v>764</v>
      </c>
      <c r="C266" s="4" t="s">
        <v>733</v>
      </c>
      <c r="D266" s="4" t="s">
        <v>804</v>
      </c>
      <c r="E266" s="4" t="s">
        <v>14</v>
      </c>
      <c r="F266" s="15" t="s">
        <v>627</v>
      </c>
      <c r="G266" s="15" t="s">
        <v>628</v>
      </c>
      <c r="H266" s="27">
        <v>3</v>
      </c>
      <c r="I266" s="15" t="s">
        <v>629</v>
      </c>
      <c r="J266" s="15" t="s">
        <v>640</v>
      </c>
      <c r="K266" s="26">
        <v>951</v>
      </c>
      <c r="L266" s="98">
        <v>-2.2779990269999999</v>
      </c>
      <c r="M266" s="98">
        <v>34.027678035000001</v>
      </c>
      <c r="N266" s="24">
        <v>43083</v>
      </c>
      <c r="O266" s="24">
        <v>43169</v>
      </c>
      <c r="P266" s="26">
        <f t="shared" si="7"/>
        <v>86</v>
      </c>
      <c r="Q266" s="121">
        <v>320.24547267200001</v>
      </c>
      <c r="R266" s="91" t="s">
        <v>39</v>
      </c>
      <c r="S266" s="87">
        <v>5.5</v>
      </c>
      <c r="T266" s="87">
        <v>48</v>
      </c>
      <c r="U266" s="106">
        <v>50</v>
      </c>
      <c r="V266" s="106">
        <v>78</v>
      </c>
      <c r="W266" s="1">
        <v>2.5</v>
      </c>
      <c r="X266" s="71">
        <v>4.5</v>
      </c>
      <c r="Y266" s="72">
        <v>20</v>
      </c>
      <c r="Z266" s="58">
        <v>30</v>
      </c>
      <c r="AA266" s="77">
        <v>19</v>
      </c>
      <c r="AB266" s="77">
        <v>46</v>
      </c>
      <c r="AC266" s="107">
        <v>5.78</v>
      </c>
      <c r="AD266" s="110">
        <v>6.07</v>
      </c>
      <c r="AE266" s="107">
        <f t="shared" si="8"/>
        <v>11.850000000000001</v>
      </c>
      <c r="AF266" s="107">
        <f>IF(ISBLANK(AC266),"",IF(ISBLANK(AA267),"",IFERROR(((AC266-AA267)/0.36/P266),"")))</f>
        <v>-3.9405684754521955E-2</v>
      </c>
      <c r="AG266" s="107">
        <f>IF(ISBLANK(AC266),"",IF(ISBLANK(AC266),"",IFERROR(((AC266-AC267)/0.36/P266),"")))</f>
        <v>0.12661498708010335</v>
      </c>
      <c r="AH266" s="107">
        <f>IF(ISBLANK(AB267),"",IF(ISBLANK(AE266),"",IFERROR(((AE266-AB267)/0.36/P266),"")))</f>
        <v>-4.8449612403100315E-3</v>
      </c>
      <c r="AI266" s="107">
        <f>IF(ISBLANK(AE267),"",IF(ISBLANK(AE266),"",IFERROR(((AE266-AE267)/0.36/P266),"")))</f>
        <v>0.10949612403100782</v>
      </c>
    </row>
    <row r="267" spans="1:37" x14ac:dyDescent="0.25">
      <c r="A267" s="15" t="s">
        <v>504</v>
      </c>
      <c r="B267" s="4" t="s">
        <v>764</v>
      </c>
      <c r="C267" s="4" t="s">
        <v>733</v>
      </c>
      <c r="D267" s="4" t="s">
        <v>804</v>
      </c>
      <c r="E267" s="4" t="s">
        <v>14</v>
      </c>
      <c r="F267" s="15" t="s">
        <v>627</v>
      </c>
      <c r="G267" s="15" t="s">
        <v>628</v>
      </c>
      <c r="H267" s="27">
        <v>3</v>
      </c>
      <c r="I267" s="15" t="s">
        <v>631</v>
      </c>
      <c r="J267" s="15" t="s">
        <v>640</v>
      </c>
      <c r="K267" s="26">
        <v>951</v>
      </c>
      <c r="L267" s="98">
        <v>-2.2779990269999999</v>
      </c>
      <c r="M267" s="98">
        <v>34.027678035000001</v>
      </c>
      <c r="N267" s="24">
        <v>43083</v>
      </c>
      <c r="O267" s="24">
        <v>43169</v>
      </c>
      <c r="P267" s="26">
        <f t="shared" si="7"/>
        <v>86</v>
      </c>
      <c r="Q267" s="121">
        <v>320.24547267200001</v>
      </c>
      <c r="R267" s="91" t="s">
        <v>39</v>
      </c>
      <c r="S267" s="87">
        <v>5</v>
      </c>
      <c r="T267" s="87">
        <v>59.6</v>
      </c>
      <c r="U267" s="106">
        <v>58</v>
      </c>
      <c r="V267" s="106">
        <v>90</v>
      </c>
      <c r="W267" s="1">
        <v>3.5</v>
      </c>
      <c r="X267" s="71">
        <v>4.25</v>
      </c>
      <c r="Y267" s="72">
        <v>30</v>
      </c>
      <c r="Z267" s="58">
        <v>40</v>
      </c>
      <c r="AA267" s="77">
        <v>7</v>
      </c>
      <c r="AB267" s="77">
        <v>12</v>
      </c>
      <c r="AC267" s="107">
        <v>1.86</v>
      </c>
      <c r="AD267" s="110">
        <v>6.6</v>
      </c>
      <c r="AE267" s="107">
        <f t="shared" si="8"/>
        <v>8.4599999999999991</v>
      </c>
      <c r="AF267" s="107">
        <f>IF(ISBLANK(AC267),"",IF(ISBLANK(AA267),"",IFERROR(((AC267-AA267)/0.36/P267),"")))</f>
        <v>-0.16602067183462532</v>
      </c>
      <c r="AH267" s="107">
        <f>IF(ISBLANK(AE267),"",IF(ISBLANK(AB267),"",IFERROR(((AE267-AB267)/0.36/P267),"")))</f>
        <v>-0.11434108527131785</v>
      </c>
    </row>
    <row r="268" spans="1:37" x14ac:dyDescent="0.25">
      <c r="A268" s="15" t="s">
        <v>505</v>
      </c>
      <c r="B268" s="4" t="s">
        <v>765</v>
      </c>
      <c r="C268" s="4" t="s">
        <v>733</v>
      </c>
      <c r="D268" s="4" t="s">
        <v>805</v>
      </c>
      <c r="E268" s="4" t="s">
        <v>14</v>
      </c>
      <c r="F268" s="15" t="s">
        <v>627</v>
      </c>
      <c r="G268" s="15" t="s">
        <v>628</v>
      </c>
      <c r="H268" s="27">
        <v>4</v>
      </c>
      <c r="I268" s="15" t="s">
        <v>629</v>
      </c>
      <c r="J268" s="15" t="s">
        <v>640</v>
      </c>
      <c r="K268" s="26">
        <v>950</v>
      </c>
      <c r="L268" s="98">
        <v>-2.2788369660000001</v>
      </c>
      <c r="M268" s="98">
        <v>34.031883989999997</v>
      </c>
      <c r="N268" s="24">
        <v>43083</v>
      </c>
      <c r="O268" s="24">
        <v>43169</v>
      </c>
      <c r="P268" s="26">
        <f t="shared" si="7"/>
        <v>86</v>
      </c>
      <c r="Q268" s="121">
        <v>320.24547267200001</v>
      </c>
      <c r="R268" s="91" t="s">
        <v>39</v>
      </c>
      <c r="S268" s="87">
        <v>5</v>
      </c>
      <c r="T268" s="87">
        <v>57.4</v>
      </c>
      <c r="U268" s="106">
        <v>20</v>
      </c>
      <c r="V268" s="106">
        <v>60</v>
      </c>
      <c r="W268" s="1">
        <v>6</v>
      </c>
      <c r="X268" s="71">
        <v>10.25</v>
      </c>
      <c r="Y268" s="72">
        <v>15</v>
      </c>
      <c r="Z268" s="58">
        <v>35</v>
      </c>
      <c r="AA268" s="77">
        <v>21</v>
      </c>
      <c r="AB268" s="77">
        <v>62.29</v>
      </c>
      <c r="AC268" s="107">
        <v>11.98</v>
      </c>
      <c r="AD268" s="110">
        <v>17.45</v>
      </c>
      <c r="AE268" s="107">
        <f t="shared" si="8"/>
        <v>29.43</v>
      </c>
      <c r="AF268" s="107">
        <f>IF(ISBLANK(AC268),"",IF(ISBLANK(AA269),"",IFERROR(((AC268-AA269)/0.36/P268),"")))</f>
        <v>-6.4599483204132993E-4</v>
      </c>
      <c r="AG268" s="107">
        <f>IF(ISBLANK(AC268),"",IF(ISBLANK(AC268),"",IFERROR(((AC268-AC269)/0.36/P268),"")))</f>
        <v>0.17441860465116282</v>
      </c>
      <c r="AH268" s="107">
        <f>IF(ISBLANK(AB269),"",IF(ISBLANK(AE268),"",IFERROR(((AE268-AB269)/0.36/P268),"")))</f>
        <v>4.6188630490956062E-2</v>
      </c>
      <c r="AI268" s="107">
        <f>IF(ISBLANK(AE269),"",IF(ISBLANK(AE268),"",IFERROR(((AE268-AE269)/0.36/P268),"")))</f>
        <v>0.40374677002583981</v>
      </c>
    </row>
    <row r="269" spans="1:37" x14ac:dyDescent="0.25">
      <c r="A269" s="15" t="s">
        <v>506</v>
      </c>
      <c r="B269" s="4" t="s">
        <v>765</v>
      </c>
      <c r="C269" s="4" t="s">
        <v>733</v>
      </c>
      <c r="D269" s="4" t="s">
        <v>805</v>
      </c>
      <c r="E269" s="4" t="s">
        <v>14</v>
      </c>
      <c r="F269" s="15" t="s">
        <v>627</v>
      </c>
      <c r="G269" s="15" t="s">
        <v>628</v>
      </c>
      <c r="H269" s="27">
        <v>4</v>
      </c>
      <c r="I269" s="15" t="s">
        <v>631</v>
      </c>
      <c r="J269" s="15" t="s">
        <v>640</v>
      </c>
      <c r="K269" s="26">
        <v>950</v>
      </c>
      <c r="L269" s="98">
        <v>-2.2788369660000001</v>
      </c>
      <c r="M269" s="98">
        <v>34.031883989999997</v>
      </c>
      <c r="N269" s="24">
        <v>43083</v>
      </c>
      <c r="O269" s="24">
        <v>43169</v>
      </c>
      <c r="P269" s="26">
        <f t="shared" si="7"/>
        <v>86</v>
      </c>
      <c r="Q269" s="121">
        <v>320.24547267200001</v>
      </c>
      <c r="R269" s="91" t="s">
        <v>39</v>
      </c>
      <c r="S269" s="87">
        <v>3.5</v>
      </c>
      <c r="T269" s="87">
        <v>73.8</v>
      </c>
      <c r="U269" s="106">
        <v>50</v>
      </c>
      <c r="V269" s="106">
        <v>65</v>
      </c>
      <c r="W269" s="1">
        <v>2.5</v>
      </c>
      <c r="X269" s="71">
        <v>3.25</v>
      </c>
      <c r="Y269" s="72">
        <v>25</v>
      </c>
      <c r="Z269" s="58">
        <v>35</v>
      </c>
      <c r="AA269" s="77">
        <v>12</v>
      </c>
      <c r="AB269" s="77">
        <v>28</v>
      </c>
      <c r="AC269" s="107">
        <v>6.58</v>
      </c>
      <c r="AD269" s="110">
        <v>10.35</v>
      </c>
      <c r="AE269" s="107">
        <f t="shared" si="8"/>
        <v>16.93</v>
      </c>
      <c r="AF269" s="107">
        <f>IF(ISBLANK(AC269),"",IF(ISBLANK(AA269),"",IFERROR(((AC269-AA269)/0.36/P269),"")))</f>
        <v>-0.17506459948320413</v>
      </c>
      <c r="AH269" s="107">
        <f>IF(ISBLANK(AE269),"",IF(ISBLANK(AB269),"",IFERROR(((AE269-AB269)/0.36/P269),"")))</f>
        <v>-0.35755813953488375</v>
      </c>
    </row>
    <row r="270" spans="1:37" x14ac:dyDescent="0.25">
      <c r="A270" s="15" t="s">
        <v>507</v>
      </c>
      <c r="B270" s="4" t="s">
        <v>766</v>
      </c>
      <c r="C270" s="4" t="s">
        <v>734</v>
      </c>
      <c r="D270" s="4" t="s">
        <v>806</v>
      </c>
      <c r="E270" s="4" t="s">
        <v>15</v>
      </c>
      <c r="F270" s="15" t="s">
        <v>627</v>
      </c>
      <c r="G270" s="15" t="s">
        <v>632</v>
      </c>
      <c r="H270" s="27">
        <v>1</v>
      </c>
      <c r="I270" s="15" t="s">
        <v>629</v>
      </c>
      <c r="J270" s="15" t="s">
        <v>640</v>
      </c>
      <c r="K270" s="26">
        <v>957</v>
      </c>
      <c r="L270" s="98">
        <v>-2.3500519620000002</v>
      </c>
      <c r="M270" s="98">
        <v>34.049975992999997</v>
      </c>
      <c r="N270" s="24">
        <v>43082</v>
      </c>
      <c r="O270" s="24">
        <v>43168</v>
      </c>
      <c r="P270" s="26">
        <f t="shared" si="7"/>
        <v>86</v>
      </c>
      <c r="Q270" s="121">
        <v>297.54515616499998</v>
      </c>
      <c r="R270" s="91" t="s">
        <v>23</v>
      </c>
      <c r="S270" s="87">
        <v>1.5</v>
      </c>
      <c r="T270" s="87">
        <v>2.1</v>
      </c>
      <c r="U270" s="106">
        <v>80</v>
      </c>
      <c r="V270" s="106">
        <v>95</v>
      </c>
      <c r="W270" s="1">
        <v>2.5</v>
      </c>
      <c r="X270" s="71">
        <v>3.5</v>
      </c>
      <c r="Y270" s="72">
        <v>75</v>
      </c>
      <c r="Z270" s="58">
        <v>90</v>
      </c>
      <c r="AA270" s="77">
        <v>12</v>
      </c>
      <c r="AB270" s="77">
        <v>16</v>
      </c>
      <c r="AC270" s="107">
        <v>40.21</v>
      </c>
      <c r="AD270" s="110">
        <v>4</v>
      </c>
      <c r="AE270" s="107">
        <f t="shared" si="8"/>
        <v>44.21</v>
      </c>
      <c r="AF270" s="107">
        <f>IF(ISBLANK(AC270),"",IF(ISBLANK(AA271),"",IFERROR(((AC270-AA271)/0.36/P270),"")))</f>
        <v>1.0726744186046511</v>
      </c>
      <c r="AG270" s="107">
        <f>IF(ISBLANK(AC270),"",IF(ISBLANK(AC270),"",IFERROR(((AC270-AC271)/0.36/P270),"")))</f>
        <v>0.74192506459948326</v>
      </c>
      <c r="AH270" s="107">
        <f>IF(ISBLANK(AB271),"",IF(ISBLANK(AE270),"",IFERROR(((AE270-AB271)/0.36/P270),"")))</f>
        <v>1.1695736434108528</v>
      </c>
      <c r="AI270" s="107">
        <f>IF(ISBLANK(AE271),"",IF(ISBLANK(AE270),"",IFERROR(((AE270-AE271)/0.36/P270),"")))</f>
        <v>0.84851421188630494</v>
      </c>
    </row>
    <row r="271" spans="1:37" x14ac:dyDescent="0.25">
      <c r="A271" s="15" t="s">
        <v>508</v>
      </c>
      <c r="B271" s="4" t="s">
        <v>766</v>
      </c>
      <c r="C271" s="4" t="s">
        <v>734</v>
      </c>
      <c r="D271" s="4" t="s">
        <v>806</v>
      </c>
      <c r="E271" s="4" t="s">
        <v>15</v>
      </c>
      <c r="F271" s="15" t="s">
        <v>627</v>
      </c>
      <c r="G271" s="15" t="s">
        <v>632</v>
      </c>
      <c r="H271" s="27">
        <v>1</v>
      </c>
      <c r="I271" s="15" t="s">
        <v>631</v>
      </c>
      <c r="J271" s="15" t="s">
        <v>640</v>
      </c>
      <c r="K271" s="26">
        <v>957</v>
      </c>
      <c r="L271" s="98">
        <v>-2.3500519620000002</v>
      </c>
      <c r="M271" s="98">
        <v>34.049975992999997</v>
      </c>
      <c r="N271" s="24">
        <v>43082</v>
      </c>
      <c r="O271" s="24">
        <v>43168</v>
      </c>
      <c r="P271" s="26">
        <f t="shared" si="7"/>
        <v>86</v>
      </c>
      <c r="Q271" s="121">
        <v>297.54515616499998</v>
      </c>
      <c r="R271" s="91" t="s">
        <v>23</v>
      </c>
      <c r="S271" s="87">
        <v>2</v>
      </c>
      <c r="T271" s="87">
        <v>8.6999999999999993</v>
      </c>
      <c r="U271" s="106">
        <v>75</v>
      </c>
      <c r="V271" s="106">
        <v>85</v>
      </c>
      <c r="W271" s="1">
        <v>1.5</v>
      </c>
      <c r="X271" s="71">
        <v>2.13</v>
      </c>
      <c r="Y271" s="72">
        <v>75</v>
      </c>
      <c r="Z271" s="58">
        <v>80</v>
      </c>
      <c r="AA271" s="77">
        <v>7</v>
      </c>
      <c r="AB271" s="77">
        <v>8</v>
      </c>
      <c r="AC271" s="107">
        <v>17.239999999999998</v>
      </c>
      <c r="AD271" s="110">
        <v>0.7</v>
      </c>
      <c r="AE271" s="107">
        <f t="shared" si="8"/>
        <v>17.939999999999998</v>
      </c>
      <c r="AF271" s="107">
        <f>IF(ISBLANK(AC271),"",IF(ISBLANK(AA271),"",IFERROR(((AC271-AA271)/0.36/P271),"")))</f>
        <v>0.33074935400516792</v>
      </c>
      <c r="AH271" s="107">
        <f>IF(ISBLANK(AE271),"",IF(ISBLANK(AB271),"",IFERROR(((AE271-AB271)/0.36/P271),"")))</f>
        <v>0.32105943152454774</v>
      </c>
    </row>
    <row r="272" spans="1:37" x14ac:dyDescent="0.25">
      <c r="A272" s="15" t="s">
        <v>509</v>
      </c>
      <c r="B272" s="4" t="s">
        <v>767</v>
      </c>
      <c r="C272" s="4" t="s">
        <v>734</v>
      </c>
      <c r="D272" s="4" t="s">
        <v>807</v>
      </c>
      <c r="E272" s="4" t="s">
        <v>15</v>
      </c>
      <c r="F272" s="15" t="s">
        <v>627</v>
      </c>
      <c r="G272" s="15" t="s">
        <v>632</v>
      </c>
      <c r="H272" s="27">
        <v>2</v>
      </c>
      <c r="I272" s="15" t="s">
        <v>629</v>
      </c>
      <c r="J272" s="15" t="s">
        <v>640</v>
      </c>
      <c r="K272" s="26">
        <v>959</v>
      </c>
      <c r="L272" s="98">
        <v>-2.3484879830000001</v>
      </c>
      <c r="M272" s="98">
        <v>34.050110019999998</v>
      </c>
      <c r="N272" s="24">
        <v>43082</v>
      </c>
      <c r="O272" s="24">
        <v>43168</v>
      </c>
      <c r="P272" s="26">
        <f t="shared" si="7"/>
        <v>86</v>
      </c>
      <c r="Q272" s="121">
        <v>297.54515616499998</v>
      </c>
      <c r="R272" s="91" t="s">
        <v>23</v>
      </c>
      <c r="S272" s="87">
        <v>2.4</v>
      </c>
      <c r="T272" s="87">
        <v>6.8</v>
      </c>
      <c r="U272" s="106">
        <v>90</v>
      </c>
      <c r="V272" s="106">
        <v>95</v>
      </c>
      <c r="W272" s="1">
        <v>5.5</v>
      </c>
      <c r="X272" s="71">
        <v>16</v>
      </c>
      <c r="Y272" s="72">
        <v>67</v>
      </c>
      <c r="Z272" s="58">
        <v>95</v>
      </c>
      <c r="AA272" s="77">
        <v>9</v>
      </c>
      <c r="AB272" s="77">
        <v>20</v>
      </c>
      <c r="AC272" s="107">
        <v>53.4</v>
      </c>
      <c r="AD272" s="110">
        <v>21.38</v>
      </c>
      <c r="AE272" s="107">
        <f t="shared" si="8"/>
        <v>74.78</v>
      </c>
      <c r="AF272" s="107">
        <f>IF(ISBLANK(AC272),"",IF(ISBLANK(AA273),"",IFERROR(((AC272-AA273)/0.36/P272),"")))</f>
        <v>1.5310077519379843</v>
      </c>
      <c r="AG272" s="107">
        <f>IF(ISBLANK(AC272),"",IF(ISBLANK(AC272),"",IFERROR(((AC272-AC273)/0.36/P272),"")))</f>
        <v>1.3065245478036178</v>
      </c>
      <c r="AH272" s="107">
        <f>IF(ISBLANK(AB273),"",IF(ISBLANK(AE272),"",IFERROR(((AE272-AB273)/0.36/P272),"")))</f>
        <v>2.1569767441860463</v>
      </c>
      <c r="AI272" s="107">
        <f>IF(ISBLANK(AE273),"",IF(ISBLANK(AE272),"",IFERROR(((AE272-AE273)/0.36/P272),"")))</f>
        <v>1.8233204134366927</v>
      </c>
    </row>
    <row r="273" spans="1:35" x14ac:dyDescent="0.25">
      <c r="A273" s="15" t="s">
        <v>510</v>
      </c>
      <c r="B273" s="4" t="s">
        <v>767</v>
      </c>
      <c r="C273" s="4" t="s">
        <v>734</v>
      </c>
      <c r="D273" s="4" t="s">
        <v>807</v>
      </c>
      <c r="E273" s="4" t="s">
        <v>15</v>
      </c>
      <c r="F273" s="15" t="s">
        <v>627</v>
      </c>
      <c r="G273" s="15" t="s">
        <v>632</v>
      </c>
      <c r="H273" s="27">
        <v>2</v>
      </c>
      <c r="I273" s="15" t="s">
        <v>631</v>
      </c>
      <c r="J273" s="15" t="s">
        <v>640</v>
      </c>
      <c r="K273" s="26">
        <v>959</v>
      </c>
      <c r="L273" s="98">
        <v>-2.3484879830000001</v>
      </c>
      <c r="M273" s="98">
        <v>34.050110019999998</v>
      </c>
      <c r="N273" s="24">
        <v>43082</v>
      </c>
      <c r="O273" s="24">
        <v>43168</v>
      </c>
      <c r="P273" s="26">
        <f t="shared" si="7"/>
        <v>86</v>
      </c>
      <c r="Q273" s="121">
        <v>297.54515616499998</v>
      </c>
      <c r="R273" s="91" t="s">
        <v>23</v>
      </c>
      <c r="S273" s="87">
        <v>2</v>
      </c>
      <c r="T273" s="87">
        <v>5.6</v>
      </c>
      <c r="U273" s="106">
        <v>65</v>
      </c>
      <c r="V273" s="106">
        <v>80</v>
      </c>
      <c r="W273" s="1">
        <v>2.5</v>
      </c>
      <c r="X273" s="71">
        <v>3.63</v>
      </c>
      <c r="Y273" s="72">
        <v>50</v>
      </c>
      <c r="Z273" s="58">
        <v>75</v>
      </c>
      <c r="AA273" s="77">
        <v>6</v>
      </c>
      <c r="AB273" s="77">
        <v>8</v>
      </c>
      <c r="AC273" s="107">
        <v>12.95</v>
      </c>
      <c r="AD273" s="110">
        <v>5.38</v>
      </c>
      <c r="AE273" s="107">
        <f t="shared" si="8"/>
        <v>18.329999999999998</v>
      </c>
      <c r="AF273" s="107">
        <f>IF(ISBLANK(AC273),"",IF(ISBLANK(AA273),"",IFERROR(((AC273-AA273)/0.36/P273),"")))</f>
        <v>0.2244832041343669</v>
      </c>
      <c r="AH273" s="107">
        <f>IF(ISBLANK(AE273),"",IF(ISBLANK(AB273),"",IFERROR(((AE273-AB273)/0.36/P273),"")))</f>
        <v>0.33365633074935397</v>
      </c>
    </row>
    <row r="274" spans="1:35" x14ac:dyDescent="0.25">
      <c r="A274" s="15" t="s">
        <v>511</v>
      </c>
      <c r="B274" s="4" t="s">
        <v>768</v>
      </c>
      <c r="C274" s="4" t="s">
        <v>734</v>
      </c>
      <c r="D274" s="4" t="s">
        <v>808</v>
      </c>
      <c r="E274" s="4" t="s">
        <v>15</v>
      </c>
      <c r="F274" s="15" t="s">
        <v>627</v>
      </c>
      <c r="G274" s="15" t="s">
        <v>632</v>
      </c>
      <c r="H274" s="27">
        <v>3</v>
      </c>
      <c r="I274" s="15" t="s">
        <v>629</v>
      </c>
      <c r="J274" s="15" t="s">
        <v>640</v>
      </c>
      <c r="K274" s="26">
        <v>1022</v>
      </c>
      <c r="L274" s="98">
        <v>-2.3672930339999998</v>
      </c>
      <c r="M274" s="98">
        <v>34.062509034000001</v>
      </c>
      <c r="N274" s="24">
        <v>43082</v>
      </c>
      <c r="O274" s="24">
        <v>43168</v>
      </c>
      <c r="P274" s="26">
        <f t="shared" si="7"/>
        <v>86</v>
      </c>
      <c r="Q274" s="121">
        <v>297.54515616499998</v>
      </c>
      <c r="R274" s="91" t="s">
        <v>23</v>
      </c>
      <c r="S274" s="87">
        <v>1.5</v>
      </c>
      <c r="T274" s="87">
        <v>2.9</v>
      </c>
      <c r="U274" s="106">
        <v>70</v>
      </c>
      <c r="V274" s="106">
        <v>78</v>
      </c>
      <c r="W274" s="1">
        <v>2</v>
      </c>
      <c r="X274" s="71">
        <v>10</v>
      </c>
      <c r="Y274" s="72">
        <v>72</v>
      </c>
      <c r="Z274" s="58">
        <v>90</v>
      </c>
      <c r="AA274" s="77">
        <v>14</v>
      </c>
      <c r="AB274" s="77">
        <v>21</v>
      </c>
      <c r="AC274" s="107">
        <v>117.12</v>
      </c>
      <c r="AD274" s="110">
        <v>11.51</v>
      </c>
      <c r="AE274" s="107">
        <f t="shared" si="8"/>
        <v>128.63</v>
      </c>
      <c r="AF274" s="107">
        <f>IF(ISBLANK(AC274),"",IF(ISBLANK(AA275),"",IFERROR(((AC274-AA275)/0.36/P274),"")))</f>
        <v>3.3020025839793283</v>
      </c>
      <c r="AG274" s="107">
        <f>IF(ISBLANK(AC274),"",IF(ISBLANK(AC274),"",IFERROR(((AC274-AC275)/0.36/P274),"")))</f>
        <v>-0.17054263565891475</v>
      </c>
      <c r="AH274" s="107">
        <f>IF(ISBLANK(AB275),"",IF(ISBLANK(AE274),"",IFERROR(((AE274-AB275)/0.36/P274),"")))</f>
        <v>3.6091731266149876</v>
      </c>
      <c r="AI274" s="107">
        <f>IF(ISBLANK(AE275),"",IF(ISBLANK(AE274),"",IFERROR(((AE274-AE275)/0.36/P274),"")))</f>
        <v>-0.58139534883720934</v>
      </c>
    </row>
    <row r="275" spans="1:35" x14ac:dyDescent="0.25">
      <c r="A275" s="15" t="s">
        <v>512</v>
      </c>
      <c r="B275" s="4" t="s">
        <v>768</v>
      </c>
      <c r="C275" s="4" t="s">
        <v>734</v>
      </c>
      <c r="D275" s="4" t="s">
        <v>808</v>
      </c>
      <c r="E275" s="4" t="s">
        <v>15</v>
      </c>
      <c r="F275" s="15" t="s">
        <v>627</v>
      </c>
      <c r="G275" s="15" t="s">
        <v>632</v>
      </c>
      <c r="H275" s="27">
        <v>3</v>
      </c>
      <c r="I275" s="15" t="s">
        <v>631</v>
      </c>
      <c r="J275" s="15" t="s">
        <v>640</v>
      </c>
      <c r="K275" s="26">
        <v>1022</v>
      </c>
      <c r="L275" s="98">
        <v>-2.3672930339999998</v>
      </c>
      <c r="M275" s="98">
        <v>34.062509034000001</v>
      </c>
      <c r="N275" s="24">
        <v>43082</v>
      </c>
      <c r="O275" s="24">
        <v>43168</v>
      </c>
      <c r="P275" s="26">
        <f t="shared" si="7"/>
        <v>86</v>
      </c>
      <c r="Q275" s="121">
        <v>297.54515616499998</v>
      </c>
      <c r="R275" s="91" t="s">
        <v>23</v>
      </c>
      <c r="S275" s="87">
        <v>1.5</v>
      </c>
      <c r="T275" s="87">
        <v>2.2000000000000002</v>
      </c>
      <c r="U275" s="106">
        <v>85</v>
      </c>
      <c r="V275" s="106">
        <v>90</v>
      </c>
      <c r="W275" s="1">
        <v>1.5</v>
      </c>
      <c r="X275" s="71">
        <v>2.25</v>
      </c>
      <c r="Y275" s="72">
        <v>78</v>
      </c>
      <c r="Z275" s="58">
        <v>85</v>
      </c>
      <c r="AA275" s="77">
        <v>14.89</v>
      </c>
      <c r="AB275" s="77">
        <v>16.89</v>
      </c>
      <c r="AC275" s="107">
        <v>122.4</v>
      </c>
      <c r="AD275" s="110">
        <v>24.23</v>
      </c>
      <c r="AE275" s="107">
        <f t="shared" si="8"/>
        <v>146.63</v>
      </c>
      <c r="AF275" s="107">
        <f>IF(ISBLANK(AC275),"",IF(ISBLANK(AA275),"",IFERROR(((AC275-AA275)/0.36/P275),"")))</f>
        <v>3.4725452196382434</v>
      </c>
      <c r="AH275" s="107">
        <f>IF(ISBLANK(AE275),"",IF(ISBLANK(AB275),"",IFERROR(((AE275-AB275)/0.36/P275),"")))</f>
        <v>4.1905684754521966</v>
      </c>
    </row>
    <row r="276" spans="1:35" x14ac:dyDescent="0.25">
      <c r="A276" s="15" t="s">
        <v>513</v>
      </c>
      <c r="B276" s="4" t="s">
        <v>769</v>
      </c>
      <c r="C276" s="4" t="s">
        <v>734</v>
      </c>
      <c r="D276" s="4" t="s">
        <v>809</v>
      </c>
      <c r="E276" s="4" t="s">
        <v>15</v>
      </c>
      <c r="F276" s="15" t="s">
        <v>627</v>
      </c>
      <c r="G276" s="15" t="s">
        <v>632</v>
      </c>
      <c r="H276" s="27">
        <v>4</v>
      </c>
      <c r="I276" s="15" t="s">
        <v>629</v>
      </c>
      <c r="J276" s="15" t="s">
        <v>640</v>
      </c>
      <c r="K276" s="26">
        <v>1020</v>
      </c>
      <c r="L276" s="98">
        <v>-2.3685700170000001</v>
      </c>
      <c r="M276" s="98">
        <v>34.062585980000001</v>
      </c>
      <c r="N276" s="24">
        <v>43082</v>
      </c>
      <c r="O276" s="24">
        <v>43168</v>
      </c>
      <c r="P276" s="26">
        <f t="shared" si="7"/>
        <v>86</v>
      </c>
      <c r="Q276" s="121">
        <v>297.54515616499998</v>
      </c>
      <c r="R276" s="91" t="s">
        <v>23</v>
      </c>
      <c r="S276" s="87">
        <v>2</v>
      </c>
      <c r="T276" s="87">
        <v>3.3</v>
      </c>
      <c r="U276" s="106">
        <v>45</v>
      </c>
      <c r="V276" s="106">
        <v>75</v>
      </c>
      <c r="W276" s="1">
        <v>3.5</v>
      </c>
      <c r="X276" s="71">
        <v>20.25</v>
      </c>
      <c r="Y276" s="72">
        <v>50</v>
      </c>
      <c r="Z276" s="58">
        <v>95</v>
      </c>
      <c r="AA276" s="77">
        <v>21.78</v>
      </c>
      <c r="AB276" s="77">
        <v>56.25</v>
      </c>
      <c r="AC276" s="107">
        <v>52.47</v>
      </c>
      <c r="AD276" s="110">
        <v>47.87</v>
      </c>
      <c r="AE276" s="107">
        <f t="shared" si="8"/>
        <v>100.34</v>
      </c>
      <c r="AF276" s="107">
        <f>IF(ISBLANK(AC276),"",IF(ISBLANK(AA277),"",IFERROR(((AC276-AA277)/0.36/P276),"")))</f>
        <v>1.500968992248062</v>
      </c>
      <c r="AG276" s="107">
        <f>IF(ISBLANK(AC276),"",IF(ISBLANK(AC276),"",IFERROR(((AC276-AC277)/0.36/P276),"")))</f>
        <v>0.93604651162790697</v>
      </c>
      <c r="AH276" s="107">
        <f>IF(ISBLANK(AB277),"",IF(ISBLANK(AE276),"",IFERROR(((AE276-AB277)/0.36/P276),"")))</f>
        <v>2.7564599483204137</v>
      </c>
      <c r="AI276" s="107">
        <f>IF(ISBLANK(AE277),"",IF(ISBLANK(AE276),"",IFERROR(((AE276-AE277)/0.36/P276),"")))</f>
        <v>0.79069767441860483</v>
      </c>
    </row>
    <row r="277" spans="1:35" x14ac:dyDescent="0.25">
      <c r="A277" s="15" t="s">
        <v>514</v>
      </c>
      <c r="B277" s="4" t="s">
        <v>769</v>
      </c>
      <c r="C277" s="4" t="s">
        <v>734</v>
      </c>
      <c r="D277" s="4" t="s">
        <v>809</v>
      </c>
      <c r="E277" s="4" t="s">
        <v>15</v>
      </c>
      <c r="F277" s="15" t="s">
        <v>627</v>
      </c>
      <c r="G277" s="15" t="s">
        <v>632</v>
      </c>
      <c r="H277" s="27">
        <v>4</v>
      </c>
      <c r="I277" s="15" t="s">
        <v>631</v>
      </c>
      <c r="J277" s="15" t="s">
        <v>640</v>
      </c>
      <c r="K277" s="26">
        <v>1020</v>
      </c>
      <c r="L277" s="98">
        <v>-2.3685700170000001</v>
      </c>
      <c r="M277" s="98">
        <v>34.062585980000001</v>
      </c>
      <c r="N277" s="24">
        <v>43082</v>
      </c>
      <c r="O277" s="24">
        <v>43168</v>
      </c>
      <c r="P277" s="26">
        <f t="shared" si="7"/>
        <v>86</v>
      </c>
      <c r="Q277" s="121">
        <v>297.54515616499998</v>
      </c>
      <c r="R277" s="91" t="s">
        <v>23</v>
      </c>
      <c r="S277" s="87">
        <v>1.5</v>
      </c>
      <c r="T277" s="87">
        <v>4.5</v>
      </c>
      <c r="U277" s="106">
        <v>45</v>
      </c>
      <c r="V277" s="106">
        <v>70</v>
      </c>
      <c r="W277" s="1">
        <v>1.5</v>
      </c>
      <c r="X277" s="71">
        <v>4.63</v>
      </c>
      <c r="Y277" s="72">
        <v>57</v>
      </c>
      <c r="Z277" s="58">
        <v>80</v>
      </c>
      <c r="AA277" s="77">
        <v>6</v>
      </c>
      <c r="AB277" s="77">
        <v>15</v>
      </c>
      <c r="AC277" s="107">
        <v>23.49</v>
      </c>
      <c r="AD277" s="110">
        <v>52.37</v>
      </c>
      <c r="AE277" s="107">
        <f t="shared" si="8"/>
        <v>75.86</v>
      </c>
      <c r="AF277" s="107">
        <f>IF(ISBLANK(AC277),"",IF(ISBLANK(AA277),"",IFERROR(((AC277-AA277)/0.36/P277),"")))</f>
        <v>0.56492248062015493</v>
      </c>
      <c r="AH277" s="107">
        <f>IF(ISBLANK(AE277),"",IF(ISBLANK(AB277),"",IFERROR(((AE277-AB277)/0.36/P277),"")))</f>
        <v>1.965762273901809</v>
      </c>
    </row>
    <row r="278" spans="1:35" x14ac:dyDescent="0.25">
      <c r="A278" s="15" t="s">
        <v>515</v>
      </c>
      <c r="B278" s="4" t="s">
        <v>770</v>
      </c>
      <c r="C278" s="4" t="s">
        <v>735</v>
      </c>
      <c r="D278" s="4" t="s">
        <v>810</v>
      </c>
      <c r="E278" s="4" t="s">
        <v>31</v>
      </c>
      <c r="F278" s="15" t="s">
        <v>633</v>
      </c>
      <c r="G278" s="15" t="s">
        <v>628</v>
      </c>
      <c r="H278" s="27">
        <v>1</v>
      </c>
      <c r="I278" s="15" t="s">
        <v>629</v>
      </c>
      <c r="J278" s="15" t="s">
        <v>640</v>
      </c>
      <c r="K278" s="26">
        <v>995</v>
      </c>
      <c r="L278" s="98">
        <v>-3.2993320000000002</v>
      </c>
      <c r="M278" s="98">
        <v>34.848457965999998</v>
      </c>
      <c r="N278" s="24">
        <v>43080</v>
      </c>
      <c r="O278" s="24">
        <v>43166</v>
      </c>
      <c r="P278" s="26">
        <f t="shared" si="7"/>
        <v>86</v>
      </c>
      <c r="Q278" s="121">
        <v>426.87334890699998</v>
      </c>
      <c r="R278" s="91" t="s">
        <v>115</v>
      </c>
      <c r="S278" s="87">
        <v>2.5</v>
      </c>
      <c r="T278" s="87">
        <v>3.3</v>
      </c>
      <c r="U278" s="106">
        <v>18</v>
      </c>
      <c r="V278" s="106">
        <v>30</v>
      </c>
      <c r="W278" s="1">
        <v>2.5</v>
      </c>
      <c r="X278" s="71">
        <v>11.25</v>
      </c>
      <c r="Y278" s="72">
        <v>13</v>
      </c>
      <c r="Z278" s="58">
        <v>50</v>
      </c>
      <c r="AA278" s="77">
        <v>7.7</v>
      </c>
      <c r="AB278" s="77">
        <v>29.7</v>
      </c>
      <c r="AC278" s="107">
        <v>6.53</v>
      </c>
      <c r="AD278" s="110">
        <v>33.590000000000003</v>
      </c>
      <c r="AE278" s="107">
        <f t="shared" si="8"/>
        <v>40.120000000000005</v>
      </c>
      <c r="AF278" s="107">
        <f>IF(ISBLANK(AC278),"",IF(ISBLANK(AA280),"",IFERROR(((AC278-AA280)/0.36/P278),"")))</f>
        <v>0.14631782945736435</v>
      </c>
      <c r="AG278" s="107">
        <f>IF(ISBLANK(AC278),"",IF(ISBLANK(AC280),"",IFERROR(((AC278-AC280)/0.36/P278),"")))</f>
        <v>0.19541343669250646</v>
      </c>
      <c r="AH278" s="107">
        <f>IF(ISBLANK(AE278),"",IF(ISBLANK(AB280),"",IFERROR(((AE278-AB280)/0.36/P278),"")))</f>
        <v>1.1666666666666667</v>
      </c>
      <c r="AI278" s="107">
        <f>IF(ISBLANK(AE280),"",IF(ISBLANK(AE278),"",IFERROR(((AE278-AE280)/0.36/P278),"")))</f>
        <v>1.169573643410853</v>
      </c>
    </row>
    <row r="279" spans="1:35" x14ac:dyDescent="0.25">
      <c r="A279" s="15" t="s">
        <v>516</v>
      </c>
      <c r="B279" s="4" t="s">
        <v>770</v>
      </c>
      <c r="C279" s="4" t="s">
        <v>735</v>
      </c>
      <c r="D279" s="4" t="s">
        <v>810</v>
      </c>
      <c r="E279" s="4" t="s">
        <v>31</v>
      </c>
      <c r="F279" s="15" t="s">
        <v>633</v>
      </c>
      <c r="G279" s="15" t="s">
        <v>628</v>
      </c>
      <c r="H279" s="27">
        <v>1</v>
      </c>
      <c r="I279" s="15" t="s">
        <v>634</v>
      </c>
      <c r="J279" s="15" t="s">
        <v>640</v>
      </c>
      <c r="K279" s="26">
        <v>995</v>
      </c>
      <c r="L279" s="98">
        <v>-3.2993320000000002</v>
      </c>
      <c r="M279" s="98">
        <v>34.848457965999998</v>
      </c>
      <c r="N279" s="24">
        <v>43080</v>
      </c>
      <c r="O279" s="24">
        <v>43166</v>
      </c>
      <c r="P279" s="26">
        <f t="shared" ref="P279:P342" si="9">O279-N279</f>
        <v>86</v>
      </c>
      <c r="Q279" s="121">
        <v>426.87334890699998</v>
      </c>
      <c r="R279" s="91" t="s">
        <v>115</v>
      </c>
      <c r="S279" s="87">
        <v>2.5</v>
      </c>
      <c r="T279" s="87">
        <v>3.3</v>
      </c>
      <c r="U279" s="106">
        <v>20</v>
      </c>
      <c r="V279" s="106">
        <v>35</v>
      </c>
      <c r="W279" s="1">
        <v>3.5</v>
      </c>
      <c r="X279" s="71">
        <v>20.25</v>
      </c>
      <c r="Y279" s="72">
        <v>30</v>
      </c>
      <c r="Z279" s="58">
        <v>75</v>
      </c>
      <c r="AA279" s="77">
        <v>11.96</v>
      </c>
      <c r="AB279" s="77">
        <v>13.96</v>
      </c>
      <c r="AC279" s="107">
        <v>47.08</v>
      </c>
      <c r="AD279" s="110">
        <v>44.5</v>
      </c>
      <c r="AE279" s="107">
        <f t="shared" si="8"/>
        <v>91.58</v>
      </c>
      <c r="AF279" s="107">
        <f>IF(ISBLANK(AC279),"",IF(ISBLANK(AA280),"",IFERROR(((AC279-AA280)/0.36/P279),"")))</f>
        <v>1.4560723514211886</v>
      </c>
      <c r="AG279" s="107">
        <f>IF(ISBLANK(AC279),"",IF(ISBLANK(AC280),"",IFERROR(((AC279-AC280)/0.36/P279),"")))</f>
        <v>1.5051679586563309</v>
      </c>
      <c r="AH279" s="107">
        <f>IF(ISBLANK(AE279),"",IF(ISBLANK(AB280),"",IFERROR(((AE279-AB280)/0.36/P279),"")))</f>
        <v>2.8288113695090438</v>
      </c>
      <c r="AI279" s="107">
        <f>IF(ISBLANK(AE280),"",IF(ISBLANK(AE279),"",IFERROR(((AE279-AE280)/0.36/P279),"")))</f>
        <v>2.83171834625323</v>
      </c>
    </row>
    <row r="280" spans="1:35" x14ac:dyDescent="0.25">
      <c r="A280" s="15" t="s">
        <v>517</v>
      </c>
      <c r="B280" s="4" t="s">
        <v>770</v>
      </c>
      <c r="C280" s="4" t="s">
        <v>735</v>
      </c>
      <c r="D280" s="4" t="s">
        <v>810</v>
      </c>
      <c r="E280" s="4" t="s">
        <v>31</v>
      </c>
      <c r="F280" s="15" t="s">
        <v>633</v>
      </c>
      <c r="G280" s="15" t="s">
        <v>628</v>
      </c>
      <c r="H280" s="27">
        <v>1</v>
      </c>
      <c r="I280" s="15" t="s">
        <v>631</v>
      </c>
      <c r="J280" s="15" t="s">
        <v>640</v>
      </c>
      <c r="K280" s="26">
        <v>995</v>
      </c>
      <c r="L280" s="98">
        <v>-3.2993320000000002</v>
      </c>
      <c r="M280" s="98">
        <v>34.848457965999998</v>
      </c>
      <c r="N280" s="24">
        <v>43080</v>
      </c>
      <c r="O280" s="24">
        <v>43166</v>
      </c>
      <c r="P280" s="26">
        <f t="shared" si="9"/>
        <v>86</v>
      </c>
      <c r="Q280" s="121">
        <v>426.87334890699998</v>
      </c>
      <c r="R280" s="91" t="s">
        <v>115</v>
      </c>
      <c r="S280" s="85">
        <v>1</v>
      </c>
      <c r="T280" s="85">
        <v>2.1</v>
      </c>
      <c r="U280" s="28">
        <v>20</v>
      </c>
      <c r="V280" s="28">
        <v>30</v>
      </c>
      <c r="W280" s="1">
        <v>0.5</v>
      </c>
      <c r="X280" s="71">
        <v>2</v>
      </c>
      <c r="Y280" s="72">
        <v>2</v>
      </c>
      <c r="Z280" s="58">
        <v>10</v>
      </c>
      <c r="AA280" s="77">
        <v>2</v>
      </c>
      <c r="AB280" s="77">
        <v>4</v>
      </c>
      <c r="AC280" s="107">
        <v>0.48</v>
      </c>
      <c r="AD280" s="110">
        <v>3.43</v>
      </c>
      <c r="AE280" s="107">
        <f t="shared" si="8"/>
        <v>3.91</v>
      </c>
      <c r="AF280" s="107">
        <f>IF(ISBLANK(AC280),"",IF(ISBLANK(AA280),"",IFERROR(((AC280-AA280)/0.36/P280),"")))</f>
        <v>-4.909560723514212E-2</v>
      </c>
      <c r="AH280" s="107">
        <f>IF(ISBLANK(AE280),"",IF(ISBLANK(AB280),"",IFERROR(((AE280-AB280)/0.36/P280),"")))</f>
        <v>-2.9069767441860421E-3</v>
      </c>
    </row>
    <row r="281" spans="1:35" x14ac:dyDescent="0.25">
      <c r="A281" s="15" t="s">
        <v>518</v>
      </c>
      <c r="B281" s="4" t="s">
        <v>771</v>
      </c>
      <c r="C281" s="4" t="s">
        <v>735</v>
      </c>
      <c r="D281" s="4" t="s">
        <v>811</v>
      </c>
      <c r="E281" s="4" t="s">
        <v>31</v>
      </c>
      <c r="F281" s="15" t="s">
        <v>633</v>
      </c>
      <c r="G281" s="15" t="s">
        <v>628</v>
      </c>
      <c r="H281" s="27">
        <v>2</v>
      </c>
      <c r="I281" s="15" t="s">
        <v>629</v>
      </c>
      <c r="J281" s="15" t="s">
        <v>640</v>
      </c>
      <c r="K281" s="26">
        <v>980</v>
      </c>
      <c r="L281" s="98">
        <v>-3.3032679740000002</v>
      </c>
      <c r="M281" s="98">
        <v>34.847795963000003</v>
      </c>
      <c r="N281" s="24">
        <v>43080</v>
      </c>
      <c r="O281" s="24">
        <v>43166</v>
      </c>
      <c r="P281" s="26">
        <f t="shared" si="9"/>
        <v>86</v>
      </c>
      <c r="Q281" s="121">
        <v>426.87334890699998</v>
      </c>
      <c r="R281" s="91" t="s">
        <v>115</v>
      </c>
      <c r="S281" s="85">
        <v>1</v>
      </c>
      <c r="T281" s="85">
        <v>2.7</v>
      </c>
      <c r="U281" s="28">
        <v>15</v>
      </c>
      <c r="V281" s="28">
        <v>30</v>
      </c>
      <c r="W281" s="1">
        <v>1.5</v>
      </c>
      <c r="X281" s="71">
        <v>11.75</v>
      </c>
      <c r="Y281" s="72">
        <v>20</v>
      </c>
      <c r="Z281" s="58">
        <v>48</v>
      </c>
      <c r="AA281" s="77">
        <v>4</v>
      </c>
      <c r="AB281" s="77">
        <v>20.87</v>
      </c>
      <c r="AC281" s="107">
        <v>16.989999999999998</v>
      </c>
      <c r="AD281" s="110">
        <v>21.05</v>
      </c>
      <c r="AE281" s="107">
        <f t="shared" si="8"/>
        <v>38.04</v>
      </c>
      <c r="AF281" s="107">
        <f>IF(ISBLANK(AC281),"",IF(ISBLANK(AA283),"",IFERROR(((AC281-AA283)/0.36/P281),"")))</f>
        <v>0.48417312661498707</v>
      </c>
      <c r="AG281" s="107">
        <f>IF(ISBLANK(AC281),"",IF(ISBLANK(AC283),"",IFERROR(((AC281-AC283)/0.36/P281),"")))</f>
        <v>0.34722222222222215</v>
      </c>
      <c r="AH281" s="107">
        <f>IF(ISBLANK(AE281),"",IF(ISBLANK(AB283),"",IFERROR(((AE281-AB283)/0.36/P281),"")))</f>
        <v>1.0671834625322998</v>
      </c>
      <c r="AI281" s="107">
        <f>IF(ISBLANK(AE283),"",IF(ISBLANK(AE281),"",IFERROR(((AE281-AE283)/0.36/P281),"")))</f>
        <v>0.92248062015503873</v>
      </c>
    </row>
    <row r="282" spans="1:35" x14ac:dyDescent="0.25">
      <c r="A282" s="15" t="s">
        <v>425</v>
      </c>
      <c r="B282" s="4" t="s">
        <v>771</v>
      </c>
      <c r="C282" s="4" t="s">
        <v>735</v>
      </c>
      <c r="D282" s="4" t="s">
        <v>811</v>
      </c>
      <c r="E282" s="4" t="s">
        <v>31</v>
      </c>
      <c r="F282" s="15" t="s">
        <v>633</v>
      </c>
      <c r="G282" s="15" t="s">
        <v>628</v>
      </c>
      <c r="H282" s="27">
        <v>2</v>
      </c>
      <c r="I282" s="15" t="s">
        <v>634</v>
      </c>
      <c r="J282" s="15" t="s">
        <v>640</v>
      </c>
      <c r="K282" s="26">
        <v>980</v>
      </c>
      <c r="L282" s="98">
        <v>-3.3032679740000002</v>
      </c>
      <c r="M282" s="98">
        <v>34.847795963000003</v>
      </c>
      <c r="N282" s="24">
        <v>43080</v>
      </c>
      <c r="O282" s="24">
        <v>43166</v>
      </c>
      <c r="P282" s="26">
        <f t="shared" si="9"/>
        <v>86</v>
      </c>
      <c r="Q282" s="121">
        <v>426.87334890699998</v>
      </c>
      <c r="R282" s="91" t="s">
        <v>115</v>
      </c>
      <c r="S282" s="85">
        <v>1</v>
      </c>
      <c r="T282" s="85">
        <v>1.6</v>
      </c>
      <c r="U282" s="28">
        <v>10</v>
      </c>
      <c r="V282" s="28">
        <v>15</v>
      </c>
      <c r="W282" s="1">
        <v>2</v>
      </c>
      <c r="X282" s="71">
        <v>5.75</v>
      </c>
      <c r="Y282" s="72">
        <v>10</v>
      </c>
      <c r="Z282" s="58">
        <v>41</v>
      </c>
      <c r="AA282" s="77">
        <v>5</v>
      </c>
      <c r="AB282" s="77">
        <v>8</v>
      </c>
      <c r="AC282" s="107">
        <v>8.75</v>
      </c>
      <c r="AD282" s="110">
        <v>28.29</v>
      </c>
      <c r="AE282" s="107">
        <f t="shared" si="8"/>
        <v>37.04</v>
      </c>
      <c r="AF282" s="107">
        <f>IF(ISBLANK(AC282),"",IF(ISBLANK(AA283),"",IFERROR(((AC282-AA283)/0.36/P282),"")))</f>
        <v>0.21802325581395349</v>
      </c>
      <c r="AG282" s="107">
        <f>IF(ISBLANK(AC282),"",IF(ISBLANK(AC283),"",IFERROR(((AC282-AC283)/0.36/P282),"")))</f>
        <v>8.1072351421188626E-2</v>
      </c>
      <c r="AH282" s="107">
        <f>IF(ISBLANK(AE282),"",IF(ISBLANK(AB283),"",IFERROR(((AE282-AB283)/0.36/P282),"")))</f>
        <v>1.0348837209302326</v>
      </c>
      <c r="AI282" s="107">
        <f>IF(ISBLANK(AE283),"",IF(ISBLANK(AE282),"",IFERROR(((AE282-AE283)/0.36/P282),"")))</f>
        <v>0.89018087855297157</v>
      </c>
    </row>
    <row r="283" spans="1:35" x14ac:dyDescent="0.25">
      <c r="A283" s="15" t="s">
        <v>519</v>
      </c>
      <c r="B283" s="4" t="s">
        <v>771</v>
      </c>
      <c r="C283" s="4" t="s">
        <v>735</v>
      </c>
      <c r="D283" s="15" t="s">
        <v>811</v>
      </c>
      <c r="E283" s="4" t="s">
        <v>31</v>
      </c>
      <c r="F283" s="15" t="s">
        <v>633</v>
      </c>
      <c r="G283" s="15" t="s">
        <v>628</v>
      </c>
      <c r="H283" s="27">
        <v>2</v>
      </c>
      <c r="I283" s="15" t="s">
        <v>631</v>
      </c>
      <c r="J283" s="15" t="s">
        <v>640</v>
      </c>
      <c r="K283" s="27">
        <v>980</v>
      </c>
      <c r="L283" s="98">
        <v>-3.3032679740000002</v>
      </c>
      <c r="M283" s="98">
        <v>34.847795963000003</v>
      </c>
      <c r="N283" s="24">
        <v>43080</v>
      </c>
      <c r="O283" s="24">
        <v>43166</v>
      </c>
      <c r="P283" s="26">
        <f t="shared" si="9"/>
        <v>86</v>
      </c>
      <c r="Q283" s="121">
        <v>426.87334890699998</v>
      </c>
      <c r="R283" s="91" t="s">
        <v>115</v>
      </c>
      <c r="S283" s="85">
        <v>1.5</v>
      </c>
      <c r="T283" s="85">
        <v>2.2999999999999998</v>
      </c>
      <c r="U283" s="28">
        <v>15</v>
      </c>
      <c r="V283" s="28">
        <v>30</v>
      </c>
      <c r="W283" s="1">
        <v>1</v>
      </c>
      <c r="X283" s="71">
        <v>2.25</v>
      </c>
      <c r="Y283" s="72">
        <v>8</v>
      </c>
      <c r="Z283" s="58">
        <v>20</v>
      </c>
      <c r="AA283" s="77">
        <v>2</v>
      </c>
      <c r="AB283" s="77">
        <v>5</v>
      </c>
      <c r="AC283" s="107">
        <v>6.24</v>
      </c>
      <c r="AD283" s="110">
        <v>3.24</v>
      </c>
      <c r="AE283" s="107">
        <f t="shared" si="8"/>
        <v>9.48</v>
      </c>
      <c r="AF283" s="107">
        <f>IF(ISBLANK(AC283),"",IF(ISBLANK(AA283),"",IFERROR(((AC283-AA283)/0.36/P283),"")))</f>
        <v>0.13695090439276486</v>
      </c>
      <c r="AH283" s="107">
        <f>IF(ISBLANK(AE283),"",IF(ISBLANK(AB283),"",IFERROR(((AE283-AB283)/0.36/P283),"")))</f>
        <v>0.144702842377261</v>
      </c>
    </row>
    <row r="284" spans="1:35" x14ac:dyDescent="0.25">
      <c r="A284" s="15" t="s">
        <v>520</v>
      </c>
      <c r="B284" s="4" t="s">
        <v>772</v>
      </c>
      <c r="C284" s="4" t="s">
        <v>735</v>
      </c>
      <c r="D284" s="4" t="s">
        <v>812</v>
      </c>
      <c r="E284" s="4" t="s">
        <v>31</v>
      </c>
      <c r="F284" s="15" t="s">
        <v>633</v>
      </c>
      <c r="G284" s="15" t="s">
        <v>628</v>
      </c>
      <c r="H284" s="27">
        <v>3</v>
      </c>
      <c r="I284" s="15" t="s">
        <v>629</v>
      </c>
      <c r="J284" s="15" t="s">
        <v>640</v>
      </c>
      <c r="K284" s="26">
        <v>998</v>
      </c>
      <c r="L284" s="98">
        <v>-3.295644969</v>
      </c>
      <c r="M284" s="98">
        <v>34.852435010999997</v>
      </c>
      <c r="N284" s="24">
        <v>43080</v>
      </c>
      <c r="O284" s="24">
        <v>43166</v>
      </c>
      <c r="P284" s="26">
        <f t="shared" si="9"/>
        <v>86</v>
      </c>
      <c r="Q284" s="121">
        <v>426.87334890699998</v>
      </c>
      <c r="R284" s="91" t="s">
        <v>115</v>
      </c>
      <c r="S284" s="85">
        <v>2.4</v>
      </c>
      <c r="T284" s="85">
        <v>2.2000000000000002</v>
      </c>
      <c r="U284" s="28">
        <v>12</v>
      </c>
      <c r="V284" s="28">
        <v>30</v>
      </c>
      <c r="W284" s="1">
        <v>3</v>
      </c>
      <c r="X284" s="71">
        <v>5</v>
      </c>
      <c r="Y284" s="72">
        <v>10</v>
      </c>
      <c r="Z284" s="58">
        <v>55</v>
      </c>
      <c r="AA284" s="77">
        <v>10.48</v>
      </c>
      <c r="AB284" s="77">
        <v>14.48</v>
      </c>
      <c r="AC284" s="107">
        <v>2.64</v>
      </c>
      <c r="AD284" s="110">
        <v>11.69</v>
      </c>
      <c r="AE284" s="107">
        <f t="shared" si="8"/>
        <v>14.33</v>
      </c>
      <c r="AF284" s="107">
        <f>IF(ISBLANK(AC284),"",IF(ISBLANK(AA286),"",IFERROR(((AC284-AA286)/0.36/P284),"")))</f>
        <v>-1.1627906976744182E-2</v>
      </c>
      <c r="AG284" s="107">
        <f>IF(ISBLANK(AC284),"",IF(ISBLANK(AC286),"",IFERROR(((AC284-AC286)/0.36/P284),"")))</f>
        <v>-4.7803617571059435E-2</v>
      </c>
      <c r="AH284" s="107">
        <f>IF(ISBLANK(AE284),"",IF(ISBLANK(AB286),"",IFERROR(((AE284-AB286)/0.36/P284),"")))</f>
        <v>0.30135658914728686</v>
      </c>
      <c r="AI284" s="107">
        <f>IF(ISBLANK(AE286),"",IF(ISBLANK(AE284),"",IFERROR(((AE284-AE286)/0.36/P284),"")))</f>
        <v>0.20155038759689925</v>
      </c>
    </row>
    <row r="285" spans="1:35" x14ac:dyDescent="0.25">
      <c r="A285" s="15" t="s">
        <v>521</v>
      </c>
      <c r="B285" s="4" t="s">
        <v>772</v>
      </c>
      <c r="C285" s="4" t="s">
        <v>735</v>
      </c>
      <c r="D285" s="4" t="s">
        <v>812</v>
      </c>
      <c r="E285" s="4" t="s">
        <v>31</v>
      </c>
      <c r="F285" s="15" t="s">
        <v>633</v>
      </c>
      <c r="G285" s="15" t="s">
        <v>628</v>
      </c>
      <c r="H285" s="27">
        <v>3</v>
      </c>
      <c r="I285" s="15" t="s">
        <v>634</v>
      </c>
      <c r="J285" s="15" t="s">
        <v>640</v>
      </c>
      <c r="K285" s="26">
        <v>998</v>
      </c>
      <c r="L285" s="98">
        <v>-3.295644969</v>
      </c>
      <c r="M285" s="98">
        <v>34.852435010999997</v>
      </c>
      <c r="N285" s="24">
        <v>43080</v>
      </c>
      <c r="O285" s="24">
        <v>43166</v>
      </c>
      <c r="P285" s="26">
        <f t="shared" si="9"/>
        <v>86</v>
      </c>
      <c r="Q285" s="121">
        <v>426.87334890699998</v>
      </c>
      <c r="R285" s="91" t="s">
        <v>115</v>
      </c>
      <c r="S285" s="85">
        <v>2.5</v>
      </c>
      <c r="T285" s="85">
        <v>2.1</v>
      </c>
      <c r="U285" s="28">
        <v>6</v>
      </c>
      <c r="V285" s="28">
        <v>30</v>
      </c>
      <c r="W285" s="1">
        <v>2.5</v>
      </c>
      <c r="X285" s="71">
        <v>4.13</v>
      </c>
      <c r="Y285" s="72">
        <v>25</v>
      </c>
      <c r="Z285" s="58">
        <v>55</v>
      </c>
      <c r="AA285" s="77">
        <v>2</v>
      </c>
      <c r="AB285" s="77">
        <v>8</v>
      </c>
      <c r="AC285" s="107">
        <v>12.7</v>
      </c>
      <c r="AD285" s="110">
        <v>5.89</v>
      </c>
      <c r="AE285" s="107">
        <f t="shared" si="8"/>
        <v>18.59</v>
      </c>
      <c r="AF285" s="107">
        <f>IF(ISBLANK(AC285),"",IF(ISBLANK(AA286),"",IFERROR(((AC285-AA286)/0.36/P285),"")))</f>
        <v>0.31330749354005166</v>
      </c>
      <c r="AG285" s="107">
        <f>IF(ISBLANK(AC285),"",IF(ISBLANK(AC286),"",IFERROR(((AC285-AC286)/0.36/P285),"")))</f>
        <v>0.27713178294573637</v>
      </c>
      <c r="AH285" s="107">
        <f>IF(ISBLANK(AE285),"",IF(ISBLANK(AB286),"",IFERROR(((AE285-AB286)/0.36/P285),"")))</f>
        <v>0.43895348837209303</v>
      </c>
      <c r="AI285" s="107">
        <f>IF(ISBLANK(AE286),"",IF(ISBLANK(AE285),"",IFERROR(((AE285-AE286)/0.36/P285),"")))</f>
        <v>0.33914728682170542</v>
      </c>
    </row>
    <row r="286" spans="1:35" x14ac:dyDescent="0.25">
      <c r="A286" s="15" t="s">
        <v>522</v>
      </c>
      <c r="B286" s="4" t="s">
        <v>772</v>
      </c>
      <c r="C286" s="4" t="s">
        <v>735</v>
      </c>
      <c r="D286" s="4" t="s">
        <v>812</v>
      </c>
      <c r="E286" s="4" t="s">
        <v>31</v>
      </c>
      <c r="F286" s="15" t="s">
        <v>633</v>
      </c>
      <c r="G286" s="15" t="s">
        <v>628</v>
      </c>
      <c r="H286" s="27">
        <v>3</v>
      </c>
      <c r="I286" s="15" t="s">
        <v>631</v>
      </c>
      <c r="J286" s="15" t="s">
        <v>640</v>
      </c>
      <c r="K286" s="26">
        <v>998</v>
      </c>
      <c r="L286" s="98">
        <v>-3.295644969</v>
      </c>
      <c r="M286" s="98">
        <v>34.852435010999997</v>
      </c>
      <c r="N286" s="24">
        <v>43080</v>
      </c>
      <c r="O286" s="24">
        <v>43166</v>
      </c>
      <c r="P286" s="26">
        <f t="shared" si="9"/>
        <v>86</v>
      </c>
      <c r="Q286" s="121">
        <v>426.87334890699998</v>
      </c>
      <c r="R286" s="91" t="s">
        <v>115</v>
      </c>
      <c r="S286" s="85">
        <v>2</v>
      </c>
      <c r="T286" s="85">
        <v>0.9</v>
      </c>
      <c r="U286" s="28">
        <v>8</v>
      </c>
      <c r="V286" s="28">
        <v>15</v>
      </c>
      <c r="W286" s="1">
        <v>3</v>
      </c>
      <c r="X286" s="71">
        <v>2</v>
      </c>
      <c r="Y286" s="72">
        <v>15</v>
      </c>
      <c r="Z286" s="58">
        <v>40</v>
      </c>
      <c r="AA286" s="77">
        <v>3</v>
      </c>
      <c r="AB286" s="77">
        <v>5</v>
      </c>
      <c r="AC286" s="107">
        <v>4.12</v>
      </c>
      <c r="AD286" s="110">
        <v>3.97</v>
      </c>
      <c r="AE286" s="107">
        <f t="shared" si="8"/>
        <v>8.09</v>
      </c>
      <c r="AF286" s="107">
        <f>IF(ISBLANK(AC286),"",IF(ISBLANK(AA286),"",IFERROR(((AC286-AA286)/0.36/P286),"")))</f>
        <v>3.617571059431525E-2</v>
      </c>
      <c r="AH286" s="107">
        <f>IF(ISBLANK(AE286),"",IF(ISBLANK(AB286),"",IFERROR(((AE286-AB286)/0.36/P286),"")))</f>
        <v>9.9806201550387608E-2</v>
      </c>
    </row>
    <row r="287" spans="1:35" x14ac:dyDescent="0.25">
      <c r="A287" s="15" t="s">
        <v>523</v>
      </c>
      <c r="B287" s="4" t="s">
        <v>773</v>
      </c>
      <c r="C287" s="4" t="s">
        <v>735</v>
      </c>
      <c r="D287" s="4" t="s">
        <v>813</v>
      </c>
      <c r="E287" s="4" t="s">
        <v>31</v>
      </c>
      <c r="F287" s="15" t="s">
        <v>633</v>
      </c>
      <c r="G287" s="15" t="s">
        <v>628</v>
      </c>
      <c r="H287" s="27">
        <v>4</v>
      </c>
      <c r="I287" s="15" t="s">
        <v>629</v>
      </c>
      <c r="J287" s="15" t="s">
        <v>640</v>
      </c>
      <c r="K287" s="26">
        <v>1000</v>
      </c>
      <c r="L287" s="98">
        <v>-3.296013018</v>
      </c>
      <c r="M287" s="98">
        <v>34.854326974999999</v>
      </c>
      <c r="N287" s="24">
        <v>43080</v>
      </c>
      <c r="O287" s="24">
        <v>43166</v>
      </c>
      <c r="P287" s="26">
        <f t="shared" si="9"/>
        <v>86</v>
      </c>
      <c r="Q287" s="121">
        <v>427.56816676300002</v>
      </c>
      <c r="R287" s="91" t="s">
        <v>115</v>
      </c>
      <c r="S287" s="85">
        <v>1</v>
      </c>
      <c r="T287" s="85">
        <v>6</v>
      </c>
      <c r="U287" s="28">
        <v>10</v>
      </c>
      <c r="V287" s="28">
        <v>30</v>
      </c>
      <c r="W287" s="1">
        <v>1.5</v>
      </c>
      <c r="X287" s="71">
        <v>9.3800000000000008</v>
      </c>
      <c r="Y287" s="72">
        <v>7</v>
      </c>
      <c r="Z287" s="58">
        <v>45</v>
      </c>
      <c r="AA287" s="77">
        <v>3</v>
      </c>
      <c r="AB287" s="77">
        <v>11</v>
      </c>
      <c r="AC287" s="107">
        <v>6.64</v>
      </c>
      <c r="AD287" s="110">
        <v>14.1</v>
      </c>
      <c r="AE287" s="107">
        <f t="shared" si="8"/>
        <v>20.74</v>
      </c>
      <c r="AF287" s="107">
        <f>IF(ISBLANK(AC287),"",IF(ISBLANK(AA289),"",IFERROR(((AC287-AA289)/0.36/P287),"")))</f>
        <v>-1.1627906976744196E-2</v>
      </c>
      <c r="AG287" s="107">
        <f>IF(ISBLANK(AC287),"",IF(ISBLANK(AC289),"",IFERROR(((AC287-AC289)/0.36/P287),"")))</f>
        <v>3.5529715762273716E-3</v>
      </c>
      <c r="AH287" s="107">
        <f>IF(ISBLANK(AE287),"",IF(ISBLANK(AB289),"",IFERROR(((AE287-AB289)/0.36/P287),"")))</f>
        <v>0.37919896640826867</v>
      </c>
      <c r="AI287" s="107">
        <f>IF(ISBLANK(AE289),"",IF(ISBLANK(AE287),"",IFERROR(((AE287-AE289)/0.36/P287),"")))</f>
        <v>-0.24903100775193812</v>
      </c>
    </row>
    <row r="288" spans="1:35" x14ac:dyDescent="0.25">
      <c r="A288" s="15" t="s">
        <v>524</v>
      </c>
      <c r="B288" s="4" t="s">
        <v>773</v>
      </c>
      <c r="C288" s="4" t="s">
        <v>735</v>
      </c>
      <c r="D288" s="4" t="s">
        <v>813</v>
      </c>
      <c r="E288" s="4" t="s">
        <v>31</v>
      </c>
      <c r="F288" s="15" t="s">
        <v>633</v>
      </c>
      <c r="G288" s="15" t="s">
        <v>628</v>
      </c>
      <c r="H288" s="27">
        <v>4</v>
      </c>
      <c r="I288" s="15" t="s">
        <v>634</v>
      </c>
      <c r="J288" s="15" t="s">
        <v>640</v>
      </c>
      <c r="K288" s="26">
        <v>1000</v>
      </c>
      <c r="L288" s="98">
        <v>-3.296013018</v>
      </c>
      <c r="M288" s="98">
        <v>34.854326974999999</v>
      </c>
      <c r="N288" s="24">
        <v>43080</v>
      </c>
      <c r="O288" s="24">
        <v>43166</v>
      </c>
      <c r="P288" s="26">
        <f t="shared" si="9"/>
        <v>86</v>
      </c>
      <c r="Q288" s="121">
        <v>427.56816676300002</v>
      </c>
      <c r="R288" s="91" t="s">
        <v>115</v>
      </c>
      <c r="T288" s="85">
        <v>3.6</v>
      </c>
      <c r="U288" s="28">
        <v>10</v>
      </c>
      <c r="V288" s="28">
        <v>40</v>
      </c>
      <c r="W288" s="1">
        <v>1.5</v>
      </c>
      <c r="X288" s="71">
        <v>2.13</v>
      </c>
      <c r="Y288" s="72">
        <v>8</v>
      </c>
      <c r="Z288" s="58">
        <v>30</v>
      </c>
      <c r="AA288" s="77">
        <v>4</v>
      </c>
      <c r="AB288" s="77">
        <v>5.3100000000000005</v>
      </c>
      <c r="AC288" s="107">
        <v>5.37</v>
      </c>
      <c r="AD288" s="110">
        <v>11.15</v>
      </c>
      <c r="AE288" s="107">
        <f t="shared" si="8"/>
        <v>16.52</v>
      </c>
      <c r="AF288" s="107">
        <f>IF(ISBLANK(AC288),"",IF(ISBLANK(AA289),"",IFERROR(((AC288-AA289)/0.36/P288),"")))</f>
        <v>-5.2648578811369508E-2</v>
      </c>
      <c r="AG288" s="107">
        <f>IF(ISBLANK(AC288),"",IF(ISBLANK(AC289),"",IFERROR(((AC288-AC289)/0.36/P288),"")))</f>
        <v>-3.7467700258397942E-2</v>
      </c>
      <c r="AH288" s="107">
        <f>IF(ISBLANK(AE288),"",IF(ISBLANK(AB289),"",IFERROR(((AE288-AB289)/0.36/P288),"")))</f>
        <v>0.24289405684754523</v>
      </c>
      <c r="AI288" s="107">
        <f>IF(ISBLANK(AE289),"",IF(ISBLANK(AE288),"",IFERROR(((AE288-AE289)/0.36/P288),"")))</f>
        <v>-0.38533591731266165</v>
      </c>
    </row>
    <row r="289" spans="1:35" x14ac:dyDescent="0.25">
      <c r="A289" s="15" t="s">
        <v>525</v>
      </c>
      <c r="B289" s="4" t="s">
        <v>773</v>
      </c>
      <c r="C289" s="4" t="s">
        <v>735</v>
      </c>
      <c r="D289" s="4" t="s">
        <v>813</v>
      </c>
      <c r="E289" s="4" t="s">
        <v>31</v>
      </c>
      <c r="F289" s="15" t="s">
        <v>633</v>
      </c>
      <c r="G289" s="15" t="s">
        <v>628</v>
      </c>
      <c r="H289" s="27">
        <v>4</v>
      </c>
      <c r="I289" s="15" t="s">
        <v>631</v>
      </c>
      <c r="J289" s="15" t="s">
        <v>640</v>
      </c>
      <c r="K289" s="26">
        <v>1000</v>
      </c>
      <c r="L289" s="98">
        <v>-3.296013018</v>
      </c>
      <c r="M289" s="98">
        <v>34.854326974999999</v>
      </c>
      <c r="N289" s="24">
        <v>43080</v>
      </c>
      <c r="O289" s="24">
        <v>43166</v>
      </c>
      <c r="P289" s="26">
        <f t="shared" si="9"/>
        <v>86</v>
      </c>
      <c r="Q289" s="121">
        <v>427.56816676300002</v>
      </c>
      <c r="R289" s="91" t="s">
        <v>115</v>
      </c>
      <c r="S289" s="85">
        <v>1.5</v>
      </c>
      <c r="T289" s="85">
        <v>1.5</v>
      </c>
      <c r="U289" s="28">
        <v>18</v>
      </c>
      <c r="V289" s="28">
        <v>40</v>
      </c>
      <c r="W289" s="1">
        <v>2</v>
      </c>
      <c r="X289" s="71">
        <v>3.13</v>
      </c>
      <c r="Y289" s="72">
        <v>15</v>
      </c>
      <c r="Z289" s="58">
        <v>35</v>
      </c>
      <c r="AA289" s="77">
        <v>7</v>
      </c>
      <c r="AB289" s="77">
        <v>9</v>
      </c>
      <c r="AC289" s="107">
        <v>6.53</v>
      </c>
      <c r="AD289" s="110">
        <v>21.92</v>
      </c>
      <c r="AE289" s="107">
        <f t="shared" si="8"/>
        <v>28.450000000000003</v>
      </c>
      <c r="AF289" s="107">
        <f>IF(ISBLANK(AC289),"",IF(ISBLANK(AA289),"",IFERROR(((AC289-AA289)/0.36/P289),"")))</f>
        <v>-1.5180878552971568E-2</v>
      </c>
      <c r="AH289" s="107">
        <f>IF(ISBLANK(AE289),"",IF(ISBLANK(AB289),"",IFERROR(((AE289-AB289)/0.36/P289),"")))</f>
        <v>0.62822997416020676</v>
      </c>
    </row>
    <row r="290" spans="1:35" x14ac:dyDescent="0.25">
      <c r="A290" s="15" t="s">
        <v>526</v>
      </c>
      <c r="B290" s="4" t="s">
        <v>774</v>
      </c>
      <c r="C290" s="4" t="s">
        <v>736</v>
      </c>
      <c r="D290" s="4" t="s">
        <v>814</v>
      </c>
      <c r="E290" s="4" t="s">
        <v>59</v>
      </c>
      <c r="F290" s="15" t="s">
        <v>633</v>
      </c>
      <c r="G290" s="15" t="s">
        <v>632</v>
      </c>
      <c r="H290" s="27">
        <v>1</v>
      </c>
      <c r="I290" s="15" t="s">
        <v>629</v>
      </c>
      <c r="J290" s="15" t="s">
        <v>640</v>
      </c>
      <c r="K290" s="26">
        <v>1009</v>
      </c>
      <c r="L290" s="98">
        <v>-3.3032119830000002</v>
      </c>
      <c r="M290" s="98">
        <v>34.847736032999997</v>
      </c>
      <c r="N290" s="24">
        <v>43079</v>
      </c>
      <c r="O290" s="24">
        <v>43167</v>
      </c>
      <c r="P290" s="26">
        <f t="shared" si="9"/>
        <v>88</v>
      </c>
      <c r="Q290" s="121">
        <v>470.80427923299999</v>
      </c>
      <c r="R290" s="91" t="s">
        <v>352</v>
      </c>
      <c r="S290" s="85">
        <v>1.5</v>
      </c>
      <c r="T290" s="85">
        <v>2.6</v>
      </c>
      <c r="U290" s="28">
        <v>20</v>
      </c>
      <c r="V290" s="28">
        <v>50</v>
      </c>
      <c r="W290" s="1">
        <v>10.5</v>
      </c>
      <c r="X290" s="71">
        <v>35.5</v>
      </c>
      <c r="Y290" s="72">
        <v>0</v>
      </c>
      <c r="Z290" s="58">
        <v>95</v>
      </c>
      <c r="AA290" s="77">
        <v>1</v>
      </c>
      <c r="AB290" s="77">
        <v>2</v>
      </c>
      <c r="AC290" s="107">
        <v>0</v>
      </c>
      <c r="AD290" s="110">
        <v>93.2</v>
      </c>
      <c r="AE290" s="107">
        <f t="shared" si="8"/>
        <v>93.2</v>
      </c>
      <c r="AF290" s="107">
        <f>IF(ISBLANK(AC290),"",IF(ISBLANK(AA291),"",IFERROR(((AC290-AA291)/0.36/P290),"")))</f>
        <v>-2.683080808080808E-2</v>
      </c>
      <c r="AG290" s="107">
        <f>IF(ISBLANK(AC290),"",IF(ISBLANK(AC291),"",IFERROR(((AC290-AC291)/0.36/P290),"")))</f>
        <v>-0.33806818181818188</v>
      </c>
      <c r="AH290" s="107">
        <f>IF(ISBLANK(AE290),"",IF(ISBLANK(AB291),"",IFERROR(((AE290-AB291)/0.36/P290),"")))</f>
        <v>2.5959595959595965</v>
      </c>
      <c r="AI290" s="107">
        <f>IF(ISBLANK(AE291),"",IF(ISBLANK(AE290),"",IFERROR(((AE290-AE291)/0.36/P290),"")))</f>
        <v>1.538510101010101</v>
      </c>
    </row>
    <row r="291" spans="1:35" x14ac:dyDescent="0.25">
      <c r="A291" s="15" t="s">
        <v>527</v>
      </c>
      <c r="B291" s="4" t="s">
        <v>774</v>
      </c>
      <c r="C291" s="4" t="s">
        <v>736</v>
      </c>
      <c r="D291" s="4" t="s">
        <v>814</v>
      </c>
      <c r="E291" s="4" t="s">
        <v>59</v>
      </c>
      <c r="F291" s="15" t="s">
        <v>633</v>
      </c>
      <c r="G291" s="15" t="s">
        <v>632</v>
      </c>
      <c r="H291" s="27">
        <v>1</v>
      </c>
      <c r="I291" s="15" t="s">
        <v>631</v>
      </c>
      <c r="J291" s="15" t="s">
        <v>640</v>
      </c>
      <c r="K291" s="26">
        <v>1009</v>
      </c>
      <c r="L291" s="98">
        <v>-3.3032119830000002</v>
      </c>
      <c r="M291" s="98">
        <v>34.847736032999997</v>
      </c>
      <c r="N291" s="24">
        <v>43079</v>
      </c>
      <c r="O291" s="24">
        <v>43167</v>
      </c>
      <c r="P291" s="26">
        <f t="shared" si="9"/>
        <v>88</v>
      </c>
      <c r="Q291" s="121">
        <v>470.80427923299999</v>
      </c>
      <c r="R291" s="91" t="s">
        <v>352</v>
      </c>
      <c r="S291" s="85">
        <v>0.6</v>
      </c>
      <c r="T291" s="85">
        <v>2</v>
      </c>
      <c r="U291" s="28">
        <v>15</v>
      </c>
      <c r="V291" s="28">
        <v>35</v>
      </c>
      <c r="W291" s="1">
        <v>2</v>
      </c>
      <c r="X291" s="71">
        <v>3.88</v>
      </c>
      <c r="Y291" s="72">
        <v>15</v>
      </c>
      <c r="Z291" s="58">
        <v>50</v>
      </c>
      <c r="AA291" s="77">
        <v>0.85</v>
      </c>
      <c r="AB291" s="77">
        <v>10.959999999999999</v>
      </c>
      <c r="AC291" s="107">
        <v>10.71</v>
      </c>
      <c r="AD291" s="110">
        <v>33.75</v>
      </c>
      <c r="AE291" s="107">
        <f t="shared" si="8"/>
        <v>44.46</v>
      </c>
      <c r="AF291" s="107">
        <f>IF(ISBLANK(AC291),"",IF(ISBLANK(AA291),"",IFERROR(((AC291-AA291)/0.36/P291),"")))</f>
        <v>0.31123737373737376</v>
      </c>
      <c r="AH291" s="107">
        <f>IF(ISBLANK(AE291),"",IF(ISBLANK(AB291),"",IFERROR(((AE291-AB291)/0.36/P291),"")))</f>
        <v>1.057449494949495</v>
      </c>
    </row>
    <row r="292" spans="1:35" x14ac:dyDescent="0.25">
      <c r="A292" s="15" t="s">
        <v>528</v>
      </c>
      <c r="B292" s="4" t="s">
        <v>775</v>
      </c>
      <c r="C292" s="4" t="s">
        <v>736</v>
      </c>
      <c r="D292" s="4" t="s">
        <v>815</v>
      </c>
      <c r="E292" s="4" t="s">
        <v>59</v>
      </c>
      <c r="F292" s="15" t="s">
        <v>633</v>
      </c>
      <c r="G292" s="15" t="s">
        <v>632</v>
      </c>
      <c r="H292" s="27">
        <v>2</v>
      </c>
      <c r="I292" s="15" t="s">
        <v>629</v>
      </c>
      <c r="J292" s="15" t="s">
        <v>640</v>
      </c>
      <c r="K292" s="26">
        <v>1006</v>
      </c>
      <c r="L292" s="98">
        <v>-3.40842599</v>
      </c>
      <c r="M292" s="98">
        <v>34.850243982000002</v>
      </c>
      <c r="N292" s="24">
        <v>43079</v>
      </c>
      <c r="O292" s="24">
        <v>43167</v>
      </c>
      <c r="P292" s="26">
        <f t="shared" si="9"/>
        <v>88</v>
      </c>
      <c r="Q292" s="121">
        <v>470.80427923299999</v>
      </c>
      <c r="R292" s="91" t="s">
        <v>352</v>
      </c>
      <c r="S292" s="85">
        <v>1.5</v>
      </c>
      <c r="T292" s="85">
        <v>0.6</v>
      </c>
      <c r="U292" s="28">
        <v>5</v>
      </c>
      <c r="V292" s="28">
        <v>22</v>
      </c>
      <c r="W292" s="1">
        <v>2.5</v>
      </c>
      <c r="X292" s="71">
        <v>17.25</v>
      </c>
      <c r="Y292" s="72">
        <v>30</v>
      </c>
      <c r="Z292" s="58">
        <v>68</v>
      </c>
      <c r="AA292" s="77">
        <v>1</v>
      </c>
      <c r="AB292" s="77">
        <v>5</v>
      </c>
      <c r="AC292" s="107">
        <v>4.87</v>
      </c>
      <c r="AD292" s="110">
        <v>43.79</v>
      </c>
      <c r="AE292" s="107">
        <f t="shared" si="8"/>
        <v>48.66</v>
      </c>
      <c r="AF292" s="107">
        <f>IF(ISBLANK(AC292),"",IF(ISBLANK(AA293),"",IFERROR(((AC292-AA293)/0.36/P292),"")))</f>
        <v>0.12215909090909091</v>
      </c>
      <c r="AG292" s="107">
        <f>IF(ISBLANK(AC292),"",IF(ISBLANK(AC293),"",IFERROR(((AC292-AC293)/0.36/P292),"")))</f>
        <v>8.7121212121212141E-2</v>
      </c>
      <c r="AH292" s="107">
        <f>IF(ISBLANK(AE292),"",IF(ISBLANK(AB293),"",IFERROR(((AE292-AB293)/0.36/P292),"")))</f>
        <v>1.4728535353535355</v>
      </c>
      <c r="AI292" s="107">
        <f>IF(ISBLANK(AE293),"",IF(ISBLANK(AE292),"",IFERROR(((AE292-AE293)/0.36/P292),"")))</f>
        <v>1.0334595959595958</v>
      </c>
    </row>
    <row r="293" spans="1:35" x14ac:dyDescent="0.25">
      <c r="A293" s="15" t="s">
        <v>529</v>
      </c>
      <c r="B293" s="4" t="s">
        <v>775</v>
      </c>
      <c r="C293" s="4" t="s">
        <v>736</v>
      </c>
      <c r="D293" s="15" t="s">
        <v>815</v>
      </c>
      <c r="E293" s="4" t="s">
        <v>59</v>
      </c>
      <c r="F293" s="15" t="s">
        <v>633</v>
      </c>
      <c r="G293" s="15" t="s">
        <v>632</v>
      </c>
      <c r="H293" s="27">
        <v>2</v>
      </c>
      <c r="I293" s="15" t="s">
        <v>631</v>
      </c>
      <c r="J293" s="15" t="s">
        <v>640</v>
      </c>
      <c r="K293" s="27">
        <v>1006</v>
      </c>
      <c r="L293" s="98">
        <v>-3.40842599</v>
      </c>
      <c r="M293" s="98">
        <v>34.850243982000002</v>
      </c>
      <c r="N293" s="24">
        <v>43079</v>
      </c>
      <c r="O293" s="24">
        <v>43167</v>
      </c>
      <c r="P293" s="26">
        <f t="shared" si="9"/>
        <v>88</v>
      </c>
      <c r="Q293" s="121">
        <v>470.80427923299999</v>
      </c>
      <c r="R293" s="91" t="s">
        <v>352</v>
      </c>
      <c r="S293" s="85">
        <v>0.1</v>
      </c>
      <c r="T293" s="85">
        <v>0.44</v>
      </c>
      <c r="U293" s="28">
        <v>5</v>
      </c>
      <c r="V293" s="28">
        <v>25</v>
      </c>
      <c r="W293" s="1">
        <v>1.5</v>
      </c>
      <c r="X293" s="71">
        <v>1.25</v>
      </c>
      <c r="Y293" s="72">
        <v>5</v>
      </c>
      <c r="Z293" s="58">
        <v>30</v>
      </c>
      <c r="AA293" s="77">
        <v>1</v>
      </c>
      <c r="AB293" s="77">
        <v>2</v>
      </c>
      <c r="AC293" s="107">
        <v>2.11</v>
      </c>
      <c r="AD293" s="110">
        <v>13.81</v>
      </c>
      <c r="AE293" s="107">
        <f t="shared" si="8"/>
        <v>15.92</v>
      </c>
      <c r="AF293" s="107">
        <f>IF(ISBLANK(AC293),"",IF(ISBLANK(AA293),"",IFERROR(((AC293-AA293)/0.36/P293),"")))</f>
        <v>3.5037878787878785E-2</v>
      </c>
      <c r="AH293" s="107">
        <f>IF(ISBLANK(AE293),"",IF(ISBLANK(AB293),"",IFERROR(((AE293-AB293)/0.36/P293),"")))</f>
        <v>0.43939393939393945</v>
      </c>
    </row>
    <row r="294" spans="1:35" x14ac:dyDescent="0.25">
      <c r="A294" s="15" t="s">
        <v>530</v>
      </c>
      <c r="B294" s="15" t="s">
        <v>776</v>
      </c>
      <c r="C294" s="15" t="s">
        <v>736</v>
      </c>
      <c r="D294" s="15" t="s">
        <v>816</v>
      </c>
      <c r="E294" s="4" t="s">
        <v>59</v>
      </c>
      <c r="F294" s="15" t="s">
        <v>633</v>
      </c>
      <c r="G294" s="15" t="s">
        <v>632</v>
      </c>
      <c r="H294" s="27">
        <v>3</v>
      </c>
      <c r="I294" s="15" t="s">
        <v>629</v>
      </c>
      <c r="J294" s="15" t="s">
        <v>640</v>
      </c>
      <c r="K294" s="27">
        <v>1001</v>
      </c>
      <c r="L294" s="98">
        <v>-3.4063160140000002</v>
      </c>
      <c r="M294" s="98">
        <v>34.850407009999998</v>
      </c>
      <c r="N294" s="24">
        <v>43079</v>
      </c>
      <c r="O294" s="24">
        <v>43167</v>
      </c>
      <c r="P294" s="26">
        <f t="shared" si="9"/>
        <v>88</v>
      </c>
      <c r="Q294" s="121">
        <v>470.80427923299999</v>
      </c>
      <c r="R294" s="91" t="s">
        <v>352</v>
      </c>
      <c r="S294" s="85">
        <v>0.5</v>
      </c>
      <c r="T294" s="85">
        <v>2.2999999999999998</v>
      </c>
      <c r="U294" s="28">
        <v>7</v>
      </c>
      <c r="V294" s="28">
        <v>40</v>
      </c>
      <c r="W294" s="1">
        <v>2</v>
      </c>
      <c r="X294" s="71">
        <v>7.25</v>
      </c>
      <c r="Y294" s="72">
        <v>25</v>
      </c>
      <c r="Z294" s="58">
        <v>70</v>
      </c>
      <c r="AA294" s="77">
        <v>1</v>
      </c>
      <c r="AB294" s="77">
        <v>4.17</v>
      </c>
      <c r="AC294" s="107">
        <v>6.8</v>
      </c>
      <c r="AD294" s="110">
        <v>32.01</v>
      </c>
      <c r="AE294" s="107">
        <f t="shared" si="8"/>
        <v>38.809999999999995</v>
      </c>
      <c r="AF294" s="107">
        <f>IF(ISBLANK(AC294),"",IF(ISBLANK(AA295),"",IFERROR(((AC294-AA295)/0.36/P294),"")))</f>
        <v>0.18308080808080807</v>
      </c>
      <c r="AG294" s="107">
        <f>IF(ISBLANK(AC294),"",IF(ISBLANK(AC295),"",IFERROR(((AC294-AC295)/0.36/P294),"")))</f>
        <v>7.133838383838384E-2</v>
      </c>
      <c r="AH294" s="107">
        <f>IF(ISBLANK(AE294),"",IF(ISBLANK(AB295),"",IFERROR(((AE294-AB295)/0.36/P294),"")))</f>
        <v>1.1553030303030303</v>
      </c>
      <c r="AI294" s="107">
        <f>IF(ISBLANK(AE295),"",IF(ISBLANK(AE294),"",IFERROR(((AE294-AE295)/0.36/P294),"")))</f>
        <v>0.55808080808080796</v>
      </c>
    </row>
    <row r="295" spans="1:35" x14ac:dyDescent="0.25">
      <c r="A295" s="15" t="s">
        <v>531</v>
      </c>
      <c r="B295" s="15" t="s">
        <v>776</v>
      </c>
      <c r="C295" s="15" t="s">
        <v>736</v>
      </c>
      <c r="D295" s="15" t="s">
        <v>816</v>
      </c>
      <c r="E295" s="4" t="s">
        <v>59</v>
      </c>
      <c r="F295" s="15" t="s">
        <v>633</v>
      </c>
      <c r="G295" s="15" t="s">
        <v>632</v>
      </c>
      <c r="H295" s="27">
        <v>3</v>
      </c>
      <c r="I295" s="15" t="s">
        <v>631</v>
      </c>
      <c r="J295" s="15" t="s">
        <v>640</v>
      </c>
      <c r="K295" s="27">
        <v>1001</v>
      </c>
      <c r="L295" s="98">
        <v>-3.4063160140000002</v>
      </c>
      <c r="M295" s="98">
        <v>34.850407009999998</v>
      </c>
      <c r="N295" s="24">
        <v>43079</v>
      </c>
      <c r="O295" s="24">
        <v>43167</v>
      </c>
      <c r="P295" s="26">
        <f t="shared" si="9"/>
        <v>88</v>
      </c>
      <c r="Q295" s="121">
        <v>470.80427923299999</v>
      </c>
      <c r="R295" s="91" t="s">
        <v>352</v>
      </c>
      <c r="S295" s="85">
        <v>1</v>
      </c>
      <c r="T295" s="85">
        <v>2.4</v>
      </c>
      <c r="U295" s="28">
        <v>5</v>
      </c>
      <c r="V295" s="28">
        <v>28</v>
      </c>
      <c r="W295" s="1">
        <v>1.5</v>
      </c>
      <c r="X295" s="71">
        <v>4.5</v>
      </c>
      <c r="Y295" s="72">
        <v>30</v>
      </c>
      <c r="Z295" s="58">
        <v>70</v>
      </c>
      <c r="AA295" s="77">
        <v>1</v>
      </c>
      <c r="AB295" s="77">
        <v>2.21</v>
      </c>
      <c r="AC295" s="107">
        <v>4.54</v>
      </c>
      <c r="AD295" s="110">
        <v>16.59</v>
      </c>
      <c r="AE295" s="107">
        <f t="shared" si="8"/>
        <v>21.13</v>
      </c>
      <c r="AF295" s="107">
        <f>IF(ISBLANK(AC295),"",IF(ISBLANK(AA295),"",IFERROR(((AC295-AA295)/0.36/P295),"")))</f>
        <v>0.11174242424242425</v>
      </c>
      <c r="AH295" s="107">
        <f>IF(ISBLANK(AE295),"",IF(ISBLANK(AB295),"",IFERROR(((AE295-AB295)/0.36/P295),"")))</f>
        <v>0.59722222222222221</v>
      </c>
    </row>
    <row r="296" spans="1:35" x14ac:dyDescent="0.25">
      <c r="A296" s="15" t="s">
        <v>532</v>
      </c>
      <c r="B296" s="4" t="s">
        <v>777</v>
      </c>
      <c r="C296" s="4" t="s">
        <v>736</v>
      </c>
      <c r="D296" s="4" t="s">
        <v>817</v>
      </c>
      <c r="E296" s="4" t="s">
        <v>59</v>
      </c>
      <c r="F296" s="15" t="s">
        <v>633</v>
      </c>
      <c r="G296" s="15" t="s">
        <v>632</v>
      </c>
      <c r="H296" s="27">
        <v>4</v>
      </c>
      <c r="I296" s="15" t="s">
        <v>629</v>
      </c>
      <c r="J296" s="15" t="s">
        <v>640</v>
      </c>
      <c r="K296" s="26">
        <v>1003</v>
      </c>
      <c r="L296" s="98">
        <v>-3.4068529590000001</v>
      </c>
      <c r="M296" s="98">
        <v>34.851600005999998</v>
      </c>
      <c r="N296" s="24">
        <v>43079</v>
      </c>
      <c r="O296" s="24">
        <v>43167</v>
      </c>
      <c r="P296" s="26">
        <f t="shared" si="9"/>
        <v>88</v>
      </c>
      <c r="Q296" s="121">
        <v>470.80427923299999</v>
      </c>
      <c r="R296" s="91" t="s">
        <v>352</v>
      </c>
      <c r="S296" s="85">
        <v>0.5</v>
      </c>
      <c r="T296" s="85">
        <v>2.4</v>
      </c>
      <c r="U296" s="28">
        <v>28</v>
      </c>
      <c r="V296" s="28">
        <v>50</v>
      </c>
      <c r="W296" s="1">
        <v>3</v>
      </c>
      <c r="X296" s="71">
        <v>13.38</v>
      </c>
      <c r="Y296" s="72">
        <v>5</v>
      </c>
      <c r="Z296" s="58">
        <v>62</v>
      </c>
      <c r="AA296" s="77">
        <v>1</v>
      </c>
      <c r="AB296" s="77">
        <v>2</v>
      </c>
      <c r="AC296" s="107">
        <v>1.29</v>
      </c>
      <c r="AD296" s="110">
        <v>56.42</v>
      </c>
      <c r="AE296" s="107">
        <f t="shared" si="8"/>
        <v>57.71</v>
      </c>
      <c r="AF296" s="107">
        <f>IF(ISBLANK(AC296),"",IF(ISBLANK(AA297),"",IFERROR(((AC296-AA297)/0.36/P296),"")))</f>
        <v>9.1540404040404057E-3</v>
      </c>
      <c r="AG296" s="107">
        <f>IF(ISBLANK(AC296),"",IF(ISBLANK(AC297),"",IFERROR(((AC296-AC297)/0.36/P296),"")))</f>
        <v>-5.2398989898989903E-2</v>
      </c>
      <c r="AH296" s="107">
        <f>IF(ISBLANK(AE296),"",IF(ISBLANK(AB297),"",IFERROR(((AE296-AB297)/0.36/P296),"")))</f>
        <v>1.7585227272727273</v>
      </c>
      <c r="AI296" s="107">
        <f>IF(ISBLANK(AE297),"",IF(ISBLANK(AE296),"",IFERROR(((AE296-AE297)/0.36/P296),"")))</f>
        <v>0.63226010101010111</v>
      </c>
    </row>
    <row r="297" spans="1:35" x14ac:dyDescent="0.25">
      <c r="A297" s="15" t="s">
        <v>533</v>
      </c>
      <c r="B297" s="4" t="s">
        <v>777</v>
      </c>
      <c r="C297" s="4" t="s">
        <v>736</v>
      </c>
      <c r="D297" s="4" t="s">
        <v>817</v>
      </c>
      <c r="E297" s="4" t="s">
        <v>59</v>
      </c>
      <c r="F297" s="15" t="s">
        <v>633</v>
      </c>
      <c r="G297" s="15" t="s">
        <v>632</v>
      </c>
      <c r="H297" s="27">
        <v>4</v>
      </c>
      <c r="I297" s="15" t="s">
        <v>631</v>
      </c>
      <c r="J297" s="15" t="s">
        <v>640</v>
      </c>
      <c r="K297" s="26">
        <v>1003</v>
      </c>
      <c r="L297" s="98">
        <v>-3.4068529590000001</v>
      </c>
      <c r="M297" s="98">
        <v>34.851600005999998</v>
      </c>
      <c r="N297" s="24">
        <v>43079</v>
      </c>
      <c r="O297" s="24">
        <v>43167</v>
      </c>
      <c r="P297" s="26">
        <f t="shared" si="9"/>
        <v>88</v>
      </c>
      <c r="Q297" s="121">
        <v>470.80427923299999</v>
      </c>
      <c r="R297" s="91" t="s">
        <v>352</v>
      </c>
      <c r="S297" s="85">
        <v>1.5</v>
      </c>
      <c r="T297" s="85">
        <v>2.8</v>
      </c>
      <c r="U297" s="28">
        <v>20</v>
      </c>
      <c r="V297" s="28">
        <v>40</v>
      </c>
      <c r="W297" s="1">
        <v>2</v>
      </c>
      <c r="X297" s="71">
        <v>3.75</v>
      </c>
      <c r="Y297" s="72">
        <v>5</v>
      </c>
      <c r="Z297" s="58">
        <v>45</v>
      </c>
      <c r="AA297" s="77">
        <v>1</v>
      </c>
      <c r="AB297" s="77">
        <v>2</v>
      </c>
      <c r="AC297" s="107">
        <v>2.95</v>
      </c>
      <c r="AD297" s="110">
        <v>34.729999999999997</v>
      </c>
      <c r="AE297" s="107">
        <f t="shared" si="8"/>
        <v>37.68</v>
      </c>
      <c r="AF297" s="107">
        <f>IF(ISBLANK(AC297),"",IF(ISBLANK(AA297),"",IFERROR(((AC297-AA297)/0.36/P297),"")))</f>
        <v>6.1553030303030304E-2</v>
      </c>
      <c r="AH297" s="107">
        <f>IF(ISBLANK(AE297),"",IF(ISBLANK(AB297),"",IFERROR(((AE297-AB297)/0.36/P297),"")))</f>
        <v>1.1262626262626263</v>
      </c>
    </row>
    <row r="298" spans="1:35" x14ac:dyDescent="0.25">
      <c r="A298" s="15" t="s">
        <v>534</v>
      </c>
      <c r="B298" s="4" t="s">
        <v>778</v>
      </c>
      <c r="C298" s="4" t="s">
        <v>635</v>
      </c>
      <c r="D298" s="4" t="s">
        <v>819</v>
      </c>
      <c r="E298" s="4" t="s">
        <v>183</v>
      </c>
      <c r="F298" s="15" t="s">
        <v>635</v>
      </c>
      <c r="G298" s="15" t="s">
        <v>628</v>
      </c>
      <c r="H298" s="27">
        <v>1</v>
      </c>
      <c r="I298" s="15" t="s">
        <v>629</v>
      </c>
      <c r="J298" s="15" t="s">
        <v>640</v>
      </c>
      <c r="K298" s="27">
        <v>1023</v>
      </c>
      <c r="L298" s="98">
        <v>-2.4377470369999998</v>
      </c>
      <c r="M298" s="98">
        <v>34.855161979999998</v>
      </c>
      <c r="N298" s="24">
        <v>43084</v>
      </c>
      <c r="O298" s="24">
        <v>43171</v>
      </c>
      <c r="P298" s="26">
        <f t="shared" si="9"/>
        <v>87</v>
      </c>
      <c r="Q298" s="121">
        <v>327.09215088299999</v>
      </c>
      <c r="R298" s="91" t="s">
        <v>82</v>
      </c>
      <c r="S298" s="85">
        <v>3.5</v>
      </c>
      <c r="T298" s="85">
        <v>14.4</v>
      </c>
      <c r="U298" s="28">
        <v>40</v>
      </c>
      <c r="V298" s="28">
        <v>55</v>
      </c>
      <c r="W298" s="1">
        <v>17</v>
      </c>
      <c r="X298" s="71">
        <v>37</v>
      </c>
      <c r="Y298" s="72">
        <v>13</v>
      </c>
      <c r="Z298" s="58">
        <v>98</v>
      </c>
      <c r="AA298" s="77">
        <v>9</v>
      </c>
      <c r="AB298" s="77">
        <v>25</v>
      </c>
      <c r="AC298" s="107">
        <v>54.88</v>
      </c>
      <c r="AD298" s="110">
        <v>55.86</v>
      </c>
      <c r="AE298" s="107">
        <f t="shared" si="8"/>
        <v>110.74000000000001</v>
      </c>
      <c r="AF298" s="107">
        <f>IF(ISBLANK(AC298),"",IF(ISBLANK(AA300),"",IFERROR(((AC298-AA300)/0.36/P298),"")))</f>
        <v>0.92209450830140494</v>
      </c>
      <c r="AG298" s="107">
        <f>IF(ISBLANK(AC298),"",IF(ISBLANK(AC300),"",IFERROR(((AC298-AC300)/0.36/P298),"")))</f>
        <v>1.3630268199233719</v>
      </c>
      <c r="AH298" s="107">
        <f>IF(ISBLANK(AE298),"",IF(ISBLANK(AB300),"",IFERROR(((AE298-AB300)/0.36/P298),"")))</f>
        <v>2.5779054916985955</v>
      </c>
      <c r="AI298" s="107">
        <f>IF(ISBLANK(AE300),"",IF(ISBLANK(AE298),"",IFERROR(((AE298-AE300)/0.36/P298),"")))</f>
        <v>2.4642401021711371</v>
      </c>
    </row>
    <row r="299" spans="1:35" x14ac:dyDescent="0.25">
      <c r="A299" s="15" t="s">
        <v>535</v>
      </c>
      <c r="B299" s="4" t="s">
        <v>778</v>
      </c>
      <c r="C299" s="4" t="s">
        <v>635</v>
      </c>
      <c r="D299" s="4" t="s">
        <v>819</v>
      </c>
      <c r="E299" s="4" t="s">
        <v>183</v>
      </c>
      <c r="F299" s="15" t="s">
        <v>635</v>
      </c>
      <c r="G299" s="15" t="s">
        <v>628</v>
      </c>
      <c r="H299" s="27">
        <v>1</v>
      </c>
      <c r="I299" s="15" t="s">
        <v>634</v>
      </c>
      <c r="J299" s="15" t="s">
        <v>640</v>
      </c>
      <c r="K299" s="27">
        <v>1023</v>
      </c>
      <c r="L299" s="98">
        <v>-2.4377470369999998</v>
      </c>
      <c r="M299" s="98">
        <v>34.855161979999998</v>
      </c>
      <c r="N299" s="24">
        <v>43084</v>
      </c>
      <c r="O299" s="24">
        <v>43171</v>
      </c>
      <c r="P299" s="26">
        <f t="shared" si="9"/>
        <v>87</v>
      </c>
      <c r="Q299" s="121">
        <v>327.09215088299999</v>
      </c>
      <c r="R299" s="91" t="s">
        <v>82</v>
      </c>
      <c r="S299" s="85">
        <v>3</v>
      </c>
      <c r="T299" s="85">
        <v>11</v>
      </c>
      <c r="U299" s="28">
        <v>20</v>
      </c>
      <c r="V299" s="28">
        <v>40</v>
      </c>
      <c r="W299" s="1">
        <v>6.5</v>
      </c>
      <c r="X299" s="71">
        <v>30.5</v>
      </c>
      <c r="Y299" s="72">
        <v>15</v>
      </c>
      <c r="Z299" s="58">
        <v>60</v>
      </c>
      <c r="AA299" s="77">
        <v>11</v>
      </c>
      <c r="AB299" s="77">
        <v>41</v>
      </c>
      <c r="AC299" s="107">
        <v>25.19</v>
      </c>
      <c r="AD299" s="110">
        <v>71.45</v>
      </c>
      <c r="AE299" s="107">
        <f t="shared" si="8"/>
        <v>96.64</v>
      </c>
      <c r="AF299" s="107">
        <f>IF(ISBLANK(AC299),"",IF(ISBLANK(AA300),"",IFERROR(((AC299-AA300)/0.36/P299),"")))</f>
        <v>-2.5862068965517199E-2</v>
      </c>
      <c r="AG299" s="107">
        <f>IF(ISBLANK(AC299),"",IF(ISBLANK(AC300),"",IFERROR(((AC299-AC300)/0.36/P299),"")))</f>
        <v>0.4150702426564496</v>
      </c>
      <c r="AH299" s="107">
        <f>IF(ISBLANK(AE299),"",IF(ISBLANK(AB300),"",IFERROR(((AE299-AB300)/0.36/P299),"")))</f>
        <v>2.127713920817369</v>
      </c>
      <c r="AI299" s="107">
        <f>IF(ISBLANK(AE300),"",IF(ISBLANK(AE299),"",IFERROR(((AE299-AE300)/0.36/P299),"")))</f>
        <v>2.0140485312899106</v>
      </c>
    </row>
    <row r="300" spans="1:35" x14ac:dyDescent="0.25">
      <c r="A300" s="15" t="s">
        <v>536</v>
      </c>
      <c r="B300" s="4" t="s">
        <v>778</v>
      </c>
      <c r="C300" s="4" t="s">
        <v>635</v>
      </c>
      <c r="D300" s="4" t="s">
        <v>819</v>
      </c>
      <c r="E300" s="4" t="s">
        <v>183</v>
      </c>
      <c r="F300" s="15" t="s">
        <v>635</v>
      </c>
      <c r="G300" s="15" t="s">
        <v>628</v>
      </c>
      <c r="H300" s="27">
        <v>1</v>
      </c>
      <c r="I300" s="15" t="s">
        <v>631</v>
      </c>
      <c r="J300" s="15" t="s">
        <v>640</v>
      </c>
      <c r="K300" s="27">
        <v>1023</v>
      </c>
      <c r="L300" s="98">
        <v>-2.4377470369999998</v>
      </c>
      <c r="M300" s="98">
        <v>34.855161979999998</v>
      </c>
      <c r="N300" s="24">
        <v>43084</v>
      </c>
      <c r="O300" s="24">
        <v>43171</v>
      </c>
      <c r="P300" s="26">
        <f t="shared" si="9"/>
        <v>87</v>
      </c>
      <c r="Q300" s="121">
        <v>327.09215088299999</v>
      </c>
      <c r="R300" s="91" t="s">
        <v>82</v>
      </c>
      <c r="S300" s="85">
        <v>4</v>
      </c>
      <c r="T300" s="85">
        <v>17.399999999999999</v>
      </c>
      <c r="U300" s="28">
        <v>25</v>
      </c>
      <c r="V300" s="28">
        <v>50</v>
      </c>
      <c r="W300" s="1">
        <v>4</v>
      </c>
      <c r="X300" s="71">
        <v>18.75</v>
      </c>
      <c r="Y300" s="72">
        <v>10</v>
      </c>
      <c r="Z300" s="58">
        <v>50</v>
      </c>
      <c r="AA300" s="77">
        <v>26</v>
      </c>
      <c r="AB300" s="77">
        <v>30</v>
      </c>
      <c r="AC300" s="107">
        <v>12.19</v>
      </c>
      <c r="AD300" s="110">
        <v>21.37</v>
      </c>
      <c r="AE300" s="107">
        <f t="shared" si="8"/>
        <v>33.56</v>
      </c>
      <c r="AF300" s="107">
        <f>IF(ISBLANK(AC300),"",IF(ISBLANK(AA300),"",IFERROR(((AC300-AA300)/0.36/P300),"")))</f>
        <v>-0.44093231162196683</v>
      </c>
      <c r="AH300" s="107">
        <f>IF(ISBLANK(AE300),"",IF(ISBLANK(AB300),"",IFERROR(((AE300-AB300)/0.36/P300),"")))</f>
        <v>0.11366538952745858</v>
      </c>
    </row>
    <row r="301" spans="1:35" x14ac:dyDescent="0.25">
      <c r="A301" s="15" t="s">
        <v>537</v>
      </c>
      <c r="B301" s="4" t="s">
        <v>779</v>
      </c>
      <c r="C301" s="4" t="s">
        <v>635</v>
      </c>
      <c r="D301" s="4" t="s">
        <v>820</v>
      </c>
      <c r="E301" s="4" t="s">
        <v>183</v>
      </c>
      <c r="F301" s="15" t="s">
        <v>635</v>
      </c>
      <c r="G301" s="15" t="s">
        <v>628</v>
      </c>
      <c r="H301" s="27">
        <v>2</v>
      </c>
      <c r="I301" s="15" t="s">
        <v>629</v>
      </c>
      <c r="J301" s="15" t="s">
        <v>640</v>
      </c>
      <c r="K301" s="27">
        <v>1025</v>
      </c>
      <c r="L301" s="98">
        <v>-2.43776598</v>
      </c>
      <c r="M301" s="98">
        <v>34.855393991</v>
      </c>
      <c r="N301" s="24">
        <v>43084</v>
      </c>
      <c r="O301" s="24">
        <v>43171</v>
      </c>
      <c r="P301" s="26">
        <f t="shared" si="9"/>
        <v>87</v>
      </c>
      <c r="Q301" s="121">
        <v>327.09215088299999</v>
      </c>
      <c r="R301" s="91" t="s">
        <v>82</v>
      </c>
      <c r="S301" s="85">
        <v>3.5</v>
      </c>
      <c r="T301" s="85">
        <v>7.3</v>
      </c>
      <c r="U301" s="28">
        <v>20</v>
      </c>
      <c r="V301" s="28">
        <v>35</v>
      </c>
      <c r="W301" s="1">
        <v>6</v>
      </c>
      <c r="X301" s="71">
        <v>30.5</v>
      </c>
      <c r="Y301" s="72">
        <v>20</v>
      </c>
      <c r="Z301" s="58">
        <v>70</v>
      </c>
      <c r="AA301" s="77">
        <v>10</v>
      </c>
      <c r="AB301" s="77">
        <v>31</v>
      </c>
      <c r="AC301" s="107">
        <v>45.16</v>
      </c>
      <c r="AD301" s="110">
        <v>73.91</v>
      </c>
      <c r="AE301" s="107">
        <f t="shared" si="8"/>
        <v>119.07</v>
      </c>
      <c r="AF301" s="107">
        <f>IF(ISBLANK(AC301),"",IF(ISBLANK(AA303),"",IFERROR(((AC301-AA303)/0.36/P301),"")))</f>
        <v>1.2822477650063857</v>
      </c>
      <c r="AG301" s="107">
        <f>IF(ISBLANK(AC301),"",IF(ISBLANK(AC303),"",IFERROR(((AC301-AC303)/0.36/P301),"")))</f>
        <v>0.32375478927203044</v>
      </c>
      <c r="AH301" s="107">
        <f>IF(ISBLANK(AE301),"",IF(ISBLANK(AB303),"",IFERROR(((AE301-AB303)/0.36/P301),"")))</f>
        <v>3.1950830140485316</v>
      </c>
      <c r="AI301" s="107">
        <f>IF(ISBLANK(AE303),"",IF(ISBLANK(AE301),"",IFERROR(((AE301-AE303)/0.36/P301),"")))</f>
        <v>0.19955300127713921</v>
      </c>
    </row>
    <row r="302" spans="1:35" x14ac:dyDescent="0.25">
      <c r="A302" s="15" t="s">
        <v>538</v>
      </c>
      <c r="B302" s="4" t="s">
        <v>779</v>
      </c>
      <c r="C302" s="4" t="s">
        <v>635</v>
      </c>
      <c r="D302" s="4" t="s">
        <v>820</v>
      </c>
      <c r="E302" s="4" t="s">
        <v>183</v>
      </c>
      <c r="F302" s="15" t="s">
        <v>635</v>
      </c>
      <c r="G302" s="15" t="s">
        <v>628</v>
      </c>
      <c r="H302" s="27">
        <v>2</v>
      </c>
      <c r="I302" s="15" t="s">
        <v>634</v>
      </c>
      <c r="J302" s="15" t="s">
        <v>640</v>
      </c>
      <c r="K302" s="27">
        <v>1025</v>
      </c>
      <c r="L302" s="98">
        <v>-2.43776598</v>
      </c>
      <c r="M302" s="98">
        <v>34.855393991</v>
      </c>
      <c r="N302" s="24">
        <v>43084</v>
      </c>
      <c r="O302" s="24">
        <v>43171</v>
      </c>
      <c r="P302" s="26">
        <f t="shared" si="9"/>
        <v>87</v>
      </c>
      <c r="Q302" s="121">
        <v>327.09215088299999</v>
      </c>
      <c r="R302" s="91" t="s">
        <v>82</v>
      </c>
      <c r="S302" s="85">
        <v>3.5</v>
      </c>
      <c r="T302" s="85">
        <v>12.9</v>
      </c>
      <c r="U302" s="28">
        <v>25</v>
      </c>
      <c r="V302" s="28">
        <v>35</v>
      </c>
      <c r="W302" s="1">
        <v>11</v>
      </c>
      <c r="X302" s="71">
        <v>45.5</v>
      </c>
      <c r="Y302" s="72">
        <v>35</v>
      </c>
      <c r="Z302" s="58">
        <v>90</v>
      </c>
      <c r="AA302" s="77">
        <v>3</v>
      </c>
      <c r="AB302" s="77">
        <v>37</v>
      </c>
      <c r="AC302" s="107">
        <v>48.19</v>
      </c>
      <c r="AD302" s="110">
        <v>79.73</v>
      </c>
      <c r="AE302" s="107">
        <f t="shared" si="8"/>
        <v>127.92</v>
      </c>
      <c r="AF302" s="107">
        <f>IF(ISBLANK(AC302),"",IF(ISBLANK(AA303),"",IFERROR(((AC302-AA303)/0.36/P302),"")))</f>
        <v>1.3789910600255426</v>
      </c>
      <c r="AG302" s="107">
        <f>IF(ISBLANK(AC302),"",IF(ISBLANK(AC303),"",IFERROR(((AC302-AC303)/0.36/P302),"")))</f>
        <v>0.42049808429118762</v>
      </c>
      <c r="AH302" s="107">
        <f>IF(ISBLANK(AE302),"",IF(ISBLANK(AB303),"",IFERROR(((AE302-AB303)/0.36/P302),"")))</f>
        <v>3.4776500638569607</v>
      </c>
      <c r="AI302" s="107">
        <f>IF(ISBLANK(AE303),"",IF(ISBLANK(AE302),"",IFERROR(((AE302-AE303)/0.36/P302),"")))</f>
        <v>0.48212005108556866</v>
      </c>
    </row>
    <row r="303" spans="1:35" x14ac:dyDescent="0.25">
      <c r="A303" s="15" t="s">
        <v>539</v>
      </c>
      <c r="B303" s="4" t="s">
        <v>779</v>
      </c>
      <c r="C303" s="4" t="s">
        <v>635</v>
      </c>
      <c r="D303" s="4" t="s">
        <v>820</v>
      </c>
      <c r="E303" s="4" t="s">
        <v>183</v>
      </c>
      <c r="F303" s="15" t="s">
        <v>635</v>
      </c>
      <c r="G303" s="15" t="s">
        <v>628</v>
      </c>
      <c r="H303" s="27">
        <v>2</v>
      </c>
      <c r="I303" s="15" t="s">
        <v>631</v>
      </c>
      <c r="J303" s="15" t="s">
        <v>640</v>
      </c>
      <c r="K303" s="27">
        <v>1025</v>
      </c>
      <c r="L303" s="98">
        <v>-2.43776598</v>
      </c>
      <c r="M303" s="98">
        <v>34.855393991</v>
      </c>
      <c r="N303" s="24">
        <v>43084</v>
      </c>
      <c r="O303" s="24">
        <v>43171</v>
      </c>
      <c r="P303" s="26">
        <f t="shared" si="9"/>
        <v>87</v>
      </c>
      <c r="Q303" s="121">
        <v>327.09215088299999</v>
      </c>
      <c r="R303" s="91" t="s">
        <v>82</v>
      </c>
      <c r="S303" s="85">
        <v>3</v>
      </c>
      <c r="T303" s="85">
        <v>6.6</v>
      </c>
      <c r="U303" s="28">
        <v>25</v>
      </c>
      <c r="V303" s="28">
        <v>30</v>
      </c>
      <c r="W303" s="1">
        <v>6</v>
      </c>
      <c r="X303" s="71">
        <v>24.75</v>
      </c>
      <c r="Y303" s="72">
        <v>15</v>
      </c>
      <c r="Z303" s="58">
        <v>55</v>
      </c>
      <c r="AA303" s="77">
        <v>5</v>
      </c>
      <c r="AB303" s="77">
        <v>19</v>
      </c>
      <c r="AC303" s="107">
        <v>35.020000000000003</v>
      </c>
      <c r="AD303" s="110">
        <v>77.8</v>
      </c>
      <c r="AE303" s="107">
        <f t="shared" si="8"/>
        <v>112.82</v>
      </c>
      <c r="AF303" s="107">
        <f>IF(ISBLANK(AC303),"",IF(ISBLANK(AA303),"",IFERROR(((AC303-AA303)/0.36/P303),"")))</f>
        <v>0.95849297573435521</v>
      </c>
      <c r="AH303" s="107">
        <f>IF(ISBLANK(AE303),"",IF(ISBLANK(AB303),"",IFERROR(((AE303-AB303)/0.36/P303),"")))</f>
        <v>2.995530012771392</v>
      </c>
    </row>
    <row r="304" spans="1:35" x14ac:dyDescent="0.25">
      <c r="A304" s="15" t="s">
        <v>540</v>
      </c>
      <c r="B304" s="4" t="s">
        <v>780</v>
      </c>
      <c r="C304" s="4" t="s">
        <v>635</v>
      </c>
      <c r="D304" s="4" t="s">
        <v>821</v>
      </c>
      <c r="E304" s="4" t="s">
        <v>183</v>
      </c>
      <c r="F304" s="15" t="s">
        <v>635</v>
      </c>
      <c r="G304" s="15" t="s">
        <v>628</v>
      </c>
      <c r="H304" s="27">
        <v>3</v>
      </c>
      <c r="I304" s="15" t="s">
        <v>629</v>
      </c>
      <c r="J304" s="15" t="s">
        <v>640</v>
      </c>
      <c r="K304" s="27">
        <v>1027</v>
      </c>
      <c r="L304" s="98">
        <v>-2.4379910339999999</v>
      </c>
      <c r="M304" s="98">
        <v>34.855417963000001</v>
      </c>
      <c r="N304" s="24">
        <v>43084</v>
      </c>
      <c r="O304" s="24">
        <v>43171</v>
      </c>
      <c r="P304" s="26">
        <f t="shared" si="9"/>
        <v>87</v>
      </c>
      <c r="Q304" s="121">
        <v>327.09215088299999</v>
      </c>
      <c r="R304" s="91" t="s">
        <v>82</v>
      </c>
      <c r="S304" s="85">
        <v>5</v>
      </c>
      <c r="T304" s="85">
        <v>9.4</v>
      </c>
      <c r="U304" s="28">
        <v>15</v>
      </c>
      <c r="V304" s="28">
        <v>40</v>
      </c>
      <c r="W304" s="1">
        <v>9</v>
      </c>
      <c r="X304" s="71">
        <v>27.5</v>
      </c>
      <c r="Y304" s="72">
        <v>15</v>
      </c>
      <c r="Z304" s="58">
        <v>90</v>
      </c>
      <c r="AA304" s="77">
        <v>21.8</v>
      </c>
      <c r="AB304" s="77">
        <v>33.799999999999997</v>
      </c>
      <c r="AC304" s="107">
        <v>20.010000000000002</v>
      </c>
      <c r="AD304" s="110">
        <v>104.25</v>
      </c>
      <c r="AE304" s="107">
        <f t="shared" si="8"/>
        <v>124.26</v>
      </c>
      <c r="AF304" s="107">
        <f>IF(ISBLANK(AC304),"",IF(ISBLANK(AA306),"",IFERROR(((AC304-AA306)/0.36/P304),"")))</f>
        <v>0.47924648786717761</v>
      </c>
      <c r="AG304" s="107">
        <f>IF(ISBLANK(AC304),"",IF(ISBLANK(AC306),"",IFERROR(((AC304-AC306)/0.36/P304),"")))</f>
        <v>-0.33461047254150694</v>
      </c>
      <c r="AH304" s="107">
        <f>IF(ISBLANK(AE304),"",IF(ISBLANK(AB306),"",IFERROR(((AE304-AB306)/0.36/P304),"")))</f>
        <v>3.5204342273307798</v>
      </c>
      <c r="AI304" s="107">
        <f>IF(ISBLANK(AE306),"",IF(ISBLANK(AE304),"",IFERROR(((AE304-AE306)/0.36/P304),"")))</f>
        <v>2.2822477650063857</v>
      </c>
    </row>
    <row r="305" spans="1:37" x14ac:dyDescent="0.25">
      <c r="A305" s="15" t="s">
        <v>541</v>
      </c>
      <c r="B305" s="4" t="s">
        <v>780</v>
      </c>
      <c r="C305" s="4" t="s">
        <v>635</v>
      </c>
      <c r="D305" s="4" t="s">
        <v>821</v>
      </c>
      <c r="E305" s="4" t="s">
        <v>183</v>
      </c>
      <c r="F305" s="15" t="s">
        <v>635</v>
      </c>
      <c r="G305" s="15" t="s">
        <v>628</v>
      </c>
      <c r="H305" s="27">
        <v>3</v>
      </c>
      <c r="I305" s="15" t="s">
        <v>634</v>
      </c>
      <c r="J305" s="15" t="s">
        <v>640</v>
      </c>
      <c r="K305" s="27">
        <v>1027</v>
      </c>
      <c r="L305" s="98">
        <v>-2.4379910339999999</v>
      </c>
      <c r="M305" s="98">
        <v>34.855417963000001</v>
      </c>
      <c r="N305" s="24">
        <v>43084</v>
      </c>
      <c r="O305" s="24">
        <v>43171</v>
      </c>
      <c r="P305" s="26">
        <f t="shared" si="9"/>
        <v>87</v>
      </c>
      <c r="Q305" s="121">
        <v>327.09215088299999</v>
      </c>
      <c r="R305" s="91" t="s">
        <v>82</v>
      </c>
      <c r="S305" s="85">
        <v>3.5</v>
      </c>
      <c r="T305" s="85">
        <v>8.26</v>
      </c>
      <c r="U305" s="28">
        <v>15</v>
      </c>
      <c r="V305" s="28">
        <v>25</v>
      </c>
      <c r="W305" s="1">
        <v>4</v>
      </c>
      <c r="X305" s="71">
        <v>18.5</v>
      </c>
      <c r="Y305" s="72">
        <v>15</v>
      </c>
      <c r="Z305" s="58">
        <v>50</v>
      </c>
      <c r="AA305" s="77">
        <v>9</v>
      </c>
      <c r="AB305" s="77">
        <v>24</v>
      </c>
      <c r="AC305" s="107">
        <v>25.4</v>
      </c>
      <c r="AD305" s="110">
        <v>77.97</v>
      </c>
      <c r="AE305" s="107">
        <f t="shared" si="8"/>
        <v>103.37</v>
      </c>
      <c r="AF305" s="107">
        <f>IF(ISBLANK(AC305),"",IF(ISBLANK(AA306),"",IFERROR(((AC305-AA306)/0.36/P305),"")))</f>
        <v>0.65134099616858232</v>
      </c>
      <c r="AG305" s="107">
        <f>IF(ISBLANK(AC305),"",IF(ISBLANK(AC306),"",IFERROR(((AC305-AC306)/0.36/P305),"")))</f>
        <v>-0.16251596424010217</v>
      </c>
      <c r="AH305" s="107">
        <f>IF(ISBLANK(AE305),"",IF(ISBLANK(AB306),"",IFERROR(((AE305-AB306)/0.36/P305),"")))</f>
        <v>2.8534482758620694</v>
      </c>
      <c r="AI305" s="107">
        <f>IF(ISBLANK(AE306),"",IF(ISBLANK(AE305),"",IFERROR(((AE305-AE306)/0.36/P305),"")))</f>
        <v>1.615261813537676</v>
      </c>
    </row>
    <row r="306" spans="1:37" x14ac:dyDescent="0.25">
      <c r="A306" s="15" t="s">
        <v>542</v>
      </c>
      <c r="B306" s="4" t="s">
        <v>780</v>
      </c>
      <c r="C306" s="4" t="s">
        <v>635</v>
      </c>
      <c r="D306" s="4" t="s">
        <v>821</v>
      </c>
      <c r="E306" s="4" t="s">
        <v>183</v>
      </c>
      <c r="F306" s="15" t="s">
        <v>635</v>
      </c>
      <c r="G306" s="15" t="s">
        <v>628</v>
      </c>
      <c r="H306" s="27">
        <v>3</v>
      </c>
      <c r="I306" s="15" t="s">
        <v>631</v>
      </c>
      <c r="J306" s="15" t="s">
        <v>640</v>
      </c>
      <c r="K306" s="27">
        <v>1027</v>
      </c>
      <c r="L306" s="98">
        <v>-2.4379910339999999</v>
      </c>
      <c r="M306" s="98">
        <v>34.855417963000001</v>
      </c>
      <c r="N306" s="24">
        <v>43084</v>
      </c>
      <c r="O306" s="24">
        <v>43171</v>
      </c>
      <c r="P306" s="26">
        <f t="shared" si="9"/>
        <v>87</v>
      </c>
      <c r="Q306" s="121">
        <v>327.09215088299999</v>
      </c>
      <c r="R306" s="91" t="s">
        <v>82</v>
      </c>
      <c r="S306" s="85">
        <v>3.5</v>
      </c>
      <c r="T306" s="85">
        <v>18.5</v>
      </c>
      <c r="U306" s="28">
        <v>30</v>
      </c>
      <c r="V306" s="28">
        <v>85</v>
      </c>
      <c r="W306" s="1">
        <v>3.5</v>
      </c>
      <c r="X306" s="71">
        <v>9.5</v>
      </c>
      <c r="Y306" s="72">
        <v>20</v>
      </c>
      <c r="Z306" s="58">
        <v>45</v>
      </c>
      <c r="AA306" s="77">
        <v>5</v>
      </c>
      <c r="AB306" s="77">
        <v>14</v>
      </c>
      <c r="AC306" s="107">
        <v>30.49</v>
      </c>
      <c r="AD306" s="110">
        <v>22.29</v>
      </c>
      <c r="AE306" s="107">
        <f t="shared" si="8"/>
        <v>52.78</v>
      </c>
      <c r="AF306" s="107">
        <f>IF(ISBLANK(AC306),"",IF(ISBLANK(AA306),"",IFERROR(((AC306-AA306)/0.36/P306),"")))</f>
        <v>0.8138569604086846</v>
      </c>
      <c r="AH306" s="107">
        <f>IF(ISBLANK(AE306),"",IF(ISBLANK(AB306),"",IFERROR(((AE306-AB306)/0.36/P306),"")))</f>
        <v>1.2381864623243934</v>
      </c>
    </row>
    <row r="307" spans="1:37" x14ac:dyDescent="0.25">
      <c r="A307" s="15" t="s">
        <v>543</v>
      </c>
      <c r="B307" s="4" t="s">
        <v>781</v>
      </c>
      <c r="C307" s="4" t="s">
        <v>635</v>
      </c>
      <c r="D307" s="4" t="s">
        <v>822</v>
      </c>
      <c r="E307" s="4" t="s">
        <v>183</v>
      </c>
      <c r="F307" s="15" t="s">
        <v>635</v>
      </c>
      <c r="G307" s="15" t="s">
        <v>628</v>
      </c>
      <c r="H307" s="27">
        <v>4</v>
      </c>
      <c r="I307" s="15" t="s">
        <v>629</v>
      </c>
      <c r="J307" s="15" t="s">
        <v>640</v>
      </c>
      <c r="K307" s="102">
        <v>1026</v>
      </c>
      <c r="L307" s="100">
        <v>-2.4380789599999999</v>
      </c>
      <c r="M307" s="100">
        <v>34.854988976999998</v>
      </c>
      <c r="N307" s="24">
        <v>43084</v>
      </c>
      <c r="O307" s="24">
        <v>43171</v>
      </c>
      <c r="P307" s="26">
        <f t="shared" si="9"/>
        <v>87</v>
      </c>
      <c r="Q307" s="121">
        <v>327.09215088299999</v>
      </c>
      <c r="R307" s="91" t="s">
        <v>82</v>
      </c>
      <c r="S307" s="85">
        <v>2.5</v>
      </c>
      <c r="T307" s="85">
        <v>9.68</v>
      </c>
      <c r="U307" s="28">
        <v>15</v>
      </c>
      <c r="V307" s="28">
        <v>45</v>
      </c>
      <c r="W307" s="1">
        <v>3.5</v>
      </c>
      <c r="X307" s="71">
        <v>27.5</v>
      </c>
      <c r="Y307" s="72">
        <v>25</v>
      </c>
      <c r="Z307" s="58">
        <v>70</v>
      </c>
      <c r="AA307" s="77">
        <v>12</v>
      </c>
      <c r="AB307" s="77">
        <v>29</v>
      </c>
      <c r="AC307" s="107">
        <v>27.19</v>
      </c>
      <c r="AD307" s="110">
        <v>38.36</v>
      </c>
      <c r="AE307" s="107">
        <f t="shared" si="8"/>
        <v>65.55</v>
      </c>
      <c r="AF307" s="107">
        <f>IF(ISBLANK(AC307),"",IF(ISBLANK(AA309),"",IFERROR(((AC307-AA309)/0.36/P307),"")))</f>
        <v>-3.8314176245210704E-2</v>
      </c>
      <c r="AG307" s="107">
        <f>IF(ISBLANK(AC307),"",IF(ISBLANK(AC309),"",IFERROR(((AC307-AC309)/0.36/P307),"")))</f>
        <v>-0.12260536398467432</v>
      </c>
      <c r="AH307" s="107">
        <f>IF(ISBLANK(AE307),"",IF(ISBLANK(AB309),"",IFERROR(((AE307-AB309)/0.36/P307),"")))</f>
        <v>0.70753512132822471</v>
      </c>
      <c r="AI307" s="107">
        <f>IF(ISBLANK(AE309),"",IF(ISBLANK(AE307),"",IFERROR(((AE307-AE309)/0.36/P307),"")))</f>
        <v>-1.7832056194125163</v>
      </c>
    </row>
    <row r="308" spans="1:37" x14ac:dyDescent="0.25">
      <c r="A308" s="15" t="s">
        <v>544</v>
      </c>
      <c r="B308" s="4" t="s">
        <v>781</v>
      </c>
      <c r="C308" s="4" t="s">
        <v>635</v>
      </c>
      <c r="D308" s="4" t="s">
        <v>822</v>
      </c>
      <c r="E308" s="4" t="s">
        <v>183</v>
      </c>
      <c r="F308" s="15" t="s">
        <v>635</v>
      </c>
      <c r="G308" s="15" t="s">
        <v>628</v>
      </c>
      <c r="H308" s="27">
        <v>4</v>
      </c>
      <c r="I308" s="15" t="s">
        <v>634</v>
      </c>
      <c r="J308" s="15" t="s">
        <v>640</v>
      </c>
      <c r="K308" s="102">
        <v>1026</v>
      </c>
      <c r="L308" s="100">
        <v>-2.4380789599999999</v>
      </c>
      <c r="M308" s="100">
        <v>34.854988976999998</v>
      </c>
      <c r="N308" s="24">
        <v>43084</v>
      </c>
      <c r="O308" s="24">
        <v>43171</v>
      </c>
      <c r="P308" s="26">
        <f t="shared" si="9"/>
        <v>87</v>
      </c>
      <c r="Q308" s="121">
        <v>327.09215088299999</v>
      </c>
      <c r="R308" s="91" t="s">
        <v>82</v>
      </c>
      <c r="S308" s="85">
        <v>3</v>
      </c>
      <c r="T308" s="85">
        <v>25.6</v>
      </c>
      <c r="U308" s="28">
        <v>25</v>
      </c>
      <c r="V308" s="28">
        <v>70</v>
      </c>
      <c r="W308" s="1">
        <v>8</v>
      </c>
      <c r="X308" s="71">
        <v>46</v>
      </c>
      <c r="Y308" s="72">
        <v>8</v>
      </c>
      <c r="Z308" s="58">
        <v>98</v>
      </c>
      <c r="AA308" s="77">
        <v>15</v>
      </c>
      <c r="AB308" s="77">
        <v>52.43</v>
      </c>
      <c r="AC308" s="107">
        <v>9.36</v>
      </c>
      <c r="AD308" s="110">
        <v>146.6</v>
      </c>
      <c r="AE308" s="107">
        <f t="shared" si="8"/>
        <v>155.95999999999998</v>
      </c>
      <c r="AF308" s="107">
        <f>IF(ISBLANK(AC308),"",IF(ISBLANK(AA309),"",IFERROR(((AC308-AA309)/0.36/P308),"")))</f>
        <v>-0.60759897828863352</v>
      </c>
      <c r="AG308" s="107">
        <f>IF(ISBLANK(AC308),"",IF(ISBLANK(AC309),"",IFERROR(((AC308-AC309)/0.36/P308),"")))</f>
        <v>-0.69189016602809716</v>
      </c>
      <c r="AH308" s="107">
        <f>IF(ISBLANK(AE308),"",IF(ISBLANK(AB309),"",IFERROR(((AE308-AB309)/0.36/P308),"")))</f>
        <v>3.594189016602809</v>
      </c>
      <c r="AI308" s="107">
        <f>IF(ISBLANK(AE309),"",IF(ISBLANK(AE308),"",IFERROR(((AE308-AE309)/0.36/P308),"")))</f>
        <v>1.1034482758620681</v>
      </c>
    </row>
    <row r="309" spans="1:37" s="50" customFormat="1" x14ac:dyDescent="0.25">
      <c r="A309" s="49" t="s">
        <v>545</v>
      </c>
      <c r="B309" s="51" t="s">
        <v>781</v>
      </c>
      <c r="C309" s="51" t="s">
        <v>635</v>
      </c>
      <c r="D309" s="51" t="s">
        <v>822</v>
      </c>
      <c r="E309" s="51" t="s">
        <v>183</v>
      </c>
      <c r="F309" s="49" t="s">
        <v>635</v>
      </c>
      <c r="G309" s="49" t="s">
        <v>628</v>
      </c>
      <c r="H309" s="69">
        <v>4</v>
      </c>
      <c r="I309" s="49" t="s">
        <v>631</v>
      </c>
      <c r="J309" s="49" t="s">
        <v>640</v>
      </c>
      <c r="K309" s="69">
        <v>1026</v>
      </c>
      <c r="L309" s="99">
        <v>-2.4380789599999999</v>
      </c>
      <c r="M309" s="99">
        <v>34.854988976999998</v>
      </c>
      <c r="N309" s="52">
        <v>43084</v>
      </c>
      <c r="O309" s="52">
        <v>43171</v>
      </c>
      <c r="P309" s="60">
        <f t="shared" si="9"/>
        <v>87</v>
      </c>
      <c r="Q309" s="121">
        <v>327.09215088299999</v>
      </c>
      <c r="R309" s="92" t="s">
        <v>82</v>
      </c>
      <c r="S309" s="86">
        <v>4.5</v>
      </c>
      <c r="T309" s="86">
        <v>16.399999999999999</v>
      </c>
      <c r="U309" s="105">
        <v>10</v>
      </c>
      <c r="V309" s="105">
        <v>45</v>
      </c>
      <c r="W309" s="53">
        <v>10.5</v>
      </c>
      <c r="X309" s="51">
        <v>18.25</v>
      </c>
      <c r="Y309" s="50">
        <v>35</v>
      </c>
      <c r="Z309" s="51">
        <v>80</v>
      </c>
      <c r="AA309" s="78">
        <v>28.39</v>
      </c>
      <c r="AB309" s="78">
        <v>43.39</v>
      </c>
      <c r="AC309" s="109">
        <v>31.03</v>
      </c>
      <c r="AD309" s="111">
        <v>90.37</v>
      </c>
      <c r="AE309" s="109">
        <f t="shared" si="8"/>
        <v>121.4</v>
      </c>
      <c r="AF309" s="109">
        <f>IF(ISBLANK(AC309),"",IF(ISBLANK(AA309),"",IFERROR(((AC309-AA309)/0.36/P309),"")))</f>
        <v>8.4291187739463619E-2</v>
      </c>
      <c r="AG309" s="109"/>
      <c r="AH309" s="109">
        <f>IF(ISBLANK(AE309),"",IF(ISBLANK(AB309),"",IFERROR(((AE309-AB309)/0.36/P309),"")))</f>
        <v>2.4907407407407409</v>
      </c>
      <c r="AI309" s="109"/>
      <c r="AJ309" s="109"/>
      <c r="AK309" s="109"/>
    </row>
    <row r="310" spans="1:37" x14ac:dyDescent="0.25">
      <c r="A310" s="15" t="s">
        <v>672</v>
      </c>
      <c r="B310" s="4" t="s">
        <v>782</v>
      </c>
      <c r="C310" s="4" t="s">
        <v>733</v>
      </c>
      <c r="D310" s="4" t="s">
        <v>802</v>
      </c>
      <c r="E310" s="4" t="s">
        <v>14</v>
      </c>
      <c r="F310" s="15" t="s">
        <v>627</v>
      </c>
      <c r="G310" s="15" t="s">
        <v>628</v>
      </c>
      <c r="H310" s="27">
        <v>1</v>
      </c>
      <c r="I310" s="15" t="s">
        <v>629</v>
      </c>
      <c r="J310" s="58" t="s">
        <v>720</v>
      </c>
      <c r="K310" s="26">
        <v>954</v>
      </c>
      <c r="L310" s="98">
        <v>-2.2724839860000001</v>
      </c>
      <c r="M310" s="98">
        <v>34.023325982999999</v>
      </c>
      <c r="N310" s="24">
        <v>43169</v>
      </c>
      <c r="O310" s="24">
        <v>43242</v>
      </c>
      <c r="P310" s="26">
        <f t="shared" si="9"/>
        <v>73</v>
      </c>
      <c r="R310" s="91" t="s">
        <v>39</v>
      </c>
      <c r="S310" s="85">
        <v>4</v>
      </c>
      <c r="T310" s="85">
        <v>7.5</v>
      </c>
      <c r="U310" s="28">
        <v>35</v>
      </c>
      <c r="V310" s="28">
        <v>70</v>
      </c>
      <c r="Y310" s="72">
        <v>35</v>
      </c>
      <c r="Z310" s="58">
        <v>100</v>
      </c>
      <c r="AA310">
        <v>39.22</v>
      </c>
      <c r="AB310">
        <v>65.709999999999994</v>
      </c>
      <c r="AC310" s="107">
        <v>29.64</v>
      </c>
      <c r="AD310" s="110">
        <v>160.35</v>
      </c>
      <c r="AE310" s="107">
        <f t="shared" si="8"/>
        <v>189.99</v>
      </c>
      <c r="AF310" s="107">
        <f>IF(ISBLANK(AC310),"",IF(ISBLANK(AA311),"",IFERROR(((AC310-AA311)/0.36/P310),"")))</f>
        <v>-0.59779299847792999</v>
      </c>
      <c r="AG310" s="107">
        <f>IF(ISBLANK(AC310),"",IF(ISBLANK(AC310),"",IFERROR(((AC310-AC311)/0.36/P310),"")))</f>
        <v>-0.55441400304414001</v>
      </c>
      <c r="AH310" s="107">
        <f>IF(ISBLANK(AB311),"",IF(ISBLANK(AE310),"",IFERROR(((AE310-AB311)/0.36/P310),"")))</f>
        <v>5.1933028919330297</v>
      </c>
      <c r="AI310" s="107">
        <f>IF(ISBLANK(AE311),"",IF(ISBLANK(AE310),"",IFERROR(((AE310-AE311)/0.36/P310),"")))</f>
        <v>2.6286149162861498</v>
      </c>
    </row>
    <row r="311" spans="1:37" x14ac:dyDescent="0.25">
      <c r="A311" s="15" t="s">
        <v>673</v>
      </c>
      <c r="B311" s="4" t="s">
        <v>782</v>
      </c>
      <c r="C311" s="4" t="s">
        <v>733</v>
      </c>
      <c r="D311" s="4" t="s">
        <v>802</v>
      </c>
      <c r="E311" s="4" t="s">
        <v>14</v>
      </c>
      <c r="F311" s="15" t="s">
        <v>627</v>
      </c>
      <c r="G311" s="15" t="s">
        <v>628</v>
      </c>
      <c r="H311" s="27">
        <v>1</v>
      </c>
      <c r="I311" s="15" t="s">
        <v>631</v>
      </c>
      <c r="J311" s="58" t="s">
        <v>720</v>
      </c>
      <c r="K311" s="26">
        <v>954</v>
      </c>
      <c r="L311" s="98">
        <v>-2.2724839860000001</v>
      </c>
      <c r="M311" s="98">
        <v>34.023325982999999</v>
      </c>
      <c r="N311" s="24">
        <v>43169</v>
      </c>
      <c r="O311" s="24">
        <v>43242</v>
      </c>
      <c r="P311" s="26">
        <f t="shared" si="9"/>
        <v>73</v>
      </c>
      <c r="R311" s="91" t="s">
        <v>39</v>
      </c>
      <c r="S311" s="85">
        <v>1.5</v>
      </c>
      <c r="T311" s="85">
        <v>7.75</v>
      </c>
      <c r="U311" s="28">
        <v>30</v>
      </c>
      <c r="V311" s="28">
        <v>65</v>
      </c>
      <c r="Y311" s="72">
        <v>40</v>
      </c>
      <c r="Z311" s="58">
        <v>90</v>
      </c>
      <c r="AA311">
        <v>45.35</v>
      </c>
      <c r="AB311">
        <v>53.510000000000005</v>
      </c>
      <c r="AC311" s="107">
        <v>44.21</v>
      </c>
      <c r="AD311" s="110">
        <v>76.7</v>
      </c>
      <c r="AE311" s="107">
        <f t="shared" si="8"/>
        <v>120.91</v>
      </c>
      <c r="AF311" s="107">
        <f>IF(ISBLANK(AC311),"",IF(ISBLANK(AA311),"",IFERROR(((AC311-AA311)/0.36/P311),"")))</f>
        <v>-4.337899543378998E-2</v>
      </c>
      <c r="AH311" s="107">
        <f>IF(ISBLANK(AE311),"",IF(ISBLANK(AB311),"",IFERROR(((AE311-AB311)/0.36/P311),"")))</f>
        <v>2.5646879756468794</v>
      </c>
    </row>
    <row r="312" spans="1:37" x14ac:dyDescent="0.25">
      <c r="A312" s="15" t="s">
        <v>674</v>
      </c>
      <c r="B312" s="4" t="s">
        <v>783</v>
      </c>
      <c r="C312" s="4" t="s">
        <v>733</v>
      </c>
      <c r="D312" s="4" t="s">
        <v>803</v>
      </c>
      <c r="E312" s="4" t="s">
        <v>14</v>
      </c>
      <c r="F312" s="15" t="s">
        <v>627</v>
      </c>
      <c r="G312" s="15" t="s">
        <v>628</v>
      </c>
      <c r="H312" s="27">
        <v>2</v>
      </c>
      <c r="I312" s="15" t="s">
        <v>629</v>
      </c>
      <c r="J312" s="58" t="s">
        <v>720</v>
      </c>
      <c r="K312" s="26">
        <v>953</v>
      </c>
      <c r="L312" s="98">
        <v>-2.2783000210000002</v>
      </c>
      <c r="M312" s="98">
        <v>34.024458965000001</v>
      </c>
      <c r="N312" s="24">
        <v>43169</v>
      </c>
      <c r="O312" s="24">
        <v>43242</v>
      </c>
      <c r="P312" s="26">
        <f t="shared" si="9"/>
        <v>73</v>
      </c>
      <c r="R312" s="91" t="s">
        <v>39</v>
      </c>
      <c r="S312" s="85">
        <v>3</v>
      </c>
      <c r="T312" s="85">
        <v>24.25</v>
      </c>
      <c r="U312" s="28">
        <v>35</v>
      </c>
      <c r="V312" s="28">
        <v>80</v>
      </c>
      <c r="Y312" s="72">
        <v>40</v>
      </c>
      <c r="Z312" s="58">
        <v>97</v>
      </c>
      <c r="AA312">
        <v>8.33</v>
      </c>
      <c r="AB312">
        <v>100.47</v>
      </c>
      <c r="AC312" s="107">
        <v>94.16</v>
      </c>
      <c r="AD312" s="110">
        <v>179.47</v>
      </c>
      <c r="AE312" s="107">
        <f t="shared" si="8"/>
        <v>273.63</v>
      </c>
      <c r="AF312" s="107">
        <f>IF(ISBLANK(AC312),"",IF(ISBLANK(AA313),"",IFERROR(((AC312-AA313)/0.36/P312),"")))</f>
        <v>2.2092846270928463</v>
      </c>
      <c r="AG312" s="107">
        <f>IF(ISBLANK(AC312),"",IF(ISBLANK(AC312),"",IFERROR(((AC312-AC313)/0.36/P312),"")))</f>
        <v>1.0114155251141552</v>
      </c>
      <c r="AH312" s="107">
        <f>IF(ISBLANK(AB313),"",IF(ISBLANK(AE312),"",IFERROR(((AE312-AB313)/0.36/P312),"")))</f>
        <v>8.1640030441400313</v>
      </c>
      <c r="AI312" s="107">
        <f>IF(ISBLANK(AE313),"",IF(ISBLANK(AE312),"",IFERROR(((AE312-AE313)/0.36/P312),"")))</f>
        <v>2.4022070015220702</v>
      </c>
    </row>
    <row r="313" spans="1:37" x14ac:dyDescent="0.25">
      <c r="A313" s="15" t="s">
        <v>675</v>
      </c>
      <c r="B313" s="4" t="s">
        <v>783</v>
      </c>
      <c r="C313" s="4" t="s">
        <v>733</v>
      </c>
      <c r="D313" s="4" t="s">
        <v>803</v>
      </c>
      <c r="E313" s="4" t="s">
        <v>14</v>
      </c>
      <c r="F313" s="15" t="s">
        <v>627</v>
      </c>
      <c r="G313" s="15" t="s">
        <v>628</v>
      </c>
      <c r="H313" s="27">
        <v>2</v>
      </c>
      <c r="I313" s="15" t="s">
        <v>631</v>
      </c>
      <c r="J313" s="58" t="s">
        <v>720</v>
      </c>
      <c r="K313" s="26">
        <v>953</v>
      </c>
      <c r="L313" s="98">
        <v>-2.2783000210000002</v>
      </c>
      <c r="M313" s="98">
        <v>34.024458965000001</v>
      </c>
      <c r="N313" s="24">
        <v>43169</v>
      </c>
      <c r="O313" s="24">
        <v>43242</v>
      </c>
      <c r="P313" s="26">
        <f t="shared" si="9"/>
        <v>73</v>
      </c>
      <c r="R313" s="91" t="s">
        <v>39</v>
      </c>
      <c r="S313" s="85">
        <v>4</v>
      </c>
      <c r="T313" s="85">
        <v>7</v>
      </c>
      <c r="U313" s="28">
        <v>25</v>
      </c>
      <c r="V313" s="28">
        <v>60</v>
      </c>
      <c r="Y313" s="72">
        <v>20</v>
      </c>
      <c r="Z313" s="58">
        <v>93</v>
      </c>
      <c r="AA313">
        <v>36.1</v>
      </c>
      <c r="AB313">
        <v>59.08</v>
      </c>
      <c r="AC313" s="107">
        <v>67.58</v>
      </c>
      <c r="AD313" s="110">
        <v>142.91999999999999</v>
      </c>
      <c r="AE313" s="107">
        <f t="shared" si="8"/>
        <v>210.5</v>
      </c>
      <c r="AF313" s="107">
        <f>IF(ISBLANK(AC313),"",IF(ISBLANK(AA313),"",IFERROR(((AC313-AA313)/0.36/P313),"")))</f>
        <v>1.1978691019786909</v>
      </c>
      <c r="AH313" s="107">
        <f>IF(ISBLANK(AE313),"",IF(ISBLANK(AB313),"",IFERROR(((AE313-AB313)/0.36/P313),"")))</f>
        <v>5.7617960426179611</v>
      </c>
    </row>
    <row r="314" spans="1:37" x14ac:dyDescent="0.25">
      <c r="A314" s="15" t="s">
        <v>676</v>
      </c>
      <c r="B314" s="4" t="s">
        <v>784</v>
      </c>
      <c r="C314" s="4" t="s">
        <v>733</v>
      </c>
      <c r="D314" s="4" t="s">
        <v>804</v>
      </c>
      <c r="E314" s="4" t="s">
        <v>14</v>
      </c>
      <c r="F314" s="15" t="s">
        <v>627</v>
      </c>
      <c r="G314" s="15" t="s">
        <v>628</v>
      </c>
      <c r="H314" s="27">
        <v>3</v>
      </c>
      <c r="I314" s="15" t="s">
        <v>629</v>
      </c>
      <c r="J314" s="58" t="s">
        <v>720</v>
      </c>
      <c r="K314" s="26">
        <v>951</v>
      </c>
      <c r="L314" s="98">
        <v>-2.2779990269999999</v>
      </c>
      <c r="M314" s="98">
        <v>34.027678035000001</v>
      </c>
      <c r="N314" s="24">
        <v>43169</v>
      </c>
      <c r="O314" s="24">
        <v>43242</v>
      </c>
      <c r="P314" s="26">
        <f t="shared" si="9"/>
        <v>73</v>
      </c>
      <c r="R314" s="91" t="s">
        <v>39</v>
      </c>
      <c r="S314" s="85">
        <v>2.5</v>
      </c>
      <c r="T314" s="85">
        <v>4.5</v>
      </c>
      <c r="U314" s="28">
        <v>20</v>
      </c>
      <c r="V314" s="28">
        <v>30</v>
      </c>
      <c r="Y314" s="72">
        <v>0</v>
      </c>
      <c r="Z314" s="58">
        <v>90</v>
      </c>
      <c r="AA314">
        <v>5.78</v>
      </c>
      <c r="AB314">
        <v>11.850000000000001</v>
      </c>
      <c r="AC314" s="107">
        <v>0</v>
      </c>
      <c r="AD314" s="110">
        <v>182.2</v>
      </c>
      <c r="AE314" s="107">
        <f t="shared" si="8"/>
        <v>182.2</v>
      </c>
      <c r="AF314" s="107">
        <f>IF(ISBLANK(AC314),"",IF(ISBLANK(AA315),"",IFERROR(((AC314-AA315)/0.36/P314),"")))</f>
        <v>-7.0776255707762567E-2</v>
      </c>
      <c r="AG314" s="107">
        <f>IF(ISBLANK(AC314),"",IF(ISBLANK(AC314),"",IFERROR(((AC314-AC315)/0.36/P314),"")))</f>
        <v>-0.68455098934550984</v>
      </c>
      <c r="AH314" s="107">
        <f>IF(ISBLANK(AB315),"",IF(ISBLANK(AE314),"",IFERROR(((AE314-AB315)/0.36/P314),"")))</f>
        <v>6.6111111111111107</v>
      </c>
      <c r="AI314" s="107">
        <f>IF(ISBLANK(AE315),"",IF(ISBLANK(AE314),"",IFERROR(((AE314-AE315)/0.36/P314),"")))</f>
        <v>-6.1263318112633705E-2</v>
      </c>
    </row>
    <row r="315" spans="1:37" x14ac:dyDescent="0.25">
      <c r="A315" s="15" t="s">
        <v>677</v>
      </c>
      <c r="B315" s="4" t="s">
        <v>784</v>
      </c>
      <c r="C315" s="4" t="s">
        <v>733</v>
      </c>
      <c r="D315" s="4" t="s">
        <v>804</v>
      </c>
      <c r="E315" s="4" t="s">
        <v>14</v>
      </c>
      <c r="F315" s="15" t="s">
        <v>627</v>
      </c>
      <c r="G315" s="15" t="s">
        <v>628</v>
      </c>
      <c r="H315" s="27">
        <v>3</v>
      </c>
      <c r="I315" s="15" t="s">
        <v>631</v>
      </c>
      <c r="J315" s="58" t="s">
        <v>720</v>
      </c>
      <c r="K315" s="26">
        <v>951</v>
      </c>
      <c r="L315" s="98">
        <v>-2.2779990269999999</v>
      </c>
      <c r="M315" s="98">
        <v>34.027678035000001</v>
      </c>
      <c r="N315" s="24">
        <v>43169</v>
      </c>
      <c r="O315" s="24">
        <v>43242</v>
      </c>
      <c r="P315" s="26">
        <f t="shared" si="9"/>
        <v>73</v>
      </c>
      <c r="R315" s="91" t="s">
        <v>39</v>
      </c>
      <c r="S315" s="85">
        <v>5</v>
      </c>
      <c r="T315" s="85">
        <v>3</v>
      </c>
      <c r="U315" s="28">
        <v>30</v>
      </c>
      <c r="V315" s="28">
        <v>36</v>
      </c>
      <c r="Y315" s="72">
        <v>5</v>
      </c>
      <c r="Z315" s="58">
        <v>85</v>
      </c>
      <c r="AA315">
        <v>1.86</v>
      </c>
      <c r="AB315">
        <v>8.4599999999999991</v>
      </c>
      <c r="AC315" s="107">
        <v>17.989999999999998</v>
      </c>
      <c r="AD315" s="110">
        <v>165.82</v>
      </c>
      <c r="AE315" s="107">
        <f t="shared" si="8"/>
        <v>183.81</v>
      </c>
      <c r="AF315" s="107">
        <f>IF(ISBLANK(AC315),"",IF(ISBLANK(AA315),"",IFERROR(((AC315-AA315)/0.36/P315),"")))</f>
        <v>0.61377473363774737</v>
      </c>
      <c r="AH315" s="107">
        <f>IF(ISBLANK(AE315),"",IF(ISBLANK(AB315),"",IFERROR(((AE315-AB315)/0.36/P315),"")))</f>
        <v>6.6723744292237441</v>
      </c>
    </row>
    <row r="316" spans="1:37" x14ac:dyDescent="0.25">
      <c r="A316" s="15" t="s">
        <v>678</v>
      </c>
      <c r="B316" s="4" t="s">
        <v>785</v>
      </c>
      <c r="C316" s="4" t="s">
        <v>733</v>
      </c>
      <c r="D316" s="4" t="s">
        <v>805</v>
      </c>
      <c r="E316" s="4" t="s">
        <v>14</v>
      </c>
      <c r="F316" s="15" t="s">
        <v>627</v>
      </c>
      <c r="G316" s="15" t="s">
        <v>628</v>
      </c>
      <c r="H316" s="27">
        <v>4</v>
      </c>
      <c r="I316" s="15" t="s">
        <v>629</v>
      </c>
      <c r="J316" s="58" t="s">
        <v>720</v>
      </c>
      <c r="K316" s="26">
        <v>950</v>
      </c>
      <c r="L316" s="98">
        <v>-2.2788369660000001</v>
      </c>
      <c r="M316" s="98">
        <v>34.031883989999997</v>
      </c>
      <c r="N316" s="24">
        <v>43169</v>
      </c>
      <c r="O316" s="24">
        <v>43242</v>
      </c>
      <c r="P316" s="26">
        <f t="shared" si="9"/>
        <v>73</v>
      </c>
      <c r="R316" s="91" t="s">
        <v>39</v>
      </c>
      <c r="S316" s="85">
        <v>3.5</v>
      </c>
      <c r="T316" s="85">
        <v>4.5</v>
      </c>
      <c r="U316" s="28">
        <v>30</v>
      </c>
      <c r="V316" s="28">
        <v>45</v>
      </c>
      <c r="Y316" s="72">
        <v>10</v>
      </c>
      <c r="Z316" s="58">
        <v>90</v>
      </c>
      <c r="AA316">
        <v>11.98</v>
      </c>
      <c r="AB316">
        <v>29.43</v>
      </c>
      <c r="AC316" s="107">
        <v>21.45</v>
      </c>
      <c r="AD316" s="110">
        <v>224.21</v>
      </c>
      <c r="AE316" s="107">
        <f t="shared" si="8"/>
        <v>245.66</v>
      </c>
      <c r="AF316" s="107">
        <f>IF(ISBLANK(AC316),"",IF(ISBLANK(AA317),"",IFERROR(((AC316-AA317)/0.36/P316),"")))</f>
        <v>0.56582952815829535</v>
      </c>
      <c r="AG316" s="107">
        <f>IF(ISBLANK(AC316),"",IF(ISBLANK(AC316),"",IFERROR(((AC316-AC317)/0.36/P316),"")))</f>
        <v>-0.9387366818873667</v>
      </c>
      <c r="AH316" s="107">
        <f>IF(ISBLANK(AB317),"",IF(ISBLANK(AE316),"",IFERROR(((AE316-AB317)/0.36/P316),"")))</f>
        <v>8.7035768645357692</v>
      </c>
      <c r="AI316" s="107">
        <f>IF(ISBLANK(AE317),"",IF(ISBLANK(AE316),"",IFERROR(((AE316-AE317)/0.36/P316),"")))</f>
        <v>1.562404870624049</v>
      </c>
    </row>
    <row r="317" spans="1:37" x14ac:dyDescent="0.25">
      <c r="A317" s="15" t="s">
        <v>679</v>
      </c>
      <c r="B317" s="4" t="s">
        <v>785</v>
      </c>
      <c r="C317" s="4" t="s">
        <v>733</v>
      </c>
      <c r="D317" s="4" t="s">
        <v>805</v>
      </c>
      <c r="E317" s="4" t="s">
        <v>14</v>
      </c>
      <c r="F317" s="15" t="s">
        <v>627</v>
      </c>
      <c r="G317" s="15" t="s">
        <v>628</v>
      </c>
      <c r="H317" s="27">
        <v>4</v>
      </c>
      <c r="I317" s="15" t="s">
        <v>631</v>
      </c>
      <c r="J317" s="58" t="s">
        <v>720</v>
      </c>
      <c r="K317" s="26">
        <v>950</v>
      </c>
      <c r="L317" s="98">
        <v>-2.2788369660000001</v>
      </c>
      <c r="M317" s="98">
        <v>34.031883989999997</v>
      </c>
      <c r="N317" s="24">
        <v>43169</v>
      </c>
      <c r="O317" s="24">
        <v>43242</v>
      </c>
      <c r="P317" s="26">
        <f t="shared" si="9"/>
        <v>73</v>
      </c>
      <c r="R317" s="91" t="s">
        <v>39</v>
      </c>
      <c r="S317" s="85">
        <v>5.5</v>
      </c>
      <c r="T317" s="85">
        <v>5</v>
      </c>
      <c r="U317" s="28">
        <v>30</v>
      </c>
      <c r="V317" s="28">
        <v>40</v>
      </c>
      <c r="Y317" s="72">
        <v>55</v>
      </c>
      <c r="Z317" s="58">
        <v>90</v>
      </c>
      <c r="AA317">
        <v>6.58</v>
      </c>
      <c r="AB317">
        <v>16.93</v>
      </c>
      <c r="AC317" s="107">
        <v>46.12</v>
      </c>
      <c r="AD317" s="110">
        <v>158.47999999999999</v>
      </c>
      <c r="AE317" s="107">
        <f t="shared" si="8"/>
        <v>204.6</v>
      </c>
      <c r="AF317" s="107">
        <f>IF(ISBLANK(AC317),"",IF(ISBLANK(AA317),"",IFERROR(((AC317-AA317)/0.36/P317),"")))</f>
        <v>1.504566210045662</v>
      </c>
      <c r="AH317" s="107">
        <f>IF(ISBLANK(AE317),"",IF(ISBLANK(AB317),"",IFERROR(((AE317-AB317)/0.36/P317),"")))</f>
        <v>7.14117199391172</v>
      </c>
    </row>
    <row r="318" spans="1:37" x14ac:dyDescent="0.25">
      <c r="A318" s="15" t="s">
        <v>680</v>
      </c>
      <c r="B318" s="4" t="s">
        <v>786</v>
      </c>
      <c r="C318" s="4" t="s">
        <v>734</v>
      </c>
      <c r="D318" s="4" t="s">
        <v>806</v>
      </c>
      <c r="E318" s="4" t="s">
        <v>15</v>
      </c>
      <c r="F318" s="15" t="s">
        <v>627</v>
      </c>
      <c r="G318" s="15" t="s">
        <v>632</v>
      </c>
      <c r="H318" s="27">
        <v>1</v>
      </c>
      <c r="I318" s="15" t="s">
        <v>629</v>
      </c>
      <c r="J318" s="58" t="s">
        <v>720</v>
      </c>
      <c r="K318" s="26">
        <v>957</v>
      </c>
      <c r="L318" s="98">
        <v>-2.3500519620000002</v>
      </c>
      <c r="M318" s="98">
        <v>34.049975992999997</v>
      </c>
      <c r="N318" s="24">
        <v>43168</v>
      </c>
      <c r="O318" s="24">
        <v>43241</v>
      </c>
      <c r="P318" s="26">
        <f t="shared" si="9"/>
        <v>73</v>
      </c>
      <c r="R318" s="91" t="s">
        <v>23</v>
      </c>
      <c r="S318" s="85">
        <v>1.5</v>
      </c>
      <c r="T318" s="85">
        <v>2.5</v>
      </c>
      <c r="U318" s="28">
        <v>70</v>
      </c>
      <c r="V318" s="28">
        <v>80</v>
      </c>
      <c r="Y318" s="72">
        <v>92</v>
      </c>
      <c r="Z318" s="58">
        <v>97</v>
      </c>
      <c r="AA318">
        <v>40.21</v>
      </c>
      <c r="AB318">
        <v>44.21</v>
      </c>
      <c r="AC318" s="107">
        <v>60.1</v>
      </c>
      <c r="AD318" s="110">
        <v>9.74</v>
      </c>
      <c r="AE318" s="107">
        <f t="shared" si="8"/>
        <v>69.84</v>
      </c>
      <c r="AF318" s="107">
        <f>IF(ISBLANK(AC318),"",IF(ISBLANK(AA319),"",IFERROR(((AC318-AA319)/0.36/P318),"")))</f>
        <v>1.6308980213089803</v>
      </c>
      <c r="AG318" s="107">
        <f>IF(ISBLANK(AC318),"",IF(ISBLANK(AC318),"",IFERROR(((AC318-AC319)/0.36/P318),"")))</f>
        <v>0.58143074581430754</v>
      </c>
      <c r="AH318" s="107">
        <f>IF(ISBLANK(AB319),"",IF(ISBLANK(AE318),"",IFERROR(((AE318-AB319)/0.36/P318),"")))</f>
        <v>1.9748858447488586</v>
      </c>
      <c r="AI318" s="107">
        <f>IF(ISBLANK(AE319),"",IF(ISBLANK(AE318),"",IFERROR(((AE318-AE319)/0.36/P318),"")))</f>
        <v>0.56316590563165925</v>
      </c>
    </row>
    <row r="319" spans="1:37" x14ac:dyDescent="0.25">
      <c r="A319" s="15" t="s">
        <v>681</v>
      </c>
      <c r="B319" s="4" t="s">
        <v>786</v>
      </c>
      <c r="C319" s="4" t="s">
        <v>734</v>
      </c>
      <c r="D319" s="4" t="s">
        <v>806</v>
      </c>
      <c r="E319" s="4" t="s">
        <v>15</v>
      </c>
      <c r="F319" s="15" t="s">
        <v>627</v>
      </c>
      <c r="G319" s="15" t="s">
        <v>632</v>
      </c>
      <c r="H319" s="27">
        <v>1</v>
      </c>
      <c r="I319" s="15" t="s">
        <v>631</v>
      </c>
      <c r="J319" s="58" t="s">
        <v>720</v>
      </c>
      <c r="K319" s="26">
        <v>957</v>
      </c>
      <c r="L319" s="98">
        <v>-2.3500519620000002</v>
      </c>
      <c r="M319" s="98">
        <v>34.049975992999997</v>
      </c>
      <c r="N319" s="24">
        <v>43168</v>
      </c>
      <c r="O319" s="24">
        <v>43241</v>
      </c>
      <c r="P319" s="26">
        <f t="shared" si="9"/>
        <v>73</v>
      </c>
      <c r="R319" s="91" t="s">
        <v>23</v>
      </c>
      <c r="S319" s="85">
        <v>2</v>
      </c>
      <c r="T319" s="85">
        <v>2.25</v>
      </c>
      <c r="U319" s="28">
        <v>59</v>
      </c>
      <c r="V319" s="28">
        <v>70</v>
      </c>
      <c r="Y319" s="72">
        <v>90</v>
      </c>
      <c r="Z319" s="58">
        <v>95</v>
      </c>
      <c r="AA319">
        <v>17.239999999999998</v>
      </c>
      <c r="AB319">
        <v>17.939999999999998</v>
      </c>
      <c r="AC319" s="107">
        <v>44.82</v>
      </c>
      <c r="AD319" s="110">
        <v>10.220000000000001</v>
      </c>
      <c r="AE319" s="107">
        <f t="shared" si="8"/>
        <v>55.04</v>
      </c>
      <c r="AF319" s="107">
        <f>IF(ISBLANK(AC319),"",IF(ISBLANK(AA319),"",IFERROR(((AC319-AA319)/0.36/P319),"")))</f>
        <v>1.0494672754946728</v>
      </c>
      <c r="AH319" s="107">
        <f>IF(ISBLANK(AE319),"",IF(ISBLANK(AB319),"",IFERROR(((AE319-AB319)/0.36/P319),"")))</f>
        <v>1.4117199391171995</v>
      </c>
    </row>
    <row r="320" spans="1:37" x14ac:dyDescent="0.25">
      <c r="A320" s="15" t="s">
        <v>682</v>
      </c>
      <c r="B320" s="4" t="s">
        <v>787</v>
      </c>
      <c r="C320" s="4" t="s">
        <v>734</v>
      </c>
      <c r="D320" s="4" t="s">
        <v>807</v>
      </c>
      <c r="E320" s="4" t="s">
        <v>15</v>
      </c>
      <c r="F320" s="15" t="s">
        <v>627</v>
      </c>
      <c r="G320" s="15" t="s">
        <v>632</v>
      </c>
      <c r="H320" s="27">
        <v>2</v>
      </c>
      <c r="I320" s="15" t="s">
        <v>629</v>
      </c>
      <c r="J320" s="58" t="s">
        <v>720</v>
      </c>
      <c r="K320" s="26">
        <v>959</v>
      </c>
      <c r="L320" s="98">
        <v>-2.3484879830000001</v>
      </c>
      <c r="M320" s="98">
        <v>34.050110019999998</v>
      </c>
      <c r="N320" s="24">
        <v>43168</v>
      </c>
      <c r="O320" s="24">
        <v>43241</v>
      </c>
      <c r="P320" s="26">
        <f t="shared" si="9"/>
        <v>73</v>
      </c>
      <c r="R320" s="91" t="s">
        <v>23</v>
      </c>
      <c r="S320" s="85">
        <v>2</v>
      </c>
      <c r="T320" s="85">
        <v>3.5</v>
      </c>
      <c r="U320" s="28">
        <v>43</v>
      </c>
      <c r="V320" s="28">
        <v>65</v>
      </c>
      <c r="Y320" s="72">
        <v>76</v>
      </c>
      <c r="Z320" s="58">
        <v>96</v>
      </c>
      <c r="AA320">
        <v>53.4</v>
      </c>
      <c r="AB320">
        <v>74.78</v>
      </c>
      <c r="AC320" s="107">
        <v>55.98</v>
      </c>
      <c r="AD320" s="110">
        <v>27.22</v>
      </c>
      <c r="AE320" s="107">
        <f t="shared" si="8"/>
        <v>83.199999999999989</v>
      </c>
      <c r="AF320" s="107">
        <f>IF(ISBLANK(AC320),"",IF(ISBLANK(AA321),"",IFERROR(((AC320-AA321)/0.36/P320),"")))</f>
        <v>1.6373668188736683</v>
      </c>
      <c r="AG320" s="107">
        <f>IF(ISBLANK(AC320),"",IF(ISBLANK(AC320),"",IFERROR(((AC320-AC321)/0.36/P320),"")))</f>
        <v>-0.36719939117199391</v>
      </c>
      <c r="AH320" s="107">
        <f>IF(ISBLANK(AB321),"",IF(ISBLANK(AE320),"",IFERROR(((AE320-AB321)/0.36/P320),"")))</f>
        <v>2.4684170471841704</v>
      </c>
      <c r="AI320" s="107">
        <f>IF(ISBLANK(AE321),"",IF(ISBLANK(AE320),"",IFERROR(((AE320-AE321)/0.36/P320),"")))</f>
        <v>-8.4094368340943998E-2</v>
      </c>
    </row>
    <row r="321" spans="1:35" x14ac:dyDescent="0.25">
      <c r="A321" s="15" t="s">
        <v>683</v>
      </c>
      <c r="B321" s="4" t="s">
        <v>787</v>
      </c>
      <c r="C321" s="4" t="s">
        <v>734</v>
      </c>
      <c r="D321" s="4" t="s">
        <v>807</v>
      </c>
      <c r="E321" s="4" t="s">
        <v>15</v>
      </c>
      <c r="F321" s="15" t="s">
        <v>627</v>
      </c>
      <c r="G321" s="15" t="s">
        <v>632</v>
      </c>
      <c r="H321" s="27">
        <v>2</v>
      </c>
      <c r="I321" s="15" t="s">
        <v>631</v>
      </c>
      <c r="J321" s="58" t="s">
        <v>720</v>
      </c>
      <c r="K321" s="26">
        <v>959</v>
      </c>
      <c r="L321" s="98">
        <v>-2.3484879830000001</v>
      </c>
      <c r="M321" s="98">
        <v>34.050110019999998</v>
      </c>
      <c r="N321" s="24">
        <v>43168</v>
      </c>
      <c r="O321" s="24">
        <v>43241</v>
      </c>
      <c r="P321" s="26">
        <f t="shared" si="9"/>
        <v>73</v>
      </c>
      <c r="R321" s="91" t="s">
        <v>23</v>
      </c>
      <c r="S321" s="85">
        <v>2.5</v>
      </c>
      <c r="T321" s="85">
        <v>5</v>
      </c>
      <c r="U321" s="28">
        <v>50</v>
      </c>
      <c r="V321" s="28">
        <v>70</v>
      </c>
      <c r="Y321" s="72">
        <v>80</v>
      </c>
      <c r="Z321" s="58">
        <v>95</v>
      </c>
      <c r="AA321">
        <v>12.95</v>
      </c>
      <c r="AB321">
        <v>18.329999999999998</v>
      </c>
      <c r="AC321" s="107">
        <v>65.63</v>
      </c>
      <c r="AD321" s="110">
        <v>19.78</v>
      </c>
      <c r="AE321" s="107">
        <f t="shared" si="8"/>
        <v>85.41</v>
      </c>
      <c r="AF321" s="107">
        <f>IF(ISBLANK(AC321),"",IF(ISBLANK(AA321),"",IFERROR(((AC321-AA321)/0.36/P321),"")))</f>
        <v>2.0045662100456618</v>
      </c>
      <c r="AH321" s="107">
        <f>IF(ISBLANK(AE321),"",IF(ISBLANK(AB321),"",IFERROR(((AE321-AB321)/0.36/P321),"")))</f>
        <v>2.5525114155251143</v>
      </c>
    </row>
    <row r="322" spans="1:35" x14ac:dyDescent="0.25">
      <c r="A322" s="15" t="s">
        <v>684</v>
      </c>
      <c r="B322" s="4" t="s">
        <v>788</v>
      </c>
      <c r="C322" s="4" t="s">
        <v>734</v>
      </c>
      <c r="D322" s="4" t="s">
        <v>808</v>
      </c>
      <c r="E322" s="4" t="s">
        <v>15</v>
      </c>
      <c r="F322" s="15" t="s">
        <v>627</v>
      </c>
      <c r="G322" s="15" t="s">
        <v>632</v>
      </c>
      <c r="H322" s="27">
        <v>3</v>
      </c>
      <c r="I322" s="15" t="s">
        <v>629</v>
      </c>
      <c r="J322" s="58" t="s">
        <v>720</v>
      </c>
      <c r="K322" s="26">
        <v>1022</v>
      </c>
      <c r="L322" s="98">
        <v>-2.3672930339999998</v>
      </c>
      <c r="M322" s="98">
        <v>34.062509034000001</v>
      </c>
      <c r="N322" s="24">
        <v>43168</v>
      </c>
      <c r="O322" s="24">
        <v>43241</v>
      </c>
      <c r="P322" s="26">
        <f t="shared" si="9"/>
        <v>73</v>
      </c>
      <c r="R322" s="91" t="s">
        <v>23</v>
      </c>
      <c r="S322" s="85">
        <v>1.5</v>
      </c>
      <c r="T322" s="85">
        <v>2.25</v>
      </c>
      <c r="U322" s="28">
        <v>82</v>
      </c>
      <c r="V322" s="28">
        <v>90</v>
      </c>
      <c r="Y322" s="72">
        <v>23</v>
      </c>
      <c r="Z322" s="58">
        <v>98</v>
      </c>
      <c r="AA322">
        <v>117.12</v>
      </c>
      <c r="AB322">
        <v>128.63</v>
      </c>
      <c r="AC322" s="107">
        <v>9.5399999999999991</v>
      </c>
      <c r="AD322" s="110">
        <v>137.21</v>
      </c>
      <c r="AE322" s="107">
        <f t="shared" ref="AE322:AE357" si="10">IF((AND(AC322="", AD322="")),"",AC322+AD322)</f>
        <v>146.75</v>
      </c>
      <c r="AF322" s="107">
        <f>IF(ISBLANK(AC322),"",IF(ISBLANK(AA323),"",IFERROR(((AC322-AA323)/0.36/P322),"")))</f>
        <v>-4.294520547945206</v>
      </c>
      <c r="AG322" s="107">
        <f>IF(ISBLANK(AC322),"",IF(ISBLANK(AC322),"",IFERROR(((AC322-AC323)/0.36/P322),"")))</f>
        <v>0.36301369863013699</v>
      </c>
      <c r="AH322" s="107">
        <f>IF(ISBLANK(AB323),"",IF(ISBLANK(AE322),"",IFERROR(((AE322-AB323)/0.36/P322),"")))</f>
        <v>4.5662100456622737E-3</v>
      </c>
      <c r="AI322" s="107">
        <f>IF(ISBLANK(AE323),"",IF(ISBLANK(AE322),"",IFERROR(((AE322-AE323)/0.36/P322),"")))</f>
        <v>3.4950532724505328</v>
      </c>
    </row>
    <row r="323" spans="1:35" x14ac:dyDescent="0.25">
      <c r="A323" s="15" t="s">
        <v>685</v>
      </c>
      <c r="B323" s="4" t="s">
        <v>788</v>
      </c>
      <c r="C323" s="4" t="s">
        <v>734</v>
      </c>
      <c r="D323" s="4" t="s">
        <v>808</v>
      </c>
      <c r="E323" s="4" t="s">
        <v>15</v>
      </c>
      <c r="F323" s="15" t="s">
        <v>627</v>
      </c>
      <c r="G323" s="15" t="s">
        <v>632</v>
      </c>
      <c r="H323" s="27">
        <v>3</v>
      </c>
      <c r="I323" s="15" t="s">
        <v>631</v>
      </c>
      <c r="J323" s="58" t="s">
        <v>720</v>
      </c>
      <c r="K323" s="26">
        <v>1022</v>
      </c>
      <c r="L323" s="98">
        <v>-2.3672930339999998</v>
      </c>
      <c r="M323" s="98">
        <v>34.062509034000001</v>
      </c>
      <c r="N323" s="24">
        <v>43168</v>
      </c>
      <c r="O323" s="24">
        <v>43241</v>
      </c>
      <c r="P323" s="26">
        <f t="shared" si="9"/>
        <v>73</v>
      </c>
      <c r="R323" s="91" t="s">
        <v>23</v>
      </c>
      <c r="S323" s="85">
        <v>1.5</v>
      </c>
      <c r="T323" s="85">
        <v>1.25</v>
      </c>
      <c r="U323" s="28">
        <v>75</v>
      </c>
      <c r="V323" s="28">
        <v>85</v>
      </c>
      <c r="Y323" s="72">
        <v>0</v>
      </c>
      <c r="Z323" s="58">
        <v>85</v>
      </c>
      <c r="AA323">
        <v>122.4</v>
      </c>
      <c r="AB323">
        <v>146.63</v>
      </c>
      <c r="AC323" s="108">
        <v>0</v>
      </c>
      <c r="AD323" s="108">
        <v>54.9</v>
      </c>
      <c r="AE323" s="107">
        <f t="shared" si="10"/>
        <v>54.9</v>
      </c>
      <c r="AF323" s="107">
        <f>IF(ISBLANK(AC323),"",IF(ISBLANK(AA323),"",IFERROR(((AC323-AA323)/0.36/P323),"")))</f>
        <v>-4.6575342465753424</v>
      </c>
      <c r="AH323" s="107">
        <f>IF(ISBLANK(AE323),"",IF(ISBLANK(AB323),"",IFERROR(((AE323-AB323)/0.36/P323),"")))</f>
        <v>-3.4904870624048705</v>
      </c>
    </row>
    <row r="324" spans="1:35" x14ac:dyDescent="0.25">
      <c r="A324" s="15" t="s">
        <v>686</v>
      </c>
      <c r="B324" s="4" t="s">
        <v>789</v>
      </c>
      <c r="C324" s="4" t="s">
        <v>734</v>
      </c>
      <c r="D324" s="4" t="s">
        <v>809</v>
      </c>
      <c r="E324" s="4" t="s">
        <v>15</v>
      </c>
      <c r="F324" s="15" t="s">
        <v>627</v>
      </c>
      <c r="G324" s="15" t="s">
        <v>632</v>
      </c>
      <c r="H324" s="27">
        <v>4</v>
      </c>
      <c r="I324" s="15" t="s">
        <v>629</v>
      </c>
      <c r="J324" s="58" t="s">
        <v>720</v>
      </c>
      <c r="K324" s="26">
        <v>1020</v>
      </c>
      <c r="L324" s="98">
        <v>-2.3685700170000001</v>
      </c>
      <c r="M324" s="98">
        <v>34.062585980000001</v>
      </c>
      <c r="N324" s="24">
        <v>43168</v>
      </c>
      <c r="O324" s="24">
        <v>43241</v>
      </c>
      <c r="P324" s="26">
        <f t="shared" si="9"/>
        <v>73</v>
      </c>
      <c r="R324" s="91" t="s">
        <v>23</v>
      </c>
      <c r="S324" s="85">
        <v>1.5</v>
      </c>
      <c r="T324" s="85">
        <v>3</v>
      </c>
      <c r="U324" s="28">
        <v>75</v>
      </c>
      <c r="V324" s="28">
        <v>85</v>
      </c>
      <c r="Y324" s="72">
        <v>0</v>
      </c>
      <c r="Z324" s="58">
        <v>98</v>
      </c>
      <c r="AA324">
        <v>52.47</v>
      </c>
      <c r="AB324">
        <v>100.34</v>
      </c>
      <c r="AC324" s="107">
        <v>0</v>
      </c>
      <c r="AD324" s="110">
        <v>122.5</v>
      </c>
      <c r="AE324" s="107">
        <f t="shared" si="10"/>
        <v>122.5</v>
      </c>
      <c r="AF324" s="107">
        <f>IF(ISBLANK(AC324),"",IF(ISBLANK(AA325),"",IFERROR(((AC324-AA325)/0.36/P324),"")))</f>
        <v>-0.89383561643835618</v>
      </c>
      <c r="AG324" s="107">
        <f>IF(ISBLANK(AC324),"",IF(ISBLANK(AC324),"",IFERROR(((AC324-AC325)/0.36/P324),"")))</f>
        <v>0</v>
      </c>
      <c r="AH324" s="107">
        <f>IF(ISBLANK(AB325),"",IF(ISBLANK(AE324),"",IFERROR(((AE324-AB325)/0.36/P324),"")))</f>
        <v>1.7747336377473366</v>
      </c>
      <c r="AI324" s="107">
        <f>IF(ISBLANK(AE325),"",IF(ISBLANK(AE324),"",IFERROR(((AE324-AE325)/0.36/P324),"")))</f>
        <v>2.9935312024353125</v>
      </c>
    </row>
    <row r="325" spans="1:35" x14ac:dyDescent="0.25">
      <c r="A325" s="15" t="s">
        <v>687</v>
      </c>
      <c r="B325" s="4" t="s">
        <v>789</v>
      </c>
      <c r="C325" s="4" t="s">
        <v>734</v>
      </c>
      <c r="D325" s="4" t="s">
        <v>809</v>
      </c>
      <c r="E325" s="4" t="s">
        <v>15</v>
      </c>
      <c r="F325" s="15" t="s">
        <v>627</v>
      </c>
      <c r="G325" s="15" t="s">
        <v>632</v>
      </c>
      <c r="H325" s="27">
        <v>4</v>
      </c>
      <c r="I325" s="15" t="s">
        <v>631</v>
      </c>
      <c r="J325" s="58" t="s">
        <v>720</v>
      </c>
      <c r="K325" s="26">
        <v>1020</v>
      </c>
      <c r="L325" s="98">
        <v>-2.3685700170000001</v>
      </c>
      <c r="M325" s="98">
        <v>34.062585980000001</v>
      </c>
      <c r="N325" s="24">
        <v>43168</v>
      </c>
      <c r="O325" s="24">
        <v>43241</v>
      </c>
      <c r="P325" s="26">
        <f t="shared" si="9"/>
        <v>73</v>
      </c>
      <c r="R325" s="91" t="s">
        <v>23</v>
      </c>
      <c r="S325" s="85">
        <v>2</v>
      </c>
      <c r="T325" s="85">
        <v>4.13</v>
      </c>
      <c r="U325" s="28">
        <v>52</v>
      </c>
      <c r="V325" s="28">
        <v>80</v>
      </c>
      <c r="Y325" s="72">
        <v>0</v>
      </c>
      <c r="Z325" s="58">
        <v>95</v>
      </c>
      <c r="AA325">
        <v>23.49</v>
      </c>
      <c r="AB325">
        <v>75.86</v>
      </c>
      <c r="AC325" s="107">
        <v>0</v>
      </c>
      <c r="AD325" s="110">
        <v>43.83</v>
      </c>
      <c r="AE325" s="107">
        <f t="shared" si="10"/>
        <v>43.83</v>
      </c>
      <c r="AF325" s="107">
        <f>IF(ISBLANK(AC325),"",IF(ISBLANK(AA325),"",IFERROR(((AC325-AA325)/0.36/P325),"")))</f>
        <v>-0.89383561643835618</v>
      </c>
      <c r="AH325" s="107">
        <f>IF(ISBLANK(AE325),"",IF(ISBLANK(AB325),"",IFERROR(((AE325-AB325)/0.36/P325),"")))</f>
        <v>-1.2187975646879758</v>
      </c>
    </row>
    <row r="326" spans="1:35" x14ac:dyDescent="0.25">
      <c r="A326" s="15" t="s">
        <v>688</v>
      </c>
      <c r="B326" s="4" t="s">
        <v>790</v>
      </c>
      <c r="C326" s="4" t="s">
        <v>735</v>
      </c>
      <c r="D326" s="4" t="s">
        <v>810</v>
      </c>
      <c r="E326" s="4" t="s">
        <v>31</v>
      </c>
      <c r="F326" s="15" t="s">
        <v>633</v>
      </c>
      <c r="G326" s="15" t="s">
        <v>628</v>
      </c>
      <c r="H326" s="27">
        <v>1</v>
      </c>
      <c r="I326" s="15" t="s">
        <v>629</v>
      </c>
      <c r="J326" s="58" t="s">
        <v>720</v>
      </c>
      <c r="K326" s="26">
        <v>995</v>
      </c>
      <c r="L326" s="98">
        <v>-3.2993320000000002</v>
      </c>
      <c r="M326" s="98">
        <v>34.848457965999998</v>
      </c>
      <c r="N326" s="24">
        <v>43166</v>
      </c>
      <c r="O326" s="24">
        <v>43245</v>
      </c>
      <c r="P326" s="26">
        <f t="shared" si="9"/>
        <v>79</v>
      </c>
      <c r="R326" s="91" t="s">
        <v>115</v>
      </c>
      <c r="S326" s="85">
        <v>1.5</v>
      </c>
      <c r="T326" s="85">
        <v>3.13</v>
      </c>
      <c r="U326" s="28">
        <v>7</v>
      </c>
      <c r="V326" s="28">
        <v>25</v>
      </c>
      <c r="Y326" s="72">
        <v>25</v>
      </c>
      <c r="Z326" s="58">
        <v>69</v>
      </c>
      <c r="AA326">
        <v>6.53</v>
      </c>
      <c r="AB326">
        <v>40.120000000000005</v>
      </c>
      <c r="AC326" s="107">
        <v>32.090000000000003</v>
      </c>
      <c r="AD326" s="110">
        <v>30.64</v>
      </c>
      <c r="AE326" s="107">
        <f t="shared" si="10"/>
        <v>62.730000000000004</v>
      </c>
      <c r="AF326" s="107">
        <f>IF(ISBLANK(AC326),"",IF(ISBLANK(AA328),"",IFERROR(((AC326-AA328)/0.36/P326),"")))</f>
        <v>1.1114627285513363</v>
      </c>
      <c r="AG326" s="107">
        <f>IF(ISBLANK(AC326),"",IF(ISBLANK(AC328),"",IFERROR(((AC326-AC328)/0.36/P326),"")))</f>
        <v>0.75527426160337563</v>
      </c>
      <c r="AH326" s="107">
        <f>IF(ISBLANK(AE326),"",IF(ISBLANK(AB328),"",IFERROR(((AE326-AB328)/0.36/P326),"")))</f>
        <v>2.0682137834036571</v>
      </c>
      <c r="AI326" s="107">
        <f>IF(ISBLANK(AE328),"",IF(ISBLANK(AE326),"",IFERROR(((AE326-AE328)/0.36/P326),"")))</f>
        <v>-1.3118846694796062</v>
      </c>
    </row>
    <row r="327" spans="1:35" x14ac:dyDescent="0.25">
      <c r="A327" s="15" t="s">
        <v>689</v>
      </c>
      <c r="B327" s="4" t="s">
        <v>790</v>
      </c>
      <c r="C327" s="4" t="s">
        <v>735</v>
      </c>
      <c r="D327" s="4" t="s">
        <v>810</v>
      </c>
      <c r="E327" s="4" t="s">
        <v>31</v>
      </c>
      <c r="F327" s="15" t="s">
        <v>633</v>
      </c>
      <c r="G327" s="15" t="s">
        <v>628</v>
      </c>
      <c r="H327" s="27">
        <v>1</v>
      </c>
      <c r="I327" s="15" t="s">
        <v>634</v>
      </c>
      <c r="J327" s="58" t="s">
        <v>720</v>
      </c>
      <c r="K327" s="26">
        <v>995</v>
      </c>
      <c r="L327" s="98">
        <v>-3.2993320000000002</v>
      </c>
      <c r="M327" s="98">
        <v>34.848457965999998</v>
      </c>
      <c r="N327" s="24">
        <v>43166</v>
      </c>
      <c r="O327" s="24">
        <v>43245</v>
      </c>
      <c r="P327" s="26">
        <f t="shared" si="9"/>
        <v>79</v>
      </c>
      <c r="R327" s="91" t="s">
        <v>115</v>
      </c>
      <c r="S327" s="85">
        <v>2.5</v>
      </c>
      <c r="T327" s="85">
        <v>3</v>
      </c>
      <c r="U327" s="28">
        <v>10</v>
      </c>
      <c r="V327" s="28">
        <v>35</v>
      </c>
      <c r="Y327" s="72">
        <v>10</v>
      </c>
      <c r="Z327" s="58">
        <v>70</v>
      </c>
      <c r="AA327">
        <v>47.08</v>
      </c>
      <c r="AB327">
        <v>91.58</v>
      </c>
      <c r="AC327" s="107">
        <v>23.2</v>
      </c>
      <c r="AD327" s="110">
        <v>110.2</v>
      </c>
      <c r="AE327" s="107">
        <f t="shared" si="10"/>
        <v>133.4</v>
      </c>
      <c r="AF327" s="107">
        <f>IF(ISBLANK(AC327),"",IF(ISBLANK(AA328),"",IFERROR(((AC327-AA328)/0.36/P327),"")))</f>
        <v>0.79887482419127986</v>
      </c>
      <c r="AG327" s="107">
        <f>IF(ISBLANK(AC327),"",IF(ISBLANK(AC328),"",IFERROR(((AC327-AC328)/0.36/P327),"")))</f>
        <v>0.44268635724331928</v>
      </c>
      <c r="AH327" s="107">
        <f>IF(ISBLANK(AE327),"",IF(ISBLANK(AB328),"",IFERROR(((AE327-AB328)/0.36/P327),"")))</f>
        <v>4.5530942334739803</v>
      </c>
      <c r="AI327" s="107">
        <f>IF(ISBLANK(AE328),"",IF(ISBLANK(AE327),"",IFERROR(((AE327-AE328)/0.36/P327),"")))</f>
        <v>1.1729957805907174</v>
      </c>
    </row>
    <row r="328" spans="1:35" x14ac:dyDescent="0.25">
      <c r="A328" s="15" t="s">
        <v>690</v>
      </c>
      <c r="B328" s="4" t="s">
        <v>790</v>
      </c>
      <c r="C328" s="4" t="s">
        <v>735</v>
      </c>
      <c r="D328" s="4" t="s">
        <v>810</v>
      </c>
      <c r="E328" s="4" t="s">
        <v>31</v>
      </c>
      <c r="F328" s="15" t="s">
        <v>633</v>
      </c>
      <c r="G328" s="15" t="s">
        <v>628</v>
      </c>
      <c r="H328" s="27">
        <v>1</v>
      </c>
      <c r="I328" s="15" t="s">
        <v>631</v>
      </c>
      <c r="J328" s="58" t="s">
        <v>720</v>
      </c>
      <c r="K328" s="26">
        <v>995</v>
      </c>
      <c r="L328" s="98">
        <v>-3.2993320000000002</v>
      </c>
      <c r="M328" s="98">
        <v>34.848457965999998</v>
      </c>
      <c r="N328" s="24">
        <v>43166</v>
      </c>
      <c r="O328" s="24">
        <v>43245</v>
      </c>
      <c r="P328" s="26">
        <f t="shared" si="9"/>
        <v>79</v>
      </c>
      <c r="R328" s="91" t="s">
        <v>115</v>
      </c>
      <c r="S328" s="85">
        <v>1.5</v>
      </c>
      <c r="T328" s="85">
        <v>2.5</v>
      </c>
      <c r="U328" s="28">
        <v>5</v>
      </c>
      <c r="V328" s="28">
        <v>15</v>
      </c>
      <c r="Y328" s="72">
        <v>7</v>
      </c>
      <c r="Z328" s="58">
        <v>57</v>
      </c>
      <c r="AA328">
        <v>0.48</v>
      </c>
      <c r="AB328">
        <v>3.91</v>
      </c>
      <c r="AC328" s="107">
        <v>10.61</v>
      </c>
      <c r="AD328" s="110">
        <v>89.43</v>
      </c>
      <c r="AE328" s="107">
        <f t="shared" si="10"/>
        <v>100.04</v>
      </c>
      <c r="AF328" s="107">
        <f>IF(ISBLANK(AC328),"",IF(ISBLANK(AA328),"",IFERROR(((AC328-AA328)/0.36/P328),"")))</f>
        <v>0.35618846694796058</v>
      </c>
      <c r="AH328" s="107">
        <f>IF(ISBLANK(AE328),"",IF(ISBLANK(AB328),"",IFERROR(((AE328-AB328)/0.36/P328),"")))</f>
        <v>3.3800984528832636</v>
      </c>
    </row>
    <row r="329" spans="1:35" x14ac:dyDescent="0.25">
      <c r="A329" s="15" t="s">
        <v>691</v>
      </c>
      <c r="B329" s="4" t="s">
        <v>791</v>
      </c>
      <c r="C329" s="4" t="s">
        <v>735</v>
      </c>
      <c r="D329" s="4" t="s">
        <v>811</v>
      </c>
      <c r="E329" s="4" t="s">
        <v>31</v>
      </c>
      <c r="F329" s="15" t="s">
        <v>633</v>
      </c>
      <c r="G329" s="15" t="s">
        <v>628</v>
      </c>
      <c r="H329" s="27">
        <v>2</v>
      </c>
      <c r="I329" s="15" t="s">
        <v>629</v>
      </c>
      <c r="J329" s="58" t="s">
        <v>720</v>
      </c>
      <c r="K329" s="26">
        <v>980</v>
      </c>
      <c r="L329" s="98">
        <v>-3.3032679740000002</v>
      </c>
      <c r="M329" s="98">
        <v>34.847795963000003</v>
      </c>
      <c r="N329" s="24">
        <v>43166</v>
      </c>
      <c r="O329" s="24">
        <v>43245</v>
      </c>
      <c r="P329" s="26">
        <f t="shared" si="9"/>
        <v>79</v>
      </c>
      <c r="R329" s="91" t="s">
        <v>115</v>
      </c>
      <c r="S329" s="85">
        <v>2</v>
      </c>
      <c r="T329" s="85">
        <v>1</v>
      </c>
      <c r="U329" s="28">
        <v>10</v>
      </c>
      <c r="V329" s="28">
        <v>25</v>
      </c>
      <c r="Y329" s="72">
        <v>25</v>
      </c>
      <c r="Z329" s="58">
        <v>75</v>
      </c>
      <c r="AA329">
        <v>16.989999999999998</v>
      </c>
      <c r="AB329">
        <v>38.04</v>
      </c>
      <c r="AC329" s="107">
        <v>37.49</v>
      </c>
      <c r="AD329" s="110">
        <v>46.66</v>
      </c>
      <c r="AE329" s="107">
        <f t="shared" si="10"/>
        <v>84.15</v>
      </c>
      <c r="AF329" s="107">
        <f>IF(ISBLANK(AC329),"",IF(ISBLANK(AA331),"",IFERROR(((AC329-AA331)/0.36/P329),"")))</f>
        <v>1.098804500703235</v>
      </c>
      <c r="AG329" s="107">
        <f>IF(ISBLANK(AC329),"",IF(ISBLANK(AC331),"",IFERROR(((AC329-AC331)/0.36/P329),"")))</f>
        <v>-9.5288326300984563E-2</v>
      </c>
      <c r="AH329" s="107">
        <f>IF(ISBLANK(AE329),"",IF(ISBLANK(AB331),"",IFERROR(((AE329-AB331)/0.36/P329),"")))</f>
        <v>2.6255274261603376</v>
      </c>
      <c r="AI329" s="107">
        <f>IF(ISBLANK(AE331),"",IF(ISBLANK(AE329),"",IFERROR(((AE329-AE331)/0.36/P329),"")))</f>
        <v>0.79500703234880454</v>
      </c>
    </row>
    <row r="330" spans="1:35" x14ac:dyDescent="0.25">
      <c r="A330" s="15" t="s">
        <v>692</v>
      </c>
      <c r="B330" s="4" t="s">
        <v>791</v>
      </c>
      <c r="C330" s="4" t="s">
        <v>735</v>
      </c>
      <c r="D330" s="4" t="s">
        <v>811</v>
      </c>
      <c r="E330" s="4" t="s">
        <v>31</v>
      </c>
      <c r="F330" s="15" t="s">
        <v>633</v>
      </c>
      <c r="G330" s="15" t="s">
        <v>628</v>
      </c>
      <c r="H330" s="27">
        <v>2</v>
      </c>
      <c r="I330" s="15" t="s">
        <v>634</v>
      </c>
      <c r="J330" s="58" t="s">
        <v>720</v>
      </c>
      <c r="K330" s="26">
        <v>980</v>
      </c>
      <c r="L330" s="98">
        <v>-3.3032679740000002</v>
      </c>
      <c r="M330" s="98">
        <v>34.847795963000003</v>
      </c>
      <c r="N330" s="24">
        <v>43166</v>
      </c>
      <c r="O330" s="24">
        <v>43245</v>
      </c>
      <c r="P330" s="26">
        <f t="shared" si="9"/>
        <v>79</v>
      </c>
      <c r="R330" s="91" t="s">
        <v>115</v>
      </c>
      <c r="S330" s="85">
        <v>1</v>
      </c>
      <c r="T330" s="85">
        <v>2</v>
      </c>
      <c r="U330" s="28">
        <v>8</v>
      </c>
      <c r="V330" s="28">
        <v>16</v>
      </c>
      <c r="Y330" s="72">
        <v>45</v>
      </c>
      <c r="Z330" s="58">
        <v>79</v>
      </c>
      <c r="AA330">
        <v>8.75</v>
      </c>
      <c r="AB330">
        <v>37.04</v>
      </c>
      <c r="AC330" s="107">
        <v>52.13</v>
      </c>
      <c r="AD330" s="110">
        <v>37.700000000000003</v>
      </c>
      <c r="AE330" s="107">
        <f t="shared" si="10"/>
        <v>89.830000000000013</v>
      </c>
      <c r="AF330" s="107">
        <f>IF(ISBLANK(AC330),"",IF(ISBLANK(AA331),"",IFERROR(((AC330-AA331)/0.36/P330),"")))</f>
        <v>1.6135724331926864</v>
      </c>
      <c r="AG330" s="107">
        <f>IF(ISBLANK(AC330),"",IF(ISBLANK(AC331),"",IFERROR(((AC330-AC331)/0.36/P330),"")))</f>
        <v>0.41947960618846702</v>
      </c>
      <c r="AH330" s="107">
        <f>IF(ISBLANK(AE330),"",IF(ISBLANK(AB331),"",IFERROR(((AE330-AB331)/0.36/P330),"")))</f>
        <v>2.8252461322081581</v>
      </c>
      <c r="AI330" s="107">
        <f>IF(ISBLANK(AE331),"",IF(ISBLANK(AE330),"",IFERROR(((AE330-AE331)/0.36/P330),"")))</f>
        <v>0.99472573839662481</v>
      </c>
    </row>
    <row r="331" spans="1:35" x14ac:dyDescent="0.25">
      <c r="A331" s="15" t="s">
        <v>693</v>
      </c>
      <c r="B331" s="4" t="s">
        <v>791</v>
      </c>
      <c r="C331" s="4" t="s">
        <v>735</v>
      </c>
      <c r="D331" s="15" t="s">
        <v>811</v>
      </c>
      <c r="E331" s="4" t="s">
        <v>31</v>
      </c>
      <c r="F331" s="15" t="s">
        <v>633</v>
      </c>
      <c r="G331" s="15" t="s">
        <v>628</v>
      </c>
      <c r="H331" s="27">
        <v>2</v>
      </c>
      <c r="I331" s="15" t="s">
        <v>631</v>
      </c>
      <c r="J331" s="58" t="s">
        <v>720</v>
      </c>
      <c r="K331" s="27">
        <v>980</v>
      </c>
      <c r="L331" s="98">
        <v>-3.3032679740000002</v>
      </c>
      <c r="M331" s="98">
        <v>34.847795963000003</v>
      </c>
      <c r="N331" s="24">
        <v>43166</v>
      </c>
      <c r="O331" s="24">
        <v>43245</v>
      </c>
      <c r="P331" s="26">
        <f t="shared" si="9"/>
        <v>79</v>
      </c>
      <c r="R331" s="91" t="s">
        <v>115</v>
      </c>
      <c r="S331" s="85">
        <v>1.5</v>
      </c>
      <c r="T331" s="85">
        <v>0.63</v>
      </c>
      <c r="U331" s="28">
        <v>12</v>
      </c>
      <c r="V331" s="28">
        <v>20</v>
      </c>
      <c r="Y331" s="72">
        <v>45</v>
      </c>
      <c r="Z331" s="58">
        <v>77</v>
      </c>
      <c r="AA331">
        <v>6.24</v>
      </c>
      <c r="AB331">
        <v>9.48</v>
      </c>
      <c r="AC331" s="107">
        <v>40.200000000000003</v>
      </c>
      <c r="AD331" s="110">
        <v>21.34</v>
      </c>
      <c r="AE331" s="107">
        <f t="shared" si="10"/>
        <v>61.540000000000006</v>
      </c>
      <c r="AF331" s="107">
        <f>IF(ISBLANK(AC331),"",IF(ISBLANK(AA331),"",IFERROR(((AC331-AA331)/0.36/P331),"")))</f>
        <v>1.1940928270042195</v>
      </c>
      <c r="AH331" s="107">
        <f>IF(ISBLANK(AE331),"",IF(ISBLANK(AB331),"",IFERROR(((AE331-AB331)/0.36/P331),"")))</f>
        <v>1.8305203938115331</v>
      </c>
    </row>
    <row r="332" spans="1:35" x14ac:dyDescent="0.25">
      <c r="A332" s="15" t="s">
        <v>694</v>
      </c>
      <c r="B332" s="4" t="s">
        <v>792</v>
      </c>
      <c r="C332" s="4" t="s">
        <v>735</v>
      </c>
      <c r="D332" s="4" t="s">
        <v>812</v>
      </c>
      <c r="E332" s="4" t="s">
        <v>31</v>
      </c>
      <c r="F332" s="15" t="s">
        <v>633</v>
      </c>
      <c r="G332" s="15" t="s">
        <v>628</v>
      </c>
      <c r="H332" s="27">
        <v>3</v>
      </c>
      <c r="I332" s="15" t="s">
        <v>629</v>
      </c>
      <c r="J332" s="58" t="s">
        <v>720</v>
      </c>
      <c r="K332" s="26">
        <v>998</v>
      </c>
      <c r="L332" s="98">
        <v>-3.295644969</v>
      </c>
      <c r="M332" s="98">
        <v>34.852435010999997</v>
      </c>
      <c r="N332" s="24">
        <v>43166</v>
      </c>
      <c r="O332" s="24">
        <v>43245</v>
      </c>
      <c r="P332" s="26">
        <f t="shared" si="9"/>
        <v>79</v>
      </c>
      <c r="R332" s="91" t="s">
        <v>115</v>
      </c>
      <c r="S332" s="85">
        <v>1</v>
      </c>
      <c r="T332" s="85">
        <v>1.25</v>
      </c>
      <c r="U332" s="28">
        <v>10</v>
      </c>
      <c r="V332" s="28">
        <v>20</v>
      </c>
      <c r="Y332" s="72">
        <v>5</v>
      </c>
      <c r="Z332" s="58">
        <v>28</v>
      </c>
      <c r="AA332">
        <v>2.64</v>
      </c>
      <c r="AB332">
        <v>14.33</v>
      </c>
      <c r="AC332" s="107">
        <v>10.220000000000001</v>
      </c>
      <c r="AD332" s="110">
        <v>18.34</v>
      </c>
      <c r="AE332" s="107">
        <f t="shared" si="10"/>
        <v>28.560000000000002</v>
      </c>
      <c r="AF332" s="107">
        <f>IF(ISBLANK(AC332),"",IF(ISBLANK(AA334),"",IFERROR(((AC332-AA334)/0.36/P332),"")))</f>
        <v>0.21448663853727148</v>
      </c>
      <c r="AG332" s="107">
        <f>IF(ISBLANK(AC332),"",IF(ISBLANK(AC334),"",IFERROR(((AC332-AC334)/0.36/P332),"")))</f>
        <v>-0.18143459915611815</v>
      </c>
      <c r="AH332" s="107">
        <f>IF(ISBLANK(AE332),"",IF(ISBLANK(AB334),"",IFERROR(((AE332-AB334)/0.36/P332),"")))</f>
        <v>0.71976090014064709</v>
      </c>
      <c r="AI332" s="107">
        <f>IF(ISBLANK(AE334),"",IF(ISBLANK(AE332),"",IFERROR(((AE332-AE334)/0.36/P332),"")))</f>
        <v>-1.5246132208157523</v>
      </c>
    </row>
    <row r="333" spans="1:35" x14ac:dyDescent="0.25">
      <c r="A333" s="15" t="s">
        <v>695</v>
      </c>
      <c r="B333" s="4" t="s">
        <v>792</v>
      </c>
      <c r="C333" s="4" t="s">
        <v>735</v>
      </c>
      <c r="D333" s="4" t="s">
        <v>812</v>
      </c>
      <c r="E333" s="4" t="s">
        <v>31</v>
      </c>
      <c r="F333" s="15" t="s">
        <v>633</v>
      </c>
      <c r="G333" s="15" t="s">
        <v>628</v>
      </c>
      <c r="H333" s="27">
        <v>3</v>
      </c>
      <c r="I333" s="15" t="s">
        <v>634</v>
      </c>
      <c r="J333" s="58" t="s">
        <v>720</v>
      </c>
      <c r="K333" s="26">
        <v>998</v>
      </c>
      <c r="L333" s="98">
        <v>-3.295644969</v>
      </c>
      <c r="M333" s="98">
        <v>34.852435010999997</v>
      </c>
      <c r="N333" s="24">
        <v>43166</v>
      </c>
      <c r="O333" s="24">
        <v>43245</v>
      </c>
      <c r="P333" s="26">
        <f t="shared" si="9"/>
        <v>79</v>
      </c>
      <c r="R333" s="91" t="s">
        <v>115</v>
      </c>
      <c r="S333" s="85">
        <v>2</v>
      </c>
      <c r="T333" s="85">
        <v>2.75</v>
      </c>
      <c r="U333" s="28">
        <v>10</v>
      </c>
      <c r="V333" s="28">
        <v>30</v>
      </c>
      <c r="Y333" s="72">
        <v>10</v>
      </c>
      <c r="Z333" s="58">
        <v>55</v>
      </c>
      <c r="AA333">
        <v>12.7</v>
      </c>
      <c r="AB333">
        <v>18.59</v>
      </c>
      <c r="AC333" s="107">
        <v>24.59</v>
      </c>
      <c r="AD333" s="110">
        <v>73.2</v>
      </c>
      <c r="AE333" s="107">
        <f t="shared" si="10"/>
        <v>97.79</v>
      </c>
      <c r="AF333" s="107">
        <f>IF(ISBLANK(AC333),"",IF(ISBLANK(AA334),"",IFERROR(((AC333-AA334)/0.36/P333),"")))</f>
        <v>0.71976090014064698</v>
      </c>
      <c r="AG333" s="107">
        <f>IF(ISBLANK(AC333),"",IF(ISBLANK(AC334),"",IFERROR(((AC333-AC334)/0.36/P333),"")))</f>
        <v>0.32383966244725737</v>
      </c>
      <c r="AH333" s="107">
        <f>IF(ISBLANK(AE333),"",IF(ISBLANK(AB334),"",IFERROR(((AE333-AB334)/0.36/P333),"")))</f>
        <v>3.1540084388185656</v>
      </c>
      <c r="AI333" s="107">
        <f>IF(ISBLANK(AE334),"",IF(ISBLANK(AE333),"",IFERROR(((AE333-AE334)/0.36/P333),"")))</f>
        <v>0.9096343178621662</v>
      </c>
    </row>
    <row r="334" spans="1:35" x14ac:dyDescent="0.25">
      <c r="A334" s="15" t="s">
        <v>696</v>
      </c>
      <c r="B334" s="4" t="s">
        <v>792</v>
      </c>
      <c r="C334" s="4" t="s">
        <v>735</v>
      </c>
      <c r="D334" s="4" t="s">
        <v>812</v>
      </c>
      <c r="E334" s="4" t="s">
        <v>31</v>
      </c>
      <c r="F334" s="15" t="s">
        <v>633</v>
      </c>
      <c r="G334" s="15" t="s">
        <v>628</v>
      </c>
      <c r="H334" s="27">
        <v>3</v>
      </c>
      <c r="I334" s="15" t="s">
        <v>631</v>
      </c>
      <c r="J334" s="58" t="s">
        <v>720</v>
      </c>
      <c r="K334" s="26">
        <v>998</v>
      </c>
      <c r="L334" s="98">
        <v>-3.295644969</v>
      </c>
      <c r="M334" s="98">
        <v>34.852435010999997</v>
      </c>
      <c r="N334" s="24">
        <v>43166</v>
      </c>
      <c r="O334" s="24">
        <v>43245</v>
      </c>
      <c r="P334" s="26">
        <f t="shared" si="9"/>
        <v>79</v>
      </c>
      <c r="R334" s="91" t="s">
        <v>115</v>
      </c>
      <c r="S334" s="85">
        <v>1.2</v>
      </c>
      <c r="T334" s="85">
        <v>1.88</v>
      </c>
      <c r="U334" s="28">
        <v>10</v>
      </c>
      <c r="V334" s="28">
        <v>30</v>
      </c>
      <c r="Y334" s="72">
        <v>15</v>
      </c>
      <c r="Z334" s="58">
        <v>35</v>
      </c>
      <c r="AA334">
        <v>4.12</v>
      </c>
      <c r="AB334">
        <v>8.09</v>
      </c>
      <c r="AC334" s="107">
        <v>15.38</v>
      </c>
      <c r="AD334" s="110">
        <v>56.54</v>
      </c>
      <c r="AE334" s="107">
        <f t="shared" si="10"/>
        <v>71.92</v>
      </c>
      <c r="AF334" s="107">
        <f>IF(ISBLANK(AC334),"",IF(ISBLANK(AA334),"",IFERROR(((AC334-AA334)/0.36/P334),"")))</f>
        <v>0.39592123769338966</v>
      </c>
      <c r="AH334" s="107">
        <f>IF(ISBLANK(AE334),"",IF(ISBLANK(AB334),"",IFERROR(((AE334-AB334)/0.36/P334),"")))</f>
        <v>2.2443741209563997</v>
      </c>
    </row>
    <row r="335" spans="1:35" x14ac:dyDescent="0.25">
      <c r="A335" s="15" t="s">
        <v>697</v>
      </c>
      <c r="B335" s="4" t="s">
        <v>793</v>
      </c>
      <c r="C335" s="4" t="s">
        <v>735</v>
      </c>
      <c r="D335" s="4" t="s">
        <v>813</v>
      </c>
      <c r="E335" s="4" t="s">
        <v>31</v>
      </c>
      <c r="F335" s="15" t="s">
        <v>633</v>
      </c>
      <c r="G335" s="15" t="s">
        <v>628</v>
      </c>
      <c r="H335" s="27">
        <v>4</v>
      </c>
      <c r="I335" s="15" t="s">
        <v>629</v>
      </c>
      <c r="J335" s="58" t="s">
        <v>720</v>
      </c>
      <c r="K335" s="26">
        <v>1000</v>
      </c>
      <c r="L335" s="98">
        <v>-3.296013018</v>
      </c>
      <c r="M335" s="98">
        <v>34.854326974999999</v>
      </c>
      <c r="N335" s="24">
        <v>43166</v>
      </c>
      <c r="O335" s="24">
        <v>43245</v>
      </c>
      <c r="P335" s="26">
        <f t="shared" si="9"/>
        <v>79</v>
      </c>
      <c r="R335" s="91" t="s">
        <v>115</v>
      </c>
      <c r="S335" s="85">
        <v>0.5</v>
      </c>
      <c r="T335" s="85">
        <v>1.75</v>
      </c>
      <c r="U335" s="28">
        <v>10</v>
      </c>
      <c r="V335" s="28">
        <v>30</v>
      </c>
      <c r="Y335" s="72">
        <v>20</v>
      </c>
      <c r="Z335" s="58">
        <v>66</v>
      </c>
      <c r="AA335">
        <v>6.64</v>
      </c>
      <c r="AB335">
        <v>20.74</v>
      </c>
      <c r="AC335" s="107">
        <v>31.15</v>
      </c>
      <c r="AD335" s="110">
        <v>30.9</v>
      </c>
      <c r="AE335" s="107">
        <f t="shared" si="10"/>
        <v>62.05</v>
      </c>
      <c r="AF335" s="107">
        <f>IF(ISBLANK(AC335),"",IF(ISBLANK(AA337),"",IFERROR(((AC335-AA337)/0.36/P335),"")))</f>
        <v>0.86568213783403658</v>
      </c>
      <c r="AG335" s="107">
        <f>IF(ISBLANK(AC335),"",IF(ISBLANK(AC337),"",IFERROR(((AC335-AC337)/0.36/P335),"")))</f>
        <v>0.6188466947960618</v>
      </c>
      <c r="AH335" s="107">
        <f>IF(ISBLANK(AE335),"",IF(ISBLANK(AB337),"",IFERROR(((AE335-AB337)/0.36/P335),"")))</f>
        <v>1.1814345991561179</v>
      </c>
      <c r="AI335" s="107">
        <f>IF(ISBLANK(AE337),"",IF(ISBLANK(AE335),"",IFERROR(((AE335-AE337)/0.36/P335),"")))</f>
        <v>0.5</v>
      </c>
    </row>
    <row r="336" spans="1:35" x14ac:dyDescent="0.25">
      <c r="A336" s="15" t="s">
        <v>698</v>
      </c>
      <c r="B336" s="4" t="s">
        <v>793</v>
      </c>
      <c r="C336" s="4" t="s">
        <v>735</v>
      </c>
      <c r="D336" s="4" t="s">
        <v>813</v>
      </c>
      <c r="E336" s="4" t="s">
        <v>31</v>
      </c>
      <c r="F336" s="15" t="s">
        <v>633</v>
      </c>
      <c r="G336" s="15" t="s">
        <v>628</v>
      </c>
      <c r="H336" s="27">
        <v>4</v>
      </c>
      <c r="I336" s="15" t="s">
        <v>634</v>
      </c>
      <c r="J336" s="58" t="s">
        <v>720</v>
      </c>
      <c r="K336" s="26">
        <v>1000</v>
      </c>
      <c r="L336" s="98">
        <v>-3.296013018</v>
      </c>
      <c r="M336" s="98">
        <v>34.854326974999999</v>
      </c>
      <c r="N336" s="24">
        <v>43166</v>
      </c>
      <c r="O336" s="24">
        <v>43245</v>
      </c>
      <c r="P336" s="26">
        <f t="shared" si="9"/>
        <v>79</v>
      </c>
      <c r="R336" s="91" t="s">
        <v>115</v>
      </c>
      <c r="S336" s="85">
        <v>1.5</v>
      </c>
      <c r="T336" s="85">
        <v>2</v>
      </c>
      <c r="U336" s="28">
        <v>5</v>
      </c>
      <c r="V336" s="28">
        <v>35</v>
      </c>
      <c r="Y336" s="72">
        <v>15</v>
      </c>
      <c r="Z336" s="58">
        <v>67</v>
      </c>
      <c r="AA336">
        <v>5.37</v>
      </c>
      <c r="AB336">
        <v>16.52</v>
      </c>
      <c r="AC336" s="107">
        <v>16.489999999999998</v>
      </c>
      <c r="AD336" s="110">
        <v>60.15</v>
      </c>
      <c r="AE336" s="107">
        <f t="shared" si="10"/>
        <v>76.64</v>
      </c>
      <c r="AF336" s="107">
        <f>IF(ISBLANK(AC336),"",IF(ISBLANK(AA337),"",IFERROR(((AC336-AA337)/0.36/P336),"")))</f>
        <v>0.35021097046413496</v>
      </c>
      <c r="AG336" s="107">
        <f>IF(ISBLANK(AC336),"",IF(ISBLANK(AC337),"",IFERROR(((AC336-AC337)/0.36/P336),"")))</f>
        <v>0.10337552742616027</v>
      </c>
      <c r="AH336" s="107">
        <f>IF(ISBLANK(AE336),"",IF(ISBLANK(AB337),"",IFERROR(((AE336-AB337)/0.36/P336),"")))</f>
        <v>1.6944444444444444</v>
      </c>
      <c r="AI336" s="107">
        <f>IF(ISBLANK(AE337),"",IF(ISBLANK(AE336),"",IFERROR(((AE336-AE337)/0.36/P336),"")))</f>
        <v>1.0130098452883265</v>
      </c>
    </row>
    <row r="337" spans="1:35" x14ac:dyDescent="0.25">
      <c r="A337" s="15" t="s">
        <v>699</v>
      </c>
      <c r="B337" s="4" t="s">
        <v>793</v>
      </c>
      <c r="C337" s="4" t="s">
        <v>735</v>
      </c>
      <c r="D337" s="4" t="s">
        <v>813</v>
      </c>
      <c r="E337" s="4" t="s">
        <v>31</v>
      </c>
      <c r="F337" s="15" t="s">
        <v>633</v>
      </c>
      <c r="G337" s="15" t="s">
        <v>628</v>
      </c>
      <c r="H337" s="27">
        <v>4</v>
      </c>
      <c r="I337" s="15" t="s">
        <v>631</v>
      </c>
      <c r="J337" s="58" t="s">
        <v>720</v>
      </c>
      <c r="K337" s="26">
        <v>1000</v>
      </c>
      <c r="L337" s="98">
        <v>-3.296013018</v>
      </c>
      <c r="M337" s="98">
        <v>34.854326974999999</v>
      </c>
      <c r="N337" s="24">
        <v>43166</v>
      </c>
      <c r="O337" s="24">
        <v>43245</v>
      </c>
      <c r="P337" s="26">
        <f t="shared" si="9"/>
        <v>79</v>
      </c>
      <c r="R337" s="91" t="s">
        <v>115</v>
      </c>
      <c r="S337" s="85">
        <v>1.5</v>
      </c>
      <c r="T337" s="85">
        <v>2.38</v>
      </c>
      <c r="U337" s="28">
        <v>10</v>
      </c>
      <c r="V337" s="28">
        <v>45</v>
      </c>
      <c r="Y337" s="72">
        <v>10</v>
      </c>
      <c r="Z337" s="58">
        <v>41</v>
      </c>
      <c r="AA337">
        <v>6.53</v>
      </c>
      <c r="AB337">
        <v>28.450000000000003</v>
      </c>
      <c r="AC337" s="107">
        <v>13.55</v>
      </c>
      <c r="AD337" s="110">
        <v>34.28</v>
      </c>
      <c r="AE337" s="107">
        <f t="shared" si="10"/>
        <v>47.83</v>
      </c>
      <c r="AF337" s="107">
        <f>IF(ISBLANK(AC337),"",IF(ISBLANK(AA337),"",IFERROR(((AC337-AA337)/0.36/P337),"")))</f>
        <v>0.24683544303797472</v>
      </c>
      <c r="AH337" s="107">
        <f>IF(ISBLANK(AE337),"",IF(ISBLANK(AB337),"",IFERROR(((AE337-AB337)/0.36/P337),"")))</f>
        <v>0.68143459915611804</v>
      </c>
    </row>
    <row r="338" spans="1:35" x14ac:dyDescent="0.25">
      <c r="A338" s="15" t="s">
        <v>700</v>
      </c>
      <c r="B338" s="4" t="s">
        <v>794</v>
      </c>
      <c r="C338" s="4" t="s">
        <v>736</v>
      </c>
      <c r="D338" s="4" t="s">
        <v>814</v>
      </c>
      <c r="E338" s="4" t="s">
        <v>59</v>
      </c>
      <c r="F338" s="15" t="s">
        <v>633</v>
      </c>
      <c r="G338" s="15" t="s">
        <v>632</v>
      </c>
      <c r="H338" s="27">
        <v>1</v>
      </c>
      <c r="I338" s="15" t="s">
        <v>629</v>
      </c>
      <c r="J338" s="58" t="s">
        <v>720</v>
      </c>
      <c r="K338" s="26">
        <v>1009</v>
      </c>
      <c r="L338" s="98">
        <v>-3.3032119830000002</v>
      </c>
      <c r="M338" s="98">
        <v>34.847736032999997</v>
      </c>
      <c r="N338" s="24">
        <v>43167</v>
      </c>
      <c r="O338" s="24">
        <v>43244</v>
      </c>
      <c r="P338" s="26">
        <f t="shared" si="9"/>
        <v>77</v>
      </c>
      <c r="R338" s="91" t="s">
        <v>352</v>
      </c>
      <c r="S338" s="85">
        <v>4</v>
      </c>
      <c r="T338" s="85">
        <v>9.25</v>
      </c>
      <c r="U338" s="28">
        <v>10</v>
      </c>
      <c r="V338" s="28">
        <v>60</v>
      </c>
      <c r="Y338" s="72">
        <v>70</v>
      </c>
      <c r="Z338" s="58">
        <v>90</v>
      </c>
      <c r="AB338">
        <v>93.2</v>
      </c>
      <c r="AC338" s="108">
        <v>41.13</v>
      </c>
      <c r="AD338" s="110">
        <v>49.11</v>
      </c>
      <c r="AE338" s="107">
        <f t="shared" si="10"/>
        <v>90.240000000000009</v>
      </c>
      <c r="AF338" s="107">
        <f>IF(ISBLANK(AC338),"",IF(ISBLANK(AA339),"",IFERROR(((AC338-AA339)/0.36/P338),"")))</f>
        <v>1.0974025974025976</v>
      </c>
      <c r="AG338" s="107">
        <f>IF(ISBLANK(AC338),"",IF(ISBLANK(AC339),"",IFERROR(((AC338-AC339)/0.36/P338),"")))</f>
        <v>0.95021645021645051</v>
      </c>
      <c r="AH338" s="107">
        <f>IF(ISBLANK(AE338),"",IF(ISBLANK(AB339),"",IFERROR(((AE338-AB339)/0.36/P338),"")))</f>
        <v>1.651515151515152</v>
      </c>
      <c r="AI338" s="107">
        <f>IF(ISBLANK(AE339),"",IF(ISBLANK(AE338),"",IFERROR(((AE338-AE339)/0.36/P338),"")))</f>
        <v>1.9567099567099571</v>
      </c>
    </row>
    <row r="339" spans="1:35" x14ac:dyDescent="0.25">
      <c r="A339" s="15" t="s">
        <v>701</v>
      </c>
      <c r="B339" s="4" t="s">
        <v>794</v>
      </c>
      <c r="C339" s="4" t="s">
        <v>736</v>
      </c>
      <c r="D339" s="4" t="s">
        <v>814</v>
      </c>
      <c r="E339" s="4" t="s">
        <v>59</v>
      </c>
      <c r="F339" s="15" t="s">
        <v>633</v>
      </c>
      <c r="G339" s="15" t="s">
        <v>632</v>
      </c>
      <c r="H339" s="27">
        <v>1</v>
      </c>
      <c r="I339" s="15" t="s">
        <v>631</v>
      </c>
      <c r="J339" s="58" t="s">
        <v>720</v>
      </c>
      <c r="K339" s="26">
        <v>1009</v>
      </c>
      <c r="L339" s="98">
        <v>-3.3032119830000002</v>
      </c>
      <c r="M339" s="98">
        <v>34.847736032999997</v>
      </c>
      <c r="N339" s="24">
        <v>43167</v>
      </c>
      <c r="O339" s="24">
        <v>43244</v>
      </c>
      <c r="P339" s="26">
        <f t="shared" si="9"/>
        <v>77</v>
      </c>
      <c r="R339" s="91" t="s">
        <v>352</v>
      </c>
      <c r="S339" s="85">
        <v>2.5</v>
      </c>
      <c r="T339" s="85">
        <v>5.75</v>
      </c>
      <c r="U339" s="28">
        <v>25</v>
      </c>
      <c r="V339" s="28">
        <v>70</v>
      </c>
      <c r="Y339" s="72">
        <v>30</v>
      </c>
      <c r="Z339" s="58">
        <v>50</v>
      </c>
      <c r="AA339">
        <v>10.71</v>
      </c>
      <c r="AB339">
        <v>44.46</v>
      </c>
      <c r="AC339" s="107">
        <v>14.79</v>
      </c>
      <c r="AD339" s="110">
        <v>21.21</v>
      </c>
      <c r="AE339" s="107">
        <f t="shared" si="10"/>
        <v>36</v>
      </c>
      <c r="AF339" s="107">
        <f>IF(ISBLANK(AC339),"",IF(ISBLANK(AA339),"",IFERROR(((AC339-AA339)/0.36/P339),"")))</f>
        <v>0.14718614718614711</v>
      </c>
      <c r="AH339" s="107">
        <f>IF(ISBLANK(AE339),"",IF(ISBLANK(AB339),"",IFERROR(((AE339-AB339)/0.36/P339),"")))</f>
        <v>-0.30519480519480524</v>
      </c>
    </row>
    <row r="340" spans="1:35" x14ac:dyDescent="0.25">
      <c r="A340" s="15" t="s">
        <v>702</v>
      </c>
      <c r="B340" s="4" t="s">
        <v>795</v>
      </c>
      <c r="C340" s="4" t="s">
        <v>736</v>
      </c>
      <c r="D340" s="4" t="s">
        <v>815</v>
      </c>
      <c r="E340" s="4" t="s">
        <v>59</v>
      </c>
      <c r="F340" s="15" t="s">
        <v>633</v>
      </c>
      <c r="G340" s="15" t="s">
        <v>632</v>
      </c>
      <c r="H340" s="27">
        <v>2</v>
      </c>
      <c r="I340" s="15" t="s">
        <v>629</v>
      </c>
      <c r="J340" s="58" t="s">
        <v>720</v>
      </c>
      <c r="K340" s="26">
        <v>1006</v>
      </c>
      <c r="L340" s="98">
        <v>-3.40842599</v>
      </c>
      <c r="M340" s="98">
        <v>34.850243982000002</v>
      </c>
      <c r="N340" s="24">
        <v>43167</v>
      </c>
      <c r="O340" s="24">
        <v>43244</v>
      </c>
      <c r="P340" s="26">
        <f t="shared" si="9"/>
        <v>77</v>
      </c>
      <c r="R340" s="91" t="s">
        <v>352</v>
      </c>
      <c r="S340" s="85">
        <v>3</v>
      </c>
      <c r="T340" s="85">
        <v>4.63</v>
      </c>
      <c r="U340" s="28">
        <v>25</v>
      </c>
      <c r="V340" s="28">
        <v>50</v>
      </c>
      <c r="Y340" s="72">
        <v>60</v>
      </c>
      <c r="Z340" s="58">
        <v>90</v>
      </c>
      <c r="AA340">
        <v>4.87</v>
      </c>
      <c r="AB340">
        <v>48.66</v>
      </c>
      <c r="AC340" s="108">
        <v>36.33</v>
      </c>
      <c r="AD340" s="110">
        <v>40.53</v>
      </c>
      <c r="AE340" s="107">
        <f t="shared" si="10"/>
        <v>76.86</v>
      </c>
      <c r="AF340" s="107">
        <f>IF(ISBLANK(AC340),"",IF(ISBLANK(AA341),"",IFERROR(((AC340-AA341)/0.36/P340),"")))</f>
        <v>1.2344877344877345</v>
      </c>
      <c r="AG340" s="107">
        <f>IF(ISBLANK(AC340),"",IF(ISBLANK(AC341),"",IFERROR(((AC340-AC341)/0.36/P340),"")))</f>
        <v>0.33441558441558439</v>
      </c>
      <c r="AH340" s="107">
        <f>IF(ISBLANK(AE340),"",IF(ISBLANK(AB341),"",IFERROR(((AE340-AB341)/0.36/P340),"")))</f>
        <v>2.1984126984126982</v>
      </c>
      <c r="AI340" s="107">
        <f>IF(ISBLANK(AE341),"",IF(ISBLANK(AE340),"",IFERROR(((AE340-AE341)/0.36/P340),"")))</f>
        <v>1.3062770562770565</v>
      </c>
    </row>
    <row r="341" spans="1:35" x14ac:dyDescent="0.25">
      <c r="A341" s="15" t="s">
        <v>703</v>
      </c>
      <c r="B341" s="4" t="s">
        <v>795</v>
      </c>
      <c r="C341" s="4" t="s">
        <v>736</v>
      </c>
      <c r="D341" s="15" t="s">
        <v>815</v>
      </c>
      <c r="E341" s="4" t="s">
        <v>59</v>
      </c>
      <c r="F341" s="15" t="s">
        <v>633</v>
      </c>
      <c r="G341" s="15" t="s">
        <v>632</v>
      </c>
      <c r="H341" s="27">
        <v>2</v>
      </c>
      <c r="I341" s="15" t="s">
        <v>631</v>
      </c>
      <c r="J341" s="58" t="s">
        <v>720</v>
      </c>
      <c r="K341" s="27">
        <v>1006</v>
      </c>
      <c r="L341" s="98">
        <v>-3.40842599</v>
      </c>
      <c r="M341" s="98">
        <v>34.850243982000002</v>
      </c>
      <c r="N341" s="24">
        <v>43167</v>
      </c>
      <c r="O341" s="24">
        <v>43244</v>
      </c>
      <c r="P341" s="26">
        <f t="shared" si="9"/>
        <v>77</v>
      </c>
      <c r="R341" s="91" t="s">
        <v>352</v>
      </c>
      <c r="S341" s="85">
        <v>2</v>
      </c>
      <c r="T341" s="85">
        <v>7.25</v>
      </c>
      <c r="U341" s="28">
        <v>10</v>
      </c>
      <c r="V341" s="28">
        <v>38</v>
      </c>
      <c r="Y341" s="72">
        <v>40</v>
      </c>
      <c r="Z341" s="58">
        <v>55</v>
      </c>
      <c r="AA341">
        <v>2.11</v>
      </c>
      <c r="AB341">
        <v>15.92</v>
      </c>
      <c r="AC341" s="107">
        <v>27.06</v>
      </c>
      <c r="AD341" s="110">
        <v>13.59</v>
      </c>
      <c r="AE341" s="107">
        <f t="shared" si="10"/>
        <v>40.65</v>
      </c>
      <c r="AF341" s="107">
        <f>IF(ISBLANK(AC341),"",IF(ISBLANK(AA341),"",IFERROR(((AC341-AA341)/0.36/P341),"")))</f>
        <v>0.90007215007215013</v>
      </c>
      <c r="AH341" s="107">
        <f>IF(ISBLANK(AE341),"",IF(ISBLANK(AB341),"",IFERROR(((AE341-AB341)/0.36/P341),"")))</f>
        <v>0.89213564213564212</v>
      </c>
    </row>
    <row r="342" spans="1:35" x14ac:dyDescent="0.25">
      <c r="A342" s="15" t="s">
        <v>704</v>
      </c>
      <c r="B342" s="15" t="s">
        <v>796</v>
      </c>
      <c r="C342" s="15" t="s">
        <v>736</v>
      </c>
      <c r="D342" s="15" t="s">
        <v>816</v>
      </c>
      <c r="E342" s="4" t="s">
        <v>59</v>
      </c>
      <c r="F342" s="15" t="s">
        <v>633</v>
      </c>
      <c r="G342" s="15" t="s">
        <v>632</v>
      </c>
      <c r="H342" s="27">
        <v>3</v>
      </c>
      <c r="I342" s="15" t="s">
        <v>629</v>
      </c>
      <c r="J342" s="58" t="s">
        <v>720</v>
      </c>
      <c r="K342" s="27">
        <v>1001</v>
      </c>
      <c r="L342" s="98">
        <v>-3.4063160140000002</v>
      </c>
      <c r="M342" s="98">
        <v>34.850407009999998</v>
      </c>
      <c r="N342" s="24">
        <v>43167</v>
      </c>
      <c r="O342" s="24">
        <v>43244</v>
      </c>
      <c r="P342" s="26">
        <f t="shared" si="9"/>
        <v>77</v>
      </c>
      <c r="R342" s="91" t="s">
        <v>352</v>
      </c>
      <c r="S342" s="85">
        <v>2</v>
      </c>
      <c r="T342" s="85">
        <v>3.5</v>
      </c>
      <c r="U342" s="28">
        <v>20</v>
      </c>
      <c r="V342" s="28">
        <v>55</v>
      </c>
      <c r="Y342" s="72">
        <v>60</v>
      </c>
      <c r="Z342" s="58">
        <v>90</v>
      </c>
      <c r="AA342">
        <v>6.8</v>
      </c>
      <c r="AB342">
        <v>38.809999999999995</v>
      </c>
      <c r="AC342" s="107">
        <v>23.33</v>
      </c>
      <c r="AD342" s="110">
        <v>66.709999999999994</v>
      </c>
      <c r="AE342" s="107">
        <f t="shared" si="10"/>
        <v>90.039999999999992</v>
      </c>
      <c r="AF342" s="107">
        <f>IF(ISBLANK(AC342),"",IF(ISBLANK(AA343),"",IFERROR(((AC342-AA343)/0.36/P342),"")))</f>
        <v>0.67784992784992781</v>
      </c>
      <c r="AG342" s="107">
        <f>IF(ISBLANK(AC342),"",IF(ISBLANK(AC343),"",IFERROR(((AC342-AC343)/0.36/P342),"")))</f>
        <v>5.1587301587301577E-2</v>
      </c>
      <c r="AH342" s="107">
        <f>IF(ISBLANK(AE342),"",IF(ISBLANK(AB343),"",IFERROR(((AE342-AB343)/0.36/P342),"")))</f>
        <v>2.4859307359307357</v>
      </c>
      <c r="AI342" s="107">
        <f>IF(ISBLANK(AE343),"",IF(ISBLANK(AE342),"",IFERROR(((AE342-AE343)/0.36/P342),"")))</f>
        <v>0.39538239538239517</v>
      </c>
    </row>
    <row r="343" spans="1:35" x14ac:dyDescent="0.25">
      <c r="A343" s="15" t="s">
        <v>705</v>
      </c>
      <c r="B343" s="15" t="s">
        <v>796</v>
      </c>
      <c r="C343" s="15" t="s">
        <v>736</v>
      </c>
      <c r="D343" s="15" t="s">
        <v>816</v>
      </c>
      <c r="E343" s="4" t="s">
        <v>59</v>
      </c>
      <c r="F343" s="15" t="s">
        <v>633</v>
      </c>
      <c r="G343" s="15" t="s">
        <v>632</v>
      </c>
      <c r="H343" s="27">
        <v>3</v>
      </c>
      <c r="I343" s="15" t="s">
        <v>631</v>
      </c>
      <c r="J343" s="58" t="s">
        <v>720</v>
      </c>
      <c r="K343" s="27">
        <v>1001</v>
      </c>
      <c r="L343" s="98">
        <v>-3.4063160140000002</v>
      </c>
      <c r="M343" s="98">
        <v>34.850407009999998</v>
      </c>
      <c r="N343" s="24">
        <v>43167</v>
      </c>
      <c r="O343" s="24">
        <v>43244</v>
      </c>
      <c r="P343" s="26">
        <f t="shared" ref="P343:P357" si="11">O343-N343</f>
        <v>77</v>
      </c>
      <c r="R343" s="91" t="s">
        <v>352</v>
      </c>
      <c r="S343" s="85">
        <v>1</v>
      </c>
      <c r="T343" s="85">
        <v>3.63</v>
      </c>
      <c r="U343" s="28">
        <v>15</v>
      </c>
      <c r="V343" s="28">
        <v>45</v>
      </c>
      <c r="Y343" s="72">
        <v>45</v>
      </c>
      <c r="Z343" s="58">
        <v>98</v>
      </c>
      <c r="AA343">
        <v>4.54</v>
      </c>
      <c r="AB343">
        <v>21.13</v>
      </c>
      <c r="AC343" s="107">
        <v>21.9</v>
      </c>
      <c r="AD343" s="110">
        <v>57.18</v>
      </c>
      <c r="AE343" s="107">
        <f t="shared" si="10"/>
        <v>79.08</v>
      </c>
      <c r="AF343" s="107">
        <f>IF(ISBLANK(AC343),"",IF(ISBLANK(AA343),"",IFERROR(((AC343-AA343)/0.36/P343),"")))</f>
        <v>0.6262626262626263</v>
      </c>
      <c r="AH343" s="107">
        <f>IF(ISBLANK(AE343),"",IF(ISBLANK(AB343),"",IFERROR(((AE343-AB343)/0.36/P343),"")))</f>
        <v>2.0905483405483407</v>
      </c>
    </row>
    <row r="344" spans="1:35" x14ac:dyDescent="0.25">
      <c r="A344" s="15" t="s">
        <v>706</v>
      </c>
      <c r="B344" s="4" t="s">
        <v>797</v>
      </c>
      <c r="C344" s="4" t="s">
        <v>736</v>
      </c>
      <c r="D344" s="4" t="s">
        <v>817</v>
      </c>
      <c r="E344" s="4" t="s">
        <v>59</v>
      </c>
      <c r="F344" s="15" t="s">
        <v>633</v>
      </c>
      <c r="G344" s="15" t="s">
        <v>632</v>
      </c>
      <c r="H344" s="27">
        <v>4</v>
      </c>
      <c r="I344" s="15" t="s">
        <v>629</v>
      </c>
      <c r="J344" s="58" t="s">
        <v>720</v>
      </c>
      <c r="K344" s="26">
        <v>1003</v>
      </c>
      <c r="L344" s="98">
        <v>-3.4068529590000001</v>
      </c>
      <c r="M344" s="98">
        <v>34.851600005999998</v>
      </c>
      <c r="N344" s="24">
        <v>43167</v>
      </c>
      <c r="O344" s="24">
        <v>43244</v>
      </c>
      <c r="P344" s="26">
        <f t="shared" si="11"/>
        <v>77</v>
      </c>
      <c r="R344" s="91" t="s">
        <v>352</v>
      </c>
      <c r="S344" s="85">
        <v>2.5</v>
      </c>
      <c r="T344" s="85">
        <v>3.75</v>
      </c>
      <c r="U344" s="28">
        <v>15</v>
      </c>
      <c r="V344" s="28">
        <v>70</v>
      </c>
      <c r="Y344" s="72">
        <v>70</v>
      </c>
      <c r="Z344" s="58">
        <v>98</v>
      </c>
      <c r="AA344">
        <v>1.29</v>
      </c>
      <c r="AB344">
        <v>57.71</v>
      </c>
      <c r="AC344" s="107">
        <v>65.92</v>
      </c>
      <c r="AD344" s="110">
        <v>29.07</v>
      </c>
      <c r="AE344" s="107">
        <f t="shared" si="10"/>
        <v>94.990000000000009</v>
      </c>
      <c r="AF344" s="107">
        <f>IF(ISBLANK(AC344),"",IF(ISBLANK(AA345),"",IFERROR(((AC344-AA345)/0.36/P344),"")))</f>
        <v>2.2716450216450217</v>
      </c>
      <c r="AG344" s="107">
        <f>IF(ISBLANK(AC344),"",IF(ISBLANK(AC345),"",IFERROR(((AC344-AC345)/0.36/P344),"")))</f>
        <v>1.7413419913419914</v>
      </c>
      <c r="AH344" s="107">
        <f>IF(ISBLANK(AE344),"",IF(ISBLANK(AB345),"",IFERROR(((AE344-AB345)/0.36/P344),"")))</f>
        <v>2.0674603174603181</v>
      </c>
      <c r="AI344" s="107">
        <f>IF(ISBLANK(AE345),"",IF(ISBLANK(AE344),"",IFERROR(((AE344-AE345)/0.36/P344),"")))</f>
        <v>1.2730880230880235</v>
      </c>
    </row>
    <row r="345" spans="1:35" x14ac:dyDescent="0.25">
      <c r="A345" s="15" t="s">
        <v>707</v>
      </c>
      <c r="B345" s="4" t="s">
        <v>797</v>
      </c>
      <c r="C345" s="4" t="s">
        <v>736</v>
      </c>
      <c r="D345" s="4" t="s">
        <v>817</v>
      </c>
      <c r="E345" s="4" t="s">
        <v>59</v>
      </c>
      <c r="F345" s="15" t="s">
        <v>633</v>
      </c>
      <c r="G345" s="15" t="s">
        <v>632</v>
      </c>
      <c r="H345" s="27">
        <v>4</v>
      </c>
      <c r="I345" s="15" t="s">
        <v>631</v>
      </c>
      <c r="J345" s="58" t="s">
        <v>720</v>
      </c>
      <c r="K345" s="26">
        <v>1003</v>
      </c>
      <c r="L345" s="98">
        <v>-3.4068529590000001</v>
      </c>
      <c r="M345" s="98">
        <v>34.851600005999998</v>
      </c>
      <c r="N345" s="24">
        <v>43167</v>
      </c>
      <c r="O345" s="24">
        <v>43244</v>
      </c>
      <c r="P345" s="26">
        <f t="shared" si="11"/>
        <v>77</v>
      </c>
      <c r="R345" s="91" t="s">
        <v>352</v>
      </c>
      <c r="S345" s="85">
        <v>3.5</v>
      </c>
      <c r="T345" s="85">
        <v>6</v>
      </c>
      <c r="U345" s="28">
        <v>10</v>
      </c>
      <c r="V345" s="28">
        <v>70</v>
      </c>
      <c r="Y345" s="72">
        <v>45</v>
      </c>
      <c r="Z345" s="58">
        <v>85</v>
      </c>
      <c r="AA345">
        <v>2.95</v>
      </c>
      <c r="AB345">
        <v>37.68</v>
      </c>
      <c r="AC345" s="107">
        <v>17.649999999999999</v>
      </c>
      <c r="AD345" s="110">
        <v>42.05</v>
      </c>
      <c r="AE345" s="107">
        <f t="shared" si="10"/>
        <v>59.699999999999996</v>
      </c>
      <c r="AF345" s="107">
        <f>IF(ISBLANK(AC345),"",IF(ISBLANK(AA345),"",IFERROR(((AC345-AA345)/0.36/P345),"")))</f>
        <v>0.53030303030303039</v>
      </c>
      <c r="AH345" s="107">
        <f>IF(ISBLANK(AE345),"",IF(ISBLANK(AB345),"",IFERROR(((AE345-AB345)/0.36/P345),"")))</f>
        <v>0.79437229437229429</v>
      </c>
    </row>
    <row r="346" spans="1:35" x14ac:dyDescent="0.25">
      <c r="A346" s="15" t="s">
        <v>708</v>
      </c>
      <c r="B346" s="4" t="s">
        <v>798</v>
      </c>
      <c r="C346" s="4" t="s">
        <v>635</v>
      </c>
      <c r="D346" s="4" t="s">
        <v>819</v>
      </c>
      <c r="E346" s="4" t="s">
        <v>183</v>
      </c>
      <c r="F346" s="15" t="s">
        <v>635</v>
      </c>
      <c r="G346" s="15" t="s">
        <v>628</v>
      </c>
      <c r="H346" s="27">
        <v>1</v>
      </c>
      <c r="I346" s="15" t="s">
        <v>629</v>
      </c>
      <c r="J346" s="58" t="s">
        <v>720</v>
      </c>
      <c r="K346" s="27">
        <v>1023</v>
      </c>
      <c r="L346" s="98">
        <v>-2.4377470369999998</v>
      </c>
      <c r="M346" s="98">
        <v>34.855161979999998</v>
      </c>
      <c r="N346" s="24">
        <v>43171</v>
      </c>
      <c r="O346" s="24">
        <v>43239</v>
      </c>
      <c r="P346" s="26">
        <f t="shared" si="11"/>
        <v>68</v>
      </c>
      <c r="R346" s="91" t="s">
        <v>82</v>
      </c>
      <c r="S346" s="85">
        <v>5.5</v>
      </c>
      <c r="T346" s="85">
        <v>11.7</v>
      </c>
      <c r="U346" s="28">
        <v>20</v>
      </c>
      <c r="V346" s="28">
        <v>40</v>
      </c>
      <c r="Y346" s="72">
        <v>0</v>
      </c>
      <c r="Z346" s="58">
        <v>68</v>
      </c>
      <c r="AA346">
        <v>54.88</v>
      </c>
      <c r="AB346">
        <v>110.74000000000001</v>
      </c>
      <c r="AC346" s="107">
        <v>0</v>
      </c>
      <c r="AD346" s="110">
        <v>98.82</v>
      </c>
      <c r="AE346" s="107">
        <f t="shared" si="10"/>
        <v>98.82</v>
      </c>
      <c r="AF346" s="107">
        <f>IF(ISBLANK(AC346),"",IF(ISBLANK(AA348),"",IFERROR(((AC346-AA348)/0.36/P346),"")))</f>
        <v>-0.49795751633986934</v>
      </c>
      <c r="AG346" s="107">
        <f>IF(ISBLANK(AC346),"",IF(ISBLANK(AC348),"",IFERROR(((AC346-AC348)/0.36/P346),"")))</f>
        <v>-1.3766339869281048</v>
      </c>
      <c r="AH346" s="107">
        <f>IF(ISBLANK(AE346),"",IF(ISBLANK(AB348),"",IFERROR(((AE346-AB348)/0.36/P346),"")))</f>
        <v>2.6658496732026142</v>
      </c>
      <c r="AI346" s="107">
        <f>IF(ISBLANK(AE348),"",IF(ISBLANK(AE346),"",IFERROR(((AE346-AE348)/0.36/P346),"")))</f>
        <v>-3.0996732026143792</v>
      </c>
    </row>
    <row r="347" spans="1:35" x14ac:dyDescent="0.25">
      <c r="A347" s="15" t="s">
        <v>709</v>
      </c>
      <c r="B347" s="4" t="s">
        <v>798</v>
      </c>
      <c r="C347" s="4" t="s">
        <v>635</v>
      </c>
      <c r="D347" s="4" t="s">
        <v>819</v>
      </c>
      <c r="E347" s="4" t="s">
        <v>183</v>
      </c>
      <c r="F347" s="15" t="s">
        <v>635</v>
      </c>
      <c r="G347" s="15" t="s">
        <v>628</v>
      </c>
      <c r="H347" s="27">
        <v>1</v>
      </c>
      <c r="I347" s="15" t="s">
        <v>634</v>
      </c>
      <c r="J347" s="58" t="s">
        <v>720</v>
      </c>
      <c r="K347" s="27">
        <v>1023</v>
      </c>
      <c r="L347" s="98">
        <v>-2.4377470369999998</v>
      </c>
      <c r="M347" s="98">
        <v>34.855161979999998</v>
      </c>
      <c r="N347" s="24">
        <v>43171</v>
      </c>
      <c r="O347" s="24">
        <v>43239</v>
      </c>
      <c r="P347" s="26">
        <f t="shared" si="11"/>
        <v>68</v>
      </c>
      <c r="R347" s="91" t="s">
        <v>82</v>
      </c>
      <c r="S347" s="85">
        <v>3.5</v>
      </c>
      <c r="T347" s="85">
        <v>8.5</v>
      </c>
      <c r="U347" s="28">
        <v>15</v>
      </c>
      <c r="V347" s="28">
        <v>35</v>
      </c>
      <c r="Y347" s="72">
        <v>25</v>
      </c>
      <c r="Z347" s="58">
        <v>50</v>
      </c>
      <c r="AA347">
        <v>25.19</v>
      </c>
      <c r="AB347">
        <v>96.64</v>
      </c>
      <c r="AC347" s="107">
        <v>36.200000000000003</v>
      </c>
      <c r="AD347" s="110">
        <v>36.69</v>
      </c>
      <c r="AE347" s="107">
        <f t="shared" si="10"/>
        <v>72.89</v>
      </c>
      <c r="AF347" s="107">
        <f>IF(ISBLANK(AC347),"",IF(ISBLANK(AA348),"",IFERROR(((AC347-AA348)/0.36/P347),"")))</f>
        <v>0.98080065359477142</v>
      </c>
      <c r="AG347" s="107">
        <f>IF(ISBLANK(AC347),"",IF(ISBLANK(AC348),"",IFERROR(((AC347-AC348)/0.36/P347),"")))</f>
        <v>0.10212418300653595</v>
      </c>
      <c r="AH347" s="107">
        <f>IF(ISBLANK(AE347),"",IF(ISBLANK(AB348),"",IFERROR(((AE347-AB348)/0.36/P347),"")))</f>
        <v>1.6066176470588236</v>
      </c>
      <c r="AI347" s="107">
        <f>IF(ISBLANK(AE348),"",IF(ISBLANK(AE347),"",IFERROR(((AE347-AE348)/0.36/P347),"")))</f>
        <v>-4.1589052287581696</v>
      </c>
    </row>
    <row r="348" spans="1:35" x14ac:dyDescent="0.25">
      <c r="A348" s="15" t="s">
        <v>710</v>
      </c>
      <c r="B348" s="4" t="s">
        <v>798</v>
      </c>
      <c r="C348" s="4" t="s">
        <v>635</v>
      </c>
      <c r="D348" s="4" t="s">
        <v>819</v>
      </c>
      <c r="E348" s="4" t="s">
        <v>183</v>
      </c>
      <c r="F348" s="15" t="s">
        <v>635</v>
      </c>
      <c r="G348" s="15" t="s">
        <v>628</v>
      </c>
      <c r="H348" s="27">
        <v>1</v>
      </c>
      <c r="I348" s="15" t="s">
        <v>631</v>
      </c>
      <c r="J348" s="58" t="s">
        <v>720</v>
      </c>
      <c r="K348" s="27">
        <v>1023</v>
      </c>
      <c r="L348" s="98">
        <v>-2.4377470369999998</v>
      </c>
      <c r="M348" s="98">
        <v>34.855161979999998</v>
      </c>
      <c r="N348" s="24">
        <v>43171</v>
      </c>
      <c r="O348" s="24">
        <v>43239</v>
      </c>
      <c r="P348" s="26">
        <f t="shared" si="11"/>
        <v>68</v>
      </c>
      <c r="R348" s="91" t="s">
        <v>82</v>
      </c>
      <c r="S348" s="85">
        <v>6</v>
      </c>
      <c r="T348" s="85">
        <v>19.25</v>
      </c>
      <c r="U348" s="28">
        <v>25</v>
      </c>
      <c r="V348" s="28">
        <v>50</v>
      </c>
      <c r="Y348" s="72">
        <v>15</v>
      </c>
      <c r="Z348" s="58">
        <v>88</v>
      </c>
      <c r="AA348">
        <v>12.19</v>
      </c>
      <c r="AB348">
        <v>33.56</v>
      </c>
      <c r="AC348" s="107">
        <v>33.700000000000003</v>
      </c>
      <c r="AD348" s="108">
        <v>141</v>
      </c>
      <c r="AE348" s="107">
        <f t="shared" si="10"/>
        <v>174.7</v>
      </c>
      <c r="AF348" s="107">
        <f>IF(ISBLANK(AC348),"",IF(ISBLANK(AA348),"",IFERROR(((AC348-AA348)/0.36/P348),"")))</f>
        <v>0.8786764705882355</v>
      </c>
      <c r="AH348" s="107">
        <f>IF(ISBLANK(AE348),"",IF(ISBLANK(AB348),"",IFERROR(((AE348-AB348)/0.36/P348),"")))</f>
        <v>5.765522875816993</v>
      </c>
    </row>
    <row r="349" spans="1:35" x14ac:dyDescent="0.25">
      <c r="A349" s="15" t="s">
        <v>711</v>
      </c>
      <c r="B349" s="4" t="s">
        <v>799</v>
      </c>
      <c r="C349" s="4" t="s">
        <v>635</v>
      </c>
      <c r="D349" s="4" t="s">
        <v>820</v>
      </c>
      <c r="E349" s="4" t="s">
        <v>183</v>
      </c>
      <c r="F349" s="15" t="s">
        <v>635</v>
      </c>
      <c r="G349" s="15" t="s">
        <v>628</v>
      </c>
      <c r="H349" s="27">
        <v>2</v>
      </c>
      <c r="I349" s="15" t="s">
        <v>629</v>
      </c>
      <c r="J349" s="58" t="s">
        <v>720</v>
      </c>
      <c r="K349" s="27">
        <v>1025</v>
      </c>
      <c r="L349" s="98">
        <v>-2.43776598</v>
      </c>
      <c r="M349" s="98">
        <v>34.855393991</v>
      </c>
      <c r="N349" s="24">
        <v>43171</v>
      </c>
      <c r="O349" s="24">
        <v>43239</v>
      </c>
      <c r="P349" s="26">
        <f t="shared" si="11"/>
        <v>68</v>
      </c>
      <c r="R349" s="91" t="s">
        <v>82</v>
      </c>
      <c r="S349" s="85">
        <v>3</v>
      </c>
      <c r="T349" s="85">
        <v>12.75</v>
      </c>
      <c r="U349" s="28">
        <v>15</v>
      </c>
      <c r="V349" s="28">
        <v>45</v>
      </c>
      <c r="Y349" s="72">
        <v>5</v>
      </c>
      <c r="Z349" s="58">
        <v>78</v>
      </c>
      <c r="AA349">
        <v>45.16</v>
      </c>
      <c r="AB349">
        <v>119.07</v>
      </c>
      <c r="AC349" s="107">
        <v>6.44</v>
      </c>
      <c r="AD349" s="110">
        <v>88.3</v>
      </c>
      <c r="AE349" s="107">
        <f t="shared" si="10"/>
        <v>94.74</v>
      </c>
      <c r="AF349" s="107">
        <f>IF(ISBLANK(AC349),"",IF(ISBLANK(AA351),"",IFERROR(((AC349-AA351)/0.36/P349),"")))</f>
        <v>-1.167483660130719</v>
      </c>
      <c r="AG349" s="107">
        <f>IF(ISBLANK(AC349),"",IF(ISBLANK(AC351),"",IFERROR(((AC349-AC351)/0.36/P349),"")))</f>
        <v>0.14624183006535951</v>
      </c>
      <c r="AH349" s="107">
        <f>IF(ISBLANK(AE349),"",IF(ISBLANK(AB351),"",IFERROR(((AE349-AB351)/0.36/P349),"")))</f>
        <v>-0.73856209150326801</v>
      </c>
      <c r="AI349" s="107">
        <f>IF(ISBLANK(AE351),"",IF(ISBLANK(AE349),"",IFERROR(((AE349-AE351)/0.36/P349),"")))</f>
        <v>-1.6932189542483673</v>
      </c>
    </row>
    <row r="350" spans="1:35" x14ac:dyDescent="0.25">
      <c r="A350" s="15" t="s">
        <v>712</v>
      </c>
      <c r="B350" s="4" t="s">
        <v>799</v>
      </c>
      <c r="C350" s="4" t="s">
        <v>635</v>
      </c>
      <c r="D350" s="4" t="s">
        <v>820</v>
      </c>
      <c r="E350" s="4" t="s">
        <v>183</v>
      </c>
      <c r="F350" s="15" t="s">
        <v>635</v>
      </c>
      <c r="G350" s="15" t="s">
        <v>628</v>
      </c>
      <c r="H350" s="27">
        <v>2</v>
      </c>
      <c r="I350" s="15" t="s">
        <v>634</v>
      </c>
      <c r="J350" s="58" t="s">
        <v>720</v>
      </c>
      <c r="K350" s="27">
        <v>1025</v>
      </c>
      <c r="L350" s="98">
        <v>-2.43776598</v>
      </c>
      <c r="M350" s="98">
        <v>34.855393991</v>
      </c>
      <c r="N350" s="24">
        <v>43171</v>
      </c>
      <c r="O350" s="24">
        <v>43239</v>
      </c>
      <c r="P350" s="26">
        <f t="shared" si="11"/>
        <v>68</v>
      </c>
      <c r="R350" s="91" t="s">
        <v>82</v>
      </c>
      <c r="S350" s="85">
        <v>3.5</v>
      </c>
      <c r="T350" s="85">
        <v>11.5</v>
      </c>
      <c r="U350" s="28">
        <v>10</v>
      </c>
      <c r="V350" s="28">
        <v>63</v>
      </c>
      <c r="Y350" s="72">
        <v>0</v>
      </c>
      <c r="Z350" s="58">
        <v>85</v>
      </c>
      <c r="AA350">
        <v>48.19</v>
      </c>
      <c r="AB350">
        <v>127.92</v>
      </c>
      <c r="AC350" s="107">
        <v>0</v>
      </c>
      <c r="AD350" s="120"/>
      <c r="AE350" s="107">
        <f t="shared" si="10"/>
        <v>0</v>
      </c>
      <c r="AF350" s="107">
        <f>IF(ISBLANK(AC350),"",IF(ISBLANK(AA351),"",IFERROR(((AC350-AA351)/0.36/P350),"")))</f>
        <v>-1.4305555555555556</v>
      </c>
      <c r="AG350" s="107">
        <f>IF(ISBLANK(AC350),"",IF(ISBLANK(AC351),"",IFERROR(((AC350-AC351)/0.36/P350),"")))</f>
        <v>-0.11683006535947713</v>
      </c>
      <c r="AH350" s="107">
        <f>IF(ISBLANK(AE350),"",IF(ISBLANK(AB351),"",IFERROR(((AE350-AB351)/0.36/P350),"")))</f>
        <v>-4.6086601307189534</v>
      </c>
      <c r="AI350" s="107">
        <f>IF(ISBLANK(AE351),"",IF(ISBLANK(AE350),"",IFERROR(((AE350-AE351)/0.36/P350),"")))</f>
        <v>-5.5633169934640536</v>
      </c>
    </row>
    <row r="351" spans="1:35" x14ac:dyDescent="0.25">
      <c r="A351" s="15" t="s">
        <v>713</v>
      </c>
      <c r="B351" s="4" t="s">
        <v>799</v>
      </c>
      <c r="C351" s="4" t="s">
        <v>635</v>
      </c>
      <c r="D351" s="4" t="s">
        <v>820</v>
      </c>
      <c r="E351" s="4" t="s">
        <v>183</v>
      </c>
      <c r="F351" s="15" t="s">
        <v>635</v>
      </c>
      <c r="G351" s="15" t="s">
        <v>628</v>
      </c>
      <c r="H351" s="27">
        <v>2</v>
      </c>
      <c r="I351" s="15" t="s">
        <v>631</v>
      </c>
      <c r="J351" s="58" t="s">
        <v>720</v>
      </c>
      <c r="K351" s="27">
        <v>1025</v>
      </c>
      <c r="L351" s="98">
        <v>-2.43776598</v>
      </c>
      <c r="M351" s="98">
        <v>34.855393991</v>
      </c>
      <c r="N351" s="24">
        <v>43171</v>
      </c>
      <c r="O351" s="24">
        <v>43239</v>
      </c>
      <c r="P351" s="26">
        <f t="shared" si="11"/>
        <v>68</v>
      </c>
      <c r="R351" s="91" t="s">
        <v>82</v>
      </c>
      <c r="S351" s="85">
        <v>4</v>
      </c>
      <c r="T351" s="85">
        <v>29.75</v>
      </c>
      <c r="U351" s="28">
        <v>10</v>
      </c>
      <c r="V351" s="28">
        <v>70</v>
      </c>
      <c r="Y351" s="72">
        <v>5</v>
      </c>
      <c r="Z351" s="58">
        <v>95</v>
      </c>
      <c r="AA351">
        <v>35.020000000000003</v>
      </c>
      <c r="AB351">
        <v>112.82</v>
      </c>
      <c r="AC351" s="107">
        <v>2.86</v>
      </c>
      <c r="AD351" s="108">
        <v>133.33000000000001</v>
      </c>
      <c r="AE351" s="107">
        <f t="shared" si="10"/>
        <v>136.19000000000003</v>
      </c>
      <c r="AF351" s="107">
        <f>IF(ISBLANK(AC351),"",IF(ISBLANK(AA351),"",IFERROR(((AC351-AA351)/0.36/P351),"")))</f>
        <v>-1.3137254901960786</v>
      </c>
      <c r="AH351" s="107">
        <f>IF(ISBLANK(AE351),"",IF(ISBLANK(AB351),"",IFERROR(((AE351-AB351)/0.36/P351),"")))</f>
        <v>0.95465686274509931</v>
      </c>
    </row>
    <row r="352" spans="1:35" x14ac:dyDescent="0.25">
      <c r="A352" s="15" t="s">
        <v>714</v>
      </c>
      <c r="B352" s="4" t="s">
        <v>800</v>
      </c>
      <c r="C352" s="4" t="s">
        <v>635</v>
      </c>
      <c r="D352" s="4" t="s">
        <v>821</v>
      </c>
      <c r="E352" s="4" t="s">
        <v>183</v>
      </c>
      <c r="F352" s="15" t="s">
        <v>635</v>
      </c>
      <c r="G352" s="15" t="s">
        <v>628</v>
      </c>
      <c r="H352" s="27">
        <v>3</v>
      </c>
      <c r="I352" s="15" t="s">
        <v>629</v>
      </c>
      <c r="J352" s="58" t="s">
        <v>720</v>
      </c>
      <c r="K352" s="27">
        <v>1027</v>
      </c>
      <c r="L352" s="98">
        <v>-2.4379910339999999</v>
      </c>
      <c r="M352" s="98">
        <v>34.855417963000001</v>
      </c>
      <c r="N352" s="24">
        <v>43171</v>
      </c>
      <c r="O352" s="24">
        <v>43239</v>
      </c>
      <c r="P352" s="26">
        <f t="shared" si="11"/>
        <v>68</v>
      </c>
      <c r="R352" s="91" t="s">
        <v>82</v>
      </c>
      <c r="S352" s="85">
        <v>3.5</v>
      </c>
      <c r="T352" s="85">
        <v>9.1300000000000008</v>
      </c>
      <c r="U352" s="28">
        <v>20</v>
      </c>
      <c r="V352" s="28">
        <v>63</v>
      </c>
      <c r="Y352" s="72">
        <v>15</v>
      </c>
      <c r="Z352" s="58">
        <v>72</v>
      </c>
      <c r="AA352">
        <v>20.010000000000002</v>
      </c>
      <c r="AB352">
        <v>124.26</v>
      </c>
      <c r="AC352" s="107">
        <v>18.739999999999998</v>
      </c>
      <c r="AD352" s="110">
        <v>55.22</v>
      </c>
      <c r="AE352" s="107">
        <f t="shared" si="10"/>
        <v>73.959999999999994</v>
      </c>
      <c r="AF352" s="107">
        <f>IF(ISBLANK(AC352),"",IF(ISBLANK(AA354),"",IFERROR(((AC352-AA354)/0.36/P352),"")))</f>
        <v>-0.47998366013071903</v>
      </c>
      <c r="AG352" s="107">
        <f>IF(ISBLANK(AC352),"",IF(ISBLANK(AC354),"",IFERROR(((AC352-AC354)/0.36/P352),"")))</f>
        <v>-8.1699346405241533E-4</v>
      </c>
      <c r="AH352" s="107">
        <f>IF(ISBLANK(AE352),"",IF(ISBLANK(AB354),"",IFERROR(((AE352-AB354)/0.36/P352),"")))</f>
        <v>0.86519607843137225</v>
      </c>
      <c r="AI352" s="107">
        <f>IF(ISBLANK(AE354),"",IF(ISBLANK(AE352),"",IFERROR(((AE352-AE354)/0.36/P352),"")))</f>
        <v>1.0477941176470587</v>
      </c>
    </row>
    <row r="353" spans="1:37" x14ac:dyDescent="0.25">
      <c r="A353" s="15" t="s">
        <v>715</v>
      </c>
      <c r="B353" s="4" t="s">
        <v>800</v>
      </c>
      <c r="C353" s="4" t="s">
        <v>635</v>
      </c>
      <c r="D353" s="4" t="s">
        <v>821</v>
      </c>
      <c r="E353" s="4" t="s">
        <v>183</v>
      </c>
      <c r="F353" s="15" t="s">
        <v>635</v>
      </c>
      <c r="G353" s="15" t="s">
        <v>628</v>
      </c>
      <c r="H353" s="27">
        <v>3</v>
      </c>
      <c r="I353" s="15" t="s">
        <v>634</v>
      </c>
      <c r="J353" s="58" t="s">
        <v>720</v>
      </c>
      <c r="K353" s="27">
        <v>1027</v>
      </c>
      <c r="L353" s="98">
        <v>-2.4379910339999999</v>
      </c>
      <c r="M353" s="98">
        <v>34.855417963000001</v>
      </c>
      <c r="N353" s="24">
        <v>43171</v>
      </c>
      <c r="O353" s="24">
        <v>43239</v>
      </c>
      <c r="P353" s="26">
        <f t="shared" si="11"/>
        <v>68</v>
      </c>
      <c r="R353" s="91" t="s">
        <v>82</v>
      </c>
      <c r="S353" s="85">
        <v>5</v>
      </c>
      <c r="T353" s="85">
        <v>8.75</v>
      </c>
      <c r="U353" s="28">
        <v>15</v>
      </c>
      <c r="V353" s="28">
        <v>45</v>
      </c>
      <c r="Y353" s="72">
        <v>20</v>
      </c>
      <c r="Z353" s="58">
        <v>70</v>
      </c>
      <c r="AA353">
        <v>25.4</v>
      </c>
      <c r="AB353">
        <v>103.37</v>
      </c>
      <c r="AC353" s="107">
        <v>18.89</v>
      </c>
      <c r="AD353" s="110">
        <v>64</v>
      </c>
      <c r="AE353" s="107">
        <f t="shared" si="10"/>
        <v>82.89</v>
      </c>
      <c r="AF353" s="107">
        <f>IF(ISBLANK(AC353),"",IF(ISBLANK(AA354),"",IFERROR(((AC353-AA354)/0.36/P353),"")))</f>
        <v>-0.47385620915032667</v>
      </c>
      <c r="AG353" s="107">
        <f>IF(ISBLANK(AC353),"",IF(ISBLANK(AC354),"",IFERROR(((AC353-AC354)/0.36/P353),"")))</f>
        <v>5.3104575163398296E-3</v>
      </c>
      <c r="AH353" s="107">
        <f>IF(ISBLANK(AE353),"",IF(ISBLANK(AB354),"",IFERROR(((AE353-AB354)/0.36/P353),"")))</f>
        <v>1.2299836601307188</v>
      </c>
      <c r="AI353" s="107">
        <f>IF(ISBLANK(AE354),"",IF(ISBLANK(AE353),"",IFERROR(((AE353-AE354)/0.36/P353),"")))</f>
        <v>1.4125816993464053</v>
      </c>
    </row>
    <row r="354" spans="1:37" x14ac:dyDescent="0.25">
      <c r="A354" s="15" t="s">
        <v>716</v>
      </c>
      <c r="B354" s="4" t="s">
        <v>800</v>
      </c>
      <c r="C354" s="4" t="s">
        <v>635</v>
      </c>
      <c r="D354" s="4" t="s">
        <v>821</v>
      </c>
      <c r="E354" s="4" t="s">
        <v>183</v>
      </c>
      <c r="F354" s="15" t="s">
        <v>635</v>
      </c>
      <c r="G354" s="15" t="s">
        <v>628</v>
      </c>
      <c r="H354" s="27">
        <v>3</v>
      </c>
      <c r="I354" s="15" t="s">
        <v>631</v>
      </c>
      <c r="J354" s="58" t="s">
        <v>720</v>
      </c>
      <c r="K354" s="27">
        <v>1027</v>
      </c>
      <c r="L354" s="98">
        <v>-2.4379910339999999</v>
      </c>
      <c r="M354" s="98">
        <v>34.855417963000001</v>
      </c>
      <c r="N354" s="24">
        <v>43171</v>
      </c>
      <c r="O354" s="24">
        <v>43239</v>
      </c>
      <c r="P354" s="26">
        <f t="shared" si="11"/>
        <v>68</v>
      </c>
      <c r="R354" s="91" t="s">
        <v>82</v>
      </c>
      <c r="S354" s="85">
        <v>3</v>
      </c>
      <c r="T354" s="85">
        <v>6.25</v>
      </c>
      <c r="U354" s="28">
        <v>15</v>
      </c>
      <c r="V354" s="28">
        <v>55</v>
      </c>
      <c r="Y354" s="72">
        <v>20</v>
      </c>
      <c r="Z354" s="58">
        <v>52</v>
      </c>
      <c r="AA354">
        <v>30.49</v>
      </c>
      <c r="AB354">
        <v>52.78</v>
      </c>
      <c r="AC354" s="107">
        <v>18.760000000000002</v>
      </c>
      <c r="AD354" s="110">
        <v>29.55</v>
      </c>
      <c r="AE354" s="107">
        <f t="shared" si="10"/>
        <v>48.31</v>
      </c>
      <c r="AF354" s="107">
        <f>IF(ISBLANK(AC354),"",IF(ISBLANK(AA354),"",IFERROR(((AC354-AA354)/0.36/P354),"")))</f>
        <v>-0.47916666666666657</v>
      </c>
      <c r="AH354" s="107">
        <f>IF(ISBLANK(AE354),"",IF(ISBLANK(AB354),"",IFERROR(((AE354-AB354)/0.36/P354),"")))</f>
        <v>-0.18259803921568624</v>
      </c>
    </row>
    <row r="355" spans="1:37" x14ac:dyDescent="0.25">
      <c r="A355" s="15" t="s">
        <v>717</v>
      </c>
      <c r="B355" s="4" t="s">
        <v>801</v>
      </c>
      <c r="C355" s="4" t="s">
        <v>635</v>
      </c>
      <c r="D355" s="4" t="s">
        <v>822</v>
      </c>
      <c r="E355" s="4" t="s">
        <v>183</v>
      </c>
      <c r="F355" s="15" t="s">
        <v>635</v>
      </c>
      <c r="G355" s="15" t="s">
        <v>628</v>
      </c>
      <c r="H355" s="27">
        <v>4</v>
      </c>
      <c r="I355" s="15" t="s">
        <v>629</v>
      </c>
      <c r="J355" s="58" t="s">
        <v>720</v>
      </c>
      <c r="K355" s="102">
        <v>1026</v>
      </c>
      <c r="L355" s="100">
        <v>-2.4380789599999999</v>
      </c>
      <c r="M355" s="100">
        <v>34.854988976999998</v>
      </c>
      <c r="N355" s="24">
        <v>43171</v>
      </c>
      <c r="O355" s="24">
        <v>43239</v>
      </c>
      <c r="P355" s="26">
        <f t="shared" si="11"/>
        <v>68</v>
      </c>
      <c r="R355" s="91" t="s">
        <v>82</v>
      </c>
      <c r="S355" s="85">
        <v>5</v>
      </c>
      <c r="T355" s="85">
        <v>17.25</v>
      </c>
      <c r="U355" s="28">
        <v>20</v>
      </c>
      <c r="V355" s="28">
        <v>53</v>
      </c>
      <c r="Y355" s="72">
        <v>30</v>
      </c>
      <c r="Z355" s="58">
        <v>70</v>
      </c>
      <c r="AA355">
        <v>27.19</v>
      </c>
      <c r="AB355">
        <v>65.55</v>
      </c>
      <c r="AC355" s="107">
        <v>43.82</v>
      </c>
      <c r="AD355" s="110">
        <v>54.62</v>
      </c>
      <c r="AE355" s="107">
        <f t="shared" si="10"/>
        <v>98.44</v>
      </c>
      <c r="AF355" s="107">
        <f>IF(ISBLANK(AC355),"",IF(ISBLANK(AA357),"",IFERROR(((AC355-AA357)/0.36/P355),"")))</f>
        <v>0.52246732026143794</v>
      </c>
      <c r="AG355" s="107">
        <f>IF(ISBLANK(AC355),"",IF(ISBLANK(AC357),"",IFERROR(((AC355-AC357)/0.36/P355),"")))</f>
        <v>1.7900326797385622</v>
      </c>
      <c r="AH355" s="107">
        <f>IF(ISBLANK(AE355),"",IF(ISBLANK(AB357),"",IFERROR(((AE355-AB357)/0.36/P355),"")))</f>
        <v>-0.93790849673202648</v>
      </c>
      <c r="AI355" s="107">
        <f>IF(ISBLANK(AE357),"",IF(ISBLANK(AE355),"",IFERROR(((AE355-AE357)/0.36/P355),"")))</f>
        <v>0.19607843137254891</v>
      </c>
    </row>
    <row r="356" spans="1:37" x14ac:dyDescent="0.25">
      <c r="A356" s="15" t="s">
        <v>718</v>
      </c>
      <c r="B356" s="4" t="s">
        <v>801</v>
      </c>
      <c r="C356" s="4" t="s">
        <v>635</v>
      </c>
      <c r="D356" s="4" t="s">
        <v>822</v>
      </c>
      <c r="E356" s="4" t="s">
        <v>183</v>
      </c>
      <c r="F356" s="15" t="s">
        <v>635</v>
      </c>
      <c r="G356" s="15" t="s">
        <v>628</v>
      </c>
      <c r="H356" s="27">
        <v>4</v>
      </c>
      <c r="I356" s="15" t="s">
        <v>634</v>
      </c>
      <c r="J356" s="58" t="s">
        <v>720</v>
      </c>
      <c r="K356" s="102">
        <v>1026</v>
      </c>
      <c r="L356" s="100">
        <v>-2.4380789599999999</v>
      </c>
      <c r="M356" s="100">
        <v>34.854988976999998</v>
      </c>
      <c r="N356" s="24">
        <v>43171</v>
      </c>
      <c r="O356" s="24">
        <v>43239</v>
      </c>
      <c r="P356" s="26">
        <f t="shared" si="11"/>
        <v>68</v>
      </c>
      <c r="R356" s="91" t="s">
        <v>82</v>
      </c>
      <c r="S356" s="85">
        <v>8</v>
      </c>
      <c r="T356" s="85">
        <v>46</v>
      </c>
      <c r="U356" s="28">
        <v>8</v>
      </c>
      <c r="V356" s="28">
        <v>98</v>
      </c>
      <c r="Y356" s="72">
        <v>30</v>
      </c>
      <c r="Z356" s="58">
        <v>70</v>
      </c>
      <c r="AA356">
        <v>9.36</v>
      </c>
      <c r="AB356">
        <v>155.95999999999998</v>
      </c>
      <c r="AC356" s="107">
        <v>45.08</v>
      </c>
      <c r="AD356" s="110">
        <v>74.84</v>
      </c>
      <c r="AE356" s="107">
        <f t="shared" si="10"/>
        <v>119.92</v>
      </c>
      <c r="AF356" s="107">
        <f>IF(ISBLANK(AC356),"",IF(ISBLANK(AA357),"",IFERROR(((AC356-AA357)/0.36/P356),"")))</f>
        <v>0.57393790849673199</v>
      </c>
      <c r="AG356" s="107">
        <f>IF(ISBLANK(AC356),"",IF(ISBLANK(AC357),"",IFERROR(((AC356-AC357)/0.36/P356),"")))</f>
        <v>1.8415032679738563</v>
      </c>
      <c r="AH356" s="107">
        <f>IF(ISBLANK(AE356),"",IF(ISBLANK(AB357),"",IFERROR(((AE356-AB357)/0.36/P356),"")))</f>
        <v>-6.0457516339869448E-2</v>
      </c>
      <c r="AI356" s="107">
        <f>IF(ISBLANK(AE357),"",IF(ISBLANK(AE356),"",IFERROR(((AE356-AE357)/0.36/P356),"")))</f>
        <v>1.0735294117647058</v>
      </c>
    </row>
    <row r="357" spans="1:37" s="50" customFormat="1" x14ac:dyDescent="0.25">
      <c r="A357" s="49" t="s">
        <v>719</v>
      </c>
      <c r="B357" s="51" t="s">
        <v>801</v>
      </c>
      <c r="C357" s="51" t="s">
        <v>635</v>
      </c>
      <c r="D357" s="51" t="s">
        <v>822</v>
      </c>
      <c r="E357" s="51" t="s">
        <v>183</v>
      </c>
      <c r="F357" s="49" t="s">
        <v>635</v>
      </c>
      <c r="G357" s="49" t="s">
        <v>628</v>
      </c>
      <c r="H357" s="69">
        <v>4</v>
      </c>
      <c r="I357" s="49" t="s">
        <v>631</v>
      </c>
      <c r="J357" s="49" t="s">
        <v>720</v>
      </c>
      <c r="K357" s="69">
        <v>1026</v>
      </c>
      <c r="L357" s="99">
        <v>-2.4380789599999999</v>
      </c>
      <c r="M357" s="99">
        <v>34.854988976999998</v>
      </c>
      <c r="N357" s="52">
        <v>43171</v>
      </c>
      <c r="O357" s="52">
        <v>43239</v>
      </c>
      <c r="P357" s="60">
        <f t="shared" si="11"/>
        <v>68</v>
      </c>
      <c r="Q357" s="78"/>
      <c r="R357" s="92" t="s">
        <v>82</v>
      </c>
      <c r="S357" s="86">
        <v>3.5</v>
      </c>
      <c r="T357" s="86">
        <v>11.75</v>
      </c>
      <c r="U357" s="105">
        <v>25</v>
      </c>
      <c r="V357" s="105">
        <v>50</v>
      </c>
      <c r="W357" s="53"/>
      <c r="X357" s="51"/>
      <c r="Y357" s="50">
        <v>0</v>
      </c>
      <c r="Z357" s="51">
        <v>55</v>
      </c>
      <c r="AA357" s="50">
        <v>31.03</v>
      </c>
      <c r="AB357" s="50">
        <v>121.4</v>
      </c>
      <c r="AC357" s="109">
        <v>0</v>
      </c>
      <c r="AD357" s="111">
        <v>93.64</v>
      </c>
      <c r="AE357" s="109">
        <f t="shared" si="10"/>
        <v>93.64</v>
      </c>
      <c r="AF357" s="109">
        <f>IF(ISBLANK(AC357),"",IF(ISBLANK(AA357),"",IFERROR(((AC357-AA357)/0.36/P357),"")))</f>
        <v>-1.2675653594771243</v>
      </c>
      <c r="AG357" s="109"/>
      <c r="AH357" s="109">
        <f>IF(ISBLANK(AE357),"",IF(ISBLANK(AB357),"",IFERROR(((AE357-AB357)/0.36/P357),"")))</f>
        <v>-1.1339869281045754</v>
      </c>
      <c r="AI357" s="109"/>
      <c r="AJ357" s="109"/>
      <c r="AK357" s="109"/>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0"/>
  <sheetViews>
    <sheetView zoomScale="80" zoomScaleNormal="80" workbookViewId="0">
      <pane ySplit="1" topLeftCell="A35" activePane="bottomLeft" state="frozen"/>
      <selection pane="bottomLeft" activeCell="C52" sqref="C52"/>
    </sheetView>
  </sheetViews>
  <sheetFormatPr defaultRowHeight="15.75" x14ac:dyDescent="0.25"/>
  <cols>
    <col min="1" max="1" width="30.125" bestFit="1" customWidth="1"/>
    <col min="3" max="3" width="9.875" bestFit="1" customWidth="1"/>
    <col min="4" max="4" width="11.25" bestFit="1" customWidth="1"/>
    <col min="8" max="8" width="14.5" bestFit="1" customWidth="1"/>
    <col min="9" max="9" width="53.625" style="11" bestFit="1" customWidth="1"/>
    <col min="10" max="10" width="10.625" style="5" bestFit="1" customWidth="1"/>
    <col min="11" max="11" width="22.625" bestFit="1" customWidth="1"/>
    <col min="12" max="12" width="79.625" style="3" customWidth="1"/>
    <col min="13" max="13" width="36.5" style="3" customWidth="1"/>
    <col min="14" max="14" width="84.125" style="3" customWidth="1"/>
    <col min="15" max="15" width="20" bestFit="1" customWidth="1"/>
    <col min="16" max="16" width="49.25" customWidth="1"/>
    <col min="17" max="17" width="80.875" style="3" customWidth="1"/>
    <col min="18" max="18" width="33.5" customWidth="1"/>
  </cols>
  <sheetData>
    <row r="1" spans="1:18" s="6" customFormat="1" x14ac:dyDescent="0.25">
      <c r="A1" s="6" t="s">
        <v>21</v>
      </c>
      <c r="B1" s="6" t="s">
        <v>22</v>
      </c>
      <c r="C1" s="6" t="s">
        <v>14</v>
      </c>
      <c r="D1" s="6" t="s">
        <v>15</v>
      </c>
      <c r="E1" s="6" t="s">
        <v>31</v>
      </c>
      <c r="F1" s="6" t="s">
        <v>59</v>
      </c>
      <c r="G1" s="6" t="s">
        <v>183</v>
      </c>
      <c r="H1" s="6" t="s">
        <v>80</v>
      </c>
      <c r="J1" s="7" t="s">
        <v>1016</v>
      </c>
      <c r="K1" s="6" t="s">
        <v>153</v>
      </c>
      <c r="L1" s="8" t="s">
        <v>154</v>
      </c>
      <c r="M1" s="8"/>
      <c r="N1" s="8" t="s">
        <v>40</v>
      </c>
      <c r="O1" s="6" t="s">
        <v>303</v>
      </c>
      <c r="P1" s="6" t="s">
        <v>353</v>
      </c>
      <c r="Q1" s="8" t="s">
        <v>114</v>
      </c>
      <c r="R1" s="6" t="s">
        <v>81</v>
      </c>
    </row>
    <row r="2" spans="1:18" s="6" customFormat="1" x14ac:dyDescent="0.25">
      <c r="A2" s="11" t="s">
        <v>918</v>
      </c>
      <c r="B2" s="11" t="s">
        <v>917</v>
      </c>
      <c r="H2" s="11" t="s">
        <v>919</v>
      </c>
      <c r="I2" s="11" t="s">
        <v>912</v>
      </c>
      <c r="J2" s="12"/>
      <c r="L2" s="8"/>
      <c r="M2" s="8"/>
      <c r="N2" s="8"/>
      <c r="Q2" s="8"/>
    </row>
    <row r="3" spans="1:18" s="6" customFormat="1" x14ac:dyDescent="0.25">
      <c r="A3" s="11" t="s">
        <v>970</v>
      </c>
      <c r="B3" s="11" t="s">
        <v>968</v>
      </c>
      <c r="H3" s="11"/>
      <c r="I3" s="11" t="s">
        <v>969</v>
      </c>
      <c r="J3" s="12" t="s">
        <v>1017</v>
      </c>
      <c r="L3" s="8"/>
      <c r="M3" s="8"/>
      <c r="N3" s="8"/>
      <c r="Q3" s="8"/>
    </row>
    <row r="4" spans="1:18" s="6" customFormat="1" x14ac:dyDescent="0.25">
      <c r="A4" s="11" t="s">
        <v>971</v>
      </c>
      <c r="B4" s="11" t="s">
        <v>972</v>
      </c>
      <c r="H4" s="11"/>
      <c r="I4" s="11" t="s">
        <v>973</v>
      </c>
      <c r="J4" s="12" t="s">
        <v>1017</v>
      </c>
      <c r="L4" s="8"/>
      <c r="M4" s="8"/>
      <c r="N4" s="8"/>
      <c r="Q4" s="8"/>
    </row>
    <row r="5" spans="1:18" s="11" customFormat="1" x14ac:dyDescent="0.25">
      <c r="A5" s="11" t="s">
        <v>180</v>
      </c>
      <c r="B5" s="11" t="s">
        <v>181</v>
      </c>
      <c r="I5" s="11" t="s">
        <v>182</v>
      </c>
      <c r="J5" s="12" t="s">
        <v>1017</v>
      </c>
      <c r="L5" s="13"/>
      <c r="M5" s="11" t="s">
        <v>568</v>
      </c>
      <c r="N5" s="13" t="s">
        <v>570</v>
      </c>
      <c r="O5" s="11" t="s">
        <v>570</v>
      </c>
      <c r="P5" s="11" t="s">
        <v>571</v>
      </c>
      <c r="Q5" s="13" t="s">
        <v>570</v>
      </c>
      <c r="R5" s="11" t="s">
        <v>570</v>
      </c>
    </row>
    <row r="6" spans="1:18" s="46" customFormat="1" ht="47.25" x14ac:dyDescent="0.25">
      <c r="A6" s="46" t="s">
        <v>553</v>
      </c>
      <c r="B6" s="46" t="s">
        <v>554</v>
      </c>
      <c r="I6" s="46" t="s">
        <v>872</v>
      </c>
      <c r="J6" s="47"/>
      <c r="L6" s="13"/>
      <c r="M6" s="13" t="s">
        <v>566</v>
      </c>
      <c r="N6" s="42" t="s">
        <v>572</v>
      </c>
      <c r="P6" s="45" t="s">
        <v>579</v>
      </c>
      <c r="Q6" s="13" t="s">
        <v>576</v>
      </c>
      <c r="R6" s="13" t="s">
        <v>578</v>
      </c>
    </row>
    <row r="7" spans="1:18" ht="47.25" x14ac:dyDescent="0.25">
      <c r="A7" t="s">
        <v>127</v>
      </c>
      <c r="B7" t="s">
        <v>128</v>
      </c>
      <c r="J7" s="12"/>
      <c r="K7" t="s">
        <v>41</v>
      </c>
      <c r="L7" s="3" t="s">
        <v>155</v>
      </c>
      <c r="M7" s="13" t="s">
        <v>567</v>
      </c>
      <c r="N7" s="13" t="s">
        <v>569</v>
      </c>
      <c r="P7" s="44" t="s">
        <v>581</v>
      </c>
      <c r="Q7" s="3" t="s">
        <v>575</v>
      </c>
    </row>
    <row r="8" spans="1:18" ht="31.5" x14ac:dyDescent="0.25">
      <c r="A8" t="s">
        <v>556</v>
      </c>
      <c r="B8" t="s">
        <v>557</v>
      </c>
      <c r="I8" s="11" t="s">
        <v>872</v>
      </c>
      <c r="J8" s="12"/>
      <c r="M8" s="3" t="s">
        <v>573</v>
      </c>
      <c r="N8" s="43" t="s">
        <v>574</v>
      </c>
      <c r="P8" s="3" t="s">
        <v>580</v>
      </c>
      <c r="Q8" s="3" t="s">
        <v>577</v>
      </c>
    </row>
    <row r="9" spans="1:18" ht="31.5" x14ac:dyDescent="0.25">
      <c r="A9" t="s">
        <v>139</v>
      </c>
      <c r="B9" t="s">
        <v>140</v>
      </c>
      <c r="J9" s="12"/>
      <c r="K9" t="s">
        <v>0</v>
      </c>
      <c r="L9" s="3" t="s">
        <v>156</v>
      </c>
    </row>
    <row r="10" spans="1:18" ht="47.25" x14ac:dyDescent="0.25">
      <c r="A10" t="s">
        <v>144</v>
      </c>
      <c r="B10">
        <v>17.420000000000002</v>
      </c>
      <c r="J10" s="12"/>
      <c r="K10" t="s">
        <v>157</v>
      </c>
      <c r="L10" s="3" t="s">
        <v>158</v>
      </c>
    </row>
    <row r="11" spans="1:18" x14ac:dyDescent="0.25">
      <c r="A11" t="s">
        <v>143</v>
      </c>
      <c r="B11">
        <v>10.06</v>
      </c>
      <c r="J11" s="12"/>
    </row>
    <row r="12" spans="1:18" x14ac:dyDescent="0.25">
      <c r="A12" t="s">
        <v>87</v>
      </c>
      <c r="B12" t="s">
        <v>88</v>
      </c>
      <c r="J12" s="12"/>
    </row>
    <row r="13" spans="1:18" x14ac:dyDescent="0.25">
      <c r="A13" t="s">
        <v>83</v>
      </c>
      <c r="B13" t="s">
        <v>84</v>
      </c>
      <c r="J13" s="12"/>
    </row>
    <row r="14" spans="1:18" x14ac:dyDescent="0.25">
      <c r="A14" t="s">
        <v>546</v>
      </c>
      <c r="B14" t="s">
        <v>547</v>
      </c>
      <c r="I14" s="11" t="s">
        <v>873</v>
      </c>
      <c r="J14" s="12"/>
    </row>
    <row r="15" spans="1:18" x14ac:dyDescent="0.25">
      <c r="A15" t="s">
        <v>332</v>
      </c>
      <c r="B15" t="s">
        <v>333</v>
      </c>
      <c r="I15" s="11" t="s">
        <v>874</v>
      </c>
      <c r="J15" s="12"/>
    </row>
    <row r="16" spans="1:18" x14ac:dyDescent="0.25">
      <c r="A16" t="s">
        <v>110</v>
      </c>
      <c r="B16" t="s">
        <v>111</v>
      </c>
      <c r="J16" s="12"/>
    </row>
    <row r="17" spans="1:10" x14ac:dyDescent="0.25">
      <c r="A17" t="s">
        <v>90</v>
      </c>
      <c r="B17" t="s">
        <v>149</v>
      </c>
      <c r="I17" s="11" t="s">
        <v>79</v>
      </c>
      <c r="J17" s="12"/>
    </row>
    <row r="18" spans="1:10" x14ac:dyDescent="0.25">
      <c r="A18" s="16" t="s">
        <v>337</v>
      </c>
      <c r="B18" t="s">
        <v>338</v>
      </c>
      <c r="I18" s="11" t="s">
        <v>874</v>
      </c>
      <c r="J18" s="12"/>
    </row>
    <row r="19" spans="1:10" x14ac:dyDescent="0.25">
      <c r="A19" t="s">
        <v>353</v>
      </c>
      <c r="B19" t="s">
        <v>352</v>
      </c>
      <c r="J19" s="12"/>
    </row>
    <row r="20" spans="1:10" x14ac:dyDescent="0.25">
      <c r="A20" t="s">
        <v>303</v>
      </c>
      <c r="B20" t="s">
        <v>23</v>
      </c>
      <c r="J20" s="12"/>
    </row>
    <row r="21" spans="1:10" x14ac:dyDescent="0.25">
      <c r="A21" t="s">
        <v>978</v>
      </c>
      <c r="B21" t="s">
        <v>979</v>
      </c>
      <c r="I21" s="11" t="s">
        <v>980</v>
      </c>
      <c r="J21" s="12"/>
    </row>
    <row r="22" spans="1:10" x14ac:dyDescent="0.25">
      <c r="A22" t="s">
        <v>99</v>
      </c>
      <c r="B22" t="s">
        <v>100</v>
      </c>
      <c r="H22" t="s">
        <v>101</v>
      </c>
      <c r="J22" s="12"/>
    </row>
    <row r="23" spans="1:10" x14ac:dyDescent="0.25">
      <c r="A23" t="s">
        <v>226</v>
      </c>
      <c r="B23" t="s">
        <v>227</v>
      </c>
      <c r="G23" t="s">
        <v>223</v>
      </c>
      <c r="I23" s="11" t="s">
        <v>875</v>
      </c>
      <c r="J23" s="12"/>
    </row>
    <row r="24" spans="1:10" x14ac:dyDescent="0.25">
      <c r="A24" t="s">
        <v>1019</v>
      </c>
      <c r="B24" t="s">
        <v>1018</v>
      </c>
      <c r="I24" s="11" t="s">
        <v>1011</v>
      </c>
      <c r="J24" s="12" t="s">
        <v>1017</v>
      </c>
    </row>
    <row r="25" spans="1:10" x14ac:dyDescent="0.25">
      <c r="A25" t="s">
        <v>932</v>
      </c>
      <c r="B25" t="s">
        <v>348</v>
      </c>
      <c r="I25" s="11" t="s">
        <v>933</v>
      </c>
      <c r="J25" s="12"/>
    </row>
    <row r="26" spans="1:10" x14ac:dyDescent="0.25">
      <c r="A26" t="s">
        <v>114</v>
      </c>
      <c r="B26" t="s">
        <v>115</v>
      </c>
      <c r="J26" s="12"/>
    </row>
    <row r="27" spans="1:10" x14ac:dyDescent="0.25">
      <c r="A27" t="s">
        <v>914</v>
      </c>
      <c r="B27" t="s">
        <v>915</v>
      </c>
      <c r="I27" s="11" t="s">
        <v>912</v>
      </c>
      <c r="J27" s="12"/>
    </row>
    <row r="28" spans="1:10" x14ac:dyDescent="0.25">
      <c r="A28" t="s">
        <v>91</v>
      </c>
      <c r="B28" t="s">
        <v>92</v>
      </c>
      <c r="J28" s="12"/>
    </row>
    <row r="29" spans="1:10" x14ac:dyDescent="0.25">
      <c r="B29" t="s">
        <v>1010</v>
      </c>
      <c r="I29" s="11" t="s">
        <v>1011</v>
      </c>
      <c r="J29" s="12" t="s">
        <v>1017</v>
      </c>
    </row>
    <row r="30" spans="1:10" x14ac:dyDescent="0.25">
      <c r="A30" t="s">
        <v>123</v>
      </c>
      <c r="B30" t="s">
        <v>124</v>
      </c>
      <c r="J30" s="12"/>
    </row>
    <row r="31" spans="1:10" x14ac:dyDescent="0.25">
      <c r="A31" t="s">
        <v>89</v>
      </c>
      <c r="B31" t="s">
        <v>148</v>
      </c>
      <c r="I31" s="11" t="s">
        <v>79</v>
      </c>
      <c r="J31" s="12"/>
    </row>
    <row r="32" spans="1:10" x14ac:dyDescent="0.25">
      <c r="A32" t="s">
        <v>937</v>
      </c>
      <c r="B32" t="s">
        <v>938</v>
      </c>
      <c r="J32" s="12"/>
    </row>
    <row r="33" spans="1:10" x14ac:dyDescent="0.25">
      <c r="B33" t="s">
        <v>559</v>
      </c>
      <c r="I33" s="11" t="s">
        <v>876</v>
      </c>
      <c r="J33" s="12" t="s">
        <v>1017</v>
      </c>
    </row>
    <row r="34" spans="1:10" x14ac:dyDescent="0.25">
      <c r="A34" t="s">
        <v>81</v>
      </c>
      <c r="B34" t="s">
        <v>82</v>
      </c>
      <c r="J34" s="12"/>
    </row>
    <row r="35" spans="1:10" x14ac:dyDescent="0.25">
      <c r="A35" t="s">
        <v>163</v>
      </c>
      <c r="B35" t="s">
        <v>164</v>
      </c>
      <c r="J35" s="12"/>
    </row>
    <row r="36" spans="1:10" x14ac:dyDescent="0.25">
      <c r="A36" s="16" t="s">
        <v>221</v>
      </c>
      <c r="B36" t="s">
        <v>222</v>
      </c>
      <c r="G36" t="s">
        <v>223</v>
      </c>
      <c r="I36" s="11" t="s">
        <v>875</v>
      </c>
      <c r="J36" s="12"/>
    </row>
    <row r="37" spans="1:10" x14ac:dyDescent="0.25">
      <c r="A37" s="16" t="s">
        <v>334</v>
      </c>
      <c r="B37" t="s">
        <v>335</v>
      </c>
      <c r="J37" s="12"/>
    </row>
    <row r="38" spans="1:10" x14ac:dyDescent="0.25">
      <c r="A38" t="s">
        <v>129</v>
      </c>
      <c r="B38" t="s">
        <v>130</v>
      </c>
      <c r="J38" s="12"/>
    </row>
    <row r="39" spans="1:10" x14ac:dyDescent="0.25">
      <c r="A39" t="s">
        <v>187</v>
      </c>
      <c r="B39" t="s">
        <v>188</v>
      </c>
      <c r="J39" s="12"/>
    </row>
    <row r="40" spans="1:10" x14ac:dyDescent="0.25">
      <c r="A40" t="s">
        <v>887</v>
      </c>
      <c r="B40" t="s">
        <v>888</v>
      </c>
      <c r="I40" s="11" t="s">
        <v>889</v>
      </c>
      <c r="J40" s="12"/>
    </row>
    <row r="41" spans="1:10" x14ac:dyDescent="0.25">
      <c r="A41" t="s">
        <v>934</v>
      </c>
      <c r="B41" t="s">
        <v>935</v>
      </c>
      <c r="I41" s="11" t="s">
        <v>930</v>
      </c>
      <c r="J41" s="12"/>
    </row>
    <row r="42" spans="1:10" x14ac:dyDescent="0.25">
      <c r="A42" t="s">
        <v>201</v>
      </c>
      <c r="B42" t="s">
        <v>202</v>
      </c>
      <c r="I42" s="11" t="s">
        <v>194</v>
      </c>
      <c r="J42" s="12"/>
    </row>
    <row r="43" spans="1:10" x14ac:dyDescent="0.25">
      <c r="A43" t="s">
        <v>981</v>
      </c>
      <c r="B43" t="s">
        <v>982</v>
      </c>
      <c r="I43" s="11" t="s">
        <v>980</v>
      </c>
      <c r="J43" s="12"/>
    </row>
    <row r="44" spans="1:10" x14ac:dyDescent="0.25">
      <c r="A44" t="s">
        <v>1008</v>
      </c>
      <c r="B44" t="s">
        <v>1009</v>
      </c>
      <c r="I44" s="11" t="s">
        <v>997</v>
      </c>
      <c r="J44" s="12"/>
    </row>
    <row r="45" spans="1:10" x14ac:dyDescent="0.25">
      <c r="A45" t="s">
        <v>107</v>
      </c>
      <c r="B45" t="s">
        <v>109</v>
      </c>
      <c r="J45" s="12"/>
    </row>
    <row r="46" spans="1:10" ht="16.5" thickBot="1" x14ac:dyDescent="0.3">
      <c r="A46" t="s">
        <v>883</v>
      </c>
      <c r="B46" t="s">
        <v>975</v>
      </c>
      <c r="I46" s="11" t="s">
        <v>884</v>
      </c>
      <c r="J46" s="12"/>
    </row>
    <row r="47" spans="1:10" ht="16.5" thickBot="1" x14ac:dyDescent="0.3">
      <c r="A47" s="165" t="s">
        <v>1003</v>
      </c>
      <c r="B47" t="s">
        <v>1004</v>
      </c>
      <c r="I47" s="11" t="s">
        <v>989</v>
      </c>
      <c r="J47" s="12"/>
    </row>
    <row r="48" spans="1:10" x14ac:dyDescent="0.25">
      <c r="A48" t="s">
        <v>119</v>
      </c>
      <c r="B48" t="s">
        <v>120</v>
      </c>
      <c r="J48" s="12"/>
    </row>
    <row r="49" spans="1:10" x14ac:dyDescent="0.25">
      <c r="A49" t="s">
        <v>1024</v>
      </c>
      <c r="B49" t="s">
        <v>1025</v>
      </c>
      <c r="I49" s="11" t="s">
        <v>1026</v>
      </c>
      <c r="J49" s="12" t="s">
        <v>1017</v>
      </c>
    </row>
    <row r="50" spans="1:10" x14ac:dyDescent="0.25">
      <c r="A50" t="s">
        <v>73</v>
      </c>
      <c r="B50" t="s">
        <v>74</v>
      </c>
      <c r="J50" s="12"/>
    </row>
    <row r="51" spans="1:10" x14ac:dyDescent="0.25">
      <c r="A51" t="s">
        <v>995</v>
      </c>
      <c r="B51" t="s">
        <v>996</v>
      </c>
      <c r="I51" s="11" t="s">
        <v>997</v>
      </c>
      <c r="J51" s="12" t="s">
        <v>1017</v>
      </c>
    </row>
    <row r="52" spans="1:10" x14ac:dyDescent="0.25">
      <c r="A52" t="s">
        <v>1041</v>
      </c>
      <c r="B52" t="s">
        <v>1042</v>
      </c>
      <c r="I52" s="11" t="s">
        <v>1043</v>
      </c>
      <c r="J52" s="12"/>
    </row>
    <row r="53" spans="1:10" x14ac:dyDescent="0.25">
      <c r="A53" t="s">
        <v>1027</v>
      </c>
      <c r="B53" t="s">
        <v>1028</v>
      </c>
      <c r="I53" s="11" t="s">
        <v>1029</v>
      </c>
      <c r="J53" s="12" t="s">
        <v>1017</v>
      </c>
    </row>
    <row r="54" spans="1:10" x14ac:dyDescent="0.25">
      <c r="A54" t="s">
        <v>622</v>
      </c>
      <c r="B54" t="s">
        <v>623</v>
      </c>
      <c r="I54" s="11" t="s">
        <v>875</v>
      </c>
      <c r="J54" s="12"/>
    </row>
    <row r="55" spans="1:10" x14ac:dyDescent="0.25">
      <c r="A55" t="s">
        <v>121</v>
      </c>
      <c r="B55" t="s">
        <v>122</v>
      </c>
      <c r="J55" s="12"/>
    </row>
    <row r="56" spans="1:10" x14ac:dyDescent="0.25">
      <c r="A56" t="s">
        <v>97</v>
      </c>
      <c r="B56" t="s">
        <v>98</v>
      </c>
      <c r="J56" s="12"/>
    </row>
    <row r="57" spans="1:10" x14ac:dyDescent="0.25">
      <c r="A57" t="s">
        <v>85</v>
      </c>
      <c r="B57" t="s">
        <v>86</v>
      </c>
      <c r="J57" s="12"/>
    </row>
    <row r="58" spans="1:10" x14ac:dyDescent="0.25">
      <c r="A58" t="s">
        <v>112</v>
      </c>
      <c r="B58" t="s">
        <v>113</v>
      </c>
      <c r="J58" s="12"/>
    </row>
    <row r="59" spans="1:10" x14ac:dyDescent="0.25">
      <c r="A59" t="s">
        <v>987</v>
      </c>
      <c r="B59" t="s">
        <v>988</v>
      </c>
      <c r="I59" s="11" t="s">
        <v>989</v>
      </c>
      <c r="J59" s="12"/>
    </row>
    <row r="60" spans="1:10" x14ac:dyDescent="0.25">
      <c r="A60" t="s">
        <v>174</v>
      </c>
      <c r="B60">
        <v>918</v>
      </c>
      <c r="J60" s="12"/>
    </row>
    <row r="61" spans="1:10" x14ac:dyDescent="0.25">
      <c r="A61" t="s">
        <v>142</v>
      </c>
      <c r="B61">
        <v>906</v>
      </c>
      <c r="J61" s="12"/>
    </row>
    <row r="62" spans="1:10" x14ac:dyDescent="0.25">
      <c r="A62" t="s">
        <v>175</v>
      </c>
      <c r="B62">
        <v>921</v>
      </c>
      <c r="I62" s="11" t="s">
        <v>176</v>
      </c>
      <c r="J62" s="12"/>
    </row>
    <row r="63" spans="1:10" x14ac:dyDescent="0.25">
      <c r="A63" t="s">
        <v>145</v>
      </c>
      <c r="B63">
        <v>963</v>
      </c>
      <c r="I63" s="11" t="s">
        <v>190</v>
      </c>
      <c r="J63" s="12"/>
    </row>
    <row r="64" spans="1:10" x14ac:dyDescent="0.25">
      <c r="A64" t="s">
        <v>146</v>
      </c>
      <c r="B64">
        <v>964</v>
      </c>
      <c r="I64" s="11" t="s">
        <v>191</v>
      </c>
      <c r="J64" s="12"/>
    </row>
    <row r="65" spans="1:10" x14ac:dyDescent="0.25">
      <c r="A65" t="s">
        <v>147</v>
      </c>
      <c r="B65" t="s">
        <v>173</v>
      </c>
      <c r="I65" s="11" t="s">
        <v>189</v>
      </c>
      <c r="J65" s="12"/>
    </row>
    <row r="66" spans="1:10" x14ac:dyDescent="0.25">
      <c r="A66" t="s">
        <v>184</v>
      </c>
      <c r="B66" t="s">
        <v>185</v>
      </c>
      <c r="J66" s="12"/>
    </row>
    <row r="67" spans="1:10" x14ac:dyDescent="0.25">
      <c r="A67" t="s">
        <v>125</v>
      </c>
      <c r="B67" t="s">
        <v>126</v>
      </c>
      <c r="J67" s="12"/>
    </row>
    <row r="68" spans="1:10" x14ac:dyDescent="0.25">
      <c r="B68" t="s">
        <v>625</v>
      </c>
      <c r="I68" s="11" t="s">
        <v>877</v>
      </c>
      <c r="J68" s="12"/>
    </row>
    <row r="69" spans="1:10" x14ac:dyDescent="0.25">
      <c r="A69" t="s">
        <v>117</v>
      </c>
      <c r="B69" t="s">
        <v>118</v>
      </c>
      <c r="J69" s="12"/>
    </row>
    <row r="70" spans="1:10" x14ac:dyDescent="0.25">
      <c r="A70" t="s">
        <v>924</v>
      </c>
      <c r="B70" t="s">
        <v>925</v>
      </c>
      <c r="J70" s="12"/>
    </row>
    <row r="71" spans="1:10" x14ac:dyDescent="0.25">
      <c r="A71" t="s">
        <v>945</v>
      </c>
      <c r="B71" t="s">
        <v>946</v>
      </c>
      <c r="I71" s="11" t="s">
        <v>947</v>
      </c>
      <c r="J71" s="12" t="s">
        <v>1017</v>
      </c>
    </row>
    <row r="72" spans="1:10" x14ac:dyDescent="0.25">
      <c r="A72" t="s">
        <v>926</v>
      </c>
      <c r="B72" t="s">
        <v>929</v>
      </c>
      <c r="I72" s="11" t="s">
        <v>930</v>
      </c>
      <c r="J72" s="12"/>
    </row>
    <row r="73" spans="1:10" x14ac:dyDescent="0.25">
      <c r="A73" t="s">
        <v>927</v>
      </c>
      <c r="B73" t="s">
        <v>928</v>
      </c>
      <c r="I73" s="11" t="s">
        <v>931</v>
      </c>
      <c r="J73" s="12" t="s">
        <v>1017</v>
      </c>
    </row>
    <row r="74" spans="1:10" x14ac:dyDescent="0.25">
      <c r="A74" t="s">
        <v>136</v>
      </c>
      <c r="B74" t="s">
        <v>137</v>
      </c>
      <c r="J74" s="12"/>
    </row>
    <row r="75" spans="1:10" x14ac:dyDescent="0.25">
      <c r="A75" t="s">
        <v>134</v>
      </c>
      <c r="B75" t="s">
        <v>135</v>
      </c>
      <c r="J75" s="12"/>
    </row>
    <row r="76" spans="1:10" x14ac:dyDescent="0.25">
      <c r="A76" t="s">
        <v>920</v>
      </c>
      <c r="B76" t="s">
        <v>921</v>
      </c>
      <c r="H76" t="s">
        <v>922</v>
      </c>
      <c r="I76" s="11" t="s">
        <v>912</v>
      </c>
      <c r="J76" s="12"/>
    </row>
    <row r="77" spans="1:10" x14ac:dyDescent="0.25">
      <c r="B77" t="s">
        <v>983</v>
      </c>
      <c r="H77" t="s">
        <v>985</v>
      </c>
      <c r="I77" s="11" t="s">
        <v>984</v>
      </c>
      <c r="J77" s="12"/>
    </row>
    <row r="78" spans="1:10" x14ac:dyDescent="0.25">
      <c r="A78" t="s">
        <v>959</v>
      </c>
      <c r="B78" t="s">
        <v>960</v>
      </c>
      <c r="H78" t="s">
        <v>961</v>
      </c>
      <c r="I78" s="11" t="s">
        <v>962</v>
      </c>
      <c r="J78" s="12" t="s">
        <v>1017</v>
      </c>
    </row>
    <row r="79" spans="1:10" x14ac:dyDescent="0.25">
      <c r="A79" t="s">
        <v>1012</v>
      </c>
      <c r="B79" t="s">
        <v>1013</v>
      </c>
      <c r="I79" s="11" t="s">
        <v>1015</v>
      </c>
      <c r="J79" s="12" t="s">
        <v>1017</v>
      </c>
    </row>
    <row r="80" spans="1:10" x14ac:dyDescent="0.25">
      <c r="A80" t="s">
        <v>69</v>
      </c>
      <c r="B80" t="s">
        <v>70</v>
      </c>
      <c r="J80" s="12"/>
    </row>
    <row r="81" spans="1:10" x14ac:dyDescent="0.25">
      <c r="A81" t="s">
        <v>990</v>
      </c>
      <c r="B81" t="s">
        <v>991</v>
      </c>
      <c r="H81" t="s">
        <v>992</v>
      </c>
      <c r="I81" s="11" t="s">
        <v>993</v>
      </c>
      <c r="J81" s="12"/>
    </row>
    <row r="82" spans="1:10" x14ac:dyDescent="0.25">
      <c r="A82" t="s">
        <v>955</v>
      </c>
      <c r="B82" t="s">
        <v>956</v>
      </c>
      <c r="I82" s="11" t="s">
        <v>957</v>
      </c>
      <c r="J82" s="12"/>
    </row>
    <row r="83" spans="1:10" x14ac:dyDescent="0.25">
      <c r="A83" t="s">
        <v>75</v>
      </c>
      <c r="B83" t="s">
        <v>76</v>
      </c>
      <c r="J83" s="12"/>
    </row>
    <row r="84" spans="1:10" x14ac:dyDescent="0.25">
      <c r="A84" t="s">
        <v>1030</v>
      </c>
      <c r="B84" t="s">
        <v>1031</v>
      </c>
      <c r="I84" s="11" t="s">
        <v>1032</v>
      </c>
      <c r="J84" s="12"/>
    </row>
    <row r="85" spans="1:10" x14ac:dyDescent="0.25">
      <c r="A85" t="s">
        <v>131</v>
      </c>
      <c r="B85" t="s">
        <v>132</v>
      </c>
      <c r="J85" s="12"/>
    </row>
    <row r="86" spans="1:10" x14ac:dyDescent="0.25">
      <c r="A86" t="s">
        <v>138</v>
      </c>
      <c r="B86" t="s">
        <v>151</v>
      </c>
      <c r="I86" s="11" t="s">
        <v>198</v>
      </c>
      <c r="J86" s="12"/>
    </row>
    <row r="87" spans="1:10" x14ac:dyDescent="0.25">
      <c r="A87" t="s">
        <v>95</v>
      </c>
      <c r="B87" t="s">
        <v>96</v>
      </c>
      <c r="J87" s="12"/>
    </row>
    <row r="88" spans="1:10" x14ac:dyDescent="0.25">
      <c r="A88" t="s">
        <v>890</v>
      </c>
      <c r="B88" t="s">
        <v>891</v>
      </c>
      <c r="I88" s="11" t="s">
        <v>892</v>
      </c>
      <c r="J88" s="12"/>
    </row>
    <row r="89" spans="1:10" x14ac:dyDescent="0.25">
      <c r="A89" t="s">
        <v>102</v>
      </c>
      <c r="B89" t="s">
        <v>103</v>
      </c>
      <c r="I89" s="11" t="s">
        <v>172</v>
      </c>
      <c r="J89" s="12"/>
    </row>
    <row r="90" spans="1:10" x14ac:dyDescent="0.25">
      <c r="A90" t="s">
        <v>1033</v>
      </c>
      <c r="B90" t="s">
        <v>1034</v>
      </c>
      <c r="I90" s="11" t="s">
        <v>1035</v>
      </c>
      <c r="J90" s="12" t="s">
        <v>1017</v>
      </c>
    </row>
    <row r="91" spans="1:10" x14ac:dyDescent="0.25">
      <c r="A91" t="s">
        <v>1021</v>
      </c>
      <c r="B91" t="s">
        <v>1022</v>
      </c>
      <c r="I91" s="11" t="s">
        <v>1023</v>
      </c>
      <c r="J91" s="12" t="s">
        <v>1017</v>
      </c>
    </row>
    <row r="92" spans="1:10" x14ac:dyDescent="0.25">
      <c r="A92" t="s">
        <v>940</v>
      </c>
      <c r="B92" t="s">
        <v>941</v>
      </c>
      <c r="I92" s="11" t="s">
        <v>942</v>
      </c>
      <c r="J92" s="12"/>
    </row>
    <row r="93" spans="1:10" x14ac:dyDescent="0.25">
      <c r="A93" t="s">
        <v>998</v>
      </c>
      <c r="B93" t="s">
        <v>999</v>
      </c>
      <c r="I93" s="11" t="s">
        <v>1000</v>
      </c>
      <c r="J93" s="12"/>
    </row>
    <row r="94" spans="1:10" x14ac:dyDescent="0.25">
      <c r="A94" t="s">
        <v>116</v>
      </c>
      <c r="B94" t="s">
        <v>150</v>
      </c>
      <c r="I94" s="11" t="s">
        <v>965</v>
      </c>
      <c r="J94" s="12" t="s">
        <v>1017</v>
      </c>
    </row>
    <row r="95" spans="1:10" x14ac:dyDescent="0.25">
      <c r="A95" t="s">
        <v>72</v>
      </c>
      <c r="B95" t="s">
        <v>71</v>
      </c>
      <c r="J95" s="12"/>
    </row>
    <row r="96" spans="1:10" x14ac:dyDescent="0.25">
      <c r="A96" t="s">
        <v>998</v>
      </c>
      <c r="B96" t="s">
        <v>1005</v>
      </c>
      <c r="I96" s="11" t="s">
        <v>1006</v>
      </c>
      <c r="J96" s="12" t="s">
        <v>1017</v>
      </c>
    </row>
    <row r="97" spans="1:10" x14ac:dyDescent="0.25">
      <c r="A97" t="s">
        <v>224</v>
      </c>
      <c r="B97" t="s">
        <v>224</v>
      </c>
      <c r="I97" s="11" t="s">
        <v>225</v>
      </c>
      <c r="J97" s="12"/>
    </row>
    <row r="98" spans="1:10" x14ac:dyDescent="0.25">
      <c r="A98" t="s">
        <v>311</v>
      </c>
      <c r="B98" t="s">
        <v>312</v>
      </c>
      <c r="I98" s="11" t="s">
        <v>878</v>
      </c>
      <c r="J98" s="12"/>
    </row>
    <row r="99" spans="1:10" x14ac:dyDescent="0.25">
      <c r="A99" t="s">
        <v>77</v>
      </c>
      <c r="B99" t="s">
        <v>78</v>
      </c>
      <c r="J99" s="12"/>
    </row>
    <row r="100" spans="1:10" x14ac:dyDescent="0.25">
      <c r="A100" t="s">
        <v>910</v>
      </c>
      <c r="B100" t="s">
        <v>911</v>
      </c>
      <c r="I100" s="11" t="s">
        <v>912</v>
      </c>
      <c r="J100" s="12"/>
    </row>
    <row r="101" spans="1:10" x14ac:dyDescent="0.25">
      <c r="A101" t="s">
        <v>93</v>
      </c>
      <c r="B101" t="s">
        <v>94</v>
      </c>
      <c r="J101" s="12"/>
    </row>
    <row r="102" spans="1:10" x14ac:dyDescent="0.25">
      <c r="A102" t="s">
        <v>141</v>
      </c>
      <c r="B102" t="s">
        <v>133</v>
      </c>
      <c r="I102" s="11" t="s">
        <v>79</v>
      </c>
      <c r="J102" s="12"/>
    </row>
    <row r="103" spans="1:10" x14ac:dyDescent="0.25">
      <c r="A103" t="s">
        <v>967</v>
      </c>
      <c r="B103" t="s">
        <v>1020</v>
      </c>
      <c r="I103" s="11" t="s">
        <v>962</v>
      </c>
      <c r="J103" s="12" t="s">
        <v>1017</v>
      </c>
    </row>
    <row r="104" spans="1:10" x14ac:dyDescent="0.25">
      <c r="A104" t="s">
        <v>67</v>
      </c>
      <c r="B104" t="s">
        <v>68</v>
      </c>
      <c r="J104" s="12"/>
    </row>
    <row r="105" spans="1:10" x14ac:dyDescent="0.25">
      <c r="A105" t="s">
        <v>870</v>
      </c>
      <c r="B105" t="s">
        <v>871</v>
      </c>
      <c r="I105" s="11" t="s">
        <v>879</v>
      </c>
      <c r="J105" s="12"/>
    </row>
    <row r="106" spans="1:10" x14ac:dyDescent="0.25">
      <c r="A106" t="s">
        <v>1039</v>
      </c>
      <c r="B106" t="s">
        <v>1040</v>
      </c>
      <c r="I106" s="11" t="s">
        <v>1043</v>
      </c>
      <c r="J106" s="12"/>
    </row>
    <row r="107" spans="1:10" x14ac:dyDescent="0.25">
      <c r="A107" t="s">
        <v>40</v>
      </c>
      <c r="B107" t="s">
        <v>39</v>
      </c>
      <c r="J107" s="12"/>
    </row>
    <row r="108" spans="1:10" x14ac:dyDescent="0.25">
      <c r="A108" t="s">
        <v>106</v>
      </c>
      <c r="B108" t="s">
        <v>108</v>
      </c>
      <c r="I108" s="11" t="s">
        <v>196</v>
      </c>
      <c r="J108" s="12"/>
    </row>
    <row r="109" spans="1:10" x14ac:dyDescent="0.25">
      <c r="A109" t="s">
        <v>881</v>
      </c>
      <c r="B109" t="s">
        <v>882</v>
      </c>
      <c r="I109" s="11" t="s">
        <v>880</v>
      </c>
      <c r="J109" s="12"/>
    </row>
    <row r="110" spans="1:10" x14ac:dyDescent="0.25">
      <c r="A110" t="s">
        <v>104</v>
      </c>
      <c r="B110" t="s">
        <v>105</v>
      </c>
    </row>
  </sheetData>
  <sortState ref="A1:D50">
    <sortCondition ref="A1:A50"/>
  </sortState>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I2" sqref="I2"/>
    </sheetView>
  </sheetViews>
  <sheetFormatPr defaultRowHeight="15.75" x14ac:dyDescent="0.25"/>
  <cols>
    <col min="1" max="1" width="10.5" style="14" bestFit="1" customWidth="1"/>
    <col min="2" max="2" width="51.125" style="3" customWidth="1"/>
    <col min="3" max="3" width="50.875" style="3" customWidth="1"/>
    <col min="4" max="4" width="29.875" style="14" bestFit="1" customWidth="1"/>
    <col min="5" max="5" width="33.25" bestFit="1" customWidth="1"/>
    <col min="6" max="6" width="32.5" bestFit="1" customWidth="1"/>
    <col min="7" max="7" width="33.875" bestFit="1" customWidth="1"/>
    <col min="8" max="8" width="32.625" bestFit="1" customWidth="1"/>
    <col min="9" max="9" width="20.375" bestFit="1" customWidth="1"/>
  </cols>
  <sheetData>
    <row r="1" spans="1:9" s="6" customFormat="1" x14ac:dyDescent="0.25">
      <c r="A1" s="23" t="s">
        <v>1</v>
      </c>
      <c r="B1" s="8" t="s">
        <v>318</v>
      </c>
      <c r="C1" s="8" t="s">
        <v>316</v>
      </c>
      <c r="D1" s="23" t="s">
        <v>317</v>
      </c>
      <c r="E1" s="6" t="s">
        <v>561</v>
      </c>
      <c r="F1" s="6" t="s">
        <v>562</v>
      </c>
      <c r="G1" s="6" t="s">
        <v>563</v>
      </c>
      <c r="H1" s="6" t="s">
        <v>564</v>
      </c>
      <c r="I1" s="6" t="s">
        <v>565</v>
      </c>
    </row>
    <row r="2" spans="1:9" x14ac:dyDescent="0.25">
      <c r="A2" s="14" t="s">
        <v>14</v>
      </c>
      <c r="B2" s="3" t="s">
        <v>320</v>
      </c>
      <c r="C2" s="3" t="s">
        <v>313</v>
      </c>
    </row>
    <row r="3" spans="1:9" ht="110.25" x14ac:dyDescent="0.25">
      <c r="A3" s="14" t="s">
        <v>15</v>
      </c>
      <c r="B3" s="3" t="s">
        <v>315</v>
      </c>
      <c r="C3" s="3" t="s">
        <v>321</v>
      </c>
    </row>
    <row r="4" spans="1:9" ht="47.25" x14ac:dyDescent="0.25">
      <c r="A4" s="14" t="s">
        <v>31</v>
      </c>
      <c r="B4" s="3" t="s">
        <v>193</v>
      </c>
      <c r="C4" s="3" t="s">
        <v>341</v>
      </c>
    </row>
    <row r="5" spans="1:9" ht="47.25" x14ac:dyDescent="0.25">
      <c r="A5" s="14" t="s">
        <v>59</v>
      </c>
      <c r="B5" s="3" t="s">
        <v>192</v>
      </c>
      <c r="C5" s="3" t="s">
        <v>345</v>
      </c>
    </row>
    <row r="6" spans="1:9" ht="31.5" x14ac:dyDescent="0.25">
      <c r="A6" s="14" t="s">
        <v>183</v>
      </c>
      <c r="B6" s="3" t="s">
        <v>213</v>
      </c>
      <c r="C6" s="3" t="s">
        <v>319</v>
      </c>
    </row>
    <row r="8" spans="1:9" x14ac:dyDescent="0.25">
      <c r="B8"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D1" sqref="D1"/>
    </sheetView>
  </sheetViews>
  <sheetFormatPr defaultRowHeight="15.75" x14ac:dyDescent="0.25"/>
  <sheetData>
    <row r="1" spans="1:3" x14ac:dyDescent="0.25">
      <c r="A1" t="s">
        <v>1044</v>
      </c>
      <c r="B1" t="s">
        <v>646</v>
      </c>
      <c r="C1"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Exclosure.data.RAW</vt:lpstr>
      <vt:lpstr>Exclosure.data.biomass</vt:lpstr>
      <vt:lpstr>readme</vt:lpstr>
      <vt:lpstr>Region and site info</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Office-bruker</dc:creator>
  <cp:lastModifiedBy>Marit Arneberg</cp:lastModifiedBy>
  <cp:lastPrinted>2017-03-17T20:01:58Z</cp:lastPrinted>
  <dcterms:created xsi:type="dcterms:W3CDTF">2017-02-12T07:42:50Z</dcterms:created>
  <dcterms:modified xsi:type="dcterms:W3CDTF">2018-09-19T12:01:38Z</dcterms:modified>
</cp:coreProperties>
</file>