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230" yWindow="-15" windowWidth="10275" windowHeight="8160" tabRatio="500"/>
  </bookViews>
  <sheets>
    <sheet name="Exclosure.data.RAW" sheetId="4" r:id="rId1"/>
    <sheet name="Exclosure.data.biomass" sheetId="8" r:id="rId2"/>
    <sheet name="readme" sheetId="5" r:id="rId3"/>
    <sheet name="Region and site info" sheetId="6" r:id="rId4"/>
  </sheets>
  <externalReferences>
    <externalReference r:id="rId5"/>
  </externalReferences>
  <calcPr calcId="145621"/>
</workbook>
</file>

<file path=xl/calcChain.xml><?xml version="1.0" encoding="utf-8"?>
<calcChain xmlns="http://schemas.openxmlformats.org/spreadsheetml/2006/main">
  <c r="AF3" i="8" l="1"/>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76" i="8"/>
  <c r="AF77" i="8"/>
  <c r="AF78" i="8"/>
  <c r="AF79" i="8"/>
  <c r="AF80" i="8"/>
  <c r="AF81" i="8"/>
  <c r="AF82" i="8"/>
  <c r="AF83" i="8"/>
  <c r="AF84" i="8"/>
  <c r="AF85" i="8"/>
  <c r="AF86" i="8"/>
  <c r="AF87" i="8"/>
  <c r="AF88" i="8"/>
  <c r="AF89" i="8"/>
  <c r="AF90" i="8"/>
  <c r="AF91" i="8"/>
  <c r="AF92" i="8"/>
  <c r="AF93" i="8"/>
  <c r="AF94" i="8"/>
  <c r="AF95" i="8"/>
  <c r="AF96" i="8"/>
  <c r="AF97" i="8"/>
  <c r="AF98" i="8"/>
  <c r="AF99" i="8"/>
  <c r="AF100" i="8"/>
  <c r="AF101" i="8"/>
  <c r="AF102" i="8"/>
  <c r="AF103" i="8"/>
  <c r="AF104" i="8"/>
  <c r="AF105" i="8"/>
  <c r="AF106" i="8"/>
  <c r="AF107" i="8"/>
  <c r="AF108" i="8"/>
  <c r="AF109" i="8"/>
  <c r="AF110" i="8"/>
  <c r="AF111" i="8"/>
  <c r="AF112" i="8"/>
  <c r="AF113" i="8"/>
  <c r="AF114" i="8"/>
  <c r="AF115" i="8"/>
  <c r="AF116" i="8"/>
  <c r="AF117" i="8"/>
  <c r="AF118" i="8"/>
  <c r="AF119" i="8"/>
  <c r="AF120" i="8"/>
  <c r="AF121" i="8"/>
  <c r="AF122" i="8"/>
  <c r="AF123" i="8"/>
  <c r="AF124" i="8"/>
  <c r="AF125" i="8"/>
  <c r="AF126" i="8"/>
  <c r="AF127" i="8"/>
  <c r="AF128" i="8"/>
  <c r="AF129" i="8"/>
  <c r="AF130" i="8"/>
  <c r="AF131" i="8"/>
  <c r="AF132" i="8"/>
  <c r="AF133" i="8"/>
  <c r="AF134" i="8"/>
  <c r="AF135" i="8"/>
  <c r="AF136" i="8"/>
  <c r="AF137" i="8"/>
  <c r="AF138" i="8"/>
  <c r="AF139" i="8"/>
  <c r="AF140" i="8"/>
  <c r="AF141" i="8"/>
  <c r="AF142" i="8"/>
  <c r="AF143" i="8"/>
  <c r="AF144" i="8"/>
  <c r="AF145" i="8"/>
  <c r="AF146" i="8"/>
  <c r="AF147" i="8"/>
  <c r="AF148" i="8"/>
  <c r="AF149" i="8"/>
  <c r="AF150" i="8"/>
  <c r="AF151" i="8"/>
  <c r="AF152" i="8"/>
  <c r="AF153" i="8"/>
  <c r="AF154" i="8"/>
  <c r="AF155" i="8"/>
  <c r="AF156" i="8"/>
  <c r="AF157" i="8"/>
  <c r="AF158" i="8"/>
  <c r="AF159" i="8"/>
  <c r="AF160" i="8"/>
  <c r="AF161" i="8"/>
  <c r="AF162" i="8"/>
  <c r="AF163" i="8"/>
  <c r="AF164" i="8"/>
  <c r="AF165" i="8"/>
  <c r="AF166" i="8"/>
  <c r="AF167" i="8"/>
  <c r="AF168" i="8"/>
  <c r="AF169" i="8"/>
  <c r="AF170" i="8"/>
  <c r="AF171" i="8"/>
  <c r="AF172" i="8"/>
  <c r="AF173" i="8"/>
  <c r="AF174" i="8"/>
  <c r="AF175" i="8"/>
  <c r="AF176" i="8"/>
  <c r="AF177" i="8"/>
  <c r="AF178" i="8"/>
  <c r="AF179" i="8"/>
  <c r="AF180" i="8"/>
  <c r="AF181" i="8"/>
  <c r="AF182" i="8"/>
  <c r="AF183" i="8"/>
  <c r="AF184" i="8"/>
  <c r="AF185" i="8"/>
  <c r="AF186" i="8"/>
  <c r="AF187" i="8"/>
  <c r="AF188" i="8"/>
  <c r="AF189" i="8"/>
  <c r="AF190" i="8"/>
  <c r="AF191" i="8"/>
  <c r="AF192" i="8"/>
  <c r="AF193" i="8"/>
  <c r="AF194" i="8"/>
  <c r="AF195" i="8"/>
  <c r="AF196" i="8"/>
  <c r="AF197" i="8"/>
  <c r="AF198" i="8"/>
  <c r="AF199" i="8"/>
  <c r="AF200" i="8"/>
  <c r="AF201" i="8"/>
  <c r="AF202" i="8"/>
  <c r="AF203" i="8"/>
  <c r="AF204" i="8"/>
  <c r="AF205" i="8"/>
  <c r="AF206" i="8"/>
  <c r="AF207" i="8"/>
  <c r="AF208" i="8"/>
  <c r="AF209" i="8"/>
  <c r="AF210" i="8"/>
  <c r="AF211" i="8"/>
  <c r="AF212" i="8"/>
  <c r="AF213" i="8"/>
  <c r="AF214" i="8"/>
  <c r="AF215" i="8"/>
  <c r="AF216" i="8"/>
  <c r="AF217" i="8"/>
  <c r="AF218" i="8"/>
  <c r="AF219" i="8"/>
  <c r="AF220" i="8"/>
  <c r="AF221" i="8"/>
  <c r="AF222" i="8"/>
  <c r="AF223" i="8"/>
  <c r="AF224" i="8"/>
  <c r="AF225" i="8"/>
  <c r="AF226" i="8"/>
  <c r="AF227" i="8"/>
  <c r="AF228" i="8"/>
  <c r="AF229" i="8"/>
  <c r="AF230" i="8"/>
  <c r="AF231" i="8"/>
  <c r="AF232" i="8"/>
  <c r="AF233" i="8"/>
  <c r="AF234" i="8"/>
  <c r="AF235" i="8"/>
  <c r="AF236" i="8"/>
  <c r="AF237" i="8"/>
  <c r="AF238" i="8"/>
  <c r="AF239" i="8"/>
  <c r="AF240" i="8"/>
  <c r="AF241" i="8"/>
  <c r="AF242" i="8"/>
  <c r="AF243" i="8"/>
  <c r="AF244" i="8"/>
  <c r="AF245" i="8"/>
  <c r="AF246" i="8"/>
  <c r="AF247" i="8"/>
  <c r="AF248" i="8"/>
  <c r="AF249" i="8"/>
  <c r="AF250" i="8"/>
  <c r="AF251" i="8"/>
  <c r="AF252" i="8"/>
  <c r="AF253" i="8"/>
  <c r="AF254" i="8"/>
  <c r="AF255" i="8"/>
  <c r="AF256" i="8"/>
  <c r="AF257" i="8"/>
  <c r="AF258" i="8"/>
  <c r="AF259" i="8"/>
  <c r="AF260" i="8"/>
  <c r="AF261" i="8"/>
  <c r="AF262" i="8"/>
  <c r="AF263" i="8"/>
  <c r="AF264" i="8"/>
  <c r="AF265" i="8"/>
  <c r="AF266" i="8"/>
  <c r="AF267" i="8"/>
  <c r="AF268" i="8"/>
  <c r="AF269" i="8"/>
  <c r="AF270" i="8"/>
  <c r="AF271" i="8"/>
  <c r="AF272" i="8"/>
  <c r="AF273" i="8"/>
  <c r="AF274" i="8"/>
  <c r="AF275" i="8"/>
  <c r="AF276" i="8"/>
  <c r="AF277" i="8"/>
  <c r="AF278" i="8"/>
  <c r="AF279" i="8"/>
  <c r="AF280" i="8"/>
  <c r="AF281" i="8"/>
  <c r="AF282" i="8"/>
  <c r="AF283" i="8"/>
  <c r="AF284" i="8"/>
  <c r="AF285" i="8"/>
  <c r="AF286" i="8"/>
  <c r="AF287" i="8"/>
  <c r="AF288" i="8"/>
  <c r="AF289" i="8"/>
  <c r="AF290" i="8"/>
  <c r="AF291" i="8"/>
  <c r="AF292" i="8"/>
  <c r="AF293" i="8"/>
  <c r="AF294" i="8"/>
  <c r="AF295" i="8"/>
  <c r="AF296" i="8"/>
  <c r="AF297" i="8"/>
  <c r="AF298" i="8"/>
  <c r="AF299" i="8"/>
  <c r="AF300" i="8"/>
  <c r="AF301" i="8"/>
  <c r="AF302" i="8"/>
  <c r="AF303" i="8"/>
  <c r="AF304" i="8"/>
  <c r="AF305" i="8"/>
  <c r="AF306" i="8"/>
  <c r="AF307" i="8"/>
  <c r="AF308" i="8"/>
  <c r="AF309" i="8"/>
  <c r="AF310" i="8"/>
  <c r="AF311" i="8"/>
  <c r="AF312" i="8"/>
  <c r="AF313" i="8"/>
  <c r="AF314" i="8"/>
  <c r="AF315" i="8"/>
  <c r="AF316" i="8"/>
  <c r="AF317" i="8"/>
  <c r="AF318" i="8"/>
  <c r="AF319" i="8"/>
  <c r="AF320" i="8"/>
  <c r="AF321" i="8"/>
  <c r="AF322" i="8"/>
  <c r="AF323" i="8"/>
  <c r="AF324" i="8"/>
  <c r="AF325" i="8"/>
  <c r="AF326" i="8"/>
  <c r="AF327" i="8"/>
  <c r="AF328" i="8"/>
  <c r="AF329" i="8"/>
  <c r="AF330" i="8"/>
  <c r="AF331" i="8"/>
  <c r="AF332" i="8"/>
  <c r="AF333" i="8"/>
  <c r="AF334" i="8"/>
  <c r="AF335" i="8"/>
  <c r="AF336" i="8"/>
  <c r="AF337" i="8"/>
  <c r="AF338" i="8"/>
  <c r="AF339" i="8"/>
  <c r="AF340" i="8"/>
  <c r="AF341" i="8"/>
  <c r="AF342" i="8"/>
  <c r="AF343" i="8"/>
  <c r="AF344" i="8"/>
  <c r="AF345" i="8"/>
  <c r="AF346" i="8"/>
  <c r="AF347" i="8"/>
  <c r="AF348" i="8"/>
  <c r="AF349" i="8"/>
  <c r="AF350" i="8"/>
  <c r="AF351" i="8"/>
  <c r="AF352" i="8"/>
  <c r="AF353" i="8"/>
  <c r="AF354" i="8"/>
  <c r="AF355" i="8"/>
  <c r="AF356" i="8"/>
  <c r="AF357" i="8"/>
  <c r="AF2" i="8"/>
  <c r="AH28" i="8"/>
  <c r="AJ22" i="8"/>
  <c r="AH22" i="8"/>
  <c r="EI145" i="4" l="1"/>
  <c r="EI144" i="4"/>
  <c r="EI143" i="4"/>
  <c r="EI139" i="4"/>
  <c r="EI138" i="4"/>
  <c r="EI137" i="4"/>
  <c r="EI142" i="4"/>
  <c r="EI141" i="4"/>
  <c r="EI140" i="4"/>
  <c r="EI136" i="4"/>
  <c r="EI135" i="4"/>
  <c r="EI134" i="4"/>
  <c r="P97" i="4"/>
  <c r="Q97" i="4"/>
  <c r="EI97" i="4"/>
  <c r="JE91" i="4"/>
  <c r="JQ97" i="4"/>
  <c r="KJ97" i="4"/>
  <c r="KK97" i="4"/>
  <c r="KL97" i="4"/>
  <c r="KM97" i="4"/>
  <c r="KO97" i="4" l="1"/>
  <c r="AI22" i="8"/>
  <c r="JE312" i="4" l="1"/>
  <c r="JE313" i="4"/>
  <c r="JE314" i="4"/>
  <c r="JE315" i="4"/>
  <c r="JE316" i="4"/>
  <c r="JE317" i="4"/>
  <c r="JE318" i="4"/>
  <c r="JE319" i="4"/>
  <c r="JE320" i="4"/>
  <c r="JE321" i="4"/>
  <c r="JE322" i="4"/>
  <c r="JE323" i="4"/>
  <c r="JE324" i="4"/>
  <c r="JE325" i="4"/>
  <c r="JE326" i="4"/>
  <c r="JE327" i="4"/>
  <c r="JE328" i="4"/>
  <c r="JE329" i="4"/>
  <c r="JE330" i="4"/>
  <c r="JE331" i="4"/>
  <c r="JE332" i="4"/>
  <c r="JE333" i="4"/>
  <c r="JE334" i="4"/>
  <c r="JE335" i="4"/>
  <c r="JE336" i="4"/>
  <c r="JE337" i="4"/>
  <c r="JE338" i="4"/>
  <c r="JE339" i="4"/>
  <c r="JE340" i="4"/>
  <c r="JE341" i="4"/>
  <c r="JE342" i="4"/>
  <c r="JE343" i="4"/>
  <c r="JE344" i="4"/>
  <c r="JE345" i="4"/>
  <c r="JE346" i="4"/>
  <c r="JE347" i="4"/>
  <c r="JE348" i="4"/>
  <c r="JE349" i="4"/>
  <c r="JE350" i="4"/>
  <c r="JE351" i="4"/>
  <c r="JE352" i="4"/>
  <c r="JE353" i="4"/>
  <c r="JE354" i="4"/>
  <c r="JE355" i="4"/>
  <c r="JE356" i="4"/>
  <c r="JE357" i="4"/>
  <c r="JE311" i="4"/>
  <c r="JE310" i="4"/>
  <c r="JE118" i="4" l="1"/>
  <c r="JE119" i="4"/>
  <c r="JE120" i="4"/>
  <c r="JE121" i="4"/>
  <c r="JE122" i="4"/>
  <c r="JE123" i="4"/>
  <c r="JE124" i="4"/>
  <c r="JE125" i="4"/>
  <c r="JE126" i="4"/>
  <c r="JE127" i="4"/>
  <c r="JE128" i="4"/>
  <c r="JE129" i="4"/>
  <c r="JE130" i="4"/>
  <c r="JE131" i="4"/>
  <c r="JE132" i="4"/>
  <c r="JE133" i="4"/>
  <c r="JE134" i="4"/>
  <c r="JE135" i="4"/>
  <c r="JE136" i="4"/>
  <c r="JE137" i="4"/>
  <c r="JE138" i="4"/>
  <c r="JE139" i="4"/>
  <c r="JE140" i="4"/>
  <c r="JE141" i="4"/>
  <c r="JE142" i="4"/>
  <c r="JE143" i="4"/>
  <c r="JE144" i="4"/>
  <c r="JE145" i="4"/>
  <c r="JE146" i="4"/>
  <c r="JE147" i="4"/>
  <c r="JE148" i="4"/>
  <c r="JE149" i="4"/>
  <c r="JE150" i="4"/>
  <c r="JE151" i="4"/>
  <c r="JE152" i="4"/>
  <c r="JE153" i="4"/>
  <c r="JE154" i="4"/>
  <c r="JE155" i="4"/>
  <c r="JE156" i="4"/>
  <c r="JE157" i="4"/>
  <c r="JE158" i="4"/>
  <c r="JE159" i="4"/>
  <c r="JE160" i="4"/>
  <c r="JE161" i="4"/>
  <c r="JE162" i="4"/>
  <c r="JE163" i="4"/>
  <c r="JE164" i="4"/>
  <c r="JE165" i="4"/>
  <c r="JE166" i="4"/>
  <c r="JE167" i="4"/>
  <c r="JE168" i="4"/>
  <c r="JE169" i="4"/>
  <c r="JE170" i="4"/>
  <c r="JE171" i="4"/>
  <c r="JE172" i="4"/>
  <c r="JE173" i="4"/>
  <c r="JE174" i="4"/>
  <c r="JE175" i="4"/>
  <c r="JE176" i="4"/>
  <c r="JE177" i="4"/>
  <c r="JE178" i="4"/>
  <c r="JE179" i="4"/>
  <c r="JE180" i="4"/>
  <c r="JE181" i="4"/>
  <c r="JE182" i="4"/>
  <c r="JE183" i="4"/>
  <c r="JE184" i="4"/>
  <c r="JE185" i="4"/>
  <c r="JE186" i="4"/>
  <c r="JE187" i="4"/>
  <c r="JE188" i="4"/>
  <c r="JE189" i="4"/>
  <c r="JE190" i="4"/>
  <c r="JE191" i="4"/>
  <c r="JE192" i="4"/>
  <c r="JE193" i="4"/>
  <c r="JE194" i="4"/>
  <c r="JE195" i="4"/>
  <c r="JE196" i="4"/>
  <c r="JE197" i="4"/>
  <c r="JE198" i="4"/>
  <c r="JE199" i="4"/>
  <c r="JE200" i="4"/>
  <c r="JE201" i="4"/>
  <c r="JE202" i="4"/>
  <c r="JE203" i="4"/>
  <c r="JE204" i="4"/>
  <c r="JE205" i="4"/>
  <c r="JE206" i="4"/>
  <c r="JE207" i="4"/>
  <c r="JE208" i="4"/>
  <c r="JE209" i="4"/>
  <c r="JE210" i="4"/>
  <c r="JE211" i="4"/>
  <c r="JE212" i="4"/>
  <c r="JE213" i="4"/>
  <c r="JE214" i="4"/>
  <c r="JE215" i="4"/>
  <c r="JE216" i="4"/>
  <c r="JE217" i="4"/>
  <c r="JE218" i="4"/>
  <c r="JE219" i="4"/>
  <c r="JE220" i="4"/>
  <c r="JE221" i="4"/>
  <c r="JE222" i="4"/>
  <c r="JE223" i="4"/>
  <c r="JE224" i="4"/>
  <c r="JE225" i="4"/>
  <c r="JE226" i="4"/>
  <c r="JE227" i="4"/>
  <c r="JE228" i="4"/>
  <c r="JE229" i="4"/>
  <c r="JE230" i="4"/>
  <c r="JE231" i="4"/>
  <c r="JE232" i="4"/>
  <c r="JE233" i="4"/>
  <c r="JE234" i="4"/>
  <c r="JE235" i="4"/>
  <c r="JE236" i="4"/>
  <c r="JE237" i="4"/>
  <c r="JE238" i="4"/>
  <c r="JE239" i="4"/>
  <c r="JE240" i="4"/>
  <c r="JE241" i="4"/>
  <c r="JE242" i="4"/>
  <c r="JE243" i="4"/>
  <c r="JE244" i="4"/>
  <c r="JE245" i="4"/>
  <c r="JE246" i="4"/>
  <c r="JE247" i="4"/>
  <c r="JE248" i="4"/>
  <c r="JE249" i="4"/>
  <c r="JE250" i="4"/>
  <c r="JE251" i="4"/>
  <c r="JE252" i="4"/>
  <c r="JE253" i="4"/>
  <c r="JE254" i="4"/>
  <c r="JE255" i="4"/>
  <c r="JE256" i="4"/>
  <c r="JE257" i="4"/>
  <c r="JE258" i="4"/>
  <c r="JE259" i="4"/>
  <c r="JE260" i="4"/>
  <c r="JE261" i="4"/>
  <c r="JE262" i="4"/>
  <c r="JE263" i="4"/>
  <c r="JE264" i="4"/>
  <c r="JE265" i="4"/>
  <c r="JE266" i="4"/>
  <c r="JE267" i="4"/>
  <c r="JE268" i="4"/>
  <c r="JE269" i="4"/>
  <c r="JE270" i="4"/>
  <c r="JE271" i="4"/>
  <c r="JE272" i="4"/>
  <c r="JE273" i="4"/>
  <c r="JE274" i="4"/>
  <c r="JE275" i="4"/>
  <c r="JE276" i="4"/>
  <c r="JE277" i="4"/>
  <c r="JE278" i="4"/>
  <c r="JE279" i="4"/>
  <c r="JE280" i="4"/>
  <c r="JE281" i="4"/>
  <c r="JE282" i="4"/>
  <c r="JE283" i="4"/>
  <c r="JE284" i="4"/>
  <c r="JE285" i="4"/>
  <c r="JE286" i="4"/>
  <c r="JE287" i="4"/>
  <c r="JE288" i="4"/>
  <c r="JE289" i="4"/>
  <c r="JE290" i="4"/>
  <c r="JE291" i="4"/>
  <c r="JE292" i="4"/>
  <c r="JE293" i="4"/>
  <c r="JE294" i="4"/>
  <c r="JE295" i="4"/>
  <c r="JE296" i="4"/>
  <c r="JE297" i="4"/>
  <c r="JE298" i="4"/>
  <c r="JE299" i="4"/>
  <c r="JE300" i="4"/>
  <c r="JE301" i="4"/>
  <c r="JE302" i="4"/>
  <c r="JE303" i="4"/>
  <c r="JE304" i="4"/>
  <c r="JE305" i="4"/>
  <c r="JE306" i="4"/>
  <c r="JE307" i="4"/>
  <c r="JE308" i="4"/>
  <c r="JE309" i="4"/>
  <c r="KJ74" i="4" l="1"/>
  <c r="AH322" i="8" l="1"/>
  <c r="AE357" i="8" l="1"/>
  <c r="P357" i="8"/>
  <c r="AH357" i="8" s="1"/>
  <c r="AE356" i="8"/>
  <c r="P356" i="8"/>
  <c r="AI356" i="8" s="1"/>
  <c r="AE355" i="8"/>
  <c r="P355" i="8"/>
  <c r="AH355" i="8" s="1"/>
  <c r="AE354" i="8"/>
  <c r="P354" i="8"/>
  <c r="AH354" i="8" s="1"/>
  <c r="AE353" i="8"/>
  <c r="P353" i="8"/>
  <c r="AH353" i="8" s="1"/>
  <c r="AE352" i="8"/>
  <c r="P352" i="8"/>
  <c r="AI352" i="8" s="1"/>
  <c r="AE351" i="8"/>
  <c r="P351" i="8"/>
  <c r="AH351" i="8" s="1"/>
  <c r="AE350" i="8"/>
  <c r="P350" i="8"/>
  <c r="AI350" i="8" s="1"/>
  <c r="AE349" i="8"/>
  <c r="P349" i="8"/>
  <c r="AH349" i="8" s="1"/>
  <c r="AE348" i="8"/>
  <c r="P348" i="8"/>
  <c r="AH348" i="8" s="1"/>
  <c r="AE347" i="8"/>
  <c r="P347" i="8"/>
  <c r="AH347" i="8" s="1"/>
  <c r="AE346" i="8"/>
  <c r="P346" i="8"/>
  <c r="AI346" i="8" s="1"/>
  <c r="AE345" i="8"/>
  <c r="P345" i="8"/>
  <c r="AH345" i="8" s="1"/>
  <c r="AE344" i="8"/>
  <c r="P344" i="8"/>
  <c r="AI344" i="8" s="1"/>
  <c r="AE343" i="8"/>
  <c r="P343" i="8"/>
  <c r="AH343" i="8" s="1"/>
  <c r="AE342" i="8"/>
  <c r="P342" i="8"/>
  <c r="AI342" i="8" s="1"/>
  <c r="AE341" i="8"/>
  <c r="P341" i="8"/>
  <c r="AH341" i="8" s="1"/>
  <c r="AI340" i="8"/>
  <c r="AH340" i="8"/>
  <c r="AE340" i="8"/>
  <c r="P340" i="8"/>
  <c r="AE339" i="8"/>
  <c r="P339" i="8"/>
  <c r="AH339" i="8" s="1"/>
  <c r="AI338" i="8"/>
  <c r="AH338" i="8"/>
  <c r="AE338" i="8"/>
  <c r="P338" i="8"/>
  <c r="AE337" i="8"/>
  <c r="P337" i="8"/>
  <c r="AH337" i="8" s="1"/>
  <c r="AE336" i="8"/>
  <c r="P336" i="8"/>
  <c r="AI336" i="8" s="1"/>
  <c r="AE335" i="8"/>
  <c r="P335" i="8"/>
  <c r="AH335" i="8" s="1"/>
  <c r="AE334" i="8"/>
  <c r="P334" i="8"/>
  <c r="AH334" i="8" s="1"/>
  <c r="AE333" i="8"/>
  <c r="P333" i="8"/>
  <c r="AH333" i="8" s="1"/>
  <c r="AE332" i="8"/>
  <c r="P332" i="8"/>
  <c r="AI332" i="8" s="1"/>
  <c r="AE331" i="8"/>
  <c r="P331" i="8"/>
  <c r="AH331" i="8" s="1"/>
  <c r="AE330" i="8"/>
  <c r="P330" i="8"/>
  <c r="AI330" i="8" s="1"/>
  <c r="AE329" i="8"/>
  <c r="P329" i="8"/>
  <c r="AH329" i="8" s="1"/>
  <c r="AE328" i="8"/>
  <c r="P328" i="8"/>
  <c r="AH328" i="8" s="1"/>
  <c r="AE327" i="8"/>
  <c r="P327" i="8"/>
  <c r="AH327" i="8" s="1"/>
  <c r="AE326" i="8"/>
  <c r="P326" i="8"/>
  <c r="AI326" i="8" s="1"/>
  <c r="AE325" i="8"/>
  <c r="P325" i="8"/>
  <c r="AH325" i="8" s="1"/>
  <c r="AE324" i="8"/>
  <c r="P324" i="8"/>
  <c r="AI324" i="8" s="1"/>
  <c r="AH323" i="8"/>
  <c r="AE323" i="8"/>
  <c r="P323" i="8"/>
  <c r="AE322" i="8"/>
  <c r="P322" i="8"/>
  <c r="AI322" i="8" s="1"/>
  <c r="AE321" i="8"/>
  <c r="P321" i="8"/>
  <c r="AH321" i="8" s="1"/>
  <c r="AE320" i="8"/>
  <c r="P320" i="8"/>
  <c r="AI320" i="8" s="1"/>
  <c r="AE319" i="8"/>
  <c r="P319" i="8"/>
  <c r="AE318" i="8"/>
  <c r="P318" i="8"/>
  <c r="AI318" i="8" s="1"/>
  <c r="AE317" i="8"/>
  <c r="P317" i="8"/>
  <c r="AH317" i="8" s="1"/>
  <c r="AE316" i="8"/>
  <c r="P316" i="8"/>
  <c r="AI316" i="8" s="1"/>
  <c r="AE315" i="8"/>
  <c r="P315" i="8"/>
  <c r="AH315" i="8" s="1"/>
  <c r="AE314" i="8"/>
  <c r="P314" i="8"/>
  <c r="AI314" i="8" s="1"/>
  <c r="AE313" i="8"/>
  <c r="P313" i="8"/>
  <c r="AH313" i="8" s="1"/>
  <c r="AE312" i="8"/>
  <c r="P312" i="8"/>
  <c r="AI312" i="8" s="1"/>
  <c r="AE311" i="8"/>
  <c r="P311" i="8"/>
  <c r="AE310" i="8"/>
  <c r="P310" i="8"/>
  <c r="AI310" i="8" s="1"/>
  <c r="AE309" i="8"/>
  <c r="P309" i="8"/>
  <c r="AH309" i="8" s="1"/>
  <c r="AE308" i="8"/>
  <c r="P308" i="8"/>
  <c r="AI308" i="8" s="1"/>
  <c r="AE307" i="8"/>
  <c r="P307" i="8"/>
  <c r="AH307" i="8" s="1"/>
  <c r="AE306" i="8"/>
  <c r="P306" i="8"/>
  <c r="AH306" i="8" s="1"/>
  <c r="AE305" i="8"/>
  <c r="P305" i="8"/>
  <c r="AE304" i="8"/>
  <c r="P304" i="8"/>
  <c r="AI304" i="8" s="1"/>
  <c r="AE303" i="8"/>
  <c r="P303" i="8"/>
  <c r="AH303" i="8" s="1"/>
  <c r="AE302" i="8"/>
  <c r="P302" i="8"/>
  <c r="AI302" i="8" s="1"/>
  <c r="AE301" i="8"/>
  <c r="P301" i="8"/>
  <c r="AH301" i="8" s="1"/>
  <c r="AE300" i="8"/>
  <c r="P300" i="8"/>
  <c r="AH300" i="8" s="1"/>
  <c r="AE299" i="8"/>
  <c r="P299" i="8"/>
  <c r="AE298" i="8"/>
  <c r="P298" i="8"/>
  <c r="AI298" i="8" s="1"/>
  <c r="AE297" i="8"/>
  <c r="P297" i="8"/>
  <c r="AH297" i="8" s="1"/>
  <c r="AE296" i="8"/>
  <c r="P296" i="8"/>
  <c r="AI296" i="8" s="1"/>
  <c r="AE295" i="8"/>
  <c r="P295" i="8"/>
  <c r="AH295" i="8" s="1"/>
  <c r="AE294" i="8"/>
  <c r="P294" i="8"/>
  <c r="AI294" i="8" s="1"/>
  <c r="AE293" i="8"/>
  <c r="P293" i="8"/>
  <c r="AH293" i="8" s="1"/>
  <c r="AE292" i="8"/>
  <c r="P292" i="8"/>
  <c r="AI292" i="8" s="1"/>
  <c r="AE291" i="8"/>
  <c r="P291" i="8"/>
  <c r="AE290" i="8"/>
  <c r="P290" i="8"/>
  <c r="AI290" i="8" s="1"/>
  <c r="AE289" i="8"/>
  <c r="P289" i="8"/>
  <c r="AH289" i="8" s="1"/>
  <c r="AE288" i="8"/>
  <c r="P288" i="8"/>
  <c r="AI288" i="8" s="1"/>
  <c r="AE287" i="8"/>
  <c r="P287" i="8"/>
  <c r="AH287" i="8" s="1"/>
  <c r="AE286" i="8"/>
  <c r="P286" i="8"/>
  <c r="AH286" i="8" s="1"/>
  <c r="AE285" i="8"/>
  <c r="P285" i="8"/>
  <c r="AE284" i="8"/>
  <c r="P284" i="8"/>
  <c r="AI284" i="8" s="1"/>
  <c r="AE283" i="8"/>
  <c r="P283" i="8"/>
  <c r="AH283" i="8" s="1"/>
  <c r="AE282" i="8"/>
  <c r="P282" i="8"/>
  <c r="AI282" i="8" s="1"/>
  <c r="AE281" i="8"/>
  <c r="P281" i="8"/>
  <c r="AH281" i="8" s="1"/>
  <c r="AE280" i="8"/>
  <c r="P280" i="8"/>
  <c r="AH280" i="8" s="1"/>
  <c r="AE279" i="8"/>
  <c r="P279" i="8"/>
  <c r="AE278" i="8"/>
  <c r="P278" i="8"/>
  <c r="AI278" i="8" s="1"/>
  <c r="AE277" i="8"/>
  <c r="P277" i="8"/>
  <c r="AH277" i="8" s="1"/>
  <c r="AE276" i="8"/>
  <c r="P276" i="8"/>
  <c r="AI276" i="8" s="1"/>
  <c r="AE275" i="8"/>
  <c r="P275" i="8"/>
  <c r="AH275" i="8" s="1"/>
  <c r="AE274" i="8"/>
  <c r="P274" i="8"/>
  <c r="AI274" i="8" s="1"/>
  <c r="AE273" i="8"/>
  <c r="P273" i="8"/>
  <c r="AH273" i="8" s="1"/>
  <c r="AE272" i="8"/>
  <c r="P272" i="8"/>
  <c r="AI272" i="8" s="1"/>
  <c r="AE271" i="8"/>
  <c r="P271" i="8"/>
  <c r="AE270" i="8"/>
  <c r="P270" i="8"/>
  <c r="AI270" i="8" s="1"/>
  <c r="AE269" i="8"/>
  <c r="P269" i="8"/>
  <c r="AH269" i="8" s="1"/>
  <c r="AE268" i="8"/>
  <c r="P268" i="8"/>
  <c r="AI268" i="8" s="1"/>
  <c r="AE267" i="8"/>
  <c r="P267" i="8"/>
  <c r="AH267" i="8" s="1"/>
  <c r="AE266" i="8"/>
  <c r="P266" i="8"/>
  <c r="AI266" i="8" s="1"/>
  <c r="AE265" i="8"/>
  <c r="P265" i="8"/>
  <c r="AH265" i="8" s="1"/>
  <c r="AE264" i="8"/>
  <c r="P264" i="8"/>
  <c r="AI264" i="8" s="1"/>
  <c r="AE263" i="8"/>
  <c r="P263" i="8"/>
  <c r="AE262" i="8"/>
  <c r="P262" i="8"/>
  <c r="AI262" i="8" s="1"/>
  <c r="AE261" i="8"/>
  <c r="Q261" i="8"/>
  <c r="P261" i="8"/>
  <c r="AH261" i="8" s="1"/>
  <c r="AE260" i="8"/>
  <c r="Q260" i="8"/>
  <c r="P260" i="8"/>
  <c r="AH260" i="8" s="1"/>
  <c r="AE259" i="8"/>
  <c r="Q259" i="8"/>
  <c r="P259" i="8"/>
  <c r="AH259" i="8" s="1"/>
  <c r="AE258" i="8"/>
  <c r="Q258" i="8"/>
  <c r="P258" i="8"/>
  <c r="AH258" i="8" s="1"/>
  <c r="AE257" i="8"/>
  <c r="Q257" i="8"/>
  <c r="P257" i="8"/>
  <c r="AH257" i="8" s="1"/>
  <c r="AE256" i="8"/>
  <c r="Q256" i="8"/>
  <c r="P256" i="8"/>
  <c r="AH256" i="8" s="1"/>
  <c r="AE255" i="8"/>
  <c r="Q255" i="8"/>
  <c r="P255" i="8"/>
  <c r="AH255" i="8" s="1"/>
  <c r="AE254" i="8"/>
  <c r="Q254" i="8"/>
  <c r="P254" i="8"/>
  <c r="AH254" i="8" s="1"/>
  <c r="AE253" i="8"/>
  <c r="Q253" i="8"/>
  <c r="P253" i="8"/>
  <c r="AH253" i="8" s="1"/>
  <c r="AE252" i="8"/>
  <c r="Q252" i="8"/>
  <c r="P252" i="8"/>
  <c r="AH252" i="8" s="1"/>
  <c r="AE251" i="8"/>
  <c r="Q251" i="8"/>
  <c r="P251" i="8"/>
  <c r="AH251" i="8" s="1"/>
  <c r="AE250" i="8"/>
  <c r="Q250" i="8"/>
  <c r="P250" i="8"/>
  <c r="AH250" i="8" s="1"/>
  <c r="AE249" i="8"/>
  <c r="Q249" i="8"/>
  <c r="P249" i="8"/>
  <c r="AH249" i="8" s="1"/>
  <c r="AE248" i="8"/>
  <c r="Q248" i="8"/>
  <c r="P248" i="8"/>
  <c r="AH248" i="8" s="1"/>
  <c r="AE247" i="8"/>
  <c r="Q247" i="8"/>
  <c r="P247" i="8"/>
  <c r="AH247" i="8" s="1"/>
  <c r="AE246" i="8"/>
  <c r="Q246" i="8"/>
  <c r="P246" i="8"/>
  <c r="AH246" i="8" s="1"/>
  <c r="AE245" i="8"/>
  <c r="Q245" i="8"/>
  <c r="P245" i="8"/>
  <c r="AH245" i="8" s="1"/>
  <c r="AE244" i="8"/>
  <c r="Q244" i="8"/>
  <c r="P244" i="8"/>
  <c r="AH244" i="8" s="1"/>
  <c r="AE243" i="8"/>
  <c r="Q243" i="8"/>
  <c r="P243" i="8"/>
  <c r="AH243" i="8" s="1"/>
  <c r="AE242" i="8"/>
  <c r="Q242" i="8"/>
  <c r="P242" i="8"/>
  <c r="AH242" i="8" s="1"/>
  <c r="AE241" i="8"/>
  <c r="Q241" i="8"/>
  <c r="P241" i="8"/>
  <c r="AH241" i="8" s="1"/>
  <c r="AE240" i="8"/>
  <c r="Q240" i="8"/>
  <c r="P240" i="8"/>
  <c r="AH240" i="8" s="1"/>
  <c r="AE239" i="8"/>
  <c r="Q239" i="8"/>
  <c r="P239" i="8"/>
  <c r="AH239" i="8" s="1"/>
  <c r="AE238" i="8"/>
  <c r="Q238" i="8"/>
  <c r="P238" i="8"/>
  <c r="AH238" i="8" s="1"/>
  <c r="AE237" i="8"/>
  <c r="Q237" i="8"/>
  <c r="P237" i="8"/>
  <c r="AH237" i="8" s="1"/>
  <c r="AE236" i="8"/>
  <c r="Q236" i="8"/>
  <c r="P236" i="8"/>
  <c r="AH236" i="8" s="1"/>
  <c r="AE235" i="8"/>
  <c r="Q235" i="8"/>
  <c r="P235" i="8"/>
  <c r="AH235" i="8" s="1"/>
  <c r="AE234" i="8"/>
  <c r="Q234" i="8"/>
  <c r="P234" i="8"/>
  <c r="AH234" i="8" s="1"/>
  <c r="AE233" i="8"/>
  <c r="Q233" i="8"/>
  <c r="P233" i="8"/>
  <c r="AH233" i="8" s="1"/>
  <c r="AE232" i="8"/>
  <c r="Q232" i="8"/>
  <c r="P232" i="8"/>
  <c r="AH232" i="8" s="1"/>
  <c r="AE231" i="8"/>
  <c r="Q231" i="8"/>
  <c r="P231" i="8"/>
  <c r="AH231" i="8" s="1"/>
  <c r="AE230" i="8"/>
  <c r="Q230" i="8"/>
  <c r="P230" i="8"/>
  <c r="AH230" i="8" s="1"/>
  <c r="AE229" i="8"/>
  <c r="Q229" i="8"/>
  <c r="P229" i="8"/>
  <c r="AH229" i="8" s="1"/>
  <c r="AE228" i="8"/>
  <c r="Q228" i="8"/>
  <c r="P228" i="8"/>
  <c r="AH228" i="8" s="1"/>
  <c r="AE227" i="8"/>
  <c r="Q227" i="8"/>
  <c r="P227" i="8"/>
  <c r="AH227" i="8" s="1"/>
  <c r="AE226" i="8"/>
  <c r="Q226" i="8"/>
  <c r="P226" i="8"/>
  <c r="AH226" i="8" s="1"/>
  <c r="AE225" i="8"/>
  <c r="Q225" i="8"/>
  <c r="P225" i="8"/>
  <c r="AH225" i="8" s="1"/>
  <c r="AE224" i="8"/>
  <c r="Q224" i="8"/>
  <c r="P224" i="8"/>
  <c r="AH224" i="8" s="1"/>
  <c r="AE223" i="8"/>
  <c r="Q223" i="8"/>
  <c r="P223" i="8"/>
  <c r="AH223" i="8" s="1"/>
  <c r="AE222" i="8"/>
  <c r="Q222" i="8"/>
  <c r="P222" i="8"/>
  <c r="AH222" i="8" s="1"/>
  <c r="AE221" i="8"/>
  <c r="Q221" i="8"/>
  <c r="P221" i="8"/>
  <c r="AH221" i="8" s="1"/>
  <c r="AE220" i="8"/>
  <c r="Q220" i="8"/>
  <c r="P220" i="8"/>
  <c r="AH220" i="8" s="1"/>
  <c r="AE219" i="8"/>
  <c r="Q219" i="8"/>
  <c r="P219" i="8"/>
  <c r="AH219" i="8" s="1"/>
  <c r="AE218" i="8"/>
  <c r="Q218" i="8"/>
  <c r="P218" i="8"/>
  <c r="AH218" i="8" s="1"/>
  <c r="AE217" i="8"/>
  <c r="Q217" i="8"/>
  <c r="P217" i="8"/>
  <c r="AH217" i="8" s="1"/>
  <c r="AE216" i="8"/>
  <c r="Q216" i="8"/>
  <c r="P216" i="8"/>
  <c r="AH216" i="8" s="1"/>
  <c r="AE215" i="8"/>
  <c r="Q215" i="8"/>
  <c r="P215" i="8"/>
  <c r="AH215" i="8" s="1"/>
  <c r="AE214" i="8"/>
  <c r="Q214" i="8"/>
  <c r="P214" i="8"/>
  <c r="AH214" i="8" s="1"/>
  <c r="AE213" i="8"/>
  <c r="Q213" i="8"/>
  <c r="P213" i="8"/>
  <c r="AH213" i="8" s="1"/>
  <c r="AE212" i="8"/>
  <c r="Q212" i="8"/>
  <c r="P212" i="8"/>
  <c r="AH212" i="8" s="1"/>
  <c r="AE211" i="8"/>
  <c r="Q211" i="8"/>
  <c r="P211" i="8"/>
  <c r="AH211" i="8" s="1"/>
  <c r="AE210" i="8"/>
  <c r="Q210" i="8"/>
  <c r="P210" i="8"/>
  <c r="AH210" i="8" s="1"/>
  <c r="AE209" i="8"/>
  <c r="Q209" i="8"/>
  <c r="P209" i="8"/>
  <c r="AH209" i="8" s="1"/>
  <c r="AE208" i="8"/>
  <c r="Q208" i="8"/>
  <c r="P208" i="8"/>
  <c r="AH208" i="8" s="1"/>
  <c r="AE207" i="8"/>
  <c r="Q207" i="8"/>
  <c r="P207" i="8"/>
  <c r="AH207" i="8" s="1"/>
  <c r="AE206" i="8"/>
  <c r="Q206" i="8"/>
  <c r="P206" i="8"/>
  <c r="AH206" i="8" s="1"/>
  <c r="AE205" i="8"/>
  <c r="Q205" i="8"/>
  <c r="P205" i="8"/>
  <c r="AH205" i="8" s="1"/>
  <c r="AE204" i="8"/>
  <c r="Q204" i="8"/>
  <c r="P204" i="8"/>
  <c r="AH204" i="8" s="1"/>
  <c r="AE203" i="8"/>
  <c r="Q203" i="8"/>
  <c r="P203" i="8"/>
  <c r="AH203" i="8" s="1"/>
  <c r="AE202" i="8"/>
  <c r="Q202" i="8"/>
  <c r="P202" i="8"/>
  <c r="AH202" i="8" s="1"/>
  <c r="AE201" i="8"/>
  <c r="Q201" i="8"/>
  <c r="P201" i="8"/>
  <c r="AH201" i="8" s="1"/>
  <c r="AE200" i="8"/>
  <c r="Q200" i="8"/>
  <c r="P200" i="8"/>
  <c r="AH200" i="8" s="1"/>
  <c r="AH199" i="8"/>
  <c r="AE199" i="8"/>
  <c r="Q199" i="8"/>
  <c r="P199" i="8"/>
  <c r="AI198" i="8"/>
  <c r="AE198" i="8"/>
  <c r="Q198" i="8"/>
  <c r="P198" i="8"/>
  <c r="AH198" i="8" s="1"/>
  <c r="AE197" i="8"/>
  <c r="Q197" i="8"/>
  <c r="P197" i="8"/>
  <c r="AH197" i="8" s="1"/>
  <c r="AE196" i="8"/>
  <c r="Q196" i="8"/>
  <c r="P196" i="8"/>
  <c r="AH196" i="8" s="1"/>
  <c r="AE195" i="8"/>
  <c r="Q195" i="8"/>
  <c r="P195" i="8"/>
  <c r="AH195" i="8" s="1"/>
  <c r="AE194" i="8"/>
  <c r="Q194" i="8"/>
  <c r="P194" i="8"/>
  <c r="AH194" i="8" s="1"/>
  <c r="AE193" i="8"/>
  <c r="Q193" i="8"/>
  <c r="P193" i="8"/>
  <c r="AH193" i="8" s="1"/>
  <c r="AE192" i="8"/>
  <c r="Q192" i="8"/>
  <c r="P192" i="8"/>
  <c r="AH192" i="8" s="1"/>
  <c r="AE191" i="8"/>
  <c r="Q191" i="8"/>
  <c r="P191" i="8"/>
  <c r="AH191" i="8" s="1"/>
  <c r="AE190" i="8"/>
  <c r="Q190" i="8"/>
  <c r="P190" i="8"/>
  <c r="AH190" i="8" s="1"/>
  <c r="AE189" i="8"/>
  <c r="Q189" i="8"/>
  <c r="P189" i="8"/>
  <c r="AH189" i="8" s="1"/>
  <c r="AE188" i="8"/>
  <c r="Q188" i="8"/>
  <c r="P188" i="8"/>
  <c r="AH188" i="8" s="1"/>
  <c r="AE187" i="8"/>
  <c r="Q187" i="8"/>
  <c r="P187" i="8"/>
  <c r="AH187" i="8" s="1"/>
  <c r="AE186" i="8"/>
  <c r="Q186" i="8"/>
  <c r="P186" i="8"/>
  <c r="AH186" i="8" s="1"/>
  <c r="AE185" i="8"/>
  <c r="Q185" i="8"/>
  <c r="P185" i="8"/>
  <c r="AH185" i="8" s="1"/>
  <c r="AE184" i="8"/>
  <c r="Q184" i="8"/>
  <c r="P184" i="8"/>
  <c r="AH184" i="8" s="1"/>
  <c r="AE183" i="8"/>
  <c r="Q183" i="8"/>
  <c r="P183" i="8"/>
  <c r="AH183" i="8" s="1"/>
  <c r="AE182" i="8"/>
  <c r="Q182" i="8"/>
  <c r="P182" i="8"/>
  <c r="AH182" i="8" s="1"/>
  <c r="AE181" i="8"/>
  <c r="Q181" i="8"/>
  <c r="P181" i="8"/>
  <c r="AH181" i="8" s="1"/>
  <c r="AE180" i="8"/>
  <c r="Q180" i="8"/>
  <c r="P180" i="8"/>
  <c r="AI180" i="8" s="1"/>
  <c r="AE179" i="8"/>
  <c r="Q179" i="8"/>
  <c r="P179" i="8"/>
  <c r="AH179" i="8" s="1"/>
  <c r="AE178" i="8"/>
  <c r="Q178" i="8"/>
  <c r="P178" i="8"/>
  <c r="AI178" i="8" s="1"/>
  <c r="AE177" i="8"/>
  <c r="Q177" i="8"/>
  <c r="P177" i="8"/>
  <c r="AH177" i="8" s="1"/>
  <c r="AE176" i="8"/>
  <c r="Q176" i="8"/>
  <c r="P176" i="8"/>
  <c r="AH176" i="8" s="1"/>
  <c r="AE175" i="8"/>
  <c r="Q175" i="8"/>
  <c r="P175" i="8"/>
  <c r="AH175" i="8" s="1"/>
  <c r="AE174" i="8"/>
  <c r="Q174" i="8"/>
  <c r="P174" i="8"/>
  <c r="AI174" i="8" s="1"/>
  <c r="AE173" i="8"/>
  <c r="Q173" i="8"/>
  <c r="P173" i="8"/>
  <c r="AH173" i="8" s="1"/>
  <c r="AE172" i="8"/>
  <c r="Q172" i="8"/>
  <c r="P172" i="8"/>
  <c r="AH172" i="8" s="1"/>
  <c r="AE171" i="8"/>
  <c r="Q171" i="8"/>
  <c r="P171" i="8"/>
  <c r="AH171" i="8" s="1"/>
  <c r="AE170" i="8"/>
  <c r="Q170" i="8"/>
  <c r="P170" i="8"/>
  <c r="AI170" i="8" s="1"/>
  <c r="AE169" i="8"/>
  <c r="Q169" i="8"/>
  <c r="P169" i="8"/>
  <c r="AH169" i="8" s="1"/>
  <c r="AE168" i="8"/>
  <c r="Q168" i="8"/>
  <c r="P168" i="8"/>
  <c r="AH168" i="8" s="1"/>
  <c r="AE167" i="8"/>
  <c r="Q167" i="8"/>
  <c r="P167" i="8"/>
  <c r="AH167" i="8" s="1"/>
  <c r="AE166" i="8"/>
  <c r="Q166" i="8"/>
  <c r="P166" i="8"/>
  <c r="AI166" i="8" s="1"/>
  <c r="AE165" i="8"/>
  <c r="Q165" i="8"/>
  <c r="P165" i="8"/>
  <c r="AH165" i="8" s="1"/>
  <c r="AE164" i="8"/>
  <c r="Q164" i="8"/>
  <c r="P164" i="8"/>
  <c r="AH164" i="8" s="1"/>
  <c r="AE163" i="8"/>
  <c r="Q163" i="8"/>
  <c r="P163" i="8"/>
  <c r="AI163" i="8" s="1"/>
  <c r="AE162" i="8"/>
  <c r="Q162" i="8"/>
  <c r="P162" i="8"/>
  <c r="AH162" i="8" s="1"/>
  <c r="AE161" i="8"/>
  <c r="Q161" i="8"/>
  <c r="P161" i="8"/>
  <c r="AH161" i="8" s="1"/>
  <c r="AE160" i="8"/>
  <c r="Q160" i="8"/>
  <c r="P160" i="8"/>
  <c r="AI160" i="8" s="1"/>
  <c r="AH159" i="8"/>
  <c r="AE159" i="8"/>
  <c r="Q159" i="8"/>
  <c r="P159" i="8"/>
  <c r="AH158" i="8"/>
  <c r="AE158" i="8"/>
  <c r="Q158" i="8"/>
  <c r="P158" i="8"/>
  <c r="AI158" i="8" s="1"/>
  <c r="AH157" i="8"/>
  <c r="AE157" i="8"/>
  <c r="Q157" i="8"/>
  <c r="P157" i="8"/>
  <c r="AI157" i="8" s="1"/>
  <c r="AE156" i="8"/>
  <c r="Q156" i="8"/>
  <c r="P156" i="8"/>
  <c r="AH156" i="8" s="1"/>
  <c r="AE155" i="8"/>
  <c r="Q155" i="8"/>
  <c r="P155" i="8"/>
  <c r="AH155" i="8" s="1"/>
  <c r="AE154" i="8"/>
  <c r="Q154" i="8"/>
  <c r="P154" i="8"/>
  <c r="AI154" i="8" s="1"/>
  <c r="AE153" i="8"/>
  <c r="Q153" i="8"/>
  <c r="P153" i="8"/>
  <c r="AH153" i="8" s="1"/>
  <c r="AE152" i="8"/>
  <c r="Q152" i="8"/>
  <c r="P152" i="8"/>
  <c r="AH152" i="8" s="1"/>
  <c r="AE151" i="8"/>
  <c r="Q151" i="8"/>
  <c r="P151" i="8"/>
  <c r="AH151" i="8" s="1"/>
  <c r="AE150" i="8"/>
  <c r="Q150" i="8"/>
  <c r="P150" i="8"/>
  <c r="AI150" i="8" s="1"/>
  <c r="AE149" i="8"/>
  <c r="Q149" i="8"/>
  <c r="P149" i="8"/>
  <c r="AH149" i="8" s="1"/>
  <c r="AE148" i="8"/>
  <c r="Q148" i="8"/>
  <c r="P148" i="8"/>
  <c r="AH148" i="8" s="1"/>
  <c r="AE147" i="8"/>
  <c r="Q147" i="8"/>
  <c r="P147" i="8"/>
  <c r="AH147" i="8" s="1"/>
  <c r="AE146" i="8"/>
  <c r="Q146" i="8"/>
  <c r="P146" i="8"/>
  <c r="AI146" i="8" s="1"/>
  <c r="AE145" i="8"/>
  <c r="Q145" i="8"/>
  <c r="P145" i="8"/>
  <c r="AH145" i="8" s="1"/>
  <c r="AE144" i="8"/>
  <c r="Q144" i="8"/>
  <c r="P144" i="8"/>
  <c r="AH144" i="8" s="1"/>
  <c r="AE143" i="8"/>
  <c r="Q143" i="8"/>
  <c r="P143" i="8"/>
  <c r="AI143" i="8" s="1"/>
  <c r="AE142" i="8"/>
  <c r="Q142" i="8"/>
  <c r="P142" i="8"/>
  <c r="AH142" i="8" s="1"/>
  <c r="AE141" i="8"/>
  <c r="Q141" i="8"/>
  <c r="P141" i="8"/>
  <c r="AH141" i="8" s="1"/>
  <c r="AE140" i="8"/>
  <c r="Q140" i="8"/>
  <c r="P140" i="8"/>
  <c r="AI140" i="8" s="1"/>
  <c r="AE139" i="8"/>
  <c r="Q139" i="8"/>
  <c r="P139" i="8"/>
  <c r="AH139" i="8" s="1"/>
  <c r="AE138" i="8"/>
  <c r="Q138" i="8"/>
  <c r="P138" i="8"/>
  <c r="AH138" i="8" s="1"/>
  <c r="AE137" i="8"/>
  <c r="Q137" i="8"/>
  <c r="P137" i="8"/>
  <c r="AI137" i="8" s="1"/>
  <c r="AE136" i="8"/>
  <c r="Q136" i="8"/>
  <c r="P136" i="8"/>
  <c r="AH136" i="8" s="1"/>
  <c r="AE135" i="8"/>
  <c r="Q135" i="8"/>
  <c r="P135" i="8"/>
  <c r="AH135" i="8" s="1"/>
  <c r="AE134" i="8"/>
  <c r="Q134" i="8"/>
  <c r="P134" i="8"/>
  <c r="AI134" i="8" s="1"/>
  <c r="AE133" i="8"/>
  <c r="Q133" i="8"/>
  <c r="P133" i="8"/>
  <c r="AH133" i="8" s="1"/>
  <c r="AE132" i="8"/>
  <c r="Q132" i="8"/>
  <c r="P132" i="8"/>
  <c r="AH132" i="8" s="1"/>
  <c r="AE131" i="8"/>
  <c r="Q131" i="8"/>
  <c r="P131" i="8"/>
  <c r="AH131" i="8" s="1"/>
  <c r="AE130" i="8"/>
  <c r="Q130" i="8"/>
  <c r="P130" i="8"/>
  <c r="AI130" i="8" s="1"/>
  <c r="AE129" i="8"/>
  <c r="Q129" i="8"/>
  <c r="P129" i="8"/>
  <c r="AH129" i="8" s="1"/>
  <c r="AE128" i="8"/>
  <c r="Q128" i="8"/>
  <c r="P128" i="8"/>
  <c r="AH128" i="8" s="1"/>
  <c r="AE127" i="8"/>
  <c r="Q127" i="8"/>
  <c r="P127" i="8"/>
  <c r="AH127" i="8" s="1"/>
  <c r="AE126" i="8"/>
  <c r="Q126" i="8"/>
  <c r="P126" i="8"/>
  <c r="AI126" i="8" s="1"/>
  <c r="AE125" i="8"/>
  <c r="Q125" i="8"/>
  <c r="P125" i="8"/>
  <c r="AH125" i="8" s="1"/>
  <c r="AE124" i="8"/>
  <c r="Q124" i="8"/>
  <c r="P124" i="8"/>
  <c r="AH124" i="8" s="1"/>
  <c r="AH123" i="8"/>
  <c r="AE123" i="8"/>
  <c r="Q123" i="8"/>
  <c r="P123" i="8"/>
  <c r="AH122" i="8"/>
  <c r="AE122" i="8"/>
  <c r="Q122" i="8"/>
  <c r="P122" i="8"/>
  <c r="AI122" i="8" s="1"/>
  <c r="AH121" i="8"/>
  <c r="AE121" i="8"/>
  <c r="Q121" i="8"/>
  <c r="P121" i="8"/>
  <c r="AH120" i="8"/>
  <c r="AE120" i="8"/>
  <c r="Q120" i="8"/>
  <c r="P120" i="8"/>
  <c r="AI120" i="8" s="1"/>
  <c r="AE119" i="8"/>
  <c r="Q119" i="8"/>
  <c r="P119" i="8"/>
  <c r="AH119" i="8" s="1"/>
  <c r="AE118" i="8"/>
  <c r="Q118" i="8"/>
  <c r="P118" i="8"/>
  <c r="AI118" i="8" s="1"/>
  <c r="AE117" i="8"/>
  <c r="Q117" i="8"/>
  <c r="P117" i="8"/>
  <c r="AH117" i="8" s="1"/>
  <c r="AE116" i="8"/>
  <c r="AA116" i="8"/>
  <c r="Q116" i="8"/>
  <c r="P116" i="8"/>
  <c r="AI116" i="8" s="1"/>
  <c r="AE115" i="8"/>
  <c r="Q115" i="8"/>
  <c r="P115" i="8"/>
  <c r="AI115" i="8" s="1"/>
  <c r="AE114" i="8"/>
  <c r="Q114" i="8"/>
  <c r="P114" i="8"/>
  <c r="AH114" i="8" s="1"/>
  <c r="AE113" i="8"/>
  <c r="Q113" i="8"/>
  <c r="P113" i="8"/>
  <c r="AE112" i="8"/>
  <c r="Q112" i="8"/>
  <c r="P112" i="8"/>
  <c r="AH111" i="8"/>
  <c r="AE111" i="8"/>
  <c r="Q111" i="8"/>
  <c r="P111" i="8"/>
  <c r="AI110" i="8"/>
  <c r="AE110" i="8"/>
  <c r="Q110" i="8"/>
  <c r="P110" i="8"/>
  <c r="AH110" i="8" s="1"/>
  <c r="AI109" i="8"/>
  <c r="AE109" i="8"/>
  <c r="Q109" i="8"/>
  <c r="P109" i="8"/>
  <c r="AH109" i="8" s="1"/>
  <c r="AE108" i="8"/>
  <c r="Q108" i="8"/>
  <c r="P108" i="8"/>
  <c r="AH108" i="8" s="1"/>
  <c r="AE107" i="8"/>
  <c r="Q107" i="8"/>
  <c r="P107" i="8"/>
  <c r="AE106" i="8"/>
  <c r="Q106" i="8"/>
  <c r="P106" i="8"/>
  <c r="AE105" i="8"/>
  <c r="Q105" i="8"/>
  <c r="P105" i="8"/>
  <c r="AH105" i="8" s="1"/>
  <c r="AE104" i="8"/>
  <c r="Q104" i="8"/>
  <c r="P104" i="8"/>
  <c r="AH104" i="8" s="1"/>
  <c r="AE103" i="8"/>
  <c r="Q103" i="8"/>
  <c r="P103" i="8"/>
  <c r="AH103" i="8" s="1"/>
  <c r="AE102" i="8"/>
  <c r="Q102" i="8"/>
  <c r="P102" i="8"/>
  <c r="AE101" i="8"/>
  <c r="Q101" i="8"/>
  <c r="P101" i="8"/>
  <c r="AH101" i="8" s="1"/>
  <c r="AE100" i="8"/>
  <c r="Q100" i="8"/>
  <c r="P100" i="8"/>
  <c r="AI100" i="8" s="1"/>
  <c r="AE99" i="8"/>
  <c r="Q99" i="8"/>
  <c r="P99" i="8"/>
  <c r="AH99" i="8" s="1"/>
  <c r="AE98" i="8"/>
  <c r="Q98" i="8"/>
  <c r="P98" i="8"/>
  <c r="AE97" i="8"/>
  <c r="Q97" i="8"/>
  <c r="P97" i="8"/>
  <c r="AH97" i="8" s="1"/>
  <c r="AE96" i="8"/>
  <c r="Q96" i="8"/>
  <c r="P96" i="8"/>
  <c r="AI96" i="8" s="1"/>
  <c r="AE95" i="8"/>
  <c r="Q95" i="8"/>
  <c r="P95" i="8"/>
  <c r="AH95" i="8" s="1"/>
  <c r="AE94" i="8"/>
  <c r="Q94" i="8"/>
  <c r="P94" i="8"/>
  <c r="AH94" i="8" s="1"/>
  <c r="AE93" i="8"/>
  <c r="Q93" i="8"/>
  <c r="P93" i="8"/>
  <c r="AI92" i="8"/>
  <c r="AH92" i="8"/>
  <c r="AE92" i="8"/>
  <c r="Q92" i="8"/>
  <c r="P92" i="8"/>
  <c r="AE91" i="8"/>
  <c r="Q91" i="8"/>
  <c r="P91" i="8"/>
  <c r="AH91" i="8" s="1"/>
  <c r="AI90" i="8"/>
  <c r="AH90" i="8"/>
  <c r="AE90" i="8"/>
  <c r="Q90" i="8"/>
  <c r="P90" i="8"/>
  <c r="AE89" i="8"/>
  <c r="Q89" i="8"/>
  <c r="P89" i="8"/>
  <c r="AE88" i="8"/>
  <c r="Q88" i="8"/>
  <c r="P88" i="8"/>
  <c r="AH88" i="8" s="1"/>
  <c r="AI87" i="8"/>
  <c r="AH87" i="8"/>
  <c r="AE87" i="8"/>
  <c r="Q87" i="8"/>
  <c r="P87" i="8"/>
  <c r="AI86" i="8"/>
  <c r="AH86" i="8"/>
  <c r="AE86" i="8"/>
  <c r="Q86" i="8"/>
  <c r="P86" i="8"/>
  <c r="AE85" i="8"/>
  <c r="Q85" i="8"/>
  <c r="P85" i="8"/>
  <c r="AH85" i="8" s="1"/>
  <c r="AE84" i="8"/>
  <c r="Q84" i="8"/>
  <c r="P84" i="8"/>
  <c r="AI84" i="8" s="1"/>
  <c r="AE83" i="8"/>
  <c r="Q83" i="8"/>
  <c r="P83" i="8"/>
  <c r="AH83" i="8" s="1"/>
  <c r="AE82" i="8"/>
  <c r="Q82" i="8"/>
  <c r="P82" i="8"/>
  <c r="AH82" i="8" s="1"/>
  <c r="AE81" i="8"/>
  <c r="Q81" i="8"/>
  <c r="P81" i="8"/>
  <c r="AH81" i="8" s="1"/>
  <c r="AE80" i="8"/>
  <c r="Q80" i="8"/>
  <c r="P80" i="8"/>
  <c r="AI80" i="8" s="1"/>
  <c r="AE79" i="8"/>
  <c r="Q79" i="8"/>
  <c r="P79" i="8"/>
  <c r="AH79" i="8" s="1"/>
  <c r="AE78" i="8"/>
  <c r="Q78" i="8"/>
  <c r="P78" i="8"/>
  <c r="AH78" i="8" s="1"/>
  <c r="AE77" i="8"/>
  <c r="Q77" i="8"/>
  <c r="P77" i="8"/>
  <c r="AH77" i="8" s="1"/>
  <c r="AE76" i="8"/>
  <c r="Q76" i="8"/>
  <c r="P76" i="8"/>
  <c r="AI76" i="8" s="1"/>
  <c r="AH75" i="8"/>
  <c r="AE75" i="8"/>
  <c r="Q75" i="8"/>
  <c r="P75" i="8"/>
  <c r="AE74" i="8"/>
  <c r="Q74" i="8"/>
  <c r="P74" i="8"/>
  <c r="AH73" i="8"/>
  <c r="AE73" i="8"/>
  <c r="Q73" i="8"/>
  <c r="P73" i="8"/>
  <c r="AE72" i="8"/>
  <c r="Q72" i="8"/>
  <c r="P72" i="8"/>
  <c r="AH72" i="8" s="1"/>
  <c r="AE71" i="8"/>
  <c r="Q71" i="8"/>
  <c r="P71" i="8"/>
  <c r="AH71" i="8" s="1"/>
  <c r="AE70" i="8"/>
  <c r="Q70" i="8"/>
  <c r="P70" i="8"/>
  <c r="AH69" i="8"/>
  <c r="AE69" i="8"/>
  <c r="Q69" i="8"/>
  <c r="P69" i="8"/>
  <c r="AC68" i="8"/>
  <c r="AH68" i="8" s="1"/>
  <c r="Q68" i="8"/>
  <c r="P68" i="8"/>
  <c r="AH67" i="8"/>
  <c r="AE67" i="8"/>
  <c r="Q67" i="8"/>
  <c r="P67" i="8"/>
  <c r="AH66" i="8"/>
  <c r="AE66" i="8"/>
  <c r="Q66" i="8"/>
  <c r="P66" i="8"/>
  <c r="AH65" i="8"/>
  <c r="AE65" i="8"/>
  <c r="Q65" i="8"/>
  <c r="P65" i="8"/>
  <c r="AI65" i="8" s="1"/>
  <c r="AH64" i="8"/>
  <c r="AE64" i="8"/>
  <c r="Q64" i="8"/>
  <c r="P64" i="8"/>
  <c r="AI64" i="8" s="1"/>
  <c r="AH63" i="8"/>
  <c r="AE63" i="8"/>
  <c r="Q63" i="8"/>
  <c r="P63" i="8"/>
  <c r="AH62" i="8"/>
  <c r="AE62" i="8"/>
  <c r="Q62" i="8"/>
  <c r="P62" i="8"/>
  <c r="AI62" i="8" s="1"/>
  <c r="AH61" i="8"/>
  <c r="AE61" i="8"/>
  <c r="Q61" i="8"/>
  <c r="P61" i="8"/>
  <c r="AI61" i="8" s="1"/>
  <c r="AH60" i="8"/>
  <c r="AE60" i="8"/>
  <c r="Q60" i="8"/>
  <c r="P60" i="8"/>
  <c r="AH59" i="8"/>
  <c r="AE59" i="8"/>
  <c r="Q59" i="8"/>
  <c r="P59" i="8"/>
  <c r="AI59" i="8" s="1"/>
  <c r="AH58" i="8"/>
  <c r="AE58" i="8"/>
  <c r="Q58" i="8"/>
  <c r="P58" i="8"/>
  <c r="AI58" i="8" s="1"/>
  <c r="AE57" i="8"/>
  <c r="Q57" i="8"/>
  <c r="P57" i="8"/>
  <c r="AE56" i="8"/>
  <c r="Q56" i="8"/>
  <c r="P56" i="8"/>
  <c r="AH56" i="8" s="1"/>
  <c r="AE55" i="8"/>
  <c r="Q55" i="8"/>
  <c r="P55" i="8"/>
  <c r="AH55" i="8" s="1"/>
  <c r="AI54" i="8"/>
  <c r="AH54" i="8"/>
  <c r="AE54" i="8"/>
  <c r="Q54" i="8"/>
  <c r="P54" i="8"/>
  <c r="AE53" i="8"/>
  <c r="Q53" i="8"/>
  <c r="P53" i="8"/>
  <c r="AH53" i="8" s="1"/>
  <c r="AE52" i="8"/>
  <c r="Q52" i="8"/>
  <c r="P52" i="8"/>
  <c r="AH52" i="8" s="1"/>
  <c r="AE51" i="8"/>
  <c r="Q51" i="8"/>
  <c r="P51" i="8"/>
  <c r="AH51" i="8" s="1"/>
  <c r="AE50" i="8"/>
  <c r="Q50" i="8"/>
  <c r="P50" i="8"/>
  <c r="AE49" i="8"/>
  <c r="Q49" i="8"/>
  <c r="P49" i="8"/>
  <c r="AH49" i="8" s="1"/>
  <c r="AE48" i="8"/>
  <c r="Q48" i="8"/>
  <c r="P48" i="8"/>
  <c r="AH48" i="8" s="1"/>
  <c r="AE47" i="8"/>
  <c r="Q47" i="8"/>
  <c r="P47" i="8"/>
  <c r="AI47" i="8" s="1"/>
  <c r="AE46" i="8"/>
  <c r="Q46" i="8"/>
  <c r="P46" i="8"/>
  <c r="AH46" i="8" s="1"/>
  <c r="AE45" i="8"/>
  <c r="Q45" i="8"/>
  <c r="P45" i="8"/>
  <c r="AE44" i="8"/>
  <c r="Q44" i="8"/>
  <c r="P44" i="8"/>
  <c r="AH44" i="8" s="1"/>
  <c r="AE43" i="8"/>
  <c r="Q43" i="8"/>
  <c r="P43" i="8"/>
  <c r="AH43" i="8" s="1"/>
  <c r="AE42" i="8"/>
  <c r="Q42" i="8"/>
  <c r="P42" i="8"/>
  <c r="AI42" i="8" s="1"/>
  <c r="AE41" i="8"/>
  <c r="Q41" i="8"/>
  <c r="P41" i="8"/>
  <c r="AI41" i="8" s="1"/>
  <c r="AE40" i="8"/>
  <c r="Q40" i="8"/>
  <c r="P40" i="8"/>
  <c r="AH40" i="8" s="1"/>
  <c r="AE39" i="8"/>
  <c r="Q39" i="8"/>
  <c r="P39" i="8"/>
  <c r="AI39" i="8" s="1"/>
  <c r="AE38" i="8"/>
  <c r="Q38" i="8"/>
  <c r="P38" i="8"/>
  <c r="AH38" i="8" s="1"/>
  <c r="AE37" i="8"/>
  <c r="Q37" i="8"/>
  <c r="P37" i="8"/>
  <c r="AH37" i="8" s="1"/>
  <c r="AE36" i="8"/>
  <c r="Q36" i="8"/>
  <c r="P36" i="8"/>
  <c r="AI36" i="8" s="1"/>
  <c r="AH35" i="8"/>
  <c r="AE35" i="8"/>
  <c r="Q35" i="8"/>
  <c r="P35" i="8"/>
  <c r="AH34" i="8"/>
  <c r="AE34" i="8"/>
  <c r="Q34" i="8"/>
  <c r="P34" i="8"/>
  <c r="AI34" i="8" s="1"/>
  <c r="AE33" i="8"/>
  <c r="Q33" i="8"/>
  <c r="P33" i="8"/>
  <c r="AH33" i="8" s="1"/>
  <c r="AE32" i="8"/>
  <c r="Q32" i="8"/>
  <c r="P32" i="8"/>
  <c r="AH32" i="8" s="1"/>
  <c r="AE31" i="8"/>
  <c r="Q31" i="8"/>
  <c r="P31" i="8"/>
  <c r="AH31" i="8" s="1"/>
  <c r="AE30" i="8"/>
  <c r="Q30" i="8"/>
  <c r="P30" i="8"/>
  <c r="AH30" i="8" s="1"/>
  <c r="AH29" i="8"/>
  <c r="AE29" i="8"/>
  <c r="Q29" i="8"/>
  <c r="P29" i="8"/>
  <c r="AE28" i="8"/>
  <c r="Q28" i="8"/>
  <c r="P28" i="8"/>
  <c r="AI28" i="8" s="1"/>
  <c r="AE27" i="8"/>
  <c r="Q27" i="8"/>
  <c r="P27" i="8"/>
  <c r="AH27" i="8" s="1"/>
  <c r="AE26" i="8"/>
  <c r="Q26" i="8"/>
  <c r="P26" i="8"/>
  <c r="AH26" i="8" s="1"/>
  <c r="AE25" i="8"/>
  <c r="Q25" i="8"/>
  <c r="P25" i="8"/>
  <c r="AH25" i="8" s="1"/>
  <c r="AE24" i="8"/>
  <c r="Q24" i="8"/>
  <c r="P24" i="8"/>
  <c r="AI24" i="8" s="1"/>
  <c r="AE23" i="8"/>
  <c r="T23" i="8"/>
  <c r="Q23" i="8"/>
  <c r="P23" i="8"/>
  <c r="AH23" i="8" s="1"/>
  <c r="AE22" i="8"/>
  <c r="T22" i="8"/>
  <c r="Q22" i="8"/>
  <c r="P22" i="8"/>
  <c r="AE21" i="8"/>
  <c r="AE20" i="8"/>
  <c r="AE19" i="8"/>
  <c r="AE18" i="8"/>
  <c r="AE17" i="8"/>
  <c r="AE16" i="8"/>
  <c r="AE15" i="8"/>
  <c r="AE14" i="8"/>
  <c r="AE13" i="8"/>
  <c r="AE12" i="8"/>
  <c r="AC11" i="8"/>
  <c r="AE11" i="8" s="1"/>
  <c r="AE10" i="8"/>
  <c r="AE9" i="8"/>
  <c r="AE8" i="8"/>
  <c r="AE7" i="8"/>
  <c r="AE6" i="8"/>
  <c r="AE5" i="8"/>
  <c r="AE4" i="8"/>
  <c r="AE3" i="8"/>
  <c r="AE2" i="8"/>
  <c r="T2" i="8"/>
  <c r="KM35" i="4"/>
  <c r="KN198" i="4"/>
  <c r="KN200" i="4"/>
  <c r="KM199" i="4"/>
  <c r="KM201" i="4"/>
  <c r="KM120" i="4"/>
  <c r="KM121" i="4"/>
  <c r="KM122" i="4"/>
  <c r="KM123" i="4"/>
  <c r="KM157" i="4"/>
  <c r="KM158" i="4"/>
  <c r="KM159" i="4"/>
  <c r="KN110" i="4"/>
  <c r="KM111" i="4"/>
  <c r="KN109" i="4"/>
  <c r="KN86" i="4"/>
  <c r="KN87" i="4"/>
  <c r="KN90" i="4"/>
  <c r="KN92" i="4"/>
  <c r="KN54" i="4"/>
  <c r="KM73" i="4"/>
  <c r="KM75" i="4"/>
  <c r="KM86" i="4"/>
  <c r="KM87" i="4"/>
  <c r="KM90" i="4"/>
  <c r="KM92" i="4"/>
  <c r="KM61" i="4"/>
  <c r="KM62" i="4"/>
  <c r="KM63" i="4"/>
  <c r="KM64" i="4"/>
  <c r="KM65" i="4"/>
  <c r="KM66" i="4"/>
  <c r="KM67" i="4"/>
  <c r="KM69" i="4"/>
  <c r="KM60" i="4"/>
  <c r="KM59" i="4"/>
  <c r="KM58" i="4"/>
  <c r="KM54" i="4"/>
  <c r="KM28" i="4"/>
  <c r="KM29" i="4"/>
  <c r="KM34" i="4"/>
  <c r="AK256" i="8" l="1"/>
  <c r="AJ302" i="8"/>
  <c r="AJ306" i="8"/>
  <c r="AJ308" i="8"/>
  <c r="AJ310" i="8"/>
  <c r="AJ57" i="8"/>
  <c r="AJ138" i="8"/>
  <c r="AJ167" i="8"/>
  <c r="AJ171" i="8"/>
  <c r="AJ183" i="8"/>
  <c r="AH326" i="8"/>
  <c r="AJ74" i="8"/>
  <c r="AK80" i="8"/>
  <c r="AK242" i="8"/>
  <c r="AJ338" i="8"/>
  <c r="AJ342" i="8"/>
  <c r="AJ67" i="8"/>
  <c r="AK212" i="8"/>
  <c r="AK228" i="8"/>
  <c r="AK240" i="8"/>
  <c r="AJ135" i="8"/>
  <c r="AJ155" i="8"/>
  <c r="AJ164" i="8"/>
  <c r="AJ206" i="8"/>
  <c r="AJ250" i="8"/>
  <c r="AJ45" i="8"/>
  <c r="AJ70" i="8"/>
  <c r="AJ50" i="8"/>
  <c r="AE68" i="8"/>
  <c r="AK68" i="8" s="1"/>
  <c r="AI44" i="8"/>
  <c r="AI26" i="8"/>
  <c r="AJ327" i="8"/>
  <c r="AH342" i="8"/>
  <c r="AJ152" i="8"/>
  <c r="AJ161" i="8"/>
  <c r="AJ251" i="8"/>
  <c r="AI301" i="8"/>
  <c r="AJ111" i="8"/>
  <c r="AK203" i="8"/>
  <c r="AJ240" i="8"/>
  <c r="AK326" i="8"/>
  <c r="AJ86" i="8"/>
  <c r="AJ88" i="8"/>
  <c r="AJ186" i="8"/>
  <c r="AJ105" i="8"/>
  <c r="AJ123" i="8"/>
  <c r="AH308" i="8"/>
  <c r="AJ344" i="8"/>
  <c r="AK107" i="8"/>
  <c r="AH310" i="8"/>
  <c r="AH292" i="8"/>
  <c r="AJ294" i="8"/>
  <c r="AJ296" i="8"/>
  <c r="AK298" i="8"/>
  <c r="AK299" i="8"/>
  <c r="AJ340" i="8"/>
  <c r="AH344" i="8"/>
  <c r="AK346" i="8"/>
  <c r="AJ350" i="8"/>
  <c r="AJ351" i="8"/>
  <c r="AJ325" i="8"/>
  <c r="AH352" i="8"/>
  <c r="AJ132" i="8"/>
  <c r="AJ168" i="8"/>
  <c r="AJ172" i="8"/>
  <c r="AJ176" i="8"/>
  <c r="AJ192" i="8"/>
  <c r="AI104" i="8"/>
  <c r="AJ147" i="8"/>
  <c r="AJ154" i="8"/>
  <c r="AK189" i="8"/>
  <c r="AJ261" i="8"/>
  <c r="AK285" i="8"/>
  <c r="AJ52" i="8"/>
  <c r="AJ73" i="8"/>
  <c r="AJ194" i="8"/>
  <c r="AK214" i="8"/>
  <c r="AK222" i="8"/>
  <c r="AJ239" i="8"/>
  <c r="AH266" i="8"/>
  <c r="AJ268" i="8"/>
  <c r="AH290" i="8"/>
  <c r="AK290" i="8"/>
  <c r="AH304" i="8"/>
  <c r="AJ324" i="8"/>
  <c r="AI335" i="8"/>
  <c r="AK38" i="8"/>
  <c r="AK56" i="8"/>
  <c r="AJ51" i="8"/>
  <c r="AK78" i="8"/>
  <c r="AH100" i="8"/>
  <c r="AJ101" i="8"/>
  <c r="AJ216" i="8"/>
  <c r="AH268" i="8"/>
  <c r="AJ270" i="8"/>
  <c r="AI355" i="8"/>
  <c r="AJ25" i="8"/>
  <c r="AJ27" i="8"/>
  <c r="AJ40" i="8"/>
  <c r="AJ59" i="8"/>
  <c r="AK61" i="8"/>
  <c r="AJ92" i="8"/>
  <c r="AK310" i="8"/>
  <c r="AJ312" i="8"/>
  <c r="AJ321" i="8"/>
  <c r="AJ24" i="8"/>
  <c r="AK39" i="8"/>
  <c r="AK90" i="8"/>
  <c r="AJ97" i="8"/>
  <c r="AK102" i="8"/>
  <c r="AK192" i="8"/>
  <c r="AK257" i="8"/>
  <c r="AJ265" i="8"/>
  <c r="AJ287" i="8"/>
  <c r="AH302" i="8"/>
  <c r="AJ304" i="8"/>
  <c r="AH330" i="8"/>
  <c r="AK330" i="8"/>
  <c r="AJ333" i="8"/>
  <c r="AJ335" i="8"/>
  <c r="AJ28" i="8"/>
  <c r="AJ31" i="8"/>
  <c r="AJ32" i="8"/>
  <c r="AJ42" i="8"/>
  <c r="AI78" i="8"/>
  <c r="AJ84" i="8"/>
  <c r="AJ94" i="8"/>
  <c r="AI95" i="8"/>
  <c r="AH96" i="8"/>
  <c r="AJ98" i="8"/>
  <c r="AH262" i="8"/>
  <c r="AJ264" i="8"/>
  <c r="AH270" i="8"/>
  <c r="AK270" i="8"/>
  <c r="AJ272" i="8"/>
  <c r="AI287" i="8"/>
  <c r="AJ46" i="8"/>
  <c r="AJ55" i="8"/>
  <c r="AJ75" i="8"/>
  <c r="AJ37" i="8"/>
  <c r="AI38" i="8"/>
  <c r="AH39" i="8"/>
  <c r="AK41" i="8"/>
  <c r="AI56" i="8"/>
  <c r="AH57" i="8"/>
  <c r="AJ71" i="8"/>
  <c r="AK72" i="8"/>
  <c r="AH74" i="8"/>
  <c r="AK89" i="8"/>
  <c r="AJ93" i="8"/>
  <c r="AK109" i="8"/>
  <c r="AJ114" i="8"/>
  <c r="AH115" i="8"/>
  <c r="AJ120" i="8"/>
  <c r="AJ127" i="8"/>
  <c r="AJ134" i="8"/>
  <c r="AJ137" i="8"/>
  <c r="AJ144" i="8"/>
  <c r="AJ162" i="8"/>
  <c r="AJ180" i="8"/>
  <c r="AJ196" i="8"/>
  <c r="AJ199" i="8"/>
  <c r="AK211" i="8"/>
  <c r="AK220" i="8"/>
  <c r="AJ228" i="8"/>
  <c r="AK231" i="8"/>
  <c r="AJ266" i="8"/>
  <c r="AH272" i="8"/>
  <c r="AK272" i="8"/>
  <c r="AH288" i="8"/>
  <c r="AK288" i="8"/>
  <c r="AH312" i="8"/>
  <c r="AK312" i="8"/>
  <c r="AH324" i="8"/>
  <c r="AI329" i="8"/>
  <c r="AJ330" i="8"/>
  <c r="AH356" i="8"/>
  <c r="AI30" i="8"/>
  <c r="AH45" i="8"/>
  <c r="AH50" i="8"/>
  <c r="AK76" i="8"/>
  <c r="AK26" i="8"/>
  <c r="AJ33" i="8"/>
  <c r="AJ35" i="8"/>
  <c r="AJ36" i="8"/>
  <c r="AK44" i="8"/>
  <c r="AJ63" i="8"/>
  <c r="AJ64" i="8"/>
  <c r="AJ66" i="8"/>
  <c r="AJ69" i="8"/>
  <c r="AJ80" i="8"/>
  <c r="AJ81" i="8"/>
  <c r="AK87" i="8"/>
  <c r="AK100" i="8"/>
  <c r="AK104" i="8"/>
  <c r="AJ107" i="8"/>
  <c r="AK110" i="8"/>
  <c r="AK113" i="8"/>
  <c r="AJ124" i="8"/>
  <c r="AJ128" i="8"/>
  <c r="AK143" i="8"/>
  <c r="AJ160" i="8"/>
  <c r="AJ181" i="8"/>
  <c r="AJ185" i="8"/>
  <c r="AK188" i="8"/>
  <c r="AJ191" i="8"/>
  <c r="AJ193" i="8"/>
  <c r="AK202" i="8"/>
  <c r="AJ209" i="8"/>
  <c r="AI307" i="8"/>
  <c r="AJ339" i="8"/>
  <c r="AJ341" i="8"/>
  <c r="AJ43" i="8"/>
  <c r="AK95" i="8"/>
  <c r="AK96" i="8"/>
  <c r="AJ99" i="8"/>
  <c r="AJ102" i="8"/>
  <c r="AK106" i="8"/>
  <c r="AK112" i="8"/>
  <c r="AK178" i="8"/>
  <c r="AK191" i="8"/>
  <c r="AK218" i="8"/>
  <c r="AK268" i="8"/>
  <c r="AK292" i="8"/>
  <c r="AK302" i="8"/>
  <c r="AK308" i="8"/>
  <c r="AK322" i="8"/>
  <c r="AK22" i="8"/>
  <c r="AK34" i="8"/>
  <c r="AK54" i="8"/>
  <c r="AK62" i="8"/>
  <c r="AH70" i="8"/>
  <c r="AJ26" i="8"/>
  <c r="AJ39" i="8"/>
  <c r="AJ44" i="8"/>
  <c r="AK45" i="8"/>
  <c r="AK47" i="8"/>
  <c r="AK48" i="8"/>
  <c r="AJ49" i="8"/>
  <c r="AK50" i="8"/>
  <c r="AJ56" i="8"/>
  <c r="AK59" i="8"/>
  <c r="AJ61" i="8"/>
  <c r="AJ65" i="8"/>
  <c r="AI67" i="8"/>
  <c r="AI70" i="8"/>
  <c r="AH76" i="8"/>
  <c r="AH80" i="8"/>
  <c r="AH84" i="8"/>
  <c r="AJ85" i="8"/>
  <c r="AK86" i="8"/>
  <c r="AJ91" i="8"/>
  <c r="AJ100" i="8"/>
  <c r="AJ109" i="8"/>
  <c r="AJ112" i="8"/>
  <c r="AJ115" i="8"/>
  <c r="AJ116" i="8"/>
  <c r="AI124" i="8"/>
  <c r="AK157" i="8"/>
  <c r="AI200" i="8"/>
  <c r="AJ210" i="8"/>
  <c r="AK52" i="8"/>
  <c r="AH116" i="8"/>
  <c r="AJ119" i="8"/>
  <c r="AK122" i="8"/>
  <c r="AJ126" i="8"/>
  <c r="AK134" i="8"/>
  <c r="AK137" i="8"/>
  <c r="AI152" i="8"/>
  <c r="AI155" i="8"/>
  <c r="AJ158" i="8"/>
  <c r="AJ175" i="8"/>
  <c r="AK28" i="8"/>
  <c r="AJ30" i="8"/>
  <c r="AJ34" i="8"/>
  <c r="AJ38" i="8"/>
  <c r="AI45" i="8"/>
  <c r="AI50" i="8"/>
  <c r="AJ58" i="8"/>
  <c r="AJ62" i="8"/>
  <c r="AK70" i="8"/>
  <c r="AI74" i="8"/>
  <c r="AJ89" i="8"/>
  <c r="AK93" i="8"/>
  <c r="AJ104" i="8"/>
  <c r="AJ110" i="8"/>
  <c r="AK116" i="8"/>
  <c r="AH118" i="8"/>
  <c r="AI132" i="8"/>
  <c r="AI135" i="8"/>
  <c r="AI138" i="8"/>
  <c r="AI141" i="8"/>
  <c r="AI148" i="8"/>
  <c r="AJ151" i="8"/>
  <c r="AJ157" i="8"/>
  <c r="AI172" i="8"/>
  <c r="AK200" i="8"/>
  <c r="AK30" i="8"/>
  <c r="AJ78" i="8"/>
  <c r="AJ83" i="8"/>
  <c r="AI128" i="8"/>
  <c r="AJ131" i="8"/>
  <c r="AJ141" i="8"/>
  <c r="AI144" i="8"/>
  <c r="AJ148" i="8"/>
  <c r="AJ187" i="8"/>
  <c r="AK196" i="8"/>
  <c r="AJ197" i="8"/>
  <c r="AJ201" i="8"/>
  <c r="AK166" i="8"/>
  <c r="AJ173" i="8"/>
  <c r="AI176" i="8"/>
  <c r="AJ179" i="8"/>
  <c r="AK186" i="8"/>
  <c r="AI188" i="8"/>
  <c r="AI189" i="8"/>
  <c r="AJ190" i="8"/>
  <c r="AJ198" i="8"/>
  <c r="AJ200" i="8"/>
  <c r="AI202" i="8"/>
  <c r="AI203" i="8"/>
  <c r="AJ204" i="8"/>
  <c r="AK209" i="8"/>
  <c r="AI211" i="8"/>
  <c r="AI212" i="8"/>
  <c r="AJ213" i="8"/>
  <c r="AJ220" i="8"/>
  <c r="AI222" i="8"/>
  <c r="AJ223" i="8"/>
  <c r="AI226" i="8"/>
  <c r="AJ230" i="8"/>
  <c r="AJ231" i="8"/>
  <c r="AI233" i="8"/>
  <c r="AI236" i="8"/>
  <c r="AI242" i="8"/>
  <c r="AJ243" i="8"/>
  <c r="AI246" i="8"/>
  <c r="AJ252" i="8"/>
  <c r="AJ274" i="8"/>
  <c r="AJ276" i="8"/>
  <c r="AJ278" i="8"/>
  <c r="AJ282" i="8"/>
  <c r="AJ284" i="8"/>
  <c r="AJ314" i="8"/>
  <c r="AJ316" i="8"/>
  <c r="AJ318" i="8"/>
  <c r="AJ320" i="8"/>
  <c r="AJ332" i="8"/>
  <c r="AJ336" i="8"/>
  <c r="AK356" i="8"/>
  <c r="AI220" i="8"/>
  <c r="AJ221" i="8"/>
  <c r="AI230" i="8"/>
  <c r="AI231" i="8"/>
  <c r="AJ232" i="8"/>
  <c r="AK237" i="8"/>
  <c r="AI239" i="8"/>
  <c r="AI240" i="8"/>
  <c r="AJ241" i="8"/>
  <c r="AJ248" i="8"/>
  <c r="AI250" i="8"/>
  <c r="AI251" i="8"/>
  <c r="AJ254" i="8"/>
  <c r="AJ259" i="8"/>
  <c r="AJ260" i="8"/>
  <c r="AH264" i="8"/>
  <c r="AJ273" i="8"/>
  <c r="AK276" i="8"/>
  <c r="AI281" i="8"/>
  <c r="AK282" i="8"/>
  <c r="AJ288" i="8"/>
  <c r="AJ290" i="8"/>
  <c r="AJ292" i="8"/>
  <c r="AH294" i="8"/>
  <c r="AH296" i="8"/>
  <c r="AH298" i="8"/>
  <c r="AJ313" i="8"/>
  <c r="AK316" i="8"/>
  <c r="AK318" i="8"/>
  <c r="AK320" i="8"/>
  <c r="AJ322" i="8"/>
  <c r="AJ331" i="8"/>
  <c r="AK336" i="8"/>
  <c r="AK340" i="8"/>
  <c r="AH346" i="8"/>
  <c r="AH350" i="8"/>
  <c r="AJ354" i="8"/>
  <c r="AJ357" i="8"/>
  <c r="AI168" i="8"/>
  <c r="AI183" i="8"/>
  <c r="AI186" i="8"/>
  <c r="AI194" i="8"/>
  <c r="AK198" i="8"/>
  <c r="AJ205" i="8"/>
  <c r="AI206" i="8"/>
  <c r="AJ208" i="8"/>
  <c r="AI209" i="8"/>
  <c r="AJ214" i="8"/>
  <c r="AI216" i="8"/>
  <c r="AJ218" i="8"/>
  <c r="AJ219" i="8"/>
  <c r="AJ224" i="8"/>
  <c r="AK226" i="8"/>
  <c r="AI228" i="8"/>
  <c r="AJ229" i="8"/>
  <c r="AK230" i="8"/>
  <c r="AJ234" i="8"/>
  <c r="AJ237" i="8"/>
  <c r="AJ238" i="8"/>
  <c r="AK239" i="8"/>
  <c r="AJ244" i="8"/>
  <c r="AK246" i="8"/>
  <c r="AI248" i="8"/>
  <c r="AJ249" i="8"/>
  <c r="AK250" i="8"/>
  <c r="AJ253" i="8"/>
  <c r="AI254" i="8"/>
  <c r="AJ256" i="8"/>
  <c r="AJ257" i="8"/>
  <c r="AI259" i="8"/>
  <c r="AI260" i="8"/>
  <c r="AK278" i="8"/>
  <c r="AJ280" i="8"/>
  <c r="AK284" i="8"/>
  <c r="AJ298" i="8"/>
  <c r="AK305" i="8"/>
  <c r="AJ334" i="8"/>
  <c r="AJ337" i="8"/>
  <c r="AK342" i="8"/>
  <c r="AK344" i="8"/>
  <c r="AJ346" i="8"/>
  <c r="AJ348" i="8"/>
  <c r="AJ146" i="8"/>
  <c r="AK154" i="8"/>
  <c r="AI161" i="8"/>
  <c r="AI164" i="8"/>
  <c r="AJ177" i="8"/>
  <c r="AJ182" i="8"/>
  <c r="AI185" i="8"/>
  <c r="AJ188" i="8"/>
  <c r="AJ189" i="8"/>
  <c r="AI191" i="8"/>
  <c r="AI192" i="8"/>
  <c r="AI196" i="8"/>
  <c r="AJ202" i="8"/>
  <c r="AJ203" i="8"/>
  <c r="AI205" i="8"/>
  <c r="AI208" i="8"/>
  <c r="AJ211" i="8"/>
  <c r="AJ212" i="8"/>
  <c r="AI214" i="8"/>
  <c r="AJ215" i="8"/>
  <c r="AI218" i="8"/>
  <c r="AJ222" i="8"/>
  <c r="AI224" i="8"/>
  <c r="AJ226" i="8"/>
  <c r="AJ227" i="8"/>
  <c r="AJ233" i="8"/>
  <c r="AI234" i="8"/>
  <c r="AJ236" i="8"/>
  <c r="AI237" i="8"/>
  <c r="AJ242" i="8"/>
  <c r="AI244" i="8"/>
  <c r="AJ246" i="8"/>
  <c r="AJ247" i="8"/>
  <c r="AK248" i="8"/>
  <c r="AK251" i="8"/>
  <c r="AI253" i="8"/>
  <c r="AI256" i="8"/>
  <c r="AI257" i="8"/>
  <c r="AJ258" i="8"/>
  <c r="AK259" i="8"/>
  <c r="AK264" i="8"/>
  <c r="AH274" i="8"/>
  <c r="AH276" i="8"/>
  <c r="AH278" i="8"/>
  <c r="AK279" i="8"/>
  <c r="AH282" i="8"/>
  <c r="AH284" i="8"/>
  <c r="AJ286" i="8"/>
  <c r="AJ293" i="8"/>
  <c r="AK296" i="8"/>
  <c r="AJ300" i="8"/>
  <c r="AJ307" i="8"/>
  <c r="AH314" i="8"/>
  <c r="AH316" i="8"/>
  <c r="AH318" i="8"/>
  <c r="AH320" i="8"/>
  <c r="AK324" i="8"/>
  <c r="AJ326" i="8"/>
  <c r="AJ328" i="8"/>
  <c r="AH332" i="8"/>
  <c r="AH336" i="8"/>
  <c r="AK338" i="8"/>
  <c r="AJ345" i="8"/>
  <c r="AI349" i="8"/>
  <c r="AK350" i="8"/>
  <c r="AJ352" i="8"/>
  <c r="AJ356" i="8"/>
  <c r="AJ23" i="8"/>
  <c r="AK64" i="8"/>
  <c r="AK65" i="8"/>
  <c r="AI98" i="8"/>
  <c r="AH98" i="8"/>
  <c r="AI106" i="8"/>
  <c r="AH106" i="8"/>
  <c r="AI113" i="8"/>
  <c r="AH113" i="8"/>
  <c r="AK115" i="8"/>
  <c r="AJ117" i="8"/>
  <c r="AH24" i="8"/>
  <c r="AH36" i="8"/>
  <c r="AH41" i="8"/>
  <c r="AH42" i="8"/>
  <c r="AH47" i="8"/>
  <c r="AJ76" i="8"/>
  <c r="AJ87" i="8"/>
  <c r="AK92" i="8"/>
  <c r="AJ103" i="8"/>
  <c r="AJ29" i="8"/>
  <c r="AI32" i="8"/>
  <c r="AI48" i="8"/>
  <c r="AI52" i="8"/>
  <c r="AJ53" i="8"/>
  <c r="AJ60" i="8"/>
  <c r="AK67" i="8"/>
  <c r="AI68" i="8"/>
  <c r="AI72" i="8"/>
  <c r="AK74" i="8"/>
  <c r="AJ77" i="8"/>
  <c r="AJ79" i="8"/>
  <c r="AI82" i="8"/>
  <c r="AK84" i="8"/>
  <c r="AJ90" i="8"/>
  <c r="AI102" i="8"/>
  <c r="AH102" i="8"/>
  <c r="AJ106" i="8"/>
  <c r="AI107" i="8"/>
  <c r="AH107" i="8"/>
  <c r="AI112" i="8"/>
  <c r="AH112" i="8"/>
  <c r="AJ113" i="8"/>
  <c r="AJ122" i="8"/>
  <c r="AJ125" i="8"/>
  <c r="AK124" i="8"/>
  <c r="AH126" i="8"/>
  <c r="AJ133" i="8"/>
  <c r="AK132" i="8"/>
  <c r="AH134" i="8"/>
  <c r="AJ143" i="8"/>
  <c r="AJ145" i="8"/>
  <c r="AK144" i="8"/>
  <c r="AH146" i="8"/>
  <c r="AJ153" i="8"/>
  <c r="AK152" i="8"/>
  <c r="AH154" i="8"/>
  <c r="AK160" i="8"/>
  <c r="AJ165" i="8"/>
  <c r="AH166" i="8"/>
  <c r="AK170" i="8"/>
  <c r="AK183" i="8"/>
  <c r="AK182" i="8"/>
  <c r="AJ184" i="8"/>
  <c r="AK194" i="8"/>
  <c r="AJ195" i="8"/>
  <c r="AK206" i="8"/>
  <c r="AK205" i="8"/>
  <c r="AJ207" i="8"/>
  <c r="AK216" i="8"/>
  <c r="AJ217" i="8"/>
  <c r="AK254" i="8"/>
  <c r="AK253" i="8"/>
  <c r="AJ255" i="8"/>
  <c r="AK24" i="8"/>
  <c r="AK32" i="8"/>
  <c r="AK36" i="8"/>
  <c r="AK42" i="8"/>
  <c r="AK58" i="8"/>
  <c r="AJ41" i="8"/>
  <c r="AJ47" i="8"/>
  <c r="AJ48" i="8"/>
  <c r="AJ54" i="8"/>
  <c r="AJ72" i="8"/>
  <c r="AJ82" i="8"/>
  <c r="AK98" i="8"/>
  <c r="AJ118" i="8"/>
  <c r="AJ121" i="8"/>
  <c r="AK120" i="8"/>
  <c r="AK126" i="8"/>
  <c r="AJ130" i="8"/>
  <c r="AJ140" i="8"/>
  <c r="AJ142" i="8"/>
  <c r="AK141" i="8"/>
  <c r="AH143" i="8"/>
  <c r="AK146" i="8"/>
  <c r="AJ150" i="8"/>
  <c r="AK163" i="8"/>
  <c r="AJ169" i="8"/>
  <c r="AH170" i="8"/>
  <c r="AK174" i="8"/>
  <c r="AK224" i="8"/>
  <c r="AJ225" i="8"/>
  <c r="AK234" i="8"/>
  <c r="AK233" i="8"/>
  <c r="AJ235" i="8"/>
  <c r="AK244" i="8"/>
  <c r="AJ245" i="8"/>
  <c r="AI89" i="8"/>
  <c r="AH89" i="8"/>
  <c r="AI93" i="8"/>
  <c r="AH93" i="8"/>
  <c r="AJ129" i="8"/>
  <c r="AK128" i="8"/>
  <c r="AH130" i="8"/>
  <c r="AJ139" i="8"/>
  <c r="AK138" i="8"/>
  <c r="AH140" i="8"/>
  <c r="AJ149" i="8"/>
  <c r="AK148" i="8"/>
  <c r="AH150" i="8"/>
  <c r="AH163" i="8"/>
  <c r="AH174" i="8"/>
  <c r="AK82" i="8"/>
  <c r="AJ108" i="8"/>
  <c r="AK118" i="8"/>
  <c r="AK130" i="8"/>
  <c r="AJ136" i="8"/>
  <c r="AK135" i="8"/>
  <c r="AH137" i="8"/>
  <c r="AK140" i="8"/>
  <c r="AK150" i="8"/>
  <c r="AJ156" i="8"/>
  <c r="AK155" i="8"/>
  <c r="AJ159" i="8"/>
  <c r="AK158" i="8"/>
  <c r="AH160" i="8"/>
  <c r="AH178" i="8"/>
  <c r="AI182" i="8"/>
  <c r="AK260" i="8"/>
  <c r="AH271" i="8"/>
  <c r="AJ271" i="8"/>
  <c r="AH299" i="8"/>
  <c r="AI299" i="8"/>
  <c r="AJ95" i="8"/>
  <c r="AJ96" i="8"/>
  <c r="AK161" i="8"/>
  <c r="AK164" i="8"/>
  <c r="AK168" i="8"/>
  <c r="AK172" i="8"/>
  <c r="AK176" i="8"/>
  <c r="AK180" i="8"/>
  <c r="AK185" i="8"/>
  <c r="AK208" i="8"/>
  <c r="AK236" i="8"/>
  <c r="AH279" i="8"/>
  <c r="AI279" i="8"/>
  <c r="AH305" i="8"/>
  <c r="AI305" i="8"/>
  <c r="AK314" i="8"/>
  <c r="AJ315" i="8"/>
  <c r="AJ163" i="8"/>
  <c r="AJ166" i="8"/>
  <c r="AJ170" i="8"/>
  <c r="AJ174" i="8"/>
  <c r="AJ178" i="8"/>
  <c r="AH180" i="8"/>
  <c r="AK266" i="8"/>
  <c r="AJ267" i="8"/>
  <c r="AH285" i="8"/>
  <c r="AI285" i="8"/>
  <c r="AK294" i="8"/>
  <c r="AJ295" i="8"/>
  <c r="AH311" i="8"/>
  <c r="AJ311" i="8"/>
  <c r="AH263" i="8"/>
  <c r="AJ263" i="8"/>
  <c r="AK274" i="8"/>
  <c r="AJ275" i="8"/>
  <c r="AH291" i="8"/>
  <c r="AJ291" i="8"/>
  <c r="AH319" i="8"/>
  <c r="AJ319" i="8"/>
  <c r="AI327" i="8"/>
  <c r="AJ329" i="8"/>
  <c r="AI333" i="8"/>
  <c r="AJ343" i="8"/>
  <c r="AK349" i="8"/>
  <c r="AK355" i="8"/>
  <c r="AJ262" i="8"/>
  <c r="AK281" i="8"/>
  <c r="AK287" i="8"/>
  <c r="AK301" i="8"/>
  <c r="AK307" i="8"/>
  <c r="AK327" i="8"/>
  <c r="AK333" i="8"/>
  <c r="AJ347" i="8"/>
  <c r="AJ353" i="8"/>
  <c r="AK262" i="8"/>
  <c r="AJ269" i="8"/>
  <c r="AJ277" i="8"/>
  <c r="AJ279" i="8"/>
  <c r="AJ283" i="8"/>
  <c r="AJ285" i="8"/>
  <c r="AJ289" i="8"/>
  <c r="AJ297" i="8"/>
  <c r="AJ299" i="8"/>
  <c r="AJ303" i="8"/>
  <c r="AJ305" i="8"/>
  <c r="AJ309" i="8"/>
  <c r="AJ317" i="8"/>
  <c r="AJ323" i="8"/>
  <c r="AK329" i="8"/>
  <c r="AK335" i="8"/>
  <c r="AI347" i="8"/>
  <c r="AJ349" i="8"/>
  <c r="AI353" i="8"/>
  <c r="AJ355" i="8"/>
  <c r="AJ281" i="8"/>
  <c r="AJ301" i="8"/>
  <c r="AK347" i="8"/>
  <c r="AK353" i="8"/>
  <c r="AK304" i="8"/>
  <c r="AK332" i="8"/>
  <c r="AK352" i="8"/>
  <c r="KL217" i="4"/>
  <c r="AJ68" i="8" l="1"/>
  <c r="KL215" i="4"/>
  <c r="KL214" i="4"/>
  <c r="JS116" i="4"/>
  <c r="EI265" i="4" l="1"/>
  <c r="EI315" i="4"/>
  <c r="EI311" i="4"/>
  <c r="EI312" i="4"/>
  <c r="EI313" i="4"/>
  <c r="EI314" i="4"/>
  <c r="EI316" i="4"/>
  <c r="EI317" i="4"/>
  <c r="EI318" i="4"/>
  <c r="EI319" i="4"/>
  <c r="EI320" i="4"/>
  <c r="EI321" i="4"/>
  <c r="EI322" i="4"/>
  <c r="EI323" i="4"/>
  <c r="EI324" i="4"/>
  <c r="EI325" i="4"/>
  <c r="EI326" i="4"/>
  <c r="EI327" i="4"/>
  <c r="EI328" i="4"/>
  <c r="EI329" i="4"/>
  <c r="EI330" i="4"/>
  <c r="EI331" i="4"/>
  <c r="EI332" i="4"/>
  <c r="EI333" i="4"/>
  <c r="EI334" i="4"/>
  <c r="EI335" i="4"/>
  <c r="EI336" i="4"/>
  <c r="EI337" i="4"/>
  <c r="EI338" i="4"/>
  <c r="EI339" i="4"/>
  <c r="EI340" i="4"/>
  <c r="EI341" i="4"/>
  <c r="EI342" i="4"/>
  <c r="EI343" i="4"/>
  <c r="EI344" i="4"/>
  <c r="EI345" i="4"/>
  <c r="EI346" i="4"/>
  <c r="EI347" i="4"/>
  <c r="EI348" i="4"/>
  <c r="EI349" i="4"/>
  <c r="EI350" i="4"/>
  <c r="EI351" i="4"/>
  <c r="EI352" i="4"/>
  <c r="EI353" i="4"/>
  <c r="EI354" i="4"/>
  <c r="EI355" i="4"/>
  <c r="EI356" i="4"/>
  <c r="EI357" i="4"/>
  <c r="EI310" i="4"/>
  <c r="EI279" i="4"/>
  <c r="KK355" i="4" l="1"/>
  <c r="KK356" i="4"/>
  <c r="KK357" i="4"/>
  <c r="KK166" i="4"/>
  <c r="KK167" i="4"/>
  <c r="KK168" i="4"/>
  <c r="KK169" i="4"/>
  <c r="KK170" i="4"/>
  <c r="KK171" i="4"/>
  <c r="KK172" i="4"/>
  <c r="KK173" i="4"/>
  <c r="KK174" i="4"/>
  <c r="KK175" i="4"/>
  <c r="KK176" i="4"/>
  <c r="KK177" i="4"/>
  <c r="KK178" i="4"/>
  <c r="KK179" i="4"/>
  <c r="KK180" i="4"/>
  <c r="KK181" i="4"/>
  <c r="KK182" i="4"/>
  <c r="KK183" i="4"/>
  <c r="KK184" i="4"/>
  <c r="KK185" i="4"/>
  <c r="KK186" i="4"/>
  <c r="KK187" i="4"/>
  <c r="KK188" i="4"/>
  <c r="KK189" i="4"/>
  <c r="KK190" i="4"/>
  <c r="KK191" i="4"/>
  <c r="KK192" i="4"/>
  <c r="KK193" i="4"/>
  <c r="KK194" i="4"/>
  <c r="KK195" i="4"/>
  <c r="KK196" i="4"/>
  <c r="KK197" i="4"/>
  <c r="KK198" i="4"/>
  <c r="KK199" i="4"/>
  <c r="KK200" i="4"/>
  <c r="KK201" i="4"/>
  <c r="KK202" i="4"/>
  <c r="KK203" i="4"/>
  <c r="KK204" i="4"/>
  <c r="KK205" i="4"/>
  <c r="KK206" i="4"/>
  <c r="KK207" i="4"/>
  <c r="KK208" i="4"/>
  <c r="KK209" i="4"/>
  <c r="KK210" i="4"/>
  <c r="KK211" i="4"/>
  <c r="KK212" i="4"/>
  <c r="KK213" i="4"/>
  <c r="KK214" i="4"/>
  <c r="KK215" i="4"/>
  <c r="KK216" i="4"/>
  <c r="KK217" i="4"/>
  <c r="KK218" i="4"/>
  <c r="KK219" i="4"/>
  <c r="KK220" i="4"/>
  <c r="KK221" i="4"/>
  <c r="KK222" i="4"/>
  <c r="KK223" i="4"/>
  <c r="KK224" i="4"/>
  <c r="KK225" i="4"/>
  <c r="KK226" i="4"/>
  <c r="KK227" i="4"/>
  <c r="KK228" i="4"/>
  <c r="KK229" i="4"/>
  <c r="KK230" i="4"/>
  <c r="KK231" i="4"/>
  <c r="KK232" i="4"/>
  <c r="KK233" i="4"/>
  <c r="KK234" i="4"/>
  <c r="KK235" i="4"/>
  <c r="KK236" i="4"/>
  <c r="KK237" i="4"/>
  <c r="KK238" i="4"/>
  <c r="KK239" i="4"/>
  <c r="KK240" i="4"/>
  <c r="KK241" i="4"/>
  <c r="KK242" i="4"/>
  <c r="KK243" i="4"/>
  <c r="KK244" i="4"/>
  <c r="KK245" i="4"/>
  <c r="KK246" i="4"/>
  <c r="KK247" i="4"/>
  <c r="KK248" i="4"/>
  <c r="KK249" i="4"/>
  <c r="KK250" i="4"/>
  <c r="KK251" i="4"/>
  <c r="KK252" i="4"/>
  <c r="KK253" i="4"/>
  <c r="KK254" i="4"/>
  <c r="KK255" i="4"/>
  <c r="KK256" i="4"/>
  <c r="KK257" i="4"/>
  <c r="KK258" i="4"/>
  <c r="KK259" i="4"/>
  <c r="KK260" i="4"/>
  <c r="KK261" i="4"/>
  <c r="KK262" i="4"/>
  <c r="KK263" i="4"/>
  <c r="KK264" i="4"/>
  <c r="KK265" i="4"/>
  <c r="KK266" i="4"/>
  <c r="KK267" i="4"/>
  <c r="KK268" i="4"/>
  <c r="KK269" i="4"/>
  <c r="KK270" i="4"/>
  <c r="KK271" i="4"/>
  <c r="KK272" i="4"/>
  <c r="KK273" i="4"/>
  <c r="KK274" i="4"/>
  <c r="KK275" i="4"/>
  <c r="KK276" i="4"/>
  <c r="KK277" i="4"/>
  <c r="KK278" i="4"/>
  <c r="KK279" i="4"/>
  <c r="KK280" i="4"/>
  <c r="KK281" i="4"/>
  <c r="KK282" i="4"/>
  <c r="KK283" i="4"/>
  <c r="KK284" i="4"/>
  <c r="KK285" i="4"/>
  <c r="KK286" i="4"/>
  <c r="KK287" i="4"/>
  <c r="KK288" i="4"/>
  <c r="KK289" i="4"/>
  <c r="KK290" i="4"/>
  <c r="KK291" i="4"/>
  <c r="KK292" i="4"/>
  <c r="KK293" i="4"/>
  <c r="KK294" i="4"/>
  <c r="KK295" i="4"/>
  <c r="KK296" i="4"/>
  <c r="KK297" i="4"/>
  <c r="KK298" i="4"/>
  <c r="KK299" i="4"/>
  <c r="KK300" i="4"/>
  <c r="KK301" i="4"/>
  <c r="KK302" i="4"/>
  <c r="KK303" i="4"/>
  <c r="KK304" i="4"/>
  <c r="KK305" i="4"/>
  <c r="KK306" i="4"/>
  <c r="KK307" i="4"/>
  <c r="KK308" i="4"/>
  <c r="KK309" i="4"/>
  <c r="KK310" i="4"/>
  <c r="KK311" i="4"/>
  <c r="KK312" i="4"/>
  <c r="KK313" i="4"/>
  <c r="KK314" i="4"/>
  <c r="KK315" i="4"/>
  <c r="KK316" i="4"/>
  <c r="KK317" i="4"/>
  <c r="KK318" i="4"/>
  <c r="KK319" i="4"/>
  <c r="KK320" i="4"/>
  <c r="KK321" i="4"/>
  <c r="KK322" i="4"/>
  <c r="KK323" i="4"/>
  <c r="KK324" i="4"/>
  <c r="KK325" i="4"/>
  <c r="KK326" i="4"/>
  <c r="KK327" i="4"/>
  <c r="KK328" i="4"/>
  <c r="KK329" i="4"/>
  <c r="KK330" i="4"/>
  <c r="KK331" i="4"/>
  <c r="KK332" i="4"/>
  <c r="KK333" i="4"/>
  <c r="KK334" i="4"/>
  <c r="KK335" i="4"/>
  <c r="KK336" i="4"/>
  <c r="KK337" i="4"/>
  <c r="KK338" i="4"/>
  <c r="KK339" i="4"/>
  <c r="KK340" i="4"/>
  <c r="KK341" i="4"/>
  <c r="KK342" i="4"/>
  <c r="KK343" i="4"/>
  <c r="KK344" i="4"/>
  <c r="KK345" i="4"/>
  <c r="KK346" i="4"/>
  <c r="KK347" i="4"/>
  <c r="KK348" i="4"/>
  <c r="KK349" i="4"/>
  <c r="KK350" i="4"/>
  <c r="KK351" i="4"/>
  <c r="KK352" i="4"/>
  <c r="KK353" i="4"/>
  <c r="KK354" i="4"/>
  <c r="KK3" i="4"/>
  <c r="KK4" i="4"/>
  <c r="KK5" i="4"/>
  <c r="KK6" i="4"/>
  <c r="KK7" i="4"/>
  <c r="KK8" i="4"/>
  <c r="KK9" i="4"/>
  <c r="KK10" i="4"/>
  <c r="KK11" i="4"/>
  <c r="KK12" i="4"/>
  <c r="KK13" i="4"/>
  <c r="KK14" i="4"/>
  <c r="KK15" i="4"/>
  <c r="KK16" i="4"/>
  <c r="KK17" i="4"/>
  <c r="KK18" i="4"/>
  <c r="KK19" i="4"/>
  <c r="KK20" i="4"/>
  <c r="KK21" i="4"/>
  <c r="KK22" i="4"/>
  <c r="KK23" i="4"/>
  <c r="KK24" i="4"/>
  <c r="KK25" i="4"/>
  <c r="KK26" i="4"/>
  <c r="KK27" i="4"/>
  <c r="KK28" i="4"/>
  <c r="KK29" i="4"/>
  <c r="KK30" i="4"/>
  <c r="KK31" i="4"/>
  <c r="KK32" i="4"/>
  <c r="KK33" i="4"/>
  <c r="KK34" i="4"/>
  <c r="KK35" i="4"/>
  <c r="KK36" i="4"/>
  <c r="KK37" i="4"/>
  <c r="KK38" i="4"/>
  <c r="KK39" i="4"/>
  <c r="KK40" i="4"/>
  <c r="KK41" i="4"/>
  <c r="KK42" i="4"/>
  <c r="KK43" i="4"/>
  <c r="KK44" i="4"/>
  <c r="KK45" i="4"/>
  <c r="KK46" i="4"/>
  <c r="KK47" i="4"/>
  <c r="KK48" i="4"/>
  <c r="KK49" i="4"/>
  <c r="KK50" i="4"/>
  <c r="KK51" i="4"/>
  <c r="KK52" i="4"/>
  <c r="KK53" i="4"/>
  <c r="KK54" i="4"/>
  <c r="KK55" i="4"/>
  <c r="KK56" i="4"/>
  <c r="KK57" i="4"/>
  <c r="KK58" i="4"/>
  <c r="KK59" i="4"/>
  <c r="KK60" i="4"/>
  <c r="KK61" i="4"/>
  <c r="KK62" i="4"/>
  <c r="KK63" i="4"/>
  <c r="KK64" i="4"/>
  <c r="KK65" i="4"/>
  <c r="KK66" i="4"/>
  <c r="KK67" i="4"/>
  <c r="KK68" i="4"/>
  <c r="KK69" i="4"/>
  <c r="KK70" i="4"/>
  <c r="KK71" i="4"/>
  <c r="KK72" i="4"/>
  <c r="KK73" i="4"/>
  <c r="KK74" i="4"/>
  <c r="KK75" i="4"/>
  <c r="KK76" i="4"/>
  <c r="KK77" i="4"/>
  <c r="KK78" i="4"/>
  <c r="KK79" i="4"/>
  <c r="KK80" i="4"/>
  <c r="KK81" i="4"/>
  <c r="KK82" i="4"/>
  <c r="KK83" i="4"/>
  <c r="KK84" i="4"/>
  <c r="KK85" i="4"/>
  <c r="KK86" i="4"/>
  <c r="KK87" i="4"/>
  <c r="KK88" i="4"/>
  <c r="KK89" i="4"/>
  <c r="KK90" i="4"/>
  <c r="KK91" i="4"/>
  <c r="KK92" i="4"/>
  <c r="KK93" i="4"/>
  <c r="KK94" i="4"/>
  <c r="KK95" i="4"/>
  <c r="KK96" i="4"/>
  <c r="KK98" i="4"/>
  <c r="KK99" i="4"/>
  <c r="KK100" i="4"/>
  <c r="KK101" i="4"/>
  <c r="KK102" i="4"/>
  <c r="KK103" i="4"/>
  <c r="KK104" i="4"/>
  <c r="KK105" i="4"/>
  <c r="KK106" i="4"/>
  <c r="KK107" i="4"/>
  <c r="KK108" i="4"/>
  <c r="KK109" i="4"/>
  <c r="KK110" i="4"/>
  <c r="KK111" i="4"/>
  <c r="KK112" i="4"/>
  <c r="KK113" i="4"/>
  <c r="KK114" i="4"/>
  <c r="KK115" i="4"/>
  <c r="KK116" i="4"/>
  <c r="KK117" i="4"/>
  <c r="KK118" i="4"/>
  <c r="KK119" i="4"/>
  <c r="KK120" i="4"/>
  <c r="KK121" i="4"/>
  <c r="KK122" i="4"/>
  <c r="KK123" i="4"/>
  <c r="KK124" i="4"/>
  <c r="KK125" i="4"/>
  <c r="KK126" i="4"/>
  <c r="KK127" i="4"/>
  <c r="KK128" i="4"/>
  <c r="KK129" i="4"/>
  <c r="KK130" i="4"/>
  <c r="KK131" i="4"/>
  <c r="KK132" i="4"/>
  <c r="KK133" i="4"/>
  <c r="KK134" i="4"/>
  <c r="KK135" i="4"/>
  <c r="KK136" i="4"/>
  <c r="KK137" i="4"/>
  <c r="KK138" i="4"/>
  <c r="KK139" i="4"/>
  <c r="KK140" i="4"/>
  <c r="KK141" i="4"/>
  <c r="KK142" i="4"/>
  <c r="KK143" i="4"/>
  <c r="KK144" i="4"/>
  <c r="KK145" i="4"/>
  <c r="KK146" i="4"/>
  <c r="KK147" i="4"/>
  <c r="KK148" i="4"/>
  <c r="KK149" i="4"/>
  <c r="KK150" i="4"/>
  <c r="KK151" i="4"/>
  <c r="KK152" i="4"/>
  <c r="KK153" i="4"/>
  <c r="KK154" i="4"/>
  <c r="KK155" i="4"/>
  <c r="KK156" i="4"/>
  <c r="KK157" i="4"/>
  <c r="KK158" i="4"/>
  <c r="KK159" i="4"/>
  <c r="KK160" i="4"/>
  <c r="KK161" i="4"/>
  <c r="KK162" i="4"/>
  <c r="KK163" i="4"/>
  <c r="KK164" i="4"/>
  <c r="KK165" i="4"/>
  <c r="KJ77" i="4"/>
  <c r="KJ78" i="4"/>
  <c r="KJ79" i="4"/>
  <c r="KJ80" i="4"/>
  <c r="KJ81" i="4"/>
  <c r="KJ82" i="4"/>
  <c r="KJ83" i="4"/>
  <c r="KJ84" i="4"/>
  <c r="KJ85" i="4"/>
  <c r="KJ86" i="4"/>
  <c r="KJ87" i="4"/>
  <c r="KJ88" i="4"/>
  <c r="KJ89" i="4"/>
  <c r="KJ90" i="4"/>
  <c r="KJ91" i="4"/>
  <c r="KJ92" i="4"/>
  <c r="KJ93" i="4"/>
  <c r="KJ94" i="4"/>
  <c r="KJ95" i="4"/>
  <c r="KJ96" i="4"/>
  <c r="KJ98" i="4"/>
  <c r="KJ99" i="4"/>
  <c r="KJ100" i="4"/>
  <c r="KJ101" i="4"/>
  <c r="KJ102" i="4"/>
  <c r="KJ103" i="4"/>
  <c r="KJ104" i="4"/>
  <c r="KJ105" i="4"/>
  <c r="KJ106" i="4"/>
  <c r="KJ107" i="4"/>
  <c r="KJ108" i="4"/>
  <c r="KJ109" i="4"/>
  <c r="KJ110" i="4"/>
  <c r="KJ111" i="4"/>
  <c r="KJ112" i="4"/>
  <c r="KJ113" i="4"/>
  <c r="KJ114" i="4"/>
  <c r="KJ115" i="4"/>
  <c r="KJ116" i="4"/>
  <c r="KJ117" i="4"/>
  <c r="KJ118" i="4"/>
  <c r="KJ119" i="4"/>
  <c r="KJ120" i="4"/>
  <c r="KJ121" i="4"/>
  <c r="KJ122" i="4"/>
  <c r="KJ123" i="4"/>
  <c r="KJ124" i="4"/>
  <c r="KJ125" i="4"/>
  <c r="KJ126" i="4"/>
  <c r="KJ127" i="4"/>
  <c r="KJ128" i="4"/>
  <c r="KJ129" i="4"/>
  <c r="KJ130" i="4"/>
  <c r="KJ131" i="4"/>
  <c r="KJ132" i="4"/>
  <c r="KJ133" i="4"/>
  <c r="KJ134" i="4"/>
  <c r="KJ135" i="4"/>
  <c r="KJ136" i="4"/>
  <c r="KJ137" i="4"/>
  <c r="KJ138" i="4"/>
  <c r="KJ139" i="4"/>
  <c r="KJ140" i="4"/>
  <c r="KJ141" i="4"/>
  <c r="KJ142" i="4"/>
  <c r="KJ143" i="4"/>
  <c r="KJ144" i="4"/>
  <c r="KJ145" i="4"/>
  <c r="KJ146" i="4"/>
  <c r="KJ147" i="4"/>
  <c r="KJ148" i="4"/>
  <c r="KJ149" i="4"/>
  <c r="KJ150" i="4"/>
  <c r="KJ151" i="4"/>
  <c r="KJ152" i="4"/>
  <c r="KJ153" i="4"/>
  <c r="KJ154" i="4"/>
  <c r="KJ155" i="4"/>
  <c r="KJ156" i="4"/>
  <c r="KJ157" i="4"/>
  <c r="KJ158" i="4"/>
  <c r="KJ159" i="4"/>
  <c r="KJ160" i="4"/>
  <c r="KJ161" i="4"/>
  <c r="KJ162" i="4"/>
  <c r="KJ163" i="4"/>
  <c r="KJ164" i="4"/>
  <c r="KJ165" i="4"/>
  <c r="KJ166" i="4"/>
  <c r="KJ167" i="4"/>
  <c r="KJ168" i="4"/>
  <c r="KJ169" i="4"/>
  <c r="KJ170" i="4"/>
  <c r="KJ171" i="4"/>
  <c r="KJ172" i="4"/>
  <c r="KJ173" i="4"/>
  <c r="KJ174" i="4"/>
  <c r="KJ175" i="4"/>
  <c r="KJ176" i="4"/>
  <c r="KJ177" i="4"/>
  <c r="KJ178" i="4"/>
  <c r="KJ179" i="4"/>
  <c r="KJ180" i="4"/>
  <c r="KJ181" i="4"/>
  <c r="KJ182" i="4"/>
  <c r="KJ183" i="4"/>
  <c r="KJ184" i="4"/>
  <c r="KJ185" i="4"/>
  <c r="KJ186" i="4"/>
  <c r="KJ187" i="4"/>
  <c r="KJ188" i="4"/>
  <c r="KJ189" i="4"/>
  <c r="KJ190" i="4"/>
  <c r="KJ191" i="4"/>
  <c r="KJ192" i="4"/>
  <c r="KJ193" i="4"/>
  <c r="KJ194" i="4"/>
  <c r="KJ195" i="4"/>
  <c r="KJ196" i="4"/>
  <c r="KJ197" i="4"/>
  <c r="KJ198" i="4"/>
  <c r="KJ199" i="4"/>
  <c r="KJ200" i="4"/>
  <c r="KJ201" i="4"/>
  <c r="KJ202" i="4"/>
  <c r="KJ203" i="4"/>
  <c r="KJ204" i="4"/>
  <c r="KJ205" i="4"/>
  <c r="KJ206" i="4"/>
  <c r="KJ207" i="4"/>
  <c r="KJ208" i="4"/>
  <c r="KJ209" i="4"/>
  <c r="KJ210" i="4"/>
  <c r="KJ211" i="4"/>
  <c r="KJ212" i="4"/>
  <c r="KJ213" i="4"/>
  <c r="KJ214" i="4"/>
  <c r="KJ215" i="4"/>
  <c r="KJ216" i="4"/>
  <c r="KJ217" i="4"/>
  <c r="KJ218" i="4"/>
  <c r="KJ219" i="4"/>
  <c r="KJ220" i="4"/>
  <c r="KJ221" i="4"/>
  <c r="KJ222" i="4"/>
  <c r="KJ223" i="4"/>
  <c r="KJ224" i="4"/>
  <c r="KJ225" i="4"/>
  <c r="KJ226" i="4"/>
  <c r="KJ227" i="4"/>
  <c r="KJ228" i="4"/>
  <c r="KJ229" i="4"/>
  <c r="KJ230" i="4"/>
  <c r="KJ231" i="4"/>
  <c r="KJ232" i="4"/>
  <c r="KJ233" i="4"/>
  <c r="KJ234" i="4"/>
  <c r="KJ235" i="4"/>
  <c r="KJ236" i="4"/>
  <c r="KJ237" i="4"/>
  <c r="KJ238" i="4"/>
  <c r="KJ239" i="4"/>
  <c r="KJ240" i="4"/>
  <c r="KJ241" i="4"/>
  <c r="KJ242" i="4"/>
  <c r="KJ243" i="4"/>
  <c r="KJ244" i="4"/>
  <c r="KJ245" i="4"/>
  <c r="KJ246" i="4"/>
  <c r="KJ247" i="4"/>
  <c r="KJ248" i="4"/>
  <c r="KJ249" i="4"/>
  <c r="KJ250" i="4"/>
  <c r="KJ251" i="4"/>
  <c r="KJ252" i="4"/>
  <c r="KJ253" i="4"/>
  <c r="KJ254" i="4"/>
  <c r="KJ255" i="4"/>
  <c r="KJ256" i="4"/>
  <c r="KJ257" i="4"/>
  <c r="KJ258" i="4"/>
  <c r="KJ259" i="4"/>
  <c r="KJ260" i="4"/>
  <c r="KJ261" i="4"/>
  <c r="KJ262" i="4"/>
  <c r="KJ263" i="4"/>
  <c r="KJ264" i="4"/>
  <c r="KJ265" i="4"/>
  <c r="KJ266" i="4"/>
  <c r="KJ267" i="4"/>
  <c r="KJ268" i="4"/>
  <c r="KJ269" i="4"/>
  <c r="KJ270" i="4"/>
  <c r="KJ271" i="4"/>
  <c r="KJ272" i="4"/>
  <c r="KJ273" i="4"/>
  <c r="KJ274" i="4"/>
  <c r="KJ275" i="4"/>
  <c r="KJ276" i="4"/>
  <c r="KJ277" i="4"/>
  <c r="KJ278" i="4"/>
  <c r="KJ279" i="4"/>
  <c r="KJ280" i="4"/>
  <c r="KJ281" i="4"/>
  <c r="KJ282" i="4"/>
  <c r="KJ283" i="4"/>
  <c r="KJ284" i="4"/>
  <c r="KJ285" i="4"/>
  <c r="KJ286" i="4"/>
  <c r="KJ287" i="4"/>
  <c r="KJ288" i="4"/>
  <c r="KJ289" i="4"/>
  <c r="KJ290" i="4"/>
  <c r="KJ291" i="4"/>
  <c r="KJ292" i="4"/>
  <c r="KJ293" i="4"/>
  <c r="KJ294" i="4"/>
  <c r="KJ295" i="4"/>
  <c r="KJ296" i="4"/>
  <c r="KJ297" i="4"/>
  <c r="KJ298" i="4"/>
  <c r="KJ299" i="4"/>
  <c r="KJ300" i="4"/>
  <c r="KJ301" i="4"/>
  <c r="KJ302" i="4"/>
  <c r="KJ303" i="4"/>
  <c r="KJ304" i="4"/>
  <c r="KJ305" i="4"/>
  <c r="KJ306" i="4"/>
  <c r="KJ307" i="4"/>
  <c r="KJ308" i="4"/>
  <c r="KJ309" i="4"/>
  <c r="KJ310" i="4"/>
  <c r="KJ311" i="4"/>
  <c r="KJ312" i="4"/>
  <c r="KJ313" i="4"/>
  <c r="KJ314" i="4"/>
  <c r="KJ315" i="4"/>
  <c r="KJ316" i="4"/>
  <c r="KJ317" i="4"/>
  <c r="KJ318" i="4"/>
  <c r="KJ319" i="4"/>
  <c r="KJ320" i="4"/>
  <c r="KJ321" i="4"/>
  <c r="KJ322" i="4"/>
  <c r="KJ323" i="4"/>
  <c r="KJ324" i="4"/>
  <c r="KJ325" i="4"/>
  <c r="KJ326" i="4"/>
  <c r="KJ327" i="4"/>
  <c r="KJ328" i="4"/>
  <c r="KJ329" i="4"/>
  <c r="KJ330" i="4"/>
  <c r="KJ331" i="4"/>
  <c r="KJ332" i="4"/>
  <c r="KJ333" i="4"/>
  <c r="KJ334" i="4"/>
  <c r="KJ335" i="4"/>
  <c r="KJ336" i="4"/>
  <c r="KJ337" i="4"/>
  <c r="KJ338" i="4"/>
  <c r="KJ339" i="4"/>
  <c r="KJ340" i="4"/>
  <c r="KJ341" i="4"/>
  <c r="KJ342" i="4"/>
  <c r="KJ343" i="4"/>
  <c r="KJ344" i="4"/>
  <c r="KJ345" i="4"/>
  <c r="KJ346" i="4"/>
  <c r="KJ347" i="4"/>
  <c r="KJ348" i="4"/>
  <c r="KJ349" i="4"/>
  <c r="KJ350" i="4"/>
  <c r="KJ351" i="4"/>
  <c r="KJ352" i="4"/>
  <c r="KJ353" i="4"/>
  <c r="KJ354" i="4"/>
  <c r="KJ355" i="4"/>
  <c r="KJ356" i="4"/>
  <c r="KJ357" i="4"/>
  <c r="KJ3" i="4"/>
  <c r="KJ4" i="4"/>
  <c r="KJ5" i="4"/>
  <c r="KJ6" i="4"/>
  <c r="KJ7" i="4"/>
  <c r="KJ8" i="4"/>
  <c r="KJ9" i="4"/>
  <c r="KJ10" i="4"/>
  <c r="KJ11" i="4"/>
  <c r="KJ12" i="4"/>
  <c r="KJ13" i="4"/>
  <c r="KJ14" i="4"/>
  <c r="KJ15" i="4"/>
  <c r="KJ16" i="4"/>
  <c r="KJ17" i="4"/>
  <c r="KJ18" i="4"/>
  <c r="KJ19" i="4"/>
  <c r="KJ20" i="4"/>
  <c r="KJ21" i="4"/>
  <c r="KJ22" i="4"/>
  <c r="KJ23" i="4"/>
  <c r="KJ24" i="4"/>
  <c r="KJ25" i="4"/>
  <c r="KJ26" i="4"/>
  <c r="KJ27" i="4"/>
  <c r="KJ28" i="4"/>
  <c r="KJ29" i="4"/>
  <c r="KJ30" i="4"/>
  <c r="KJ31" i="4"/>
  <c r="KJ32" i="4"/>
  <c r="KJ33" i="4"/>
  <c r="KJ34" i="4"/>
  <c r="KJ35" i="4"/>
  <c r="KJ36" i="4"/>
  <c r="KJ37" i="4"/>
  <c r="KJ38" i="4"/>
  <c r="KJ39" i="4"/>
  <c r="KJ40" i="4"/>
  <c r="KJ41" i="4"/>
  <c r="KJ42" i="4"/>
  <c r="KJ43" i="4"/>
  <c r="KJ44" i="4"/>
  <c r="KJ45" i="4"/>
  <c r="KJ46" i="4"/>
  <c r="KJ47" i="4"/>
  <c r="KJ48" i="4"/>
  <c r="KJ49" i="4"/>
  <c r="KJ50" i="4"/>
  <c r="KJ51" i="4"/>
  <c r="KJ52" i="4"/>
  <c r="KJ53" i="4"/>
  <c r="KJ54" i="4"/>
  <c r="KJ55" i="4"/>
  <c r="KJ56" i="4"/>
  <c r="KJ57" i="4"/>
  <c r="KJ58" i="4"/>
  <c r="KJ59" i="4"/>
  <c r="KJ60" i="4"/>
  <c r="KJ61" i="4"/>
  <c r="KJ62" i="4"/>
  <c r="KJ63" i="4"/>
  <c r="KJ64" i="4"/>
  <c r="KJ65" i="4"/>
  <c r="KJ66" i="4"/>
  <c r="KJ67" i="4"/>
  <c r="KJ68" i="4"/>
  <c r="KJ69" i="4"/>
  <c r="KJ70" i="4"/>
  <c r="KJ71" i="4"/>
  <c r="KJ72" i="4"/>
  <c r="KJ73" i="4"/>
  <c r="KJ75" i="4"/>
  <c r="KJ76" i="4"/>
  <c r="KK2" i="4"/>
  <c r="KJ2" i="4"/>
  <c r="KL2" i="4"/>
  <c r="KL357" i="4"/>
  <c r="P357" i="4"/>
  <c r="KM357" i="4" s="1"/>
  <c r="KL356" i="4"/>
  <c r="P356" i="4"/>
  <c r="KL355" i="4"/>
  <c r="P355" i="4"/>
  <c r="KL354" i="4"/>
  <c r="P354" i="4"/>
  <c r="KM354" i="4" s="1"/>
  <c r="KL353" i="4"/>
  <c r="P353" i="4"/>
  <c r="KL352" i="4"/>
  <c r="P352" i="4"/>
  <c r="KL351" i="4"/>
  <c r="P351" i="4"/>
  <c r="KM351" i="4" s="1"/>
  <c r="KL350" i="4"/>
  <c r="P350" i="4"/>
  <c r="KL349" i="4"/>
  <c r="P349" i="4"/>
  <c r="KL348" i="4"/>
  <c r="P348" i="4"/>
  <c r="KM348" i="4" s="1"/>
  <c r="KL347" i="4"/>
  <c r="P347" i="4"/>
  <c r="KL346" i="4"/>
  <c r="P346" i="4"/>
  <c r="KL345" i="4"/>
  <c r="P345" i="4"/>
  <c r="KM345" i="4" s="1"/>
  <c r="KL344" i="4"/>
  <c r="P344" i="4"/>
  <c r="KL343" i="4"/>
  <c r="P343" i="4"/>
  <c r="KM343" i="4" s="1"/>
  <c r="KL342" i="4"/>
  <c r="P342" i="4"/>
  <c r="KL341" i="4"/>
  <c r="P341" i="4"/>
  <c r="KM341" i="4" s="1"/>
  <c r="KL340" i="4"/>
  <c r="P340" i="4"/>
  <c r="KL339" i="4"/>
  <c r="P339" i="4"/>
  <c r="KM339" i="4" s="1"/>
  <c r="KL338" i="4"/>
  <c r="P338" i="4"/>
  <c r="KL337" i="4"/>
  <c r="P337" i="4"/>
  <c r="KM337" i="4" s="1"/>
  <c r="KL336" i="4"/>
  <c r="P336" i="4"/>
  <c r="KL335" i="4"/>
  <c r="P335" i="4"/>
  <c r="KL334" i="4"/>
  <c r="P334" i="4"/>
  <c r="KM334" i="4" s="1"/>
  <c r="KL333" i="4"/>
  <c r="P333" i="4"/>
  <c r="KL332" i="4"/>
  <c r="P332" i="4"/>
  <c r="KL331" i="4"/>
  <c r="P331" i="4"/>
  <c r="KM331" i="4" s="1"/>
  <c r="KL330" i="4"/>
  <c r="P330" i="4"/>
  <c r="KL329" i="4"/>
  <c r="P329" i="4"/>
  <c r="KL328" i="4"/>
  <c r="P328" i="4"/>
  <c r="KM328" i="4" s="1"/>
  <c r="KL327" i="4"/>
  <c r="P327" i="4"/>
  <c r="KL326" i="4"/>
  <c r="P326" i="4"/>
  <c r="KL325" i="4"/>
  <c r="P325" i="4"/>
  <c r="KM325" i="4" s="1"/>
  <c r="KL324" i="4"/>
  <c r="P324" i="4"/>
  <c r="KL323" i="4"/>
  <c r="P323" i="4"/>
  <c r="KM323" i="4" s="1"/>
  <c r="KL322" i="4"/>
  <c r="P322" i="4"/>
  <c r="KL321" i="4"/>
  <c r="P321" i="4"/>
  <c r="KM321" i="4" s="1"/>
  <c r="KL320" i="4"/>
  <c r="P320" i="4"/>
  <c r="KL319" i="4"/>
  <c r="P319" i="4"/>
  <c r="KM319" i="4" s="1"/>
  <c r="KL318" i="4"/>
  <c r="P318" i="4"/>
  <c r="KL317" i="4"/>
  <c r="P317" i="4"/>
  <c r="KM317" i="4" s="1"/>
  <c r="KL316" i="4"/>
  <c r="P316" i="4"/>
  <c r="KL315" i="4"/>
  <c r="P315" i="4"/>
  <c r="KM315" i="4" s="1"/>
  <c r="KL314" i="4"/>
  <c r="P314" i="4"/>
  <c r="KL313" i="4"/>
  <c r="P313" i="4"/>
  <c r="KM313" i="4" s="1"/>
  <c r="KL312" i="4"/>
  <c r="P312" i="4"/>
  <c r="KL311" i="4"/>
  <c r="P311" i="4"/>
  <c r="KM311" i="4" s="1"/>
  <c r="KL310" i="4"/>
  <c r="P310" i="4"/>
  <c r="KL309" i="4"/>
  <c r="EI309" i="4"/>
  <c r="P309" i="4"/>
  <c r="KM309" i="4" s="1"/>
  <c r="KL308" i="4"/>
  <c r="EI308" i="4"/>
  <c r="P308" i="4"/>
  <c r="KL307" i="4"/>
  <c r="EI307" i="4"/>
  <c r="P307" i="4"/>
  <c r="KL306" i="4"/>
  <c r="EI306" i="4"/>
  <c r="P306" i="4"/>
  <c r="KM306" i="4" s="1"/>
  <c r="KL305" i="4"/>
  <c r="EI305" i="4"/>
  <c r="P305" i="4"/>
  <c r="KL304" i="4"/>
  <c r="EI304" i="4"/>
  <c r="P304" i="4"/>
  <c r="KL303" i="4"/>
  <c r="EI303" i="4"/>
  <c r="P303" i="4"/>
  <c r="KM303" i="4" s="1"/>
  <c r="KL302" i="4"/>
  <c r="EI302" i="4"/>
  <c r="P302" i="4"/>
  <c r="KL301" i="4"/>
  <c r="EI301" i="4"/>
  <c r="P301" i="4"/>
  <c r="KL300" i="4"/>
  <c r="EI300" i="4"/>
  <c r="P300" i="4"/>
  <c r="KM300" i="4" s="1"/>
  <c r="KL293" i="4"/>
  <c r="EI293" i="4"/>
  <c r="P293" i="4"/>
  <c r="KM293" i="4" s="1"/>
  <c r="KL283" i="4"/>
  <c r="EI283" i="4"/>
  <c r="P283" i="4"/>
  <c r="KM283" i="4" s="1"/>
  <c r="KL273" i="4"/>
  <c r="EI273" i="4"/>
  <c r="P273" i="4"/>
  <c r="KM273" i="4" s="1"/>
  <c r="KL263" i="4"/>
  <c r="EI263" i="4"/>
  <c r="P263" i="4"/>
  <c r="KM263" i="4" s="1"/>
  <c r="KL253" i="4"/>
  <c r="EI253" i="4"/>
  <c r="Q253" i="4"/>
  <c r="P253" i="4"/>
  <c r="KL243" i="4"/>
  <c r="EI243" i="4"/>
  <c r="Q243" i="4"/>
  <c r="P243" i="4"/>
  <c r="KM243" i="4" s="1"/>
  <c r="KL239" i="4"/>
  <c r="EI239" i="4"/>
  <c r="Q239" i="4"/>
  <c r="P239" i="4"/>
  <c r="KL238" i="4"/>
  <c r="EI238" i="4"/>
  <c r="Q238" i="4"/>
  <c r="P238" i="4"/>
  <c r="KM238" i="4" s="1"/>
  <c r="KL237" i="4"/>
  <c r="EI237" i="4"/>
  <c r="Q237" i="4"/>
  <c r="P237" i="4"/>
  <c r="KL236" i="4"/>
  <c r="EI236" i="4"/>
  <c r="Q236" i="4"/>
  <c r="P236" i="4"/>
  <c r="KL235" i="4"/>
  <c r="EI235" i="4"/>
  <c r="Q235" i="4"/>
  <c r="P235" i="4"/>
  <c r="KM235" i="4" s="1"/>
  <c r="KL234" i="4"/>
  <c r="EI234" i="4"/>
  <c r="Q234" i="4"/>
  <c r="P234" i="4"/>
  <c r="KL233" i="4"/>
  <c r="EI233" i="4"/>
  <c r="Q233" i="4"/>
  <c r="P233" i="4"/>
  <c r="KL232" i="4"/>
  <c r="EI232" i="4"/>
  <c r="Q232" i="4"/>
  <c r="P232" i="4"/>
  <c r="KM232" i="4" s="1"/>
  <c r="KL231" i="4"/>
  <c r="EI231" i="4"/>
  <c r="Q231" i="4"/>
  <c r="P231" i="4"/>
  <c r="KL230" i="4"/>
  <c r="EI230" i="4"/>
  <c r="Q230" i="4"/>
  <c r="P230" i="4"/>
  <c r="KL223" i="4"/>
  <c r="EI223" i="4"/>
  <c r="Q223" i="4"/>
  <c r="P223" i="4"/>
  <c r="KM223" i="4" s="1"/>
  <c r="KL213" i="4"/>
  <c r="EI213" i="4"/>
  <c r="Q213" i="4"/>
  <c r="P213" i="4"/>
  <c r="KM213" i="4" s="1"/>
  <c r="KL203" i="4"/>
  <c r="EI203" i="4"/>
  <c r="Q203" i="4"/>
  <c r="P203" i="4"/>
  <c r="KL193" i="4"/>
  <c r="EI193" i="4"/>
  <c r="Q193" i="4"/>
  <c r="P193" i="4"/>
  <c r="KM193" i="4" s="1"/>
  <c r="KL183" i="4"/>
  <c r="EI183" i="4"/>
  <c r="Q183" i="4"/>
  <c r="P183" i="4"/>
  <c r="KL173" i="4"/>
  <c r="EI173" i="4"/>
  <c r="Q173" i="4"/>
  <c r="P173" i="4"/>
  <c r="KM173" i="4" s="1"/>
  <c r="KL163" i="4"/>
  <c r="EI163" i="4"/>
  <c r="Q163" i="4"/>
  <c r="P163" i="4"/>
  <c r="KL153" i="4"/>
  <c r="EI153" i="4"/>
  <c r="Q153" i="4"/>
  <c r="P153" i="4"/>
  <c r="KM153" i="4" s="1"/>
  <c r="KL143" i="4"/>
  <c r="Q143" i="4"/>
  <c r="P143" i="4"/>
  <c r="KL139" i="4"/>
  <c r="Q139" i="4"/>
  <c r="P139" i="4"/>
  <c r="KM139" i="4" s="1"/>
  <c r="KL138" i="4"/>
  <c r="Q138" i="4"/>
  <c r="P138" i="4"/>
  <c r="KL137" i="4"/>
  <c r="Q137" i="4"/>
  <c r="P137" i="4"/>
  <c r="KL136" i="4"/>
  <c r="Q136" i="4"/>
  <c r="P136" i="4"/>
  <c r="KM136" i="4" s="1"/>
  <c r="KL135" i="4"/>
  <c r="Q135" i="4"/>
  <c r="P135" i="4"/>
  <c r="KL134" i="4"/>
  <c r="Q134" i="4"/>
  <c r="P134" i="4"/>
  <c r="KL133" i="4"/>
  <c r="EI133" i="4"/>
  <c r="Q133" i="4"/>
  <c r="P133" i="4"/>
  <c r="KM133" i="4" s="1"/>
  <c r="KL132" i="4"/>
  <c r="EI132" i="4"/>
  <c r="Q132" i="4"/>
  <c r="P132" i="4"/>
  <c r="KL131" i="4"/>
  <c r="EI131" i="4"/>
  <c r="Q131" i="4"/>
  <c r="P131" i="4"/>
  <c r="KM131" i="4" s="1"/>
  <c r="KL130" i="4"/>
  <c r="EI130" i="4"/>
  <c r="Q130" i="4"/>
  <c r="P130" i="4"/>
  <c r="KL123" i="4"/>
  <c r="EI123" i="4"/>
  <c r="Q123" i="4"/>
  <c r="P123" i="4"/>
  <c r="KL113" i="4"/>
  <c r="JQ113" i="4"/>
  <c r="JE113" i="4"/>
  <c r="EI113" i="4"/>
  <c r="Q113" i="4"/>
  <c r="P113" i="4"/>
  <c r="KL103" i="4"/>
  <c r="JQ103" i="4"/>
  <c r="JE103" i="4"/>
  <c r="EI103" i="4"/>
  <c r="Q103" i="4"/>
  <c r="P103" i="4"/>
  <c r="KM103" i="4" s="1"/>
  <c r="KL93" i="4"/>
  <c r="JQ93" i="4"/>
  <c r="JE87" i="4"/>
  <c r="EI93" i="4"/>
  <c r="Q93" i="4"/>
  <c r="P93" i="4"/>
  <c r="KL83" i="4"/>
  <c r="JQ83" i="4"/>
  <c r="JE83" i="4"/>
  <c r="EI83" i="4"/>
  <c r="Q83" i="4"/>
  <c r="P83" i="4"/>
  <c r="KM83" i="4" s="1"/>
  <c r="KL73" i="4"/>
  <c r="JQ73" i="4"/>
  <c r="JE73" i="4"/>
  <c r="EI73" i="4"/>
  <c r="Q73" i="4"/>
  <c r="P73" i="4"/>
  <c r="KL63" i="4"/>
  <c r="JQ63" i="4"/>
  <c r="JE63" i="4"/>
  <c r="EI63" i="4"/>
  <c r="Q63" i="4"/>
  <c r="P63" i="4"/>
  <c r="KL53" i="4"/>
  <c r="JQ53" i="4"/>
  <c r="JE53" i="4"/>
  <c r="EI53" i="4"/>
  <c r="Q53" i="4"/>
  <c r="P53" i="4"/>
  <c r="KM53" i="4" s="1"/>
  <c r="KL43" i="4"/>
  <c r="JQ43" i="4"/>
  <c r="JE43" i="4"/>
  <c r="EI43" i="4"/>
  <c r="Q43" i="4"/>
  <c r="P43" i="4"/>
  <c r="KM43" i="4" s="1"/>
  <c r="KL39" i="4"/>
  <c r="JQ39" i="4"/>
  <c r="JE39" i="4"/>
  <c r="EI39" i="4"/>
  <c r="Q39" i="4"/>
  <c r="P39" i="4"/>
  <c r="KL38" i="4"/>
  <c r="KO38" i="4" s="1"/>
  <c r="JQ38" i="4"/>
  <c r="JE38" i="4"/>
  <c r="EI38" i="4"/>
  <c r="Q38" i="4"/>
  <c r="P38" i="4"/>
  <c r="KL37" i="4"/>
  <c r="JQ37" i="4"/>
  <c r="JE37" i="4"/>
  <c r="EI37" i="4"/>
  <c r="Q37" i="4"/>
  <c r="P37" i="4"/>
  <c r="KM37" i="4" s="1"/>
  <c r="KL36" i="4"/>
  <c r="KO36" i="4" s="1"/>
  <c r="JQ36" i="4"/>
  <c r="JE36" i="4"/>
  <c r="EI36" i="4"/>
  <c r="Q36" i="4"/>
  <c r="P36" i="4"/>
  <c r="KL35" i="4"/>
  <c r="JQ35" i="4"/>
  <c r="JE35" i="4"/>
  <c r="EI35" i="4"/>
  <c r="Q35" i="4"/>
  <c r="P35" i="4"/>
  <c r="KL34" i="4"/>
  <c r="KO34" i="4" s="1"/>
  <c r="JQ34" i="4"/>
  <c r="JE34" i="4"/>
  <c r="EI34" i="4"/>
  <c r="Q34" i="4"/>
  <c r="P34" i="4"/>
  <c r="KN34" i="4" s="1"/>
  <c r="KL33" i="4"/>
  <c r="JQ33" i="4"/>
  <c r="JE33" i="4"/>
  <c r="EI33" i="4"/>
  <c r="Q33" i="4"/>
  <c r="P33" i="4"/>
  <c r="KM33" i="4" s="1"/>
  <c r="KL32" i="4"/>
  <c r="KO32" i="4" s="1"/>
  <c r="JQ32" i="4"/>
  <c r="JE32" i="4"/>
  <c r="EI32" i="4"/>
  <c r="Q32" i="4"/>
  <c r="P32" i="4"/>
  <c r="KL31" i="4"/>
  <c r="JQ31" i="4"/>
  <c r="JE31" i="4"/>
  <c r="EI31" i="4"/>
  <c r="Q31" i="4"/>
  <c r="P31" i="4"/>
  <c r="KM31" i="4" s="1"/>
  <c r="KL30" i="4"/>
  <c r="KO30" i="4" s="1"/>
  <c r="JQ30" i="4"/>
  <c r="JE30" i="4"/>
  <c r="EI30" i="4"/>
  <c r="Q30" i="4"/>
  <c r="P30" i="4"/>
  <c r="KL23" i="4"/>
  <c r="JQ23" i="4"/>
  <c r="JE23" i="4"/>
  <c r="EI23" i="4"/>
  <c r="T23" i="4"/>
  <c r="Q23" i="4"/>
  <c r="P23" i="4"/>
  <c r="KM23" i="4" s="1"/>
  <c r="KL13" i="4"/>
  <c r="JQ13" i="4"/>
  <c r="EI13" i="4"/>
  <c r="JU11" i="4"/>
  <c r="JJ11" i="4"/>
  <c r="JO7" i="4"/>
  <c r="KL3" i="4"/>
  <c r="JQ3" i="4"/>
  <c r="EI3" i="4"/>
  <c r="KL55" i="4"/>
  <c r="KL56" i="4"/>
  <c r="KL57" i="4"/>
  <c r="KL58" i="4"/>
  <c r="KL59" i="4"/>
  <c r="KL60" i="4"/>
  <c r="KL61" i="4"/>
  <c r="KL62" i="4"/>
  <c r="KL64" i="4"/>
  <c r="KL65" i="4"/>
  <c r="KL66" i="4"/>
  <c r="KL67" i="4"/>
  <c r="KL69" i="4"/>
  <c r="KL70" i="4"/>
  <c r="KL71" i="4"/>
  <c r="KL72" i="4"/>
  <c r="KL74" i="4"/>
  <c r="KL75" i="4"/>
  <c r="KL76" i="4"/>
  <c r="KL77" i="4"/>
  <c r="KL78" i="4"/>
  <c r="KL79" i="4"/>
  <c r="KL80" i="4"/>
  <c r="KL81" i="4"/>
  <c r="KL82" i="4"/>
  <c r="KL84" i="4"/>
  <c r="KL85" i="4"/>
  <c r="KL86" i="4"/>
  <c r="KL87" i="4"/>
  <c r="KL88" i="4"/>
  <c r="KL89" i="4"/>
  <c r="KL90" i="4"/>
  <c r="KL91" i="4"/>
  <c r="KL92" i="4"/>
  <c r="KL94" i="4"/>
  <c r="KL95" i="4"/>
  <c r="KL96" i="4"/>
  <c r="KL98" i="4"/>
  <c r="KL99" i="4"/>
  <c r="KL100" i="4"/>
  <c r="KL101" i="4"/>
  <c r="KL102" i="4"/>
  <c r="KL104" i="4"/>
  <c r="KL105" i="4"/>
  <c r="KL106" i="4"/>
  <c r="KL107" i="4"/>
  <c r="KL108" i="4"/>
  <c r="KL109" i="4"/>
  <c r="KL110" i="4"/>
  <c r="KL111" i="4"/>
  <c r="KL112" i="4"/>
  <c r="KL114" i="4"/>
  <c r="KL115" i="4"/>
  <c r="KL116" i="4"/>
  <c r="KL117" i="4"/>
  <c r="KL118" i="4"/>
  <c r="KL119" i="4"/>
  <c r="KL120" i="4"/>
  <c r="KL121" i="4"/>
  <c r="KL122" i="4"/>
  <c r="KL124" i="4"/>
  <c r="KL125" i="4"/>
  <c r="KL126" i="4"/>
  <c r="KL127" i="4"/>
  <c r="KL128" i="4"/>
  <c r="KL129" i="4"/>
  <c r="KL140" i="4"/>
  <c r="KL141" i="4"/>
  <c r="KL142" i="4"/>
  <c r="KL144" i="4"/>
  <c r="KL145" i="4"/>
  <c r="KL146" i="4"/>
  <c r="KL147" i="4"/>
  <c r="KL148" i="4"/>
  <c r="KL149" i="4"/>
  <c r="KL150" i="4"/>
  <c r="KL151" i="4"/>
  <c r="KL152" i="4"/>
  <c r="KL154" i="4"/>
  <c r="KL155" i="4"/>
  <c r="KL156" i="4"/>
  <c r="KL157" i="4"/>
  <c r="KL158" i="4"/>
  <c r="KL159" i="4"/>
  <c r="KL160" i="4"/>
  <c r="KL161" i="4"/>
  <c r="KL162" i="4"/>
  <c r="KL164" i="4"/>
  <c r="KL165" i="4"/>
  <c r="KL166" i="4"/>
  <c r="KL167" i="4"/>
  <c r="KL168" i="4"/>
  <c r="KL169" i="4"/>
  <c r="KL170" i="4"/>
  <c r="KL171" i="4"/>
  <c r="KL172" i="4"/>
  <c r="KL174" i="4"/>
  <c r="KL175" i="4"/>
  <c r="KL176" i="4"/>
  <c r="KL177" i="4"/>
  <c r="KL178" i="4"/>
  <c r="KL179" i="4"/>
  <c r="KL180" i="4"/>
  <c r="KL181" i="4"/>
  <c r="KL182" i="4"/>
  <c r="KL184" i="4"/>
  <c r="KL185" i="4"/>
  <c r="KL186" i="4"/>
  <c r="KL187" i="4"/>
  <c r="KL188" i="4"/>
  <c r="KL189" i="4"/>
  <c r="KL190" i="4"/>
  <c r="KL191" i="4"/>
  <c r="KL192" i="4"/>
  <c r="KL194" i="4"/>
  <c r="KL195" i="4"/>
  <c r="KL196" i="4"/>
  <c r="KL197" i="4"/>
  <c r="KL198" i="4"/>
  <c r="KL199" i="4"/>
  <c r="KL200" i="4"/>
  <c r="KL201" i="4"/>
  <c r="KL202" i="4"/>
  <c r="KL204" i="4"/>
  <c r="KL205" i="4"/>
  <c r="KL206" i="4"/>
  <c r="KL207" i="4"/>
  <c r="KL208" i="4"/>
  <c r="KL209" i="4"/>
  <c r="KL210" i="4"/>
  <c r="KL211" i="4"/>
  <c r="KL212" i="4"/>
  <c r="KL216" i="4"/>
  <c r="KL218" i="4"/>
  <c r="KL219" i="4"/>
  <c r="KL220" i="4"/>
  <c r="KL221" i="4"/>
  <c r="KL222" i="4"/>
  <c r="KL224" i="4"/>
  <c r="KL225" i="4"/>
  <c r="KL226" i="4"/>
  <c r="KL227" i="4"/>
  <c r="KL228" i="4"/>
  <c r="KL229" i="4"/>
  <c r="KL240" i="4"/>
  <c r="KL241" i="4"/>
  <c r="KL242" i="4"/>
  <c r="KL244" i="4"/>
  <c r="KL245" i="4"/>
  <c r="KL246" i="4"/>
  <c r="KL247" i="4"/>
  <c r="KL248" i="4"/>
  <c r="KL249" i="4"/>
  <c r="KL250" i="4"/>
  <c r="KL251" i="4"/>
  <c r="KL252" i="4"/>
  <c r="KL254" i="4"/>
  <c r="KL255" i="4"/>
  <c r="KL256" i="4"/>
  <c r="KL257" i="4"/>
  <c r="KL258" i="4"/>
  <c r="KL259" i="4"/>
  <c r="KL260" i="4"/>
  <c r="KL261" i="4"/>
  <c r="KL262" i="4"/>
  <c r="KL264" i="4"/>
  <c r="KL265" i="4"/>
  <c r="KL266" i="4"/>
  <c r="KL267" i="4"/>
  <c r="KL268" i="4"/>
  <c r="KL269" i="4"/>
  <c r="KL270" i="4"/>
  <c r="KL271" i="4"/>
  <c r="KL272" i="4"/>
  <c r="KL274" i="4"/>
  <c r="KL275" i="4"/>
  <c r="KL276" i="4"/>
  <c r="KL277" i="4"/>
  <c r="KL278" i="4"/>
  <c r="KL279" i="4"/>
  <c r="KL280" i="4"/>
  <c r="KL281" i="4"/>
  <c r="KL282" i="4"/>
  <c r="KL284" i="4"/>
  <c r="KL285" i="4"/>
  <c r="KL286" i="4"/>
  <c r="KL287" i="4"/>
  <c r="KL288" i="4"/>
  <c r="KL289" i="4"/>
  <c r="KL290" i="4"/>
  <c r="KL291" i="4"/>
  <c r="KL292" i="4"/>
  <c r="KL294" i="4"/>
  <c r="KL295" i="4"/>
  <c r="KL296" i="4"/>
  <c r="KL297" i="4"/>
  <c r="KL298" i="4"/>
  <c r="KL299" i="4"/>
  <c r="KL22" i="4"/>
  <c r="KL24" i="4"/>
  <c r="KL25" i="4"/>
  <c r="KL26" i="4"/>
  <c r="KL27" i="4"/>
  <c r="KL28" i="4"/>
  <c r="KL29" i="4"/>
  <c r="KL40" i="4"/>
  <c r="KL41" i="4"/>
  <c r="KL42" i="4"/>
  <c r="KL44" i="4"/>
  <c r="KL45" i="4"/>
  <c r="KL46" i="4"/>
  <c r="KL47" i="4"/>
  <c r="KL48" i="4"/>
  <c r="KL49" i="4"/>
  <c r="KL50" i="4"/>
  <c r="KL51" i="4"/>
  <c r="KL52" i="4"/>
  <c r="KL54" i="4"/>
  <c r="KL9" i="4"/>
  <c r="KL10" i="4"/>
  <c r="KL12" i="4"/>
  <c r="KL14" i="4"/>
  <c r="KL15" i="4"/>
  <c r="KL16" i="4"/>
  <c r="KL17" i="4"/>
  <c r="KL18" i="4"/>
  <c r="KL19" i="4"/>
  <c r="KL20" i="4"/>
  <c r="KL21" i="4"/>
  <c r="KL4" i="4"/>
  <c r="KL5" i="4"/>
  <c r="KL6" i="4"/>
  <c r="KL7" i="4"/>
  <c r="KL8" i="4"/>
  <c r="P269" i="4"/>
  <c r="KM269" i="4" s="1"/>
  <c r="P270" i="4"/>
  <c r="P271" i="4"/>
  <c r="KM271" i="4" s="1"/>
  <c r="P272" i="4"/>
  <c r="P274" i="4"/>
  <c r="P275" i="4"/>
  <c r="KM275" i="4" s="1"/>
  <c r="P276" i="4"/>
  <c r="P277" i="4"/>
  <c r="KM277" i="4" s="1"/>
  <c r="P278" i="4"/>
  <c r="P279" i="4"/>
  <c r="P280" i="4"/>
  <c r="KM280" i="4" s="1"/>
  <c r="P281" i="4"/>
  <c r="P282" i="4"/>
  <c r="P284" i="4"/>
  <c r="P285" i="4"/>
  <c r="P286" i="4"/>
  <c r="KM286" i="4" s="1"/>
  <c r="P287" i="4"/>
  <c r="P288" i="4"/>
  <c r="P289" i="4"/>
  <c r="KM289" i="4" s="1"/>
  <c r="P290" i="4"/>
  <c r="P291" i="4"/>
  <c r="KM291" i="4" s="1"/>
  <c r="P292" i="4"/>
  <c r="P294" i="4"/>
  <c r="P295" i="4"/>
  <c r="KM295" i="4" s="1"/>
  <c r="P296" i="4"/>
  <c r="P297" i="4"/>
  <c r="KM297" i="4" s="1"/>
  <c r="P298" i="4"/>
  <c r="P299" i="4"/>
  <c r="P262" i="4"/>
  <c r="P264" i="4"/>
  <c r="P265" i="4"/>
  <c r="KM265" i="4" s="1"/>
  <c r="P266" i="4"/>
  <c r="P267" i="4"/>
  <c r="KM267" i="4" s="1"/>
  <c r="P268" i="4"/>
  <c r="P240" i="4"/>
  <c r="P241" i="4"/>
  <c r="KM241" i="4" s="1"/>
  <c r="P242" i="4"/>
  <c r="P244" i="4"/>
  <c r="P245" i="4"/>
  <c r="KM245" i="4" s="1"/>
  <c r="P246" i="4"/>
  <c r="P247" i="4"/>
  <c r="KM247" i="4" s="1"/>
  <c r="P248" i="4"/>
  <c r="P249" i="4"/>
  <c r="KM249" i="4" s="1"/>
  <c r="P250" i="4"/>
  <c r="P251" i="4"/>
  <c r="P252" i="4"/>
  <c r="KM252" i="4" s="1"/>
  <c r="P254" i="4"/>
  <c r="P255" i="4"/>
  <c r="KM255" i="4" s="1"/>
  <c r="P256" i="4"/>
  <c r="P257" i="4"/>
  <c r="P258" i="4"/>
  <c r="KM258" i="4" s="1"/>
  <c r="P259" i="4"/>
  <c r="P260" i="4"/>
  <c r="P261" i="4"/>
  <c r="KM261" i="4" s="1"/>
  <c r="P178" i="4"/>
  <c r="P179" i="4"/>
  <c r="KM179" i="4" s="1"/>
  <c r="P180" i="4"/>
  <c r="P181" i="4"/>
  <c r="KM181" i="4" s="1"/>
  <c r="P182" i="4"/>
  <c r="P184" i="4"/>
  <c r="KM184" i="4" s="1"/>
  <c r="P185" i="4"/>
  <c r="P186" i="4"/>
  <c r="P187" i="4"/>
  <c r="KM187" i="4" s="1"/>
  <c r="P188" i="4"/>
  <c r="P189" i="4"/>
  <c r="P190" i="4"/>
  <c r="KM190" i="4" s="1"/>
  <c r="P191" i="4"/>
  <c r="P192" i="4"/>
  <c r="P194" i="4"/>
  <c r="P195" i="4"/>
  <c r="KM195" i="4" s="1"/>
  <c r="P196" i="4"/>
  <c r="P197" i="4"/>
  <c r="KM197" i="4" s="1"/>
  <c r="P198" i="4"/>
  <c r="KM198" i="4" s="1"/>
  <c r="P199" i="4"/>
  <c r="P200" i="4"/>
  <c r="KM200" i="4" s="1"/>
  <c r="P201" i="4"/>
  <c r="P202" i="4"/>
  <c r="P204" i="4"/>
  <c r="KM204" i="4" s="1"/>
  <c r="P205" i="4"/>
  <c r="P206" i="4"/>
  <c r="P207" i="4"/>
  <c r="KM207" i="4" s="1"/>
  <c r="P208" i="4"/>
  <c r="P209" i="4"/>
  <c r="P210" i="4"/>
  <c r="KM210" i="4" s="1"/>
  <c r="P211" i="4"/>
  <c r="P212" i="4"/>
  <c r="P214" i="4"/>
  <c r="P215" i="4"/>
  <c r="P216" i="4"/>
  <c r="P217" i="4"/>
  <c r="P218" i="4"/>
  <c r="P219" i="4"/>
  <c r="KM219" i="4" s="1"/>
  <c r="P220" i="4"/>
  <c r="P221" i="4"/>
  <c r="KM221" i="4" s="1"/>
  <c r="P222" i="4"/>
  <c r="P224" i="4"/>
  <c r="P225" i="4"/>
  <c r="KM225" i="4" s="1"/>
  <c r="P226" i="4"/>
  <c r="P227" i="4"/>
  <c r="KM227" i="4" s="1"/>
  <c r="P228" i="4"/>
  <c r="P229" i="4"/>
  <c r="KM229" i="4" s="1"/>
  <c r="P164" i="4"/>
  <c r="P165" i="4"/>
  <c r="KM165" i="4" s="1"/>
  <c r="P166" i="4"/>
  <c r="P167" i="4"/>
  <c r="KM167" i="4" s="1"/>
  <c r="P168" i="4"/>
  <c r="P169" i="4"/>
  <c r="KM169" i="4" s="1"/>
  <c r="P170" i="4"/>
  <c r="P171" i="4"/>
  <c r="KM171" i="4" s="1"/>
  <c r="P172" i="4"/>
  <c r="P174" i="4"/>
  <c r="P175" i="4"/>
  <c r="KM175" i="4" s="1"/>
  <c r="P176" i="4"/>
  <c r="P177" i="4"/>
  <c r="KM177" i="4" s="1"/>
  <c r="Q55" i="4"/>
  <c r="Q56" i="4"/>
  <c r="Q57" i="4"/>
  <c r="Q58" i="4"/>
  <c r="Q59" i="4"/>
  <c r="Q60" i="4"/>
  <c r="Q61" i="4"/>
  <c r="Q62" i="4"/>
  <c r="Q64" i="4"/>
  <c r="Q65" i="4"/>
  <c r="Q66" i="4"/>
  <c r="Q67" i="4"/>
  <c r="Q68" i="4"/>
  <c r="Q69" i="4"/>
  <c r="Q70" i="4"/>
  <c r="Q71" i="4"/>
  <c r="Q72" i="4"/>
  <c r="Q74" i="4"/>
  <c r="Q75" i="4"/>
  <c r="Q76" i="4"/>
  <c r="Q77" i="4"/>
  <c r="Q78" i="4"/>
  <c r="Q79" i="4"/>
  <c r="Q80" i="4"/>
  <c r="Q81" i="4"/>
  <c r="Q82" i="4"/>
  <c r="Q84" i="4"/>
  <c r="Q85" i="4"/>
  <c r="Q86" i="4"/>
  <c r="Q87" i="4"/>
  <c r="Q88" i="4"/>
  <c r="Q89" i="4"/>
  <c r="Q90" i="4"/>
  <c r="Q91" i="4"/>
  <c r="Q92" i="4"/>
  <c r="Q94" i="4"/>
  <c r="Q95" i="4"/>
  <c r="Q96" i="4"/>
  <c r="Q98" i="4"/>
  <c r="Q99" i="4"/>
  <c r="Q100" i="4"/>
  <c r="Q101" i="4"/>
  <c r="Q102" i="4"/>
  <c r="Q104" i="4"/>
  <c r="Q105" i="4"/>
  <c r="Q106" i="4"/>
  <c r="Q107" i="4"/>
  <c r="Q108" i="4"/>
  <c r="Q109" i="4"/>
  <c r="Q110" i="4"/>
  <c r="Q111" i="4"/>
  <c r="Q112" i="4"/>
  <c r="Q114" i="4"/>
  <c r="Q115" i="4"/>
  <c r="Q116" i="4"/>
  <c r="Q117" i="4"/>
  <c r="Q118" i="4"/>
  <c r="Q119" i="4"/>
  <c r="Q120" i="4"/>
  <c r="Q121" i="4"/>
  <c r="Q122" i="4"/>
  <c r="Q124" i="4"/>
  <c r="Q125" i="4"/>
  <c r="Q126" i="4"/>
  <c r="Q127" i="4"/>
  <c r="Q128" i="4"/>
  <c r="Q129" i="4"/>
  <c r="Q140" i="4"/>
  <c r="Q141" i="4"/>
  <c r="Q142" i="4"/>
  <c r="Q144" i="4"/>
  <c r="Q145" i="4"/>
  <c r="Q146" i="4"/>
  <c r="Q147" i="4"/>
  <c r="Q148" i="4"/>
  <c r="Q149" i="4"/>
  <c r="Q150" i="4"/>
  <c r="Q151" i="4"/>
  <c r="Q152" i="4"/>
  <c r="Q154" i="4"/>
  <c r="Q155" i="4"/>
  <c r="Q156" i="4"/>
  <c r="Q157" i="4"/>
  <c r="Q158" i="4"/>
  <c r="Q159" i="4"/>
  <c r="Q160" i="4"/>
  <c r="Q161" i="4"/>
  <c r="Q162" i="4"/>
  <c r="Q164" i="4"/>
  <c r="Q165" i="4"/>
  <c r="Q166" i="4"/>
  <c r="Q167" i="4"/>
  <c r="Q168" i="4"/>
  <c r="Q169" i="4"/>
  <c r="Q170" i="4"/>
  <c r="Q171" i="4"/>
  <c r="Q172" i="4"/>
  <c r="Q174" i="4"/>
  <c r="Q175" i="4"/>
  <c r="Q176" i="4"/>
  <c r="Q177" i="4"/>
  <c r="Q178" i="4"/>
  <c r="Q179" i="4"/>
  <c r="Q180" i="4"/>
  <c r="Q181" i="4"/>
  <c r="Q182" i="4"/>
  <c r="Q184" i="4"/>
  <c r="Q185" i="4"/>
  <c r="Q186" i="4"/>
  <c r="Q187" i="4"/>
  <c r="Q188" i="4"/>
  <c r="Q189" i="4"/>
  <c r="Q190" i="4"/>
  <c r="Q191" i="4"/>
  <c r="Q192" i="4"/>
  <c r="Q194" i="4"/>
  <c r="Q195" i="4"/>
  <c r="Q196" i="4"/>
  <c r="Q197" i="4"/>
  <c r="Q198" i="4"/>
  <c r="Q199" i="4"/>
  <c r="Q200" i="4"/>
  <c r="Q201" i="4"/>
  <c r="Q202" i="4"/>
  <c r="Q204" i="4"/>
  <c r="Q205" i="4"/>
  <c r="Q206" i="4"/>
  <c r="Q207" i="4"/>
  <c r="Q208" i="4"/>
  <c r="Q209" i="4"/>
  <c r="Q210" i="4"/>
  <c r="Q211" i="4"/>
  <c r="Q212" i="4"/>
  <c r="Q214" i="4"/>
  <c r="Q215" i="4"/>
  <c r="Q216" i="4"/>
  <c r="Q217" i="4"/>
  <c r="Q218" i="4"/>
  <c r="Q219" i="4"/>
  <c r="Q220" i="4"/>
  <c r="Q221" i="4"/>
  <c r="Q222" i="4"/>
  <c r="Q224" i="4"/>
  <c r="Q225" i="4"/>
  <c r="Q226" i="4"/>
  <c r="Q227" i="4"/>
  <c r="Q228" i="4"/>
  <c r="Q229" i="4"/>
  <c r="Q240" i="4"/>
  <c r="Q241" i="4"/>
  <c r="Q242" i="4"/>
  <c r="Q244" i="4"/>
  <c r="Q245" i="4"/>
  <c r="Q246" i="4"/>
  <c r="Q247" i="4"/>
  <c r="Q248" i="4"/>
  <c r="Q249" i="4"/>
  <c r="Q250" i="4"/>
  <c r="Q251" i="4"/>
  <c r="Q252" i="4"/>
  <c r="Q254" i="4"/>
  <c r="Q255" i="4"/>
  <c r="Q256" i="4"/>
  <c r="Q257" i="4"/>
  <c r="Q258" i="4"/>
  <c r="Q259" i="4"/>
  <c r="Q260" i="4"/>
  <c r="Q261" i="4"/>
  <c r="Q28" i="4"/>
  <c r="Q29" i="4"/>
  <c r="Q40" i="4"/>
  <c r="Q41" i="4"/>
  <c r="Q42" i="4"/>
  <c r="Q44" i="4"/>
  <c r="Q45" i="4"/>
  <c r="Q46" i="4"/>
  <c r="Q47" i="4"/>
  <c r="Q48" i="4"/>
  <c r="Q49" i="4"/>
  <c r="Q50" i="4"/>
  <c r="Q51" i="4"/>
  <c r="Q52" i="4"/>
  <c r="Q54" i="4"/>
  <c r="Q24" i="4"/>
  <c r="Q25" i="4"/>
  <c r="Q26" i="4"/>
  <c r="Q27" i="4"/>
  <c r="Q22" i="4"/>
  <c r="P118" i="4"/>
  <c r="P119" i="4"/>
  <c r="KM119" i="4" s="1"/>
  <c r="P120" i="4"/>
  <c r="KN120" i="4" s="1"/>
  <c r="P121" i="4"/>
  <c r="P122" i="4"/>
  <c r="KN122" i="4" s="1"/>
  <c r="P124" i="4"/>
  <c r="P125" i="4"/>
  <c r="KM125" i="4" s="1"/>
  <c r="P126" i="4"/>
  <c r="P127" i="4"/>
  <c r="KM127" i="4" s="1"/>
  <c r="P128" i="4"/>
  <c r="P129" i="4"/>
  <c r="KM129" i="4" s="1"/>
  <c r="P140" i="4"/>
  <c r="P141" i="4"/>
  <c r="P142" i="4"/>
  <c r="KM142" i="4" s="1"/>
  <c r="P144" i="4"/>
  <c r="P145" i="4"/>
  <c r="KM145" i="4" s="1"/>
  <c r="P146" i="4"/>
  <c r="P147" i="4"/>
  <c r="KM147" i="4" s="1"/>
  <c r="P148" i="4"/>
  <c r="P149" i="4"/>
  <c r="KM149" i="4" s="1"/>
  <c r="P150" i="4"/>
  <c r="P151" i="4"/>
  <c r="KM151" i="4" s="1"/>
  <c r="P152" i="4"/>
  <c r="P154" i="4"/>
  <c r="P155" i="4"/>
  <c r="P156" i="4"/>
  <c r="KM156" i="4" s="1"/>
  <c r="P157" i="4"/>
  <c r="KN157" i="4" s="1"/>
  <c r="P158" i="4"/>
  <c r="KN158" i="4" s="1"/>
  <c r="P159" i="4"/>
  <c r="P160" i="4"/>
  <c r="P161" i="4"/>
  <c r="P162" i="4"/>
  <c r="KM162" i="4" s="1"/>
  <c r="P98" i="4"/>
  <c r="P99" i="4"/>
  <c r="KM99" i="4" s="1"/>
  <c r="P100" i="4"/>
  <c r="P101" i="4"/>
  <c r="KM101" i="4" s="1"/>
  <c r="P102" i="4"/>
  <c r="P104" i="4"/>
  <c r="P105" i="4"/>
  <c r="KM105" i="4" s="1"/>
  <c r="P106" i="4"/>
  <c r="P107" i="4"/>
  <c r="P108" i="4"/>
  <c r="KM108" i="4" s="1"/>
  <c r="P109" i="4"/>
  <c r="KM109" i="4" s="1"/>
  <c r="P110" i="4"/>
  <c r="KM110" i="4" s="1"/>
  <c r="P111" i="4"/>
  <c r="P112" i="4"/>
  <c r="P114" i="4"/>
  <c r="KM114" i="4" s="1"/>
  <c r="P115" i="4"/>
  <c r="P116" i="4"/>
  <c r="P117" i="4"/>
  <c r="KM117" i="4" s="1"/>
  <c r="P70" i="4"/>
  <c r="P71" i="4"/>
  <c r="KM71" i="4" s="1"/>
  <c r="P72" i="4"/>
  <c r="P74" i="4"/>
  <c r="P75" i="4"/>
  <c r="P76" i="4"/>
  <c r="P77" i="4"/>
  <c r="KM77" i="4" s="1"/>
  <c r="P78" i="4"/>
  <c r="P79" i="4"/>
  <c r="KM79" i="4" s="1"/>
  <c r="P80" i="4"/>
  <c r="P81" i="4"/>
  <c r="KM81" i="4" s="1"/>
  <c r="P82" i="4"/>
  <c r="P84" i="4"/>
  <c r="P85" i="4"/>
  <c r="KM85" i="4" s="1"/>
  <c r="P86" i="4"/>
  <c r="P87" i="4"/>
  <c r="P88" i="4"/>
  <c r="KM88" i="4" s="1"/>
  <c r="P89" i="4"/>
  <c r="P90" i="4"/>
  <c r="P91" i="4"/>
  <c r="KM91" i="4" s="1"/>
  <c r="P92" i="4"/>
  <c r="P94" i="4"/>
  <c r="KM94" i="4" s="1"/>
  <c r="P95" i="4"/>
  <c r="P96" i="4"/>
  <c r="P24" i="4"/>
  <c r="P25" i="4"/>
  <c r="KM25" i="4" s="1"/>
  <c r="P26" i="4"/>
  <c r="P27" i="4"/>
  <c r="KM27" i="4" s="1"/>
  <c r="P28" i="4"/>
  <c r="KN28" i="4" s="1"/>
  <c r="P29" i="4"/>
  <c r="P40" i="4"/>
  <c r="KM40" i="4" s="1"/>
  <c r="P41" i="4"/>
  <c r="P42" i="4"/>
  <c r="P44" i="4"/>
  <c r="P45" i="4"/>
  <c r="P46" i="4"/>
  <c r="KM46" i="4" s="1"/>
  <c r="P47" i="4"/>
  <c r="P48" i="4"/>
  <c r="P49" i="4"/>
  <c r="KM49" i="4" s="1"/>
  <c r="P50" i="4"/>
  <c r="P51" i="4"/>
  <c r="KM51" i="4" s="1"/>
  <c r="P52" i="4"/>
  <c r="P54" i="4"/>
  <c r="P55" i="4"/>
  <c r="KM55" i="4" s="1"/>
  <c r="P56" i="4"/>
  <c r="P57" i="4"/>
  <c r="KM57" i="4" s="1"/>
  <c r="P58" i="4"/>
  <c r="KN58" i="4" s="1"/>
  <c r="P59" i="4"/>
  <c r="KN59" i="4" s="1"/>
  <c r="P60" i="4"/>
  <c r="P61" i="4"/>
  <c r="KN61" i="4" s="1"/>
  <c r="P62" i="4"/>
  <c r="KN62" i="4" s="1"/>
  <c r="P64" i="4"/>
  <c r="KN64" i="4" s="1"/>
  <c r="P65" i="4"/>
  <c r="KN65" i="4" s="1"/>
  <c r="P66" i="4"/>
  <c r="P67" i="4"/>
  <c r="KN67" i="4" s="1"/>
  <c r="P68" i="4"/>
  <c r="P69" i="4"/>
  <c r="P22" i="4"/>
  <c r="KM22" i="4" s="1"/>
  <c r="KO307" i="4" l="1"/>
  <c r="KO220" i="4"/>
  <c r="KO130" i="4"/>
  <c r="KO132" i="4"/>
  <c r="KO134" i="4"/>
  <c r="KO135" i="4"/>
  <c r="KO137" i="4"/>
  <c r="KO138" i="4"/>
  <c r="KO143" i="4"/>
  <c r="KO163" i="4"/>
  <c r="KO183" i="4"/>
  <c r="KO203" i="4"/>
  <c r="KO230" i="4"/>
  <c r="KO231" i="4"/>
  <c r="KO233" i="4"/>
  <c r="KO234" i="4"/>
  <c r="KO236" i="4"/>
  <c r="KO237" i="4"/>
  <c r="KO239" i="4"/>
  <c r="KO253" i="4"/>
  <c r="KO39" i="4"/>
  <c r="KO93" i="4"/>
  <c r="KO113" i="4"/>
  <c r="KO310" i="4"/>
  <c r="KO312" i="4"/>
  <c r="KO314" i="4"/>
  <c r="KO316" i="4"/>
  <c r="KO318" i="4"/>
  <c r="KO320" i="4"/>
  <c r="KO322" i="4"/>
  <c r="KO324" i="4"/>
  <c r="KO326" i="4"/>
  <c r="KO330" i="4"/>
  <c r="KO332" i="4"/>
  <c r="KO336" i="4"/>
  <c r="KO342" i="4"/>
  <c r="KO344" i="4"/>
  <c r="KO346" i="4"/>
  <c r="KO350" i="4"/>
  <c r="KO352" i="4"/>
  <c r="KO302" i="4"/>
  <c r="KO222" i="4"/>
  <c r="KO218" i="4"/>
  <c r="KO268" i="4"/>
  <c r="KO264" i="4"/>
  <c r="KN50" i="4"/>
  <c r="KM50" i="4"/>
  <c r="KN41" i="4"/>
  <c r="KM41" i="4"/>
  <c r="KN96" i="4"/>
  <c r="KM96" i="4"/>
  <c r="KM82" i="4"/>
  <c r="KN82" i="4"/>
  <c r="KN78" i="4"/>
  <c r="KM78" i="4"/>
  <c r="KM112" i="4"/>
  <c r="KN112" i="4"/>
  <c r="KN161" i="4"/>
  <c r="KM161" i="4"/>
  <c r="KN152" i="4"/>
  <c r="KM152" i="4"/>
  <c r="KN148" i="4"/>
  <c r="KM148" i="4"/>
  <c r="KN144" i="4"/>
  <c r="KM144" i="4"/>
  <c r="KN172" i="4"/>
  <c r="KM172" i="4"/>
  <c r="KN168" i="4"/>
  <c r="KM168" i="4"/>
  <c r="KN164" i="4"/>
  <c r="KM164" i="4"/>
  <c r="KN226" i="4"/>
  <c r="KM226" i="4"/>
  <c r="KM217" i="4"/>
  <c r="KO217" i="4"/>
  <c r="KN212" i="4"/>
  <c r="KM212" i="4"/>
  <c r="KN208" i="4"/>
  <c r="KM208" i="4"/>
  <c r="KN186" i="4"/>
  <c r="KM186" i="4"/>
  <c r="KN257" i="4"/>
  <c r="KM257" i="4"/>
  <c r="KN248" i="4"/>
  <c r="KM248" i="4"/>
  <c r="KN244" i="4"/>
  <c r="KM244" i="4"/>
  <c r="KN268" i="4"/>
  <c r="KM268" i="4"/>
  <c r="KN264" i="4"/>
  <c r="KM264" i="4"/>
  <c r="KN292" i="4"/>
  <c r="KM292" i="4"/>
  <c r="KN288" i="4"/>
  <c r="KM288" i="4"/>
  <c r="KN284" i="4"/>
  <c r="KM284" i="4"/>
  <c r="KN279" i="4"/>
  <c r="KM279" i="4"/>
  <c r="KN270" i="4"/>
  <c r="KM270" i="4"/>
  <c r="KO51" i="4"/>
  <c r="KP50" i="4"/>
  <c r="KO47" i="4"/>
  <c r="KO42" i="4"/>
  <c r="KO28" i="4"/>
  <c r="KO24" i="4"/>
  <c r="KP296" i="4"/>
  <c r="KO297" i="4"/>
  <c r="KO292" i="4"/>
  <c r="KO288" i="4"/>
  <c r="KO284" i="4"/>
  <c r="KO279" i="4"/>
  <c r="KP274" i="4"/>
  <c r="KO275" i="4"/>
  <c r="KO270" i="4"/>
  <c r="KO266" i="4"/>
  <c r="KP260" i="4"/>
  <c r="KP259" i="4"/>
  <c r="KO261" i="4"/>
  <c r="KO257" i="4"/>
  <c r="KP250" i="4"/>
  <c r="KO252" i="4"/>
  <c r="KP251" i="4"/>
  <c r="KO248" i="4"/>
  <c r="KO244" i="4"/>
  <c r="KP228" i="4"/>
  <c r="KO229" i="4"/>
  <c r="KP224" i="4"/>
  <c r="KO225" i="4"/>
  <c r="KO212" i="4"/>
  <c r="KO208" i="4"/>
  <c r="KP202" i="4"/>
  <c r="KO204" i="4"/>
  <c r="KP203" i="4"/>
  <c r="KP198" i="4"/>
  <c r="KO199" i="4"/>
  <c r="KP194" i="4"/>
  <c r="KO195" i="4"/>
  <c r="KP188" i="4"/>
  <c r="KO190" i="4"/>
  <c r="KP189" i="4"/>
  <c r="KO186" i="4"/>
  <c r="KP180" i="4"/>
  <c r="KO181" i="4"/>
  <c r="KP176" i="4"/>
  <c r="KO177" i="4"/>
  <c r="KO172" i="4"/>
  <c r="KO168" i="4"/>
  <c r="KO164" i="4"/>
  <c r="KP158" i="4"/>
  <c r="KP157" i="4"/>
  <c r="KO159" i="4"/>
  <c r="KO155" i="4"/>
  <c r="KO150" i="4"/>
  <c r="KO146" i="4"/>
  <c r="KO141" i="4"/>
  <c r="KP126" i="4"/>
  <c r="KO127" i="4"/>
  <c r="KO122" i="4"/>
  <c r="KO118" i="4"/>
  <c r="KP113" i="4"/>
  <c r="KO114" i="4"/>
  <c r="KP112" i="4"/>
  <c r="KO109" i="4"/>
  <c r="KP104" i="4"/>
  <c r="KO105" i="4"/>
  <c r="KO100" i="4"/>
  <c r="KO96" i="4"/>
  <c r="KO91" i="4"/>
  <c r="KP89" i="4"/>
  <c r="KP90" i="4"/>
  <c r="KO87" i="4"/>
  <c r="KO82" i="4"/>
  <c r="KO78" i="4"/>
  <c r="KO74" i="4"/>
  <c r="KO69" i="4"/>
  <c r="KP67" i="4"/>
  <c r="KO64" i="4"/>
  <c r="KO59" i="4"/>
  <c r="KP54" i="4"/>
  <c r="KO55" i="4"/>
  <c r="KO23" i="4"/>
  <c r="KP22" i="4"/>
  <c r="KO31" i="4"/>
  <c r="KP30" i="4"/>
  <c r="KP32" i="4"/>
  <c r="KO33" i="4"/>
  <c r="KP34" i="4"/>
  <c r="KO35" i="4"/>
  <c r="KP36" i="4"/>
  <c r="KO37" i="4"/>
  <c r="KP52" i="4"/>
  <c r="KO53" i="4"/>
  <c r="KP72" i="4"/>
  <c r="KO73" i="4"/>
  <c r="KP122" i="4"/>
  <c r="KO123" i="4"/>
  <c r="KP130" i="4"/>
  <c r="KO131" i="4"/>
  <c r="KP132" i="4"/>
  <c r="KO133" i="4"/>
  <c r="KP135" i="4"/>
  <c r="KP134" i="4"/>
  <c r="KO136" i="4"/>
  <c r="KP138" i="4"/>
  <c r="KP137" i="4"/>
  <c r="KO139" i="4"/>
  <c r="KP152" i="4"/>
  <c r="KO153" i="4"/>
  <c r="KP172" i="4"/>
  <c r="KO173" i="4"/>
  <c r="KP192" i="4"/>
  <c r="KP191" i="4"/>
  <c r="KO193" i="4"/>
  <c r="KP212" i="4"/>
  <c r="KP211" i="4"/>
  <c r="KO213" i="4"/>
  <c r="KP222" i="4"/>
  <c r="KO223" i="4"/>
  <c r="KP230" i="4"/>
  <c r="KO232" i="4"/>
  <c r="KP231" i="4"/>
  <c r="KP234" i="4"/>
  <c r="KP233" i="4"/>
  <c r="KO235" i="4"/>
  <c r="KP237" i="4"/>
  <c r="KP236" i="4"/>
  <c r="KO238" i="4"/>
  <c r="KP242" i="4"/>
  <c r="KO243" i="4"/>
  <c r="KP292" i="4"/>
  <c r="KO293" i="4"/>
  <c r="KN301" i="4"/>
  <c r="KM301" i="4"/>
  <c r="KP301" i="4"/>
  <c r="KO303" i="4"/>
  <c r="KP302" i="4"/>
  <c r="KN305" i="4"/>
  <c r="KM305" i="4"/>
  <c r="KP326" i="4"/>
  <c r="KO328" i="4"/>
  <c r="KP332" i="4"/>
  <c r="KO334" i="4"/>
  <c r="KP333" i="4"/>
  <c r="KP352" i="4"/>
  <c r="KO354" i="4"/>
  <c r="KN22" i="4"/>
  <c r="KN52" i="4"/>
  <c r="KM52" i="4"/>
  <c r="KM48" i="4"/>
  <c r="KN48" i="4"/>
  <c r="KN44" i="4"/>
  <c r="KM44" i="4"/>
  <c r="KM89" i="4"/>
  <c r="KN89" i="4"/>
  <c r="KN80" i="4"/>
  <c r="KM80" i="4"/>
  <c r="KN76" i="4"/>
  <c r="KM76" i="4"/>
  <c r="KN115" i="4"/>
  <c r="KM115" i="4"/>
  <c r="KN106" i="4"/>
  <c r="KM106" i="4"/>
  <c r="KN155" i="4"/>
  <c r="KM155" i="4"/>
  <c r="KN150" i="4"/>
  <c r="KM150" i="4"/>
  <c r="KN146" i="4"/>
  <c r="KM146" i="4"/>
  <c r="KN141" i="4"/>
  <c r="KM141" i="4"/>
  <c r="KN118" i="4"/>
  <c r="KM118" i="4"/>
  <c r="KN74" i="4"/>
  <c r="KM74" i="4"/>
  <c r="KN104" i="4"/>
  <c r="KM104" i="4"/>
  <c r="KN45" i="4"/>
  <c r="KM45" i="4"/>
  <c r="KM26" i="4"/>
  <c r="KN26" i="4"/>
  <c r="KM95" i="4"/>
  <c r="KN95" i="4"/>
  <c r="KN72" i="4"/>
  <c r="KM72" i="4"/>
  <c r="KN116" i="4"/>
  <c r="KM116" i="4"/>
  <c r="KN107" i="4"/>
  <c r="KM107" i="4"/>
  <c r="KN102" i="4"/>
  <c r="KM102" i="4"/>
  <c r="KN98" i="4"/>
  <c r="KM98" i="4"/>
  <c r="KN160" i="4"/>
  <c r="KM160" i="4"/>
  <c r="KN128" i="4"/>
  <c r="KM128" i="4"/>
  <c r="KN124" i="4"/>
  <c r="KM124" i="4"/>
  <c r="KN176" i="4"/>
  <c r="KM176" i="4"/>
  <c r="KN220" i="4"/>
  <c r="KM220" i="4"/>
  <c r="KN216" i="4"/>
  <c r="KM216" i="4"/>
  <c r="KN211" i="4"/>
  <c r="KM211" i="4"/>
  <c r="KN202" i="4"/>
  <c r="KM202" i="4"/>
  <c r="KN194" i="4"/>
  <c r="KM194" i="4"/>
  <c r="KN189" i="4"/>
  <c r="KM189" i="4"/>
  <c r="KN185" i="4"/>
  <c r="KM185" i="4"/>
  <c r="KN180" i="4"/>
  <c r="KM180" i="4"/>
  <c r="KN260" i="4"/>
  <c r="KM260" i="4"/>
  <c r="KN256" i="4"/>
  <c r="KM256" i="4"/>
  <c r="KN251" i="4"/>
  <c r="KM251" i="4"/>
  <c r="KN242" i="4"/>
  <c r="KM242" i="4"/>
  <c r="KN262" i="4"/>
  <c r="KM262" i="4"/>
  <c r="KN296" i="4"/>
  <c r="KM296" i="4"/>
  <c r="KN287" i="4"/>
  <c r="KM287" i="4"/>
  <c r="KN282" i="4"/>
  <c r="KM282" i="4"/>
  <c r="KN278" i="4"/>
  <c r="KM278" i="4"/>
  <c r="KN274" i="4"/>
  <c r="KM274" i="4"/>
  <c r="KO50" i="4"/>
  <c r="KO46" i="4"/>
  <c r="KP44" i="4"/>
  <c r="KP45" i="4"/>
  <c r="KO41" i="4"/>
  <c r="KP26" i="4"/>
  <c r="KO27" i="4"/>
  <c r="KO22" i="4"/>
  <c r="KO296" i="4"/>
  <c r="KP290" i="4"/>
  <c r="KO291" i="4"/>
  <c r="KO287" i="4"/>
  <c r="KO282" i="4"/>
  <c r="KO278" i="4"/>
  <c r="KO274" i="4"/>
  <c r="KP268" i="4"/>
  <c r="KO269" i="4"/>
  <c r="KP264" i="4"/>
  <c r="KO265" i="4"/>
  <c r="KO260" i="4"/>
  <c r="KO256" i="4"/>
  <c r="KO251" i="4"/>
  <c r="KP246" i="4"/>
  <c r="KO247" i="4"/>
  <c r="KO242" i="4"/>
  <c r="KO228" i="4"/>
  <c r="KO224" i="4"/>
  <c r="KP218" i="4"/>
  <c r="KO219" i="4"/>
  <c r="KO211" i="4"/>
  <c r="KP206" i="4"/>
  <c r="KP205" i="4"/>
  <c r="KO207" i="4"/>
  <c r="KO202" i="4"/>
  <c r="KO198" i="4"/>
  <c r="KO194" i="4"/>
  <c r="KO189" i="4"/>
  <c r="KO185" i="4"/>
  <c r="KO180" i="4"/>
  <c r="KO176" i="4"/>
  <c r="KP170" i="4"/>
  <c r="KO171" i="4"/>
  <c r="KP166" i="4"/>
  <c r="KO167" i="4"/>
  <c r="KP160" i="4"/>
  <c r="KO162" i="4"/>
  <c r="KP161" i="4"/>
  <c r="KO158" i="4"/>
  <c r="KO154" i="4"/>
  <c r="KP148" i="4"/>
  <c r="KO149" i="4"/>
  <c r="KP144" i="4"/>
  <c r="KP143" i="4"/>
  <c r="KO145" i="4"/>
  <c r="KO140" i="4"/>
  <c r="KO126" i="4"/>
  <c r="KP120" i="4"/>
  <c r="KO121" i="4"/>
  <c r="KP115" i="4"/>
  <c r="KO117" i="4"/>
  <c r="KP116" i="4"/>
  <c r="KO112" i="4"/>
  <c r="KP107" i="4"/>
  <c r="KO108" i="4"/>
  <c r="KP106" i="4"/>
  <c r="KO104" i="4"/>
  <c r="KO99" i="4"/>
  <c r="KP98" i="4"/>
  <c r="KO95" i="4"/>
  <c r="KO90" i="4"/>
  <c r="KO86" i="4"/>
  <c r="KP80" i="4"/>
  <c r="KO81" i="4"/>
  <c r="KP76" i="4"/>
  <c r="KO77" i="4"/>
  <c r="KO72" i="4"/>
  <c r="KO67" i="4"/>
  <c r="KO62" i="4"/>
  <c r="KO58" i="4"/>
  <c r="KN30" i="4"/>
  <c r="KM30" i="4"/>
  <c r="KN32" i="4"/>
  <c r="KM32" i="4"/>
  <c r="KN36" i="4"/>
  <c r="KM36" i="4"/>
  <c r="KN38" i="4"/>
  <c r="KM38" i="4"/>
  <c r="KN130" i="4"/>
  <c r="KM130" i="4"/>
  <c r="KN132" i="4"/>
  <c r="KM132" i="4"/>
  <c r="KN134" i="4"/>
  <c r="KM134" i="4"/>
  <c r="KN135" i="4"/>
  <c r="KM135" i="4"/>
  <c r="KN137" i="4"/>
  <c r="KM137" i="4"/>
  <c r="KN138" i="4"/>
  <c r="KM138" i="4"/>
  <c r="KN143" i="4"/>
  <c r="KM143" i="4"/>
  <c r="KN163" i="4"/>
  <c r="KM163" i="4"/>
  <c r="KN183" i="4"/>
  <c r="KM183" i="4"/>
  <c r="KN203" i="4"/>
  <c r="KM203" i="4"/>
  <c r="KN230" i="4"/>
  <c r="KM230" i="4"/>
  <c r="KN231" i="4"/>
  <c r="KM231" i="4"/>
  <c r="KN233" i="4"/>
  <c r="KM233" i="4"/>
  <c r="KN234" i="4"/>
  <c r="KM234" i="4"/>
  <c r="KN236" i="4"/>
  <c r="KM236" i="4"/>
  <c r="KN237" i="4"/>
  <c r="KM237" i="4"/>
  <c r="KN239" i="4"/>
  <c r="KM239" i="4"/>
  <c r="KN253" i="4"/>
  <c r="KM253" i="4"/>
  <c r="KP282" i="4"/>
  <c r="KP281" i="4"/>
  <c r="KO283" i="4"/>
  <c r="KN304" i="4"/>
  <c r="KM304" i="4"/>
  <c r="KP305" i="4"/>
  <c r="KP304" i="4"/>
  <c r="KO306" i="4"/>
  <c r="KN308" i="4"/>
  <c r="KM308" i="4"/>
  <c r="KN327" i="4"/>
  <c r="KM327" i="4"/>
  <c r="KN329" i="4"/>
  <c r="KM329" i="4"/>
  <c r="KN333" i="4"/>
  <c r="KM333" i="4"/>
  <c r="KN335" i="4"/>
  <c r="KM335" i="4"/>
  <c r="KN347" i="4"/>
  <c r="KM347" i="4"/>
  <c r="KN349" i="4"/>
  <c r="KM349" i="4"/>
  <c r="KN353" i="4"/>
  <c r="KM353" i="4"/>
  <c r="KN170" i="4"/>
  <c r="KM170" i="4"/>
  <c r="KN166" i="4"/>
  <c r="KM166" i="4"/>
  <c r="KN228" i="4"/>
  <c r="KM228" i="4"/>
  <c r="KN224" i="4"/>
  <c r="KM224" i="4"/>
  <c r="KM215" i="4"/>
  <c r="KO215" i="4"/>
  <c r="KN206" i="4"/>
  <c r="KM206" i="4"/>
  <c r="KN192" i="4"/>
  <c r="KM192" i="4"/>
  <c r="KN188" i="4"/>
  <c r="KM188" i="4"/>
  <c r="KN259" i="4"/>
  <c r="KM259" i="4"/>
  <c r="KN250" i="4"/>
  <c r="KM250" i="4"/>
  <c r="KN246" i="4"/>
  <c r="KM246" i="4"/>
  <c r="KN266" i="4"/>
  <c r="KM266" i="4"/>
  <c r="KN299" i="4"/>
  <c r="KM299" i="4"/>
  <c r="KN290" i="4"/>
  <c r="KM290" i="4"/>
  <c r="KN281" i="4"/>
  <c r="KM281" i="4"/>
  <c r="KN272" i="4"/>
  <c r="KM272" i="4"/>
  <c r="KO54" i="4"/>
  <c r="KP47" i="4"/>
  <c r="KO49" i="4"/>
  <c r="KP48" i="4"/>
  <c r="KO45" i="4"/>
  <c r="KP39" i="4"/>
  <c r="KP38" i="4"/>
  <c r="KO40" i="4"/>
  <c r="KO26" i="4"/>
  <c r="KO299" i="4"/>
  <c r="KP294" i="4"/>
  <c r="KO295" i="4"/>
  <c r="KO290" i="4"/>
  <c r="KP285" i="4"/>
  <c r="KP284" i="4"/>
  <c r="KO286" i="4"/>
  <c r="KO281" i="4"/>
  <c r="KP276" i="4"/>
  <c r="KO277" i="4"/>
  <c r="KO272" i="4"/>
  <c r="KO259" i="4"/>
  <c r="KP254" i="4"/>
  <c r="KP253" i="4"/>
  <c r="KO255" i="4"/>
  <c r="KO250" i="4"/>
  <c r="KO246" i="4"/>
  <c r="KP240" i="4"/>
  <c r="KP239" i="4"/>
  <c r="KO241" i="4"/>
  <c r="KP226" i="4"/>
  <c r="KO227" i="4"/>
  <c r="KP209" i="4"/>
  <c r="KP208" i="4"/>
  <c r="KO210" i="4"/>
  <c r="KO206" i="4"/>
  <c r="KP196" i="4"/>
  <c r="KO197" i="4"/>
  <c r="KO192" i="4"/>
  <c r="KO188" i="4"/>
  <c r="KP183" i="4"/>
  <c r="KP182" i="4"/>
  <c r="KO184" i="4"/>
  <c r="KP178" i="4"/>
  <c r="KO179" i="4"/>
  <c r="KP174" i="4"/>
  <c r="KO175" i="4"/>
  <c r="KO170" i="4"/>
  <c r="KO166" i="4"/>
  <c r="KO161" i="4"/>
  <c r="KO157" i="4"/>
  <c r="KO152" i="4"/>
  <c r="KO148" i="4"/>
  <c r="KO144" i="4"/>
  <c r="KP128" i="4"/>
  <c r="KO129" i="4"/>
  <c r="KP124" i="4"/>
  <c r="KO125" i="4"/>
  <c r="KO120" i="4"/>
  <c r="KO116" i="4"/>
  <c r="KP109" i="4"/>
  <c r="KP110" i="4"/>
  <c r="KO111" i="4"/>
  <c r="KO107" i="4"/>
  <c r="KO102" i="4"/>
  <c r="KO98" i="4"/>
  <c r="KP93" i="4"/>
  <c r="KP92" i="4"/>
  <c r="KO94" i="4"/>
  <c r="KO89" i="4"/>
  <c r="KP84" i="4"/>
  <c r="KO85" i="4"/>
  <c r="KO80" i="4"/>
  <c r="KO76" i="4"/>
  <c r="KO71" i="4"/>
  <c r="KP70" i="4"/>
  <c r="KP64" i="4"/>
  <c r="KP65" i="4"/>
  <c r="KO66" i="4"/>
  <c r="KO61" i="4"/>
  <c r="KP56" i="4"/>
  <c r="KO57" i="4"/>
  <c r="KP41" i="4"/>
  <c r="KP42" i="4"/>
  <c r="KO43" i="4"/>
  <c r="KP62" i="4"/>
  <c r="KO63" i="4"/>
  <c r="KP61" i="4"/>
  <c r="KO83" i="4"/>
  <c r="KP82" i="4"/>
  <c r="KO103" i="4"/>
  <c r="KP102" i="4"/>
  <c r="KP272" i="4"/>
  <c r="KO273" i="4"/>
  <c r="KO301" i="4"/>
  <c r="KO305" i="4"/>
  <c r="KN307" i="4"/>
  <c r="KM307" i="4"/>
  <c r="KP308" i="4"/>
  <c r="KP307" i="4"/>
  <c r="KO309" i="4"/>
  <c r="KP310" i="4"/>
  <c r="KO311" i="4"/>
  <c r="KP312" i="4"/>
  <c r="KO313" i="4"/>
  <c r="KP314" i="4"/>
  <c r="KO315" i="4"/>
  <c r="KP316" i="4"/>
  <c r="KO317" i="4"/>
  <c r="KP318" i="4"/>
  <c r="KO319" i="4"/>
  <c r="KP320" i="4"/>
  <c r="KO321" i="4"/>
  <c r="KP324" i="4"/>
  <c r="KO325" i="4"/>
  <c r="KO329" i="4"/>
  <c r="KP330" i="4"/>
  <c r="KP329" i="4"/>
  <c r="KO331" i="4"/>
  <c r="KO333" i="4"/>
  <c r="KO335" i="4"/>
  <c r="KP336" i="4"/>
  <c r="KP335" i="4"/>
  <c r="KO337" i="4"/>
  <c r="KO339" i="4"/>
  <c r="KO341" i="4"/>
  <c r="KP342" i="4"/>
  <c r="KO343" i="4"/>
  <c r="KP344" i="4"/>
  <c r="KO345" i="4"/>
  <c r="KO347" i="4"/>
  <c r="KO349" i="4"/>
  <c r="KO357" i="4"/>
  <c r="KN56" i="4"/>
  <c r="KM56" i="4"/>
  <c r="KN47" i="4"/>
  <c r="KM47" i="4"/>
  <c r="KM42" i="4"/>
  <c r="KN42" i="4"/>
  <c r="KN24" i="4"/>
  <c r="KM24" i="4"/>
  <c r="KN84" i="4"/>
  <c r="KM84" i="4"/>
  <c r="KN70" i="4"/>
  <c r="KM70" i="4"/>
  <c r="KM100" i="4"/>
  <c r="KN100" i="4"/>
  <c r="KN154" i="4"/>
  <c r="KM154" i="4"/>
  <c r="KN140" i="4"/>
  <c r="KM140" i="4"/>
  <c r="KN126" i="4"/>
  <c r="KM126" i="4"/>
  <c r="KN174" i="4"/>
  <c r="KM174" i="4"/>
  <c r="KN222" i="4"/>
  <c r="KM222" i="4"/>
  <c r="KN218" i="4"/>
  <c r="KM218" i="4"/>
  <c r="KN214" i="4"/>
  <c r="KM214" i="4"/>
  <c r="KP214" i="4"/>
  <c r="KO214" i="4"/>
  <c r="KN209" i="4"/>
  <c r="KM209" i="4"/>
  <c r="KN205" i="4"/>
  <c r="KM205" i="4"/>
  <c r="KN196" i="4"/>
  <c r="KM196" i="4"/>
  <c r="KN191" i="4"/>
  <c r="KM191" i="4"/>
  <c r="KN182" i="4"/>
  <c r="KM182" i="4"/>
  <c r="KN178" i="4"/>
  <c r="KM178" i="4"/>
  <c r="KN254" i="4"/>
  <c r="KM254" i="4"/>
  <c r="KN240" i="4"/>
  <c r="KM240" i="4"/>
  <c r="KN298" i="4"/>
  <c r="KM298" i="4"/>
  <c r="KM294" i="4"/>
  <c r="KN294" i="4"/>
  <c r="KN285" i="4"/>
  <c r="KM285" i="4"/>
  <c r="KN276" i="4"/>
  <c r="KM276" i="4"/>
  <c r="KO52" i="4"/>
  <c r="KO48" i="4"/>
  <c r="KO44" i="4"/>
  <c r="KP28" i="4"/>
  <c r="KO29" i="4"/>
  <c r="KP24" i="4"/>
  <c r="KO25" i="4"/>
  <c r="KO298" i="4"/>
  <c r="KO294" i="4"/>
  <c r="KP288" i="4"/>
  <c r="KP287" i="4"/>
  <c r="KO289" i="4"/>
  <c r="KO285" i="4"/>
  <c r="KP278" i="4"/>
  <c r="KO280" i="4"/>
  <c r="KP279" i="4"/>
  <c r="KO276" i="4"/>
  <c r="KP270" i="4"/>
  <c r="KO271" i="4"/>
  <c r="KP266" i="4"/>
  <c r="KO267" i="4"/>
  <c r="KO262" i="4"/>
  <c r="KP257" i="4"/>
  <c r="KP256" i="4"/>
  <c r="KO258" i="4"/>
  <c r="KO254" i="4"/>
  <c r="KP248" i="4"/>
  <c r="KO249" i="4"/>
  <c r="KP244" i="4"/>
  <c r="KO245" i="4"/>
  <c r="KO240" i="4"/>
  <c r="KO226" i="4"/>
  <c r="KP220" i="4"/>
  <c r="KO221" i="4"/>
  <c r="KO216" i="4"/>
  <c r="KP216" i="4"/>
  <c r="KO209" i="4"/>
  <c r="KO205" i="4"/>
  <c r="KO200" i="4"/>
  <c r="KO196" i="4"/>
  <c r="KO191" i="4"/>
  <c r="KP186" i="4"/>
  <c r="KP185" i="4"/>
  <c r="KO187" i="4"/>
  <c r="KO182" i="4"/>
  <c r="KO178" i="4"/>
  <c r="KO174" i="4"/>
  <c r="KP168" i="4"/>
  <c r="KO169" i="4"/>
  <c r="KP164" i="4"/>
  <c r="KP163" i="4"/>
  <c r="KO165" i="4"/>
  <c r="KO160" i="4"/>
  <c r="KP155" i="4"/>
  <c r="KP154" i="4"/>
  <c r="KO156" i="4"/>
  <c r="KP150" i="4"/>
  <c r="KO151" i="4"/>
  <c r="KP146" i="4"/>
  <c r="KO147" i="4"/>
  <c r="KP140" i="4"/>
  <c r="KO142" i="4"/>
  <c r="KP141" i="4"/>
  <c r="KO128" i="4"/>
  <c r="KO124" i="4"/>
  <c r="KP118" i="4"/>
  <c r="KO119" i="4"/>
  <c r="KO115" i="4"/>
  <c r="KO110" i="4"/>
  <c r="KO106" i="4"/>
  <c r="KP100" i="4"/>
  <c r="KO101" i="4"/>
  <c r="KP95" i="4"/>
  <c r="KP96" i="4"/>
  <c r="KO92" i="4"/>
  <c r="KP87" i="4"/>
  <c r="KO88" i="4"/>
  <c r="KP86" i="4"/>
  <c r="KO84" i="4"/>
  <c r="KO79" i="4"/>
  <c r="KP78" i="4"/>
  <c r="KO75" i="4"/>
  <c r="KP74" i="4"/>
  <c r="KO70" i="4"/>
  <c r="KO65" i="4"/>
  <c r="KP59" i="4"/>
  <c r="KP58" i="4"/>
  <c r="KO60" i="4"/>
  <c r="KO56" i="4"/>
  <c r="KN39" i="4"/>
  <c r="KM39" i="4"/>
  <c r="KM93" i="4"/>
  <c r="KN93" i="4"/>
  <c r="KN113" i="4"/>
  <c r="KM113" i="4"/>
  <c r="KP262" i="4"/>
  <c r="KO263" i="4"/>
  <c r="KP298" i="4"/>
  <c r="KO300" i="4"/>
  <c r="KP299" i="4"/>
  <c r="KN302" i="4"/>
  <c r="KM302" i="4"/>
  <c r="KO304" i="4"/>
  <c r="KO308" i="4"/>
  <c r="KN310" i="4"/>
  <c r="KM310" i="4"/>
  <c r="KN312" i="4"/>
  <c r="KM312" i="4"/>
  <c r="KM314" i="4"/>
  <c r="KN314" i="4"/>
  <c r="KN316" i="4"/>
  <c r="KM316" i="4"/>
  <c r="KM318" i="4"/>
  <c r="KN318" i="4"/>
  <c r="KN320" i="4"/>
  <c r="KM320" i="4"/>
  <c r="KN322" i="4"/>
  <c r="KM322" i="4"/>
  <c r="KM324" i="4"/>
  <c r="KN324" i="4"/>
  <c r="KM326" i="4"/>
  <c r="KN326" i="4"/>
  <c r="KM330" i="4"/>
  <c r="KN330" i="4"/>
  <c r="KN332" i="4"/>
  <c r="KM332" i="4"/>
  <c r="KN336" i="4"/>
  <c r="KM336" i="4"/>
  <c r="KN338" i="4"/>
  <c r="KM338" i="4"/>
  <c r="KN340" i="4"/>
  <c r="KM340" i="4"/>
  <c r="KN342" i="4"/>
  <c r="KM342" i="4"/>
  <c r="KN344" i="4"/>
  <c r="KM344" i="4"/>
  <c r="KN346" i="4"/>
  <c r="KM346" i="4"/>
  <c r="KN350" i="4"/>
  <c r="KM350" i="4"/>
  <c r="KM352" i="4"/>
  <c r="KN352" i="4"/>
  <c r="KO338" i="4"/>
  <c r="KP338" i="4"/>
  <c r="KP200" i="4"/>
  <c r="KO201" i="4"/>
  <c r="KO353" i="4"/>
  <c r="KP353" i="4"/>
  <c r="KP350" i="4"/>
  <c r="KP349" i="4"/>
  <c r="KO351" i="4"/>
  <c r="KO327" i="4"/>
  <c r="KP327" i="4"/>
  <c r="KP322" i="4"/>
  <c r="KO323" i="4"/>
  <c r="KP340" i="4"/>
  <c r="KO340" i="4"/>
  <c r="KP347" i="4"/>
  <c r="KP346" i="4"/>
  <c r="KO348" i="4"/>
  <c r="KO356" i="4"/>
  <c r="KM356" i="4"/>
  <c r="KP356" i="4"/>
  <c r="KN356" i="4"/>
  <c r="KP355" i="4"/>
  <c r="KO355" i="4"/>
  <c r="KN355" i="4"/>
  <c r="KM355" i="4"/>
  <c r="JU68" i="4"/>
  <c r="JJ68" i="4"/>
  <c r="JQ68" i="4" s="1"/>
  <c r="EI117" i="4"/>
  <c r="EI118" i="4"/>
  <c r="EI119" i="4"/>
  <c r="EI120" i="4"/>
  <c r="EI121" i="4"/>
  <c r="EI122" i="4"/>
  <c r="EI124" i="4"/>
  <c r="EI125" i="4"/>
  <c r="EI126" i="4"/>
  <c r="EI127" i="4"/>
  <c r="EI128" i="4"/>
  <c r="EI129" i="4"/>
  <c r="EI146" i="4"/>
  <c r="EI147" i="4"/>
  <c r="EI148" i="4"/>
  <c r="EI149" i="4"/>
  <c r="EI150" i="4"/>
  <c r="EI151" i="4"/>
  <c r="EI152" i="4"/>
  <c r="EI154" i="4"/>
  <c r="EI155" i="4"/>
  <c r="EI156" i="4"/>
  <c r="EI157" i="4"/>
  <c r="EI158" i="4"/>
  <c r="EI159" i="4"/>
  <c r="EI160" i="4"/>
  <c r="EI161" i="4"/>
  <c r="EI162" i="4"/>
  <c r="EI164" i="4"/>
  <c r="EI165" i="4"/>
  <c r="EI166" i="4"/>
  <c r="EI167" i="4"/>
  <c r="EI168" i="4"/>
  <c r="EI169" i="4"/>
  <c r="EI170" i="4"/>
  <c r="EI171" i="4"/>
  <c r="EI172" i="4"/>
  <c r="EI174" i="4"/>
  <c r="EI175" i="4"/>
  <c r="EI176" i="4"/>
  <c r="EI177" i="4"/>
  <c r="EI178" i="4"/>
  <c r="EI179" i="4"/>
  <c r="EI180" i="4"/>
  <c r="EI181" i="4"/>
  <c r="EI182" i="4"/>
  <c r="EI184" i="4"/>
  <c r="EI185" i="4"/>
  <c r="EI186" i="4"/>
  <c r="EI187" i="4"/>
  <c r="EI188" i="4"/>
  <c r="EI189" i="4"/>
  <c r="EI190" i="4"/>
  <c r="EI191" i="4"/>
  <c r="EI192" i="4"/>
  <c r="EI194" i="4"/>
  <c r="EI195" i="4"/>
  <c r="EI196" i="4"/>
  <c r="EI197" i="4"/>
  <c r="EI198" i="4"/>
  <c r="EI199" i="4"/>
  <c r="EI200" i="4"/>
  <c r="EI201" i="4"/>
  <c r="EI202" i="4"/>
  <c r="EI204" i="4"/>
  <c r="EI205" i="4"/>
  <c r="EI206" i="4"/>
  <c r="EI207" i="4"/>
  <c r="EI208" i="4"/>
  <c r="EI209" i="4"/>
  <c r="EI210" i="4"/>
  <c r="EI211" i="4"/>
  <c r="EI212" i="4"/>
  <c r="EI214" i="4"/>
  <c r="EI215" i="4"/>
  <c r="EI216" i="4"/>
  <c r="EI217" i="4"/>
  <c r="EI218" i="4"/>
  <c r="EI219" i="4"/>
  <c r="EI220" i="4"/>
  <c r="EI221" i="4"/>
  <c r="EI222" i="4"/>
  <c r="EI224" i="4"/>
  <c r="EI225" i="4"/>
  <c r="EI226" i="4"/>
  <c r="EI227" i="4"/>
  <c r="EI228" i="4"/>
  <c r="EI229" i="4"/>
  <c r="EI240" i="4"/>
  <c r="EI241" i="4"/>
  <c r="EI242" i="4"/>
  <c r="EI244" i="4"/>
  <c r="EI245" i="4"/>
  <c r="EI246" i="4"/>
  <c r="EI247" i="4"/>
  <c r="EI248" i="4"/>
  <c r="EI249" i="4"/>
  <c r="EI250" i="4"/>
  <c r="EI251" i="4"/>
  <c r="EI252" i="4"/>
  <c r="EI254" i="4"/>
  <c r="EI255" i="4"/>
  <c r="EI256" i="4"/>
  <c r="EI257" i="4"/>
  <c r="EI258" i="4"/>
  <c r="EI259" i="4"/>
  <c r="EI260" i="4"/>
  <c r="EI261" i="4"/>
  <c r="EI262" i="4"/>
  <c r="EI264" i="4"/>
  <c r="EI266" i="4"/>
  <c r="EI267" i="4"/>
  <c r="EI268" i="4"/>
  <c r="EI269" i="4"/>
  <c r="EI270" i="4"/>
  <c r="EI271" i="4"/>
  <c r="EI272" i="4"/>
  <c r="EI274" i="4"/>
  <c r="EI275" i="4"/>
  <c r="EI276" i="4"/>
  <c r="EI277" i="4"/>
  <c r="EI278" i="4"/>
  <c r="EI280" i="4"/>
  <c r="EI281" i="4"/>
  <c r="EI282" i="4"/>
  <c r="EI284" i="4"/>
  <c r="EI285" i="4"/>
  <c r="EI286" i="4"/>
  <c r="EI287" i="4"/>
  <c r="EI288" i="4"/>
  <c r="EI289" i="4"/>
  <c r="EI290" i="4"/>
  <c r="EI291" i="4"/>
  <c r="EI292" i="4"/>
  <c r="EI294" i="4"/>
  <c r="EI295" i="4"/>
  <c r="EI296" i="4"/>
  <c r="EI297" i="4"/>
  <c r="EI298" i="4"/>
  <c r="EI299" i="4"/>
  <c r="EI28" i="4"/>
  <c r="EI29" i="4"/>
  <c r="EI6" i="4"/>
  <c r="EI7" i="4"/>
  <c r="EI8" i="4"/>
  <c r="EI9" i="4"/>
  <c r="EI10" i="4"/>
  <c r="EI40" i="4"/>
  <c r="EI11" i="4"/>
  <c r="EI41" i="4"/>
  <c r="EI42" i="4"/>
  <c r="EI12" i="4"/>
  <c r="EI44" i="4"/>
  <c r="EI45" i="4"/>
  <c r="EI46" i="4"/>
  <c r="EI47" i="4"/>
  <c r="EI48" i="4"/>
  <c r="EI49" i="4"/>
  <c r="EI14" i="4"/>
  <c r="EI50" i="4"/>
  <c r="EI51" i="4"/>
  <c r="EI15" i="4"/>
  <c r="EI52" i="4"/>
  <c r="EI16" i="4"/>
  <c r="EI54" i="4"/>
  <c r="EI55" i="4"/>
  <c r="EI17" i="4"/>
  <c r="EI56" i="4"/>
  <c r="EI57" i="4"/>
  <c r="EI18" i="4"/>
  <c r="EI58" i="4"/>
  <c r="EI59" i="4"/>
  <c r="EI60" i="4"/>
  <c r="EI19" i="4"/>
  <c r="EI61" i="4"/>
  <c r="EI62" i="4"/>
  <c r="EI20" i="4"/>
  <c r="EI64" i="4"/>
  <c r="EI65" i="4"/>
  <c r="EI66" i="4"/>
  <c r="EI21" i="4"/>
  <c r="EI67" i="4"/>
  <c r="EI68" i="4"/>
  <c r="EI69" i="4"/>
  <c r="EI26" i="4"/>
  <c r="EI27" i="4"/>
  <c r="EI5" i="4"/>
  <c r="EI24" i="4"/>
  <c r="EI25" i="4"/>
  <c r="EI4" i="4"/>
  <c r="EI22" i="4"/>
  <c r="EI2" i="4"/>
  <c r="JE62" i="4"/>
  <c r="JE64" i="4"/>
  <c r="JE65" i="4"/>
  <c r="JE66" i="4"/>
  <c r="JE67" i="4"/>
  <c r="JE68" i="4"/>
  <c r="JE69" i="4"/>
  <c r="JE70" i="4"/>
  <c r="JE71" i="4"/>
  <c r="JE72" i="4"/>
  <c r="JE74" i="4"/>
  <c r="JE75" i="4"/>
  <c r="JE76" i="4"/>
  <c r="JE77" i="4"/>
  <c r="JE78" i="4"/>
  <c r="JE79" i="4"/>
  <c r="JE80" i="4"/>
  <c r="JE81" i="4"/>
  <c r="JE82" i="4"/>
  <c r="JE84" i="4"/>
  <c r="JE85" i="4"/>
  <c r="JE95" i="4"/>
  <c r="JE97" i="4"/>
  <c r="JE88" i="4"/>
  <c r="JE89" i="4"/>
  <c r="JE90" i="4"/>
  <c r="JE98" i="4"/>
  <c r="JE99" i="4"/>
  <c r="JE100" i="4"/>
  <c r="JE101" i="4"/>
  <c r="JE102" i="4"/>
  <c r="JE104" i="4"/>
  <c r="JE105" i="4"/>
  <c r="JE106" i="4"/>
  <c r="JE107" i="4"/>
  <c r="JE108" i="4"/>
  <c r="JE109" i="4"/>
  <c r="JE110" i="4"/>
  <c r="JE111" i="4"/>
  <c r="JE112" i="4"/>
  <c r="JE114" i="4"/>
  <c r="JE115" i="4"/>
  <c r="JE116" i="4"/>
  <c r="JE117" i="4"/>
  <c r="JE60" i="4"/>
  <c r="JE61" i="4"/>
  <c r="JE24" i="4"/>
  <c r="JE25" i="4"/>
  <c r="JE26" i="4"/>
  <c r="JE27" i="4"/>
  <c r="JE28" i="4"/>
  <c r="JE29" i="4"/>
  <c r="JE40" i="4"/>
  <c r="JE41" i="4"/>
  <c r="JE42" i="4"/>
  <c r="JE44" i="4"/>
  <c r="JE45" i="4"/>
  <c r="JE46" i="4"/>
  <c r="JE47" i="4"/>
  <c r="JE48" i="4"/>
  <c r="JE49" i="4"/>
  <c r="JE50" i="4"/>
  <c r="JE51" i="4"/>
  <c r="JE52" i="4"/>
  <c r="JE55" i="4"/>
  <c r="JE56" i="4"/>
  <c r="JE57" i="4"/>
  <c r="JE58" i="4"/>
  <c r="JE59" i="4"/>
  <c r="JE22" i="4"/>
  <c r="EI72" i="4"/>
  <c r="EI74" i="4"/>
  <c r="EI75" i="4"/>
  <c r="EI76" i="4"/>
  <c r="EI77" i="4"/>
  <c r="EI78" i="4"/>
  <c r="EI79" i="4"/>
  <c r="EI80" i="4"/>
  <c r="EI81" i="4"/>
  <c r="EI82" i="4"/>
  <c r="EI84" i="4"/>
  <c r="EI85" i="4"/>
  <c r="EI86" i="4"/>
  <c r="EI87" i="4"/>
  <c r="EI88" i="4"/>
  <c r="EI89" i="4"/>
  <c r="EI90" i="4"/>
  <c r="EI91" i="4"/>
  <c r="EI92" i="4"/>
  <c r="EI94" i="4"/>
  <c r="EI95" i="4"/>
  <c r="EI96" i="4"/>
  <c r="EI98" i="4"/>
  <c r="EI99" i="4"/>
  <c r="EI100" i="4"/>
  <c r="EI101" i="4"/>
  <c r="EI102" i="4"/>
  <c r="EI104" i="4"/>
  <c r="EI105" i="4"/>
  <c r="EI106" i="4"/>
  <c r="EI107" i="4"/>
  <c r="EI108" i="4"/>
  <c r="EI109" i="4"/>
  <c r="EI110" i="4"/>
  <c r="EI111" i="4"/>
  <c r="EI112" i="4"/>
  <c r="EI114" i="4"/>
  <c r="EI115" i="4"/>
  <c r="EI116" i="4"/>
  <c r="EI71" i="4"/>
  <c r="EI70" i="4"/>
  <c r="JQ69" i="4"/>
  <c r="JQ70" i="4"/>
  <c r="JQ71" i="4"/>
  <c r="JQ72" i="4"/>
  <c r="JQ74" i="4"/>
  <c r="JQ75" i="4"/>
  <c r="JQ76" i="4"/>
  <c r="JQ77" i="4"/>
  <c r="JQ78" i="4"/>
  <c r="JQ79" i="4"/>
  <c r="JQ80" i="4"/>
  <c r="JQ81" i="4"/>
  <c r="JQ82" i="4"/>
  <c r="JQ84" i="4"/>
  <c r="JQ85" i="4"/>
  <c r="JQ86" i="4"/>
  <c r="JQ87" i="4"/>
  <c r="JQ88" i="4"/>
  <c r="JQ89" i="4"/>
  <c r="JQ90" i="4"/>
  <c r="JQ91" i="4"/>
  <c r="JQ92" i="4"/>
  <c r="JQ94" i="4"/>
  <c r="JQ95" i="4"/>
  <c r="JQ96" i="4"/>
  <c r="JQ98" i="4"/>
  <c r="JQ99" i="4"/>
  <c r="JQ100" i="4"/>
  <c r="JQ101" i="4"/>
  <c r="JQ102" i="4"/>
  <c r="JQ104" i="4"/>
  <c r="JQ105" i="4"/>
  <c r="JQ106" i="4"/>
  <c r="JQ107" i="4"/>
  <c r="JQ108" i="4"/>
  <c r="JQ109" i="4"/>
  <c r="JQ110" i="4"/>
  <c r="JQ111" i="4"/>
  <c r="JQ112" i="4"/>
  <c r="JQ114" i="4"/>
  <c r="JQ115" i="4"/>
  <c r="JQ116" i="4"/>
  <c r="JQ117" i="4"/>
  <c r="JQ67" i="4"/>
  <c r="JQ65" i="4"/>
  <c r="JQ66" i="4"/>
  <c r="JQ64" i="4"/>
  <c r="JQ62" i="4"/>
  <c r="JQ61" i="4"/>
  <c r="JQ59" i="4"/>
  <c r="JQ60" i="4"/>
  <c r="JQ58" i="4"/>
  <c r="JQ55" i="4"/>
  <c r="JQ17" i="4"/>
  <c r="JQ56" i="4"/>
  <c r="JQ57" i="4"/>
  <c r="JQ9" i="4"/>
  <c r="JQ10" i="4"/>
  <c r="JQ40" i="4"/>
  <c r="JQ41" i="4"/>
  <c r="JQ42" i="4"/>
  <c r="JQ12" i="4"/>
  <c r="JQ44" i="4"/>
  <c r="JQ45" i="4"/>
  <c r="JQ46" i="4"/>
  <c r="JQ47" i="4"/>
  <c r="JQ48" i="4"/>
  <c r="JQ49" i="4"/>
  <c r="JQ14" i="4"/>
  <c r="JQ50" i="4"/>
  <c r="JQ51" i="4"/>
  <c r="JQ15" i="4"/>
  <c r="JQ52" i="4"/>
  <c r="JQ7" i="4"/>
  <c r="JQ29" i="4"/>
  <c r="JQ6" i="4"/>
  <c r="JQ28" i="4"/>
  <c r="JQ24" i="4"/>
  <c r="JQ25" i="4"/>
  <c r="JQ4" i="4"/>
  <c r="JQ26" i="4"/>
  <c r="JQ27" i="4"/>
  <c r="JQ22" i="4"/>
  <c r="JQ2" i="4"/>
  <c r="JN11" i="4"/>
  <c r="JP2" i="4"/>
  <c r="JQ11" i="4"/>
  <c r="T22" i="4"/>
  <c r="T2" i="4"/>
  <c r="KN68" i="4" l="1"/>
  <c r="KM68" i="4"/>
  <c r="KL11" i="4"/>
  <c r="KL68" i="4"/>
  <c r="KO68" i="4" l="1"/>
  <c r="KP68" i="4"/>
</calcChain>
</file>

<file path=xl/comments1.xml><?xml version="1.0" encoding="utf-8"?>
<comments xmlns="http://schemas.openxmlformats.org/spreadsheetml/2006/main">
  <authors>
    <author>Marit Arneberg</author>
  </authors>
  <commentList>
    <comment ref="BX1" authorId="0">
      <text>
        <r>
          <rPr>
            <b/>
            <sz val="9"/>
            <color indexed="81"/>
            <rFont val="Tahoma"/>
            <family val="2"/>
          </rPr>
          <t>Marit Arneberg:</t>
        </r>
        <r>
          <rPr>
            <sz val="9"/>
            <color indexed="81"/>
            <rFont val="Tahoma"/>
            <family val="2"/>
          </rPr>
          <t xml:space="preserve">
Check this with Bukombe. Similar to red clover</t>
        </r>
      </text>
    </comment>
    <comment ref="GT1" authorId="0">
      <text>
        <r>
          <rPr>
            <b/>
            <sz val="9"/>
            <color indexed="81"/>
            <rFont val="Tahoma"/>
            <family val="2"/>
          </rPr>
          <t>Marit Arneberg:</t>
        </r>
        <r>
          <rPr>
            <sz val="9"/>
            <color indexed="81"/>
            <rFont val="Tahoma"/>
            <family val="2"/>
          </rPr>
          <t xml:space="preserve">
Check this with Bukombe. Similar to red clover</t>
        </r>
      </text>
    </comment>
    <comment ref="JJ1" authorId="0">
      <text>
        <r>
          <rPr>
            <b/>
            <sz val="9"/>
            <color indexed="81"/>
            <rFont val="Tahoma"/>
            <family val="2"/>
          </rPr>
          <t>Marit Arneberg:</t>
        </r>
        <r>
          <rPr>
            <sz val="9"/>
            <color indexed="81"/>
            <rFont val="Tahoma"/>
            <family val="2"/>
          </rPr>
          <t xml:space="preserve">
For IN and H1 weighed and subsampled in March 17</t>
        </r>
      </text>
    </comment>
    <comment ref="JK1" authorId="0">
      <text>
        <r>
          <rPr>
            <b/>
            <sz val="9"/>
            <color indexed="81"/>
            <rFont val="Tahoma"/>
            <family val="2"/>
          </rPr>
          <t>Marit Arneberg:</t>
        </r>
        <r>
          <rPr>
            <sz val="9"/>
            <color indexed="81"/>
            <rFont val="Tahoma"/>
            <family val="2"/>
          </rPr>
          <t xml:space="preserve">
For IN and H1 weighed and subsampled in March 17</t>
        </r>
      </text>
    </comment>
    <comment ref="JR1" authorId="0">
      <text>
        <r>
          <rPr>
            <b/>
            <sz val="9"/>
            <color indexed="81"/>
            <rFont val="Tahoma"/>
            <family val="2"/>
          </rPr>
          <t>Marit Arneberg:</t>
        </r>
        <r>
          <rPr>
            <sz val="9"/>
            <color indexed="81"/>
            <rFont val="Tahoma"/>
            <family val="2"/>
          </rPr>
          <t xml:space="preserve">
Weights includes paper bags. Recorded 31.03.17
</t>
        </r>
      </text>
    </comment>
    <comment ref="JP2" authorId="0">
      <text>
        <r>
          <rPr>
            <b/>
            <sz val="9"/>
            <color indexed="81"/>
            <rFont val="Tahoma"/>
            <family val="2"/>
          </rPr>
          <t>Marit Arneberg:</t>
        </r>
        <r>
          <rPr>
            <sz val="9"/>
            <color indexed="81"/>
            <rFont val="Tahoma"/>
            <family val="2"/>
          </rPr>
          <t xml:space="preserve">
2.01.18: Not right?
</t>
        </r>
      </text>
    </comment>
    <comment ref="KH2" authorId="0">
      <text>
        <r>
          <rPr>
            <b/>
            <sz val="9"/>
            <color indexed="81"/>
            <rFont val="Tahoma"/>
            <charset val="1"/>
          </rPr>
          <t>Marit Arneberg:</t>
        </r>
        <r>
          <rPr>
            <sz val="9"/>
            <color indexed="81"/>
            <rFont val="Tahoma"/>
            <charset val="1"/>
          </rPr>
          <t xml:space="preserve">
All marked yellow should have been analysed as they were subsampled in March</t>
        </r>
      </text>
    </comment>
    <comment ref="JM5" authorId="0">
      <text>
        <r>
          <rPr>
            <b/>
            <sz val="9"/>
            <color indexed="81"/>
            <rFont val="Tahoma"/>
            <family val="2"/>
          </rPr>
          <t>Marit Arneberg:</t>
        </r>
        <r>
          <rPr>
            <sz val="9"/>
            <color indexed="81"/>
            <rFont val="Tahoma"/>
            <family val="2"/>
          </rPr>
          <t xml:space="preserve">
All vegetation. Target sp. not separated. 
</t>
        </r>
      </text>
    </comment>
    <comment ref="JZ5" authorId="0">
      <text>
        <r>
          <rPr>
            <b/>
            <sz val="9"/>
            <color indexed="81"/>
            <rFont val="Tahoma"/>
            <family val="2"/>
          </rPr>
          <t>Marit Arneberg:</t>
        </r>
        <r>
          <rPr>
            <sz val="9"/>
            <color indexed="81"/>
            <rFont val="Tahoma"/>
            <family val="2"/>
          </rPr>
          <t xml:space="preserve">
All veg.
Weighed 20.03.18
</t>
        </r>
      </text>
    </comment>
    <comment ref="KH5" authorId="0">
      <text>
        <r>
          <rPr>
            <b/>
            <sz val="9"/>
            <color indexed="81"/>
            <rFont val="Tahoma"/>
            <family val="2"/>
          </rPr>
          <t>Marit Arneberg:</t>
        </r>
        <r>
          <rPr>
            <sz val="9"/>
            <color indexed="81"/>
            <rFont val="Tahoma"/>
            <family val="2"/>
          </rPr>
          <t xml:space="preserve">
ALL veg.</t>
        </r>
      </text>
    </comment>
    <comment ref="KI5" authorId="0">
      <text>
        <r>
          <rPr>
            <b/>
            <sz val="9"/>
            <color indexed="81"/>
            <rFont val="Tahoma"/>
            <family val="2"/>
          </rPr>
          <t>Marit Arneberg:</t>
        </r>
        <r>
          <rPr>
            <sz val="9"/>
            <color indexed="81"/>
            <rFont val="Tahoma"/>
            <family val="2"/>
          </rPr>
          <t xml:space="preserve">
ALL veg.</t>
        </r>
      </text>
    </comment>
    <comment ref="JL7" authorId="0">
      <text>
        <r>
          <rPr>
            <b/>
            <sz val="9"/>
            <color indexed="81"/>
            <rFont val="Tahoma"/>
            <family val="2"/>
          </rPr>
          <t>Marit Arneberg:</t>
        </r>
        <r>
          <rPr>
            <sz val="9"/>
            <color indexed="81"/>
            <rFont val="Tahoma"/>
            <family val="2"/>
          </rPr>
          <t xml:space="preserve">
Sample kept in Seronera
</t>
        </r>
      </text>
    </comment>
    <comment ref="JO7" authorId="0">
      <text>
        <r>
          <rPr>
            <b/>
            <sz val="9"/>
            <color indexed="81"/>
            <rFont val="Tahoma"/>
            <family val="2"/>
          </rPr>
          <t>Marit Arneberg:</t>
        </r>
        <r>
          <rPr>
            <sz val="9"/>
            <color indexed="81"/>
            <rFont val="Tahoma"/>
            <family val="2"/>
          </rPr>
          <t xml:space="preserve">
Weighed with bag, estimated bag weight subtracted (1,75 g)</t>
        </r>
      </text>
    </comment>
    <comment ref="JM8" authorId="0">
      <text>
        <r>
          <rPr>
            <b/>
            <sz val="9"/>
            <color indexed="81"/>
            <rFont val="Tahoma"/>
            <family val="2"/>
          </rPr>
          <t>Marit Arneberg:</t>
        </r>
        <r>
          <rPr>
            <sz val="9"/>
            <color indexed="81"/>
            <rFont val="Tahoma"/>
            <family val="2"/>
          </rPr>
          <t xml:space="preserve">
All vegetation. Target sp. not separated. </t>
        </r>
      </text>
    </comment>
    <comment ref="JZ8" authorId="0">
      <text>
        <r>
          <rPr>
            <b/>
            <sz val="9"/>
            <color indexed="81"/>
            <rFont val="Tahoma"/>
            <family val="2"/>
          </rPr>
          <t>Marit Arneberg:</t>
        </r>
        <r>
          <rPr>
            <sz val="9"/>
            <color indexed="81"/>
            <rFont val="Tahoma"/>
            <family val="2"/>
          </rPr>
          <t xml:space="preserve">
All veg.
</t>
        </r>
      </text>
    </comment>
    <comment ref="KH8" authorId="0">
      <text>
        <r>
          <rPr>
            <b/>
            <sz val="9"/>
            <color indexed="81"/>
            <rFont val="Tahoma"/>
            <charset val="1"/>
          </rPr>
          <t>Marit Arneberg:</t>
        </r>
        <r>
          <rPr>
            <sz val="9"/>
            <color indexed="81"/>
            <rFont val="Tahoma"/>
            <charset val="1"/>
          </rPr>
          <t xml:space="preserve">
Red: Should not have been analysed as no sample was sent. Maybe mixup with another ID? Here: WET_P_3_EX/OP_H2?</t>
        </r>
      </text>
    </comment>
    <comment ref="JN9" authorId="0">
      <text>
        <r>
          <rPr>
            <b/>
            <sz val="9"/>
            <color indexed="81"/>
            <rFont val="Tahoma"/>
            <family val="2"/>
          </rPr>
          <t>Marit Arneberg:</t>
        </r>
        <r>
          <rPr>
            <sz val="9"/>
            <color indexed="81"/>
            <rFont val="Tahoma"/>
            <family val="2"/>
          </rPr>
          <t xml:space="preserve">
Kept in Seronera?</t>
        </r>
      </text>
    </comment>
    <comment ref="JN13" authorId="0">
      <text>
        <r>
          <rPr>
            <b/>
            <sz val="9"/>
            <color indexed="81"/>
            <rFont val="Tahoma"/>
            <family val="2"/>
          </rPr>
          <t>Marit Arneberg:</t>
        </r>
        <r>
          <rPr>
            <sz val="9"/>
            <color indexed="81"/>
            <rFont val="Tahoma"/>
            <family val="2"/>
          </rPr>
          <t xml:space="preserve">
Kept in Seronera?</t>
        </r>
      </text>
    </comment>
    <comment ref="JU16" authorId="0">
      <text>
        <r>
          <rPr>
            <b/>
            <sz val="9"/>
            <color indexed="81"/>
            <rFont val="Tahoma"/>
            <family val="2"/>
          </rPr>
          <t>Marit Arneberg:</t>
        </r>
        <r>
          <rPr>
            <sz val="9"/>
            <color indexed="81"/>
            <rFont val="Tahoma"/>
            <family val="2"/>
          </rPr>
          <t xml:space="preserve">
Weighed 20.3.18, after grinded
</t>
        </r>
      </text>
    </comment>
    <comment ref="JJ17" authorId="0">
      <text>
        <r>
          <rPr>
            <b/>
            <sz val="9"/>
            <color indexed="81"/>
            <rFont val="Tahoma"/>
            <family val="2"/>
          </rPr>
          <t>Marit Arneberg:</t>
        </r>
        <r>
          <rPr>
            <sz val="9"/>
            <color indexed="81"/>
            <rFont val="Tahoma"/>
            <family val="2"/>
          </rPr>
          <t xml:space="preserve">
Saved in Seronera?</t>
        </r>
      </text>
    </comment>
    <comment ref="JM18" authorId="0">
      <text>
        <r>
          <rPr>
            <b/>
            <sz val="9"/>
            <color indexed="81"/>
            <rFont val="Tahoma"/>
            <family val="2"/>
          </rPr>
          <t>Marit Arneberg:</t>
        </r>
        <r>
          <rPr>
            <sz val="9"/>
            <color indexed="81"/>
            <rFont val="Tahoma"/>
            <family val="2"/>
          </rPr>
          <t xml:space="preserve">
All vegetation. Target sp. not separated.</t>
        </r>
      </text>
    </comment>
    <comment ref="JZ18" authorId="0">
      <text>
        <r>
          <rPr>
            <b/>
            <sz val="9"/>
            <color indexed="81"/>
            <rFont val="Tahoma"/>
            <family val="2"/>
          </rPr>
          <t>Marit Arneberg:</t>
        </r>
        <r>
          <rPr>
            <sz val="9"/>
            <color indexed="81"/>
            <rFont val="Tahoma"/>
            <family val="2"/>
          </rPr>
          <t xml:space="preserve">
All veg.
</t>
        </r>
      </text>
    </comment>
    <comment ref="KH18" authorId="0">
      <text>
        <r>
          <rPr>
            <b/>
            <sz val="9"/>
            <color indexed="81"/>
            <rFont val="Tahoma"/>
            <family val="2"/>
          </rPr>
          <t>Marit Arneberg:</t>
        </r>
        <r>
          <rPr>
            <sz val="9"/>
            <color indexed="81"/>
            <rFont val="Tahoma"/>
            <family val="2"/>
          </rPr>
          <t xml:space="preserve">
ALL veg. 
</t>
        </r>
      </text>
    </comment>
    <comment ref="KI18" authorId="0">
      <text>
        <r>
          <rPr>
            <b/>
            <sz val="9"/>
            <color indexed="81"/>
            <rFont val="Tahoma"/>
            <family val="2"/>
          </rPr>
          <t>Marit Arneberg:</t>
        </r>
        <r>
          <rPr>
            <sz val="9"/>
            <color indexed="81"/>
            <rFont val="Tahoma"/>
            <family val="2"/>
          </rPr>
          <t xml:space="preserve">
ALL veg. </t>
        </r>
      </text>
    </comment>
    <comment ref="JM19" authorId="0">
      <text>
        <r>
          <rPr>
            <b/>
            <sz val="9"/>
            <color indexed="81"/>
            <rFont val="Tahoma"/>
            <family val="2"/>
          </rPr>
          <t>Marit Arneberg:</t>
        </r>
        <r>
          <rPr>
            <sz val="9"/>
            <color indexed="81"/>
            <rFont val="Tahoma"/>
            <family val="2"/>
          </rPr>
          <t xml:space="preserve">
All vegetation. Target sp. not separated.</t>
        </r>
      </text>
    </comment>
    <comment ref="JZ19" authorId="0">
      <text>
        <r>
          <rPr>
            <b/>
            <sz val="9"/>
            <color indexed="81"/>
            <rFont val="Tahoma"/>
            <family val="2"/>
          </rPr>
          <t>Marit Arneberg:</t>
        </r>
        <r>
          <rPr>
            <sz val="9"/>
            <color indexed="81"/>
            <rFont val="Tahoma"/>
            <family val="2"/>
          </rPr>
          <t xml:space="preserve">
All veg. Weighed 20.03.18</t>
        </r>
      </text>
    </comment>
    <comment ref="JM20" authorId="0">
      <text>
        <r>
          <rPr>
            <b/>
            <sz val="9"/>
            <color indexed="81"/>
            <rFont val="Tahoma"/>
            <family val="2"/>
          </rPr>
          <t>Marit Arneberg:</t>
        </r>
        <r>
          <rPr>
            <sz val="9"/>
            <color indexed="81"/>
            <rFont val="Tahoma"/>
            <family val="2"/>
          </rPr>
          <t xml:space="preserve">
All vegetation. Target sp. not separated.</t>
        </r>
      </text>
    </comment>
    <comment ref="JZ20" authorId="0">
      <text>
        <r>
          <rPr>
            <b/>
            <sz val="9"/>
            <color indexed="81"/>
            <rFont val="Tahoma"/>
            <family val="2"/>
          </rPr>
          <t>Marit Arneberg:</t>
        </r>
        <r>
          <rPr>
            <sz val="9"/>
            <color indexed="81"/>
            <rFont val="Tahoma"/>
            <family val="2"/>
          </rPr>
          <t xml:space="preserve">
Weighed 20.03.18. 
</t>
        </r>
      </text>
    </comment>
    <comment ref="JM21" authorId="0">
      <text>
        <r>
          <rPr>
            <b/>
            <sz val="9"/>
            <color indexed="81"/>
            <rFont val="Tahoma"/>
            <family val="2"/>
          </rPr>
          <t>Marit Arneberg:</t>
        </r>
        <r>
          <rPr>
            <sz val="9"/>
            <color indexed="81"/>
            <rFont val="Tahoma"/>
            <family val="2"/>
          </rPr>
          <t xml:space="preserve">
All vegetation. Target sp. not separated.</t>
        </r>
      </text>
    </comment>
    <comment ref="JZ21" authorId="0">
      <text>
        <r>
          <rPr>
            <b/>
            <sz val="9"/>
            <color indexed="81"/>
            <rFont val="Tahoma"/>
            <family val="2"/>
          </rPr>
          <t>Marit Arneberg:</t>
        </r>
        <r>
          <rPr>
            <sz val="9"/>
            <color indexed="81"/>
            <rFont val="Tahoma"/>
            <family val="2"/>
          </rPr>
          <t xml:space="preserve">
Weighed 20.03.18
</t>
        </r>
      </text>
    </comment>
    <comment ref="JW24" authorId="0">
      <text>
        <r>
          <rPr>
            <b/>
            <sz val="9"/>
            <color indexed="81"/>
            <rFont val="Tahoma"/>
            <family val="2"/>
          </rPr>
          <t>Marit Arneberg:</t>
        </r>
        <r>
          <rPr>
            <sz val="9"/>
            <color indexed="81"/>
            <rFont val="Tahoma"/>
            <family val="2"/>
          </rPr>
          <t xml:space="preserve">
Why is there no subsample for neither? Maybe sent to NTNU? 
</t>
        </r>
      </text>
    </comment>
    <comment ref="KH31" authorId="0">
      <text>
        <r>
          <rPr>
            <b/>
            <sz val="9"/>
            <color indexed="81"/>
            <rFont val="Tahoma"/>
            <charset val="1"/>
          </rPr>
          <t>Marit Arneberg:</t>
        </r>
        <r>
          <rPr>
            <sz val="9"/>
            <color indexed="81"/>
            <rFont val="Tahoma"/>
            <charset val="1"/>
          </rPr>
          <t xml:space="preserve">
Could it be target instead?</t>
        </r>
      </text>
    </comment>
    <comment ref="KF32" authorId="0">
      <text>
        <r>
          <rPr>
            <b/>
            <sz val="9"/>
            <color indexed="81"/>
            <rFont val="Tahoma"/>
            <family val="2"/>
          </rPr>
          <t>Marit Arneberg:</t>
        </r>
        <r>
          <rPr>
            <sz val="9"/>
            <color indexed="81"/>
            <rFont val="Tahoma"/>
            <family val="2"/>
          </rPr>
          <t xml:space="preserve">
Should this be NA?</t>
        </r>
      </text>
    </comment>
    <comment ref="KH35" authorId="0">
      <text>
        <r>
          <rPr>
            <b/>
            <sz val="9"/>
            <color indexed="81"/>
            <rFont val="Tahoma"/>
            <family val="2"/>
          </rPr>
          <t>Marit Arneberg:</t>
        </r>
        <r>
          <rPr>
            <sz val="9"/>
            <color indexed="81"/>
            <rFont val="Tahoma"/>
            <family val="2"/>
          </rPr>
          <t xml:space="preserve">
#212 Registered for OP. Should be here instead?</t>
        </r>
      </text>
    </comment>
    <comment ref="KG37" authorId="0">
      <text>
        <r>
          <rPr>
            <b/>
            <sz val="9"/>
            <color indexed="81"/>
            <rFont val="Tahoma"/>
            <charset val="1"/>
          </rPr>
          <t>Marit Arneberg:</t>
        </r>
        <r>
          <rPr>
            <sz val="9"/>
            <color indexed="81"/>
            <rFont val="Tahoma"/>
            <charset val="1"/>
          </rPr>
          <t xml:space="preserve">
No target collected!</t>
        </r>
      </text>
    </comment>
    <comment ref="JG41" authorId="0">
      <text>
        <r>
          <rPr>
            <b/>
            <sz val="9"/>
            <color indexed="81"/>
            <rFont val="Tahoma"/>
            <family val="2"/>
          </rPr>
          <t>Marit Arneberg:</t>
        </r>
        <r>
          <rPr>
            <sz val="9"/>
            <color indexed="81"/>
            <rFont val="Tahoma"/>
            <family val="2"/>
          </rPr>
          <t xml:space="preserve">
Remember to get photo from Bukombe
</t>
        </r>
      </text>
    </comment>
    <comment ref="JZ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JL60" authorId="0">
      <text>
        <r>
          <rPr>
            <b/>
            <sz val="9"/>
            <color indexed="81"/>
            <rFont val="Tahoma"/>
            <family val="2"/>
          </rPr>
          <t xml:space="preserve">Marit Arneberg:
</t>
        </r>
        <r>
          <rPr>
            <sz val="9"/>
            <color indexed="81"/>
            <rFont val="Tahoma"/>
            <family val="2"/>
          </rPr>
          <t xml:space="preserve">Sample analysed in SUA
</t>
        </r>
      </text>
    </comment>
    <comment ref="JV60" authorId="0">
      <text>
        <r>
          <rPr>
            <b/>
            <sz val="9"/>
            <color indexed="81"/>
            <rFont val="Tahoma"/>
            <family val="2"/>
          </rPr>
          <t>Marit Arneberg:</t>
        </r>
        <r>
          <rPr>
            <sz val="9"/>
            <color indexed="81"/>
            <rFont val="Tahoma"/>
            <family val="2"/>
          </rPr>
          <t xml:space="preserve">
STRANGE value. Look up with veg.cover from H1 data sheets. </t>
        </r>
      </text>
    </comment>
    <comment ref="JL61" authorId="0">
      <text>
        <r>
          <rPr>
            <b/>
            <sz val="9"/>
            <color indexed="81"/>
            <rFont val="Tahoma"/>
            <family val="2"/>
          </rPr>
          <t>Marit Arneberg:</t>
        </r>
        <r>
          <rPr>
            <sz val="9"/>
            <color indexed="81"/>
            <rFont val="Tahoma"/>
            <family val="2"/>
          </rPr>
          <t xml:space="preserve">
Sample analysed in SUA</t>
        </r>
      </text>
    </comment>
    <comment ref="JZ72" authorId="0">
      <text>
        <r>
          <rPr>
            <b/>
            <sz val="9"/>
            <color indexed="81"/>
            <rFont val="Tahoma"/>
            <family val="2"/>
          </rPr>
          <t>Marit Arneberg:</t>
        </r>
        <r>
          <rPr>
            <sz val="9"/>
            <color indexed="81"/>
            <rFont val="Tahoma"/>
            <family val="2"/>
          </rPr>
          <t xml:space="preserve">
Weighed 20.03.18
</t>
        </r>
      </text>
    </comment>
    <comment ref="JU73" authorId="0">
      <text>
        <r>
          <rPr>
            <b/>
            <sz val="9"/>
            <color indexed="81"/>
            <rFont val="Tahoma"/>
            <family val="2"/>
          </rPr>
          <t>Marit Arneberg:</t>
        </r>
        <r>
          <rPr>
            <sz val="9"/>
            <color indexed="81"/>
            <rFont val="Tahoma"/>
            <family val="2"/>
          </rPr>
          <t xml:space="preserve">
Mixed sample site 2 and 3 together. Not possible to use now!</t>
        </r>
      </text>
    </comment>
    <comment ref="JU75" authorId="0">
      <text>
        <r>
          <rPr>
            <b/>
            <sz val="9"/>
            <color indexed="81"/>
            <rFont val="Tahoma"/>
            <family val="2"/>
          </rPr>
          <t>Marit Arneberg:</t>
        </r>
        <r>
          <rPr>
            <sz val="9"/>
            <color indexed="81"/>
            <rFont val="Tahoma"/>
            <family val="2"/>
          </rPr>
          <t xml:space="preserve">
Mixed sample site 2 and 3 together. Not possible to use now!</t>
        </r>
      </text>
    </comment>
    <comment ref="JW76" authorId="0">
      <text>
        <r>
          <rPr>
            <b/>
            <sz val="9"/>
            <color indexed="81"/>
            <rFont val="Tahoma"/>
            <family val="2"/>
          </rPr>
          <t>Marit Arneberg:</t>
        </r>
        <r>
          <rPr>
            <sz val="9"/>
            <color indexed="81"/>
            <rFont val="Tahoma"/>
            <family val="2"/>
          </rPr>
          <t xml:space="preserve">
Shouldn't there be a subsample to SUA? Even if not written weight.</t>
        </r>
      </text>
    </comment>
    <comment ref="KF76" authorId="0">
      <text>
        <r>
          <rPr>
            <b/>
            <sz val="9"/>
            <color indexed="81"/>
            <rFont val="Tahoma"/>
            <family val="2"/>
          </rPr>
          <t>Marit Arneberg:</t>
        </r>
        <r>
          <rPr>
            <sz val="9"/>
            <color indexed="81"/>
            <rFont val="Tahoma"/>
            <family val="2"/>
          </rPr>
          <t xml:space="preserve">
Shouldn't there be a subsample to SUA? Even if not written weight.</t>
        </r>
      </text>
    </comment>
    <comment ref="KH78" authorId="0">
      <text>
        <r>
          <rPr>
            <b/>
            <sz val="9"/>
            <color indexed="81"/>
            <rFont val="Tahoma"/>
            <charset val="1"/>
          </rPr>
          <t>Marit Arneberg:</t>
        </r>
        <r>
          <rPr>
            <sz val="9"/>
            <color indexed="81"/>
            <rFont val="Tahoma"/>
            <charset val="1"/>
          </rPr>
          <t xml:space="preserve">
#167/#207</t>
        </r>
      </text>
    </comment>
    <comment ref="KH79" authorId="0">
      <text>
        <r>
          <rPr>
            <b/>
            <sz val="9"/>
            <color indexed="81"/>
            <rFont val="Tahoma"/>
            <charset val="1"/>
          </rPr>
          <t>Marit Arneberg:</t>
        </r>
        <r>
          <rPr>
            <sz val="9"/>
            <color indexed="81"/>
            <rFont val="Tahoma"/>
            <charset val="1"/>
          </rPr>
          <t xml:space="preserve">
#158/#208</t>
        </r>
      </text>
    </comment>
    <comment ref="JW81" authorId="0">
      <text>
        <r>
          <rPr>
            <b/>
            <sz val="9"/>
            <color indexed="81"/>
            <rFont val="Tahoma"/>
            <family val="2"/>
          </rPr>
          <t>Marit Arneberg:</t>
        </r>
        <r>
          <rPr>
            <sz val="9"/>
            <color indexed="81"/>
            <rFont val="Tahoma"/>
            <family val="2"/>
          </rPr>
          <t xml:space="preserve">
Shouldn't there be a subsample to SUA? Even if not written weight.</t>
        </r>
      </text>
    </comment>
    <comment ref="KF81" authorId="0">
      <text>
        <r>
          <rPr>
            <b/>
            <sz val="9"/>
            <color indexed="81"/>
            <rFont val="Tahoma"/>
            <family val="2"/>
          </rPr>
          <t>Marit Arneberg:</t>
        </r>
        <r>
          <rPr>
            <sz val="9"/>
            <color indexed="81"/>
            <rFont val="Tahoma"/>
            <family val="2"/>
          </rPr>
          <t xml:space="preserve">
Shouldn't there be a subsample to SUA? Even if not written weight.</t>
        </r>
      </text>
    </comment>
    <comment ref="JW84" authorId="0">
      <text>
        <r>
          <rPr>
            <b/>
            <sz val="9"/>
            <color indexed="81"/>
            <rFont val="Tahoma"/>
            <family val="2"/>
          </rPr>
          <t>Marit Arneberg:</t>
        </r>
        <r>
          <rPr>
            <sz val="9"/>
            <color indexed="81"/>
            <rFont val="Tahoma"/>
            <family val="2"/>
          </rPr>
          <t xml:space="preserve">
Shouldn't there be a subsample to SUA? Even if not written weight.</t>
        </r>
      </text>
    </comment>
    <comment ref="KF84" authorId="0">
      <text>
        <r>
          <rPr>
            <b/>
            <sz val="9"/>
            <color indexed="81"/>
            <rFont val="Tahoma"/>
            <family val="2"/>
          </rPr>
          <t>Marit Arneberg:</t>
        </r>
        <r>
          <rPr>
            <sz val="9"/>
            <color indexed="81"/>
            <rFont val="Tahoma"/>
            <family val="2"/>
          </rPr>
          <t xml:space="preserve">
Shouldn't there be a subsample to SUA? Even if not written weight.</t>
        </r>
      </text>
    </comment>
    <comment ref="JH96" authorId="0">
      <text>
        <r>
          <rPr>
            <b/>
            <sz val="9"/>
            <color indexed="81"/>
            <rFont val="Tahoma"/>
            <family val="2"/>
          </rPr>
          <t>Marit Arneberg:</t>
        </r>
        <r>
          <rPr>
            <sz val="9"/>
            <color indexed="81"/>
            <rFont val="Tahoma"/>
            <family val="2"/>
          </rPr>
          <t xml:space="preserve">
1.1.18: Was the mesh exclosure replaced with new one at this point? </t>
        </r>
      </text>
    </comment>
    <comment ref="KE100" authorId="0">
      <text>
        <r>
          <rPr>
            <b/>
            <sz val="9"/>
            <color indexed="81"/>
            <rFont val="Tahoma"/>
            <family val="2"/>
          </rPr>
          <t>Marit Arneberg:</t>
        </r>
        <r>
          <rPr>
            <sz val="9"/>
            <color indexed="81"/>
            <rFont val="Tahoma"/>
            <family val="2"/>
          </rPr>
          <t xml:space="preserve">
Could this be site 1 Ex instead? No weight from July. Double check with bag in Seronera. 
EDIT: 1Ex was not subsampled.. </t>
        </r>
      </text>
    </comment>
    <comment ref="JW107" authorId="0">
      <text>
        <r>
          <rPr>
            <b/>
            <sz val="9"/>
            <color indexed="81"/>
            <rFont val="Tahoma"/>
            <charset val="1"/>
          </rPr>
          <t>Marit Arneberg:</t>
        </r>
        <r>
          <rPr>
            <sz val="9"/>
            <color indexed="81"/>
            <rFont val="Tahoma"/>
            <charset val="1"/>
          </rPr>
          <t xml:space="preserve">
Shouldn't there be a subsample to SUA? Even if not written weight.</t>
        </r>
      </text>
    </comment>
    <comment ref="KF107" authorId="0">
      <text>
        <r>
          <rPr>
            <b/>
            <sz val="9"/>
            <color indexed="81"/>
            <rFont val="Tahoma"/>
            <charset val="1"/>
          </rPr>
          <t>Marit Arneberg:</t>
        </r>
        <r>
          <rPr>
            <sz val="9"/>
            <color indexed="81"/>
            <rFont val="Tahoma"/>
            <charset val="1"/>
          </rPr>
          <t xml:space="preserve">
Shouldn't there be a subsample to SUA? Even if not written weight.</t>
        </r>
      </text>
    </comment>
    <comment ref="JW108" authorId="0">
      <text>
        <r>
          <rPr>
            <b/>
            <sz val="9"/>
            <color indexed="81"/>
            <rFont val="Tahoma"/>
            <charset val="1"/>
          </rPr>
          <t>Marit Arneberg:</t>
        </r>
        <r>
          <rPr>
            <sz val="9"/>
            <color indexed="81"/>
            <rFont val="Tahoma"/>
            <charset val="1"/>
          </rPr>
          <t xml:space="preserve">
Shouldn't there be a subsample to SUA? Even if not written weight.</t>
        </r>
      </text>
    </comment>
    <comment ref="KF108" authorId="0">
      <text>
        <r>
          <rPr>
            <b/>
            <sz val="9"/>
            <color indexed="81"/>
            <rFont val="Tahoma"/>
            <charset val="1"/>
          </rPr>
          <t>Marit Arneberg:</t>
        </r>
        <r>
          <rPr>
            <sz val="9"/>
            <color indexed="81"/>
            <rFont val="Tahoma"/>
            <charset val="1"/>
          </rPr>
          <t xml:space="preserve">
Shouldn't there be a subsample to SUA? Even if not written weight.</t>
        </r>
      </text>
    </comment>
    <comment ref="KQ108" authorId="0">
      <text>
        <r>
          <rPr>
            <b/>
            <sz val="9"/>
            <color indexed="81"/>
            <rFont val="Tahoma"/>
            <family val="2"/>
          </rPr>
          <t>Marit Arneberg:</t>
        </r>
        <r>
          <rPr>
            <sz val="9"/>
            <color indexed="81"/>
            <rFont val="Tahoma"/>
            <family val="2"/>
          </rPr>
          <t xml:space="preserve">
Too little subsampled for analysis? 1.8g</t>
        </r>
      </text>
    </comment>
    <comment ref="JU111" authorId="0">
      <text>
        <r>
          <rPr>
            <b/>
            <sz val="9"/>
            <color indexed="81"/>
            <rFont val="Tahoma"/>
            <family val="2"/>
          </rPr>
          <t>Marit Arneberg:</t>
        </r>
        <r>
          <rPr>
            <sz val="9"/>
            <color indexed="81"/>
            <rFont val="Tahoma"/>
            <family val="2"/>
          </rPr>
          <t xml:space="preserve">
Still missing 18.3
</t>
        </r>
      </text>
    </comment>
    <comment ref="JW115" authorId="0">
      <text>
        <r>
          <rPr>
            <b/>
            <sz val="9"/>
            <color indexed="81"/>
            <rFont val="Tahoma"/>
            <family val="2"/>
          </rPr>
          <t>Marit Arneberg:</t>
        </r>
        <r>
          <rPr>
            <sz val="9"/>
            <color indexed="81"/>
            <rFont val="Tahoma"/>
            <family val="2"/>
          </rPr>
          <t xml:space="preserve">
Shouldn't there be a subsample to SUA? Even if not written weight.</t>
        </r>
      </text>
    </comment>
    <comment ref="KF115" authorId="0">
      <text>
        <r>
          <rPr>
            <b/>
            <sz val="9"/>
            <color indexed="81"/>
            <rFont val="Tahoma"/>
            <charset val="1"/>
          </rPr>
          <t>Marit Arneberg:</t>
        </r>
        <r>
          <rPr>
            <sz val="9"/>
            <color indexed="81"/>
            <rFont val="Tahoma"/>
            <charset val="1"/>
          </rPr>
          <t xml:space="preserve">
Shouldn't there be a subsample to SUA? Even if not written weight.</t>
        </r>
      </text>
    </comment>
    <comment ref="KQ118" authorId="0">
      <text>
        <r>
          <rPr>
            <b/>
            <sz val="9"/>
            <color indexed="81"/>
            <rFont val="Tahoma"/>
            <charset val="1"/>
          </rPr>
          <t>Marit Arneberg:</t>
        </r>
        <r>
          <rPr>
            <sz val="9"/>
            <color indexed="81"/>
            <rFont val="Tahoma"/>
            <charset val="1"/>
          </rPr>
          <t xml:space="preserve">
Might be mixup between 1&lt;--&gt;3 and 2&lt;--&gt;4. Check original sheets from Vilde + label on bags to see code references. </t>
        </r>
      </text>
    </comment>
    <comment ref="KA127" authorId="0">
      <text>
        <r>
          <rPr>
            <b/>
            <sz val="9"/>
            <color indexed="81"/>
            <rFont val="Tahoma"/>
            <charset val="1"/>
          </rPr>
          <t>Marit Arneberg:</t>
        </r>
        <r>
          <rPr>
            <sz val="9"/>
            <color indexed="81"/>
            <rFont val="Tahoma"/>
            <charset val="1"/>
          </rPr>
          <t xml:space="preserve">
send all?</t>
        </r>
      </text>
    </comment>
    <comment ref="JU134" authorId="0">
      <text>
        <r>
          <rPr>
            <b/>
            <sz val="9"/>
            <color indexed="81"/>
            <rFont val="Tahoma"/>
            <charset val="1"/>
          </rPr>
          <t>Marit Arneberg:</t>
        </r>
        <r>
          <rPr>
            <sz val="9"/>
            <color indexed="81"/>
            <rFont val="Tahoma"/>
            <charset val="1"/>
          </rPr>
          <t xml:space="preserve">
These recordings are most likely mixups. Need to rearrange 1&lt;--&gt;3 and 2&lt;--&gt;4 to correspond to right sp.cover estimates (see also notebook)</t>
        </r>
      </text>
    </comment>
    <comment ref="KE134" authorId="0">
      <text>
        <r>
          <rPr>
            <b/>
            <sz val="9"/>
            <color indexed="81"/>
            <rFont val="Tahoma"/>
            <family val="2"/>
          </rPr>
          <t>Marit Arneberg:</t>
        </r>
        <r>
          <rPr>
            <sz val="9"/>
            <color indexed="81"/>
            <rFont val="Tahoma"/>
            <family val="2"/>
          </rPr>
          <t xml:space="preserve">
Check with bag in Seronera. This can't be right… Not enough from harvest. 
Target instead?</t>
        </r>
      </text>
    </comment>
    <comment ref="KD144" authorId="0">
      <text>
        <r>
          <rPr>
            <b/>
            <sz val="9"/>
            <color indexed="81"/>
            <rFont val="Tahoma"/>
            <family val="2"/>
          </rPr>
          <t>Marit Arneberg:</t>
        </r>
        <r>
          <rPr>
            <sz val="9"/>
            <color indexed="81"/>
            <rFont val="Tahoma"/>
            <family val="2"/>
          </rPr>
          <t xml:space="preserve">
Check with bag in Seronera. Too little harvested for sub-sampling.</t>
        </r>
      </text>
    </comment>
    <comment ref="KD145" authorId="0">
      <text>
        <r>
          <rPr>
            <b/>
            <sz val="9"/>
            <color indexed="81"/>
            <rFont val="Tahoma"/>
            <family val="2"/>
          </rPr>
          <t>Marit Arneberg:</t>
        </r>
        <r>
          <rPr>
            <sz val="9"/>
            <color indexed="81"/>
            <rFont val="Tahoma"/>
            <family val="2"/>
          </rPr>
          <t xml:space="preserve">
Check with bag in Seronera. This can't be right… To little harvested</t>
        </r>
      </text>
    </comment>
    <comment ref="KQ146" authorId="0">
      <text>
        <r>
          <rPr>
            <b/>
            <sz val="9"/>
            <color indexed="81"/>
            <rFont val="Tahoma"/>
            <family val="2"/>
          </rPr>
          <t>Marit Arneberg:</t>
        </r>
        <r>
          <rPr>
            <sz val="9"/>
            <color indexed="81"/>
            <rFont val="Tahoma"/>
            <family val="2"/>
          </rPr>
          <t xml:space="preserve">
Could Lab no 256 refer to this one? Since none of WET_P_ _EX_H3 target are missing</t>
        </r>
      </text>
    </comment>
    <comment ref="JW149" authorId="0">
      <text>
        <r>
          <rPr>
            <b/>
            <sz val="9"/>
            <color indexed="81"/>
            <rFont val="Tahoma"/>
            <charset val="1"/>
          </rPr>
          <t>Marit Arneberg:</t>
        </r>
        <r>
          <rPr>
            <sz val="9"/>
            <color indexed="81"/>
            <rFont val="Tahoma"/>
            <charset val="1"/>
          </rPr>
          <t xml:space="preserve">
Is it #59? Maybe send all? </t>
        </r>
      </text>
    </comment>
    <comment ref="JW151" authorId="0">
      <text>
        <r>
          <rPr>
            <b/>
            <sz val="9"/>
            <color indexed="81"/>
            <rFont val="Tahoma"/>
            <charset val="1"/>
          </rPr>
          <t>Marit Arneberg:</t>
        </r>
        <r>
          <rPr>
            <sz val="9"/>
            <color indexed="81"/>
            <rFont val="Tahoma"/>
            <charset val="1"/>
          </rPr>
          <t xml:space="preserve">
Should send all?</t>
        </r>
      </text>
    </comment>
    <comment ref="JW153" authorId="0">
      <text>
        <r>
          <rPr>
            <b/>
            <sz val="9"/>
            <color indexed="81"/>
            <rFont val="Tahoma"/>
            <charset val="1"/>
          </rPr>
          <t>Marit Arneberg:</t>
        </r>
        <r>
          <rPr>
            <sz val="9"/>
            <color indexed="81"/>
            <rFont val="Tahoma"/>
            <charset val="1"/>
          </rPr>
          <t xml:space="preserve">
Send all? </t>
        </r>
      </text>
    </comment>
    <comment ref="EQ166" authorId="0">
      <text>
        <r>
          <rPr>
            <b/>
            <sz val="9"/>
            <color indexed="81"/>
            <rFont val="Tahoma"/>
            <charset val="1"/>
          </rPr>
          <t>Marit Arneberg:</t>
        </r>
        <r>
          <rPr>
            <sz val="9"/>
            <color indexed="81"/>
            <rFont val="Tahoma"/>
            <charset val="1"/>
          </rPr>
          <t xml:space="preserve">
Spo.fes + Mic.kun (8)</t>
        </r>
      </text>
    </comment>
    <comment ref="EX166" authorId="0">
      <text>
        <r>
          <rPr>
            <b/>
            <sz val="9"/>
            <color indexed="81"/>
            <rFont val="Tahoma"/>
            <charset val="1"/>
          </rPr>
          <t>Marit Arneberg:</t>
        </r>
        <r>
          <rPr>
            <sz val="9"/>
            <color indexed="81"/>
            <rFont val="Tahoma"/>
            <charset val="1"/>
          </rPr>
          <t xml:space="preserve">
Spo.fes + Mic.kun (8)</t>
        </r>
      </text>
    </comment>
    <comment ref="JW168" authorId="0">
      <text>
        <r>
          <rPr>
            <b/>
            <sz val="9"/>
            <color indexed="81"/>
            <rFont val="Tahoma"/>
            <family val="2"/>
          </rPr>
          <t>Marit Arneberg:</t>
        </r>
        <r>
          <rPr>
            <sz val="9"/>
            <color indexed="81"/>
            <rFont val="Tahoma"/>
            <family val="2"/>
          </rPr>
          <t xml:space="preserve">
Shouldn't there be a subsample to SUA? Even if not written weight.</t>
        </r>
      </text>
    </comment>
    <comment ref="KF168" authorId="0">
      <text>
        <r>
          <rPr>
            <b/>
            <sz val="9"/>
            <color indexed="81"/>
            <rFont val="Tahoma"/>
            <family val="2"/>
          </rPr>
          <t>Marit Arneberg:</t>
        </r>
        <r>
          <rPr>
            <sz val="9"/>
            <color indexed="81"/>
            <rFont val="Tahoma"/>
            <family val="2"/>
          </rPr>
          <t xml:space="preserve">
Shouldn't there be a subsample to SUA? Even if not written weight.</t>
        </r>
      </text>
    </comment>
    <comment ref="FF174" authorId="0">
      <text>
        <r>
          <rPr>
            <b/>
            <sz val="9"/>
            <color indexed="81"/>
            <rFont val="Tahoma"/>
            <charset val="1"/>
          </rPr>
          <t>Marit Arneberg:</t>
        </r>
        <r>
          <rPr>
            <sz val="9"/>
            <color indexed="81"/>
            <rFont val="Tahoma"/>
            <charset val="1"/>
          </rPr>
          <t xml:space="preserve">
How to treat this? As nothing maybe…</t>
        </r>
      </text>
    </comment>
    <comment ref="FI174" authorId="0">
      <text>
        <r>
          <rPr>
            <b/>
            <sz val="9"/>
            <color indexed="81"/>
            <rFont val="Tahoma"/>
            <charset val="1"/>
          </rPr>
          <t>Marit Arneberg:</t>
        </r>
        <r>
          <rPr>
            <sz val="9"/>
            <color indexed="81"/>
            <rFont val="Tahoma"/>
            <charset val="1"/>
          </rPr>
          <t xml:space="preserve">
How to treat this? As nothing maybe…</t>
        </r>
      </text>
    </comment>
    <comment ref="JV182" authorId="0">
      <text>
        <r>
          <rPr>
            <b/>
            <sz val="9"/>
            <color indexed="81"/>
            <rFont val="Tahoma"/>
            <family val="2"/>
          </rPr>
          <t xml:space="preserve">Marit Arneberg:
</t>
        </r>
        <r>
          <rPr>
            <sz val="9"/>
            <color indexed="81"/>
            <rFont val="Tahoma"/>
            <family val="2"/>
          </rPr>
          <t>Marked with *. Ask Vilde</t>
        </r>
      </text>
    </comment>
    <comment ref="KA214" authorId="0">
      <text>
        <r>
          <rPr>
            <b/>
            <sz val="9"/>
            <color indexed="81"/>
            <rFont val="Tahoma"/>
            <charset val="1"/>
          </rPr>
          <t>Marit Arneberg:</t>
        </r>
        <r>
          <rPr>
            <sz val="9"/>
            <color indexed="81"/>
            <rFont val="Tahoma"/>
            <charset val="1"/>
          </rPr>
          <t xml:space="preserve">
All marked blue were subsampled by Marit in March. Seems not included in samples sent to SUA.. </t>
        </r>
      </text>
    </comment>
    <comment ref="KH216" authorId="0">
      <text>
        <r>
          <rPr>
            <b/>
            <sz val="9"/>
            <color indexed="81"/>
            <rFont val="Tahoma"/>
            <charset val="1"/>
          </rPr>
          <t>Marit Arneberg:</t>
        </r>
        <r>
          <rPr>
            <sz val="9"/>
            <color indexed="81"/>
            <rFont val="Tahoma"/>
            <charset val="1"/>
          </rPr>
          <t xml:space="preserve">
value from #1, There is a duplicate in #7</t>
        </r>
      </text>
    </comment>
    <comment ref="JZ217" authorId="0">
      <text>
        <r>
          <rPr>
            <b/>
            <sz val="9"/>
            <color indexed="81"/>
            <rFont val="Tahoma"/>
            <charset val="1"/>
          </rPr>
          <t>Marit Arneberg:</t>
        </r>
        <r>
          <rPr>
            <sz val="9"/>
            <color indexed="81"/>
            <rFont val="Tahoma"/>
            <charset val="1"/>
          </rPr>
          <t xml:space="preserve">
sheet 14 (mixup between nr.5 and 7?) 
(both are WET_W_2_EX_H5)</t>
        </r>
      </text>
    </comment>
    <comment ref="KF224" authorId="0">
      <text>
        <r>
          <rPr>
            <b/>
            <sz val="9"/>
            <color indexed="81"/>
            <rFont val="Tahoma"/>
            <family val="2"/>
          </rPr>
          <t>Marit Arneberg:</t>
        </r>
        <r>
          <rPr>
            <sz val="9"/>
            <color indexed="81"/>
            <rFont val="Tahoma"/>
            <family val="2"/>
          </rPr>
          <t xml:space="preserve">
Assumed #102 no field ref. should be here.
</t>
        </r>
      </text>
    </comment>
    <comment ref="JU236" authorId="0">
      <text>
        <r>
          <rPr>
            <b/>
            <sz val="9"/>
            <color indexed="81"/>
            <rFont val="Tahoma"/>
            <charset val="1"/>
          </rPr>
          <t>Marit Arneberg:</t>
        </r>
        <r>
          <rPr>
            <sz val="9"/>
            <color indexed="81"/>
            <rFont val="Tahoma"/>
            <charset val="1"/>
          </rPr>
          <t xml:space="preserve">
New weight (Philipo): 4g (sheet 3)</t>
        </r>
      </text>
    </comment>
    <comment ref="JZ236" authorId="0">
      <text>
        <r>
          <rPr>
            <b/>
            <sz val="9"/>
            <color indexed="81"/>
            <rFont val="Tahoma"/>
            <charset val="1"/>
          </rPr>
          <t>Marit Arneberg:</t>
        </r>
        <r>
          <rPr>
            <sz val="9"/>
            <color indexed="81"/>
            <rFont val="Tahoma"/>
            <charset val="1"/>
          </rPr>
          <t xml:space="preserve">
Assumed 4g recorded for target sp. should be 4g other sp. instead.</t>
        </r>
      </text>
    </comment>
    <comment ref="JZ242" authorId="0">
      <text>
        <r>
          <rPr>
            <b/>
            <sz val="9"/>
            <color indexed="81"/>
            <rFont val="Tahoma"/>
            <charset val="1"/>
          </rPr>
          <t>Marit Arneberg:</t>
        </r>
        <r>
          <rPr>
            <sz val="9"/>
            <color indexed="81"/>
            <rFont val="Tahoma"/>
            <charset val="1"/>
          </rPr>
          <t xml:space="preserve">
1g was recorded for DRY_P_1_OP. Assumed it should be here.</t>
        </r>
      </text>
    </comment>
    <comment ref="KH242" authorId="0">
      <text>
        <r>
          <rPr>
            <b/>
            <sz val="9"/>
            <color indexed="81"/>
            <rFont val="Tahoma"/>
            <charset val="1"/>
          </rPr>
          <t xml:space="preserve">Marit Arneberg:
</t>
        </r>
        <r>
          <rPr>
            <sz val="9"/>
            <color indexed="81"/>
            <rFont val="Tahoma"/>
            <charset val="1"/>
          </rPr>
          <t>Wrong marking? Assumed it should be here, not DRY_P_1_OP_H5</t>
        </r>
      </text>
    </comment>
    <comment ref="JW243" authorId="0">
      <text>
        <r>
          <rPr>
            <b/>
            <sz val="9"/>
            <color indexed="81"/>
            <rFont val="Tahoma"/>
            <charset val="1"/>
          </rPr>
          <t>Marit Arneberg:</t>
        </r>
        <r>
          <rPr>
            <sz val="9"/>
            <color indexed="81"/>
            <rFont val="Tahoma"/>
            <charset val="1"/>
          </rPr>
          <t xml:space="preserve">
Very small! Possible to analyse?</t>
        </r>
      </text>
    </comment>
    <comment ref="JU250" authorId="0">
      <text>
        <r>
          <rPr>
            <b/>
            <sz val="9"/>
            <color indexed="81"/>
            <rFont val="Tahoma"/>
            <charset val="1"/>
          </rPr>
          <t>Marit Arneberg:</t>
        </r>
        <r>
          <rPr>
            <sz val="9"/>
            <color indexed="81"/>
            <rFont val="Tahoma"/>
            <charset val="1"/>
          </rPr>
          <t xml:space="preserve">
Or 9 g? (sheet 2) Looks like weighed 2 times
</t>
        </r>
      </text>
    </comment>
    <comment ref="KF250" authorId="0">
      <text>
        <r>
          <rPr>
            <b/>
            <sz val="9"/>
            <color indexed="81"/>
            <rFont val="Tahoma"/>
            <charset val="1"/>
          </rPr>
          <t>Marit Arneberg:</t>
        </r>
        <r>
          <rPr>
            <sz val="9"/>
            <color indexed="81"/>
            <rFont val="Tahoma"/>
            <charset val="1"/>
          </rPr>
          <t xml:space="preserve">
Same ID for #8,9,10. Which value to use?</t>
        </r>
      </text>
    </comment>
    <comment ref="JZ262" authorId="0">
      <text>
        <r>
          <rPr>
            <b/>
            <sz val="9"/>
            <color indexed="81"/>
            <rFont val="Tahoma"/>
            <family val="2"/>
          </rPr>
          <t>Marit Arneberg:</t>
        </r>
        <r>
          <rPr>
            <sz val="9"/>
            <color indexed="81"/>
            <rFont val="Tahoma"/>
            <family val="2"/>
          </rPr>
          <t xml:space="preserve">
Probably the one with questionmark</t>
        </r>
      </text>
    </comment>
    <comment ref="JZ266" authorId="0">
      <text>
        <r>
          <rPr>
            <b/>
            <sz val="9"/>
            <color indexed="81"/>
            <rFont val="Tahoma"/>
            <family val="2"/>
          </rPr>
          <t>Marit Arneberg:</t>
        </r>
        <r>
          <rPr>
            <sz val="9"/>
            <color indexed="81"/>
            <rFont val="Tahoma"/>
            <family val="2"/>
          </rPr>
          <t xml:space="preserve">
Was duplicat from WET_P_3_EX_H6
</t>
        </r>
      </text>
    </comment>
    <comment ref="JW267" authorId="0">
      <text>
        <r>
          <rPr>
            <b/>
            <sz val="9"/>
            <color indexed="81"/>
            <rFont val="Tahoma"/>
            <charset val="1"/>
          </rPr>
          <t>Marit Arneberg:</t>
        </r>
        <r>
          <rPr>
            <sz val="9"/>
            <color indexed="81"/>
            <rFont val="Tahoma"/>
            <charset val="1"/>
          </rPr>
          <t xml:space="preserve">
Too large? </t>
        </r>
      </text>
    </comment>
    <comment ref="JW269" authorId="0">
      <text>
        <r>
          <rPr>
            <b/>
            <sz val="9"/>
            <color indexed="81"/>
            <rFont val="Tahoma"/>
            <charset val="1"/>
          </rPr>
          <t>Marit Arneberg:</t>
        </r>
        <r>
          <rPr>
            <sz val="9"/>
            <color indexed="81"/>
            <rFont val="Tahoma"/>
            <charset val="1"/>
          </rPr>
          <t xml:space="preserve">
Too large? </t>
        </r>
      </text>
    </comment>
    <comment ref="JZ275" authorId="0">
      <text>
        <r>
          <rPr>
            <b/>
            <sz val="9"/>
            <color indexed="81"/>
            <rFont val="Tahoma"/>
            <family val="2"/>
          </rPr>
          <t>Marit Arneberg:</t>
        </r>
        <r>
          <rPr>
            <sz val="9"/>
            <color indexed="81"/>
            <rFont val="Tahoma"/>
            <family val="2"/>
          </rPr>
          <t xml:space="preserve">
Was duplicat from WET_W_3_OP_H6
</t>
        </r>
      </text>
    </comment>
    <comment ref="CK291" authorId="0">
      <text>
        <r>
          <rPr>
            <b/>
            <sz val="9"/>
            <color indexed="81"/>
            <rFont val="Tahoma"/>
            <family val="2"/>
          </rPr>
          <t>Marit Arneberg:</t>
        </r>
        <r>
          <rPr>
            <sz val="9"/>
            <color indexed="81"/>
            <rFont val="Tahoma"/>
            <family val="2"/>
          </rPr>
          <t xml:space="preserve">
Written Gut.pitisa in the sheet</t>
        </r>
      </text>
    </comment>
    <comment ref="W306" authorId="0">
      <text>
        <r>
          <rPr>
            <b/>
            <sz val="9"/>
            <color indexed="81"/>
            <rFont val="Tahoma"/>
            <family val="2"/>
          </rPr>
          <t>Marit Arneberg:</t>
        </r>
        <r>
          <rPr>
            <sz val="9"/>
            <color indexed="81"/>
            <rFont val="Tahoma"/>
            <family val="2"/>
          </rPr>
          <t xml:space="preserve">
Was only written "incanum". Assumed it should refer to Sol.inc</t>
        </r>
      </text>
    </comment>
    <comment ref="JU322" authorId="0">
      <text>
        <r>
          <rPr>
            <b/>
            <sz val="9"/>
            <color indexed="81"/>
            <rFont val="Tahoma"/>
            <charset val="1"/>
          </rPr>
          <t>Marit Arneberg:</t>
        </r>
        <r>
          <rPr>
            <sz val="9"/>
            <color indexed="81"/>
            <rFont val="Tahoma"/>
            <charset val="1"/>
          </rPr>
          <t xml:space="preserve">
Really low value!</t>
        </r>
      </text>
    </comment>
    <comment ref="JU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JZ323" authorId="0">
      <text>
        <r>
          <rPr>
            <b/>
            <sz val="9"/>
            <color indexed="81"/>
            <rFont val="Tahoma"/>
            <charset val="1"/>
          </rPr>
          <t>Marit Arneberg:</t>
        </r>
        <r>
          <rPr>
            <sz val="9"/>
            <color indexed="81"/>
            <rFont val="Tahoma"/>
            <charset val="1"/>
          </rPr>
          <t xml:space="preserve">
#86 =54.90g?</t>
        </r>
      </text>
    </comment>
    <comment ref="KA323" authorId="0">
      <text>
        <r>
          <rPr>
            <b/>
            <sz val="9"/>
            <color indexed="81"/>
            <rFont val="Tahoma"/>
            <family val="2"/>
          </rPr>
          <t>Marit Arneberg:</t>
        </r>
        <r>
          <rPr>
            <sz val="9"/>
            <color indexed="81"/>
            <rFont val="Tahoma"/>
            <family val="2"/>
          </rPr>
          <t xml:space="preserve">
#86=10.81</t>
        </r>
      </text>
    </comment>
    <comment ref="JH338" authorId="0">
      <text>
        <r>
          <rPr>
            <b/>
            <sz val="9"/>
            <color indexed="81"/>
            <rFont val="Tahoma"/>
            <charset val="1"/>
          </rPr>
          <t>Marit Arneberg:</t>
        </r>
        <r>
          <rPr>
            <sz val="9"/>
            <color indexed="81"/>
            <rFont val="Tahoma"/>
            <charset val="1"/>
          </rPr>
          <t xml:space="preserve">
To Stu: What does this mean?</t>
        </r>
      </text>
    </comment>
    <comment ref="JU338" authorId="0">
      <text>
        <r>
          <rPr>
            <b/>
            <sz val="9"/>
            <color indexed="81"/>
            <rFont val="Tahoma"/>
            <family val="2"/>
          </rPr>
          <t>Marit Arneberg:</t>
        </r>
        <r>
          <rPr>
            <sz val="9"/>
            <color indexed="81"/>
            <rFont val="Tahoma"/>
            <family val="2"/>
          </rPr>
          <t xml:space="preserve">
Either #31 : 41.13 or #34: 36.33 should be here</t>
        </r>
      </text>
    </comment>
    <comment ref="JW338" authorId="0">
      <text>
        <r>
          <rPr>
            <b/>
            <sz val="9"/>
            <color indexed="81"/>
            <rFont val="Tahoma"/>
            <family val="2"/>
          </rPr>
          <t>Marit Arneberg:</t>
        </r>
        <r>
          <rPr>
            <sz val="9"/>
            <color indexed="81"/>
            <rFont val="Tahoma"/>
            <family val="2"/>
          </rPr>
          <t xml:space="preserve">
#31 = 19.63 OR #34= 23.12</t>
        </r>
      </text>
    </comment>
    <comment ref="JU340" authorId="0">
      <text>
        <r>
          <rPr>
            <b/>
            <sz val="9"/>
            <color indexed="81"/>
            <rFont val="Tahoma"/>
            <family val="2"/>
          </rPr>
          <t>Marit Arneberg:</t>
        </r>
        <r>
          <rPr>
            <sz val="9"/>
            <color indexed="81"/>
            <rFont val="Tahoma"/>
            <family val="2"/>
          </rPr>
          <t xml:space="preserve">
Either #31 or #34 should be here</t>
        </r>
      </text>
    </comment>
    <comment ref="JW340" authorId="0">
      <text>
        <r>
          <rPr>
            <b/>
            <sz val="9"/>
            <color indexed="81"/>
            <rFont val="Tahoma"/>
            <family val="2"/>
          </rPr>
          <t>Marit Arneberg:</t>
        </r>
        <r>
          <rPr>
            <sz val="9"/>
            <color indexed="81"/>
            <rFont val="Tahoma"/>
            <family val="2"/>
          </rPr>
          <t xml:space="preserve">
#31 = 19.63 OR #34= 23.12</t>
        </r>
      </text>
    </comment>
    <comment ref="JZ348" authorId="0">
      <text>
        <r>
          <rPr>
            <b/>
            <sz val="9"/>
            <color indexed="81"/>
            <rFont val="Tahoma"/>
            <charset val="1"/>
          </rPr>
          <t>Marit Arneberg:</t>
        </r>
        <r>
          <rPr>
            <sz val="9"/>
            <color indexed="81"/>
            <rFont val="Tahoma"/>
            <charset val="1"/>
          </rPr>
          <t xml:space="preserve">
#10 = 133.33 OR #79 = 141 g</t>
        </r>
      </text>
    </comment>
    <comment ref="KA348" authorId="0">
      <text>
        <r>
          <rPr>
            <b/>
            <sz val="9"/>
            <color indexed="81"/>
            <rFont val="Tahoma"/>
            <family val="2"/>
          </rPr>
          <t>Marit Arneberg:</t>
        </r>
        <r>
          <rPr>
            <sz val="9"/>
            <color indexed="81"/>
            <rFont val="Tahoma"/>
            <family val="2"/>
          </rPr>
          <t xml:space="preserve">
#10=45.91 OR #79 =22.75</t>
        </r>
      </text>
    </comment>
    <comment ref="JZ350" authorId="0">
      <text>
        <r>
          <rPr>
            <b/>
            <sz val="9"/>
            <color indexed="81"/>
            <rFont val="Tahoma"/>
            <family val="2"/>
          </rPr>
          <t>Marit Arneberg:</t>
        </r>
        <r>
          <rPr>
            <sz val="9"/>
            <color indexed="81"/>
            <rFont val="Tahoma"/>
            <family val="2"/>
          </rPr>
          <t xml:space="preserve">
Lacking. #12 value (7.23g) seems to low. </t>
        </r>
      </text>
    </comment>
    <comment ref="JZ351" authorId="0">
      <text>
        <r>
          <rPr>
            <b/>
            <sz val="9"/>
            <color indexed="81"/>
            <rFont val="Tahoma"/>
            <family val="2"/>
          </rPr>
          <t>Marit Arneberg:</t>
        </r>
        <r>
          <rPr>
            <sz val="9"/>
            <color indexed="81"/>
            <rFont val="Tahoma"/>
            <family val="2"/>
          </rPr>
          <t xml:space="preserve">
#10 = 133.33 OR #79 = 141 g</t>
        </r>
      </text>
    </comment>
    <comment ref="KA351" authorId="0">
      <text>
        <r>
          <rPr>
            <b/>
            <sz val="9"/>
            <color indexed="81"/>
            <rFont val="Tahoma"/>
            <family val="2"/>
          </rPr>
          <t>Marit Arneberg:</t>
        </r>
        <r>
          <rPr>
            <sz val="9"/>
            <color indexed="81"/>
            <rFont val="Tahoma"/>
            <family val="2"/>
          </rPr>
          <t xml:space="preserve">
#10=45.91 OR #79=22.75</t>
        </r>
      </text>
    </comment>
  </commentList>
</comments>
</file>

<file path=xl/comments2.xml><?xml version="1.0" encoding="utf-8"?>
<comments xmlns="http://schemas.openxmlformats.org/spreadsheetml/2006/main">
  <authors>
    <author>Marit Arneberg</author>
  </authors>
  <commentList>
    <comment ref="AF1" authorId="0">
      <text>
        <r>
          <rPr>
            <b/>
            <sz val="9"/>
            <color indexed="81"/>
            <rFont val="Tahoma"/>
            <charset val="1"/>
          </rPr>
          <t>Marit Arneberg:</t>
        </r>
        <r>
          <rPr>
            <sz val="9"/>
            <color indexed="81"/>
            <rFont val="Tahoma"/>
            <charset val="1"/>
          </rPr>
          <t xml:space="preserve">
Fix this column! With zero values and stuff. Then copy to Vilde.</t>
        </r>
      </text>
    </comment>
    <comment ref="AD5" authorId="0">
      <text>
        <r>
          <rPr>
            <b/>
            <sz val="9"/>
            <color indexed="81"/>
            <rFont val="Tahoma"/>
            <family val="2"/>
          </rPr>
          <t>Marit Arneberg:</t>
        </r>
        <r>
          <rPr>
            <sz val="9"/>
            <color indexed="81"/>
            <rFont val="Tahoma"/>
            <family val="2"/>
          </rPr>
          <t xml:space="preserve">
All veg.
Weighed 20.03.18
</t>
        </r>
      </text>
    </comment>
    <comment ref="AD8" authorId="0">
      <text>
        <r>
          <rPr>
            <b/>
            <sz val="9"/>
            <color indexed="81"/>
            <rFont val="Tahoma"/>
            <family val="2"/>
          </rPr>
          <t>Marit Arneberg:</t>
        </r>
        <r>
          <rPr>
            <sz val="9"/>
            <color indexed="81"/>
            <rFont val="Tahoma"/>
            <family val="2"/>
          </rPr>
          <t xml:space="preserve">
All veg.
</t>
        </r>
      </text>
    </comment>
    <comment ref="AC16" authorId="0">
      <text>
        <r>
          <rPr>
            <b/>
            <sz val="9"/>
            <color indexed="81"/>
            <rFont val="Tahoma"/>
            <family val="2"/>
          </rPr>
          <t>Marit Arneberg:</t>
        </r>
        <r>
          <rPr>
            <sz val="9"/>
            <color indexed="81"/>
            <rFont val="Tahoma"/>
            <family val="2"/>
          </rPr>
          <t xml:space="preserve">
Weighed 20.3.18, after grinded
</t>
        </r>
      </text>
    </comment>
    <comment ref="AD18" authorId="0">
      <text>
        <r>
          <rPr>
            <b/>
            <sz val="9"/>
            <color indexed="81"/>
            <rFont val="Tahoma"/>
            <family val="2"/>
          </rPr>
          <t>Marit Arneberg:</t>
        </r>
        <r>
          <rPr>
            <sz val="9"/>
            <color indexed="81"/>
            <rFont val="Tahoma"/>
            <family val="2"/>
          </rPr>
          <t xml:space="preserve">
All veg.
</t>
        </r>
      </text>
    </comment>
    <comment ref="AD19" authorId="0">
      <text>
        <r>
          <rPr>
            <b/>
            <sz val="9"/>
            <color indexed="81"/>
            <rFont val="Tahoma"/>
            <family val="2"/>
          </rPr>
          <t>Marit Arneberg:</t>
        </r>
        <r>
          <rPr>
            <sz val="9"/>
            <color indexed="81"/>
            <rFont val="Tahoma"/>
            <family val="2"/>
          </rPr>
          <t xml:space="preserve">
All veg. Weighed 20.03.18</t>
        </r>
      </text>
    </comment>
    <comment ref="AD20" authorId="0">
      <text>
        <r>
          <rPr>
            <b/>
            <sz val="9"/>
            <color indexed="81"/>
            <rFont val="Tahoma"/>
            <family val="2"/>
          </rPr>
          <t>Marit Arneberg:</t>
        </r>
        <r>
          <rPr>
            <sz val="9"/>
            <color indexed="81"/>
            <rFont val="Tahoma"/>
            <family val="2"/>
          </rPr>
          <t xml:space="preserve">
Weighed 20.03.18. 
</t>
        </r>
      </text>
    </comment>
    <comment ref="AD21" authorId="0">
      <text>
        <r>
          <rPr>
            <b/>
            <sz val="9"/>
            <color indexed="81"/>
            <rFont val="Tahoma"/>
            <family val="2"/>
          </rPr>
          <t>Marit Arneberg:</t>
        </r>
        <r>
          <rPr>
            <sz val="9"/>
            <color indexed="81"/>
            <rFont val="Tahoma"/>
            <family val="2"/>
          </rPr>
          <t xml:space="preserve">
Weighed 20.03.18
</t>
        </r>
      </text>
    </comment>
    <comment ref="AD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D70" authorId="0">
      <text>
        <r>
          <rPr>
            <b/>
            <sz val="9"/>
            <color indexed="81"/>
            <rFont val="Tahoma"/>
            <family val="2"/>
          </rPr>
          <t>Marit Arneberg:</t>
        </r>
        <r>
          <rPr>
            <sz val="9"/>
            <color indexed="81"/>
            <rFont val="Tahoma"/>
            <family val="2"/>
          </rPr>
          <t xml:space="preserve">
Funnet! Klippet opp
Weighed 21.3.18
</t>
        </r>
      </text>
    </comment>
    <comment ref="AC71" authorId="0">
      <text>
        <r>
          <rPr>
            <b/>
            <sz val="9"/>
            <color indexed="81"/>
            <rFont val="Tahoma"/>
            <family val="2"/>
          </rPr>
          <t>Marit Arneberg:</t>
        </r>
        <r>
          <rPr>
            <sz val="9"/>
            <color indexed="81"/>
            <rFont val="Tahoma"/>
            <family val="2"/>
          </rPr>
          <t xml:space="preserve">
14.3 i Anders doc, men mer logisk med 1.43 ift veg cover.</t>
        </r>
      </text>
    </comment>
    <comment ref="AD71" authorId="0">
      <text>
        <r>
          <rPr>
            <b/>
            <sz val="9"/>
            <color indexed="81"/>
            <rFont val="Tahoma"/>
            <family val="2"/>
          </rPr>
          <t>Marit Arneberg:</t>
        </r>
        <r>
          <rPr>
            <sz val="9"/>
            <color indexed="81"/>
            <rFont val="Tahoma"/>
            <family val="2"/>
          </rPr>
          <t xml:space="preserve">
Funnet! Klippet opp</t>
        </r>
      </text>
    </comment>
    <comment ref="AC72" authorId="0">
      <text>
        <r>
          <rPr>
            <b/>
            <sz val="9"/>
            <color indexed="81"/>
            <rFont val="Tahoma"/>
            <family val="2"/>
          </rPr>
          <t>Marit Arneberg:</t>
        </r>
        <r>
          <rPr>
            <sz val="9"/>
            <color indexed="81"/>
            <rFont val="Tahoma"/>
            <family val="2"/>
          </rPr>
          <t xml:space="preserve">
Funnet! Klippet opp</t>
        </r>
      </text>
    </comment>
    <comment ref="AD72" authorId="0">
      <text>
        <r>
          <rPr>
            <b/>
            <sz val="9"/>
            <color indexed="81"/>
            <rFont val="Tahoma"/>
            <family val="2"/>
          </rPr>
          <t>Marit Arneberg:</t>
        </r>
        <r>
          <rPr>
            <sz val="9"/>
            <color indexed="81"/>
            <rFont val="Tahoma"/>
            <family val="2"/>
          </rPr>
          <t xml:space="preserve">
Weighed 20.03.18
</t>
        </r>
      </text>
    </comment>
    <comment ref="AC73" authorId="0">
      <text>
        <r>
          <rPr>
            <b/>
            <sz val="9"/>
            <color indexed="81"/>
            <rFont val="Tahoma"/>
            <family val="2"/>
          </rPr>
          <t>Marit Arneberg:</t>
        </r>
        <r>
          <rPr>
            <sz val="9"/>
            <color indexed="81"/>
            <rFont val="Tahoma"/>
            <family val="2"/>
          </rPr>
          <t xml:space="preserve">
Mixed sample site 2 and 3 together. Not possible to use now!</t>
        </r>
      </text>
    </comment>
    <comment ref="AD73" authorId="0">
      <text>
        <r>
          <rPr>
            <b/>
            <sz val="9"/>
            <color indexed="81"/>
            <rFont val="Tahoma"/>
            <family val="2"/>
          </rPr>
          <t>Marit Arneberg:</t>
        </r>
        <r>
          <rPr>
            <sz val="9"/>
            <color indexed="81"/>
            <rFont val="Tahoma"/>
            <family val="2"/>
          </rPr>
          <t xml:space="preserve">
Funnet! Klippet opp</t>
        </r>
      </text>
    </comment>
    <comment ref="AC75" authorId="0">
      <text>
        <r>
          <rPr>
            <b/>
            <sz val="9"/>
            <color indexed="81"/>
            <rFont val="Tahoma"/>
            <family val="2"/>
          </rPr>
          <t>Marit Arneberg:</t>
        </r>
        <r>
          <rPr>
            <sz val="9"/>
            <color indexed="81"/>
            <rFont val="Tahoma"/>
            <family val="2"/>
          </rPr>
          <t xml:space="preserve">
Mixed sample site 2 and 3 together. Not possible to use now!</t>
        </r>
      </text>
    </comment>
    <comment ref="AD76" authorId="0">
      <text>
        <r>
          <rPr>
            <b/>
            <sz val="9"/>
            <color indexed="81"/>
            <rFont val="Tahoma"/>
            <family val="2"/>
          </rPr>
          <t>Marit Arneberg:</t>
        </r>
        <r>
          <rPr>
            <sz val="9"/>
            <color indexed="81"/>
            <rFont val="Tahoma"/>
            <family val="2"/>
          </rPr>
          <t xml:space="preserve">
Funnet! Klippet opp</t>
        </r>
      </text>
    </comment>
    <comment ref="AD79" authorId="0">
      <text>
        <r>
          <rPr>
            <b/>
            <sz val="9"/>
            <color indexed="81"/>
            <rFont val="Tahoma"/>
            <family val="2"/>
          </rPr>
          <t>Marit Arneberg:</t>
        </r>
        <r>
          <rPr>
            <sz val="9"/>
            <color indexed="81"/>
            <rFont val="Tahoma"/>
            <family val="2"/>
          </rPr>
          <t xml:space="preserve">
Funnet! Klippet opp</t>
        </r>
      </text>
    </comment>
    <comment ref="AD80" authorId="0">
      <text>
        <r>
          <rPr>
            <b/>
            <sz val="9"/>
            <color indexed="81"/>
            <rFont val="Tahoma"/>
            <family val="2"/>
          </rPr>
          <t>Marit Arneberg:</t>
        </r>
        <r>
          <rPr>
            <sz val="9"/>
            <color indexed="81"/>
            <rFont val="Tahoma"/>
            <family val="2"/>
          </rPr>
          <t xml:space="preserve">
Funnet! Klippet opp</t>
        </r>
      </text>
    </comment>
    <comment ref="AC85" authorId="0">
      <text>
        <r>
          <rPr>
            <b/>
            <sz val="9"/>
            <color indexed="81"/>
            <rFont val="Tahoma"/>
            <family val="2"/>
          </rPr>
          <t>Marit Arneberg:</t>
        </r>
        <r>
          <rPr>
            <sz val="9"/>
            <color indexed="81"/>
            <rFont val="Tahoma"/>
            <family val="2"/>
          </rPr>
          <t xml:space="preserve">
Funnet! Klippet opp</t>
        </r>
      </text>
    </comment>
    <comment ref="AD85" authorId="0">
      <text>
        <r>
          <rPr>
            <b/>
            <sz val="9"/>
            <color indexed="81"/>
            <rFont val="Tahoma"/>
            <family val="2"/>
          </rPr>
          <t>Marit Arneberg:</t>
        </r>
        <r>
          <rPr>
            <sz val="9"/>
            <color indexed="81"/>
            <rFont val="Tahoma"/>
            <family val="2"/>
          </rPr>
          <t xml:space="preserve">
Funnet! Klippet opp</t>
        </r>
      </text>
    </comment>
    <comment ref="AC89" authorId="0">
      <text>
        <r>
          <rPr>
            <b/>
            <sz val="9"/>
            <color indexed="81"/>
            <rFont val="Tahoma"/>
            <family val="2"/>
          </rPr>
          <t>Marit Arneberg:</t>
        </r>
        <r>
          <rPr>
            <sz val="9"/>
            <color indexed="81"/>
            <rFont val="Tahoma"/>
            <family val="2"/>
          </rPr>
          <t xml:space="preserve">
Funnet! Klippet opp</t>
        </r>
      </text>
    </comment>
    <comment ref="AD93" authorId="0">
      <text>
        <r>
          <rPr>
            <b/>
            <sz val="9"/>
            <color indexed="81"/>
            <rFont val="Tahoma"/>
            <family val="2"/>
          </rPr>
          <t>Marit Arneberg:</t>
        </r>
        <r>
          <rPr>
            <sz val="9"/>
            <color indexed="81"/>
            <rFont val="Tahoma"/>
            <family val="2"/>
          </rPr>
          <t xml:space="preserve">
Funnet! Klippet opp</t>
        </r>
      </text>
    </comment>
    <comment ref="AD94" authorId="0">
      <text>
        <r>
          <rPr>
            <b/>
            <sz val="9"/>
            <color indexed="81"/>
            <rFont val="Tahoma"/>
            <family val="2"/>
          </rPr>
          <t>Marit Arneberg:</t>
        </r>
        <r>
          <rPr>
            <sz val="9"/>
            <color indexed="81"/>
            <rFont val="Tahoma"/>
            <family val="2"/>
          </rPr>
          <t xml:space="preserve">
Funnet! Klippet opp</t>
        </r>
      </text>
    </comment>
    <comment ref="AC95" authorId="0">
      <text>
        <r>
          <rPr>
            <b/>
            <sz val="9"/>
            <color indexed="81"/>
            <rFont val="Tahoma"/>
            <family val="2"/>
          </rPr>
          <t>Marit Arneberg:</t>
        </r>
        <r>
          <rPr>
            <sz val="9"/>
            <color indexed="81"/>
            <rFont val="Tahoma"/>
            <family val="2"/>
          </rPr>
          <t xml:space="preserve">
Funnet! Klippet opp</t>
        </r>
      </text>
    </comment>
    <comment ref="AD95" authorId="0">
      <text>
        <r>
          <rPr>
            <b/>
            <sz val="9"/>
            <color indexed="81"/>
            <rFont val="Tahoma"/>
            <family val="2"/>
          </rPr>
          <t>Marit Arneberg:</t>
        </r>
        <r>
          <rPr>
            <sz val="9"/>
            <color indexed="81"/>
            <rFont val="Tahoma"/>
            <family val="2"/>
          </rPr>
          <t xml:space="preserve">
Funnet! Klippet opp</t>
        </r>
      </text>
    </comment>
    <comment ref="AC96" authorId="0">
      <text>
        <r>
          <rPr>
            <b/>
            <sz val="9"/>
            <color indexed="81"/>
            <rFont val="Tahoma"/>
            <family val="2"/>
          </rPr>
          <t>Marit Arneberg:</t>
        </r>
        <r>
          <rPr>
            <sz val="9"/>
            <color indexed="81"/>
            <rFont val="Tahoma"/>
            <family val="2"/>
          </rPr>
          <t xml:space="preserve">
Funnet! Klippet opp</t>
        </r>
      </text>
    </comment>
    <comment ref="AD96" authorId="0">
      <text>
        <r>
          <rPr>
            <b/>
            <sz val="9"/>
            <color indexed="81"/>
            <rFont val="Tahoma"/>
            <family val="2"/>
          </rPr>
          <t>Marit Arneberg:</t>
        </r>
        <r>
          <rPr>
            <sz val="9"/>
            <color indexed="81"/>
            <rFont val="Tahoma"/>
            <family val="2"/>
          </rPr>
          <t xml:space="preserve">
Funnet! Klippet opp</t>
        </r>
      </text>
    </comment>
    <comment ref="AD97" authorId="0">
      <text>
        <r>
          <rPr>
            <b/>
            <sz val="9"/>
            <color indexed="81"/>
            <rFont val="Tahoma"/>
            <family val="2"/>
          </rPr>
          <t>Marit Arneberg:</t>
        </r>
        <r>
          <rPr>
            <sz val="9"/>
            <color indexed="81"/>
            <rFont val="Tahoma"/>
            <family val="2"/>
          </rPr>
          <t xml:space="preserve">
Funnet! Klippet opp</t>
        </r>
      </text>
    </comment>
    <comment ref="AC111" authorId="0">
      <text>
        <r>
          <rPr>
            <b/>
            <sz val="9"/>
            <color indexed="81"/>
            <rFont val="Tahoma"/>
            <family val="2"/>
          </rPr>
          <t>Marit Arneberg:</t>
        </r>
        <r>
          <rPr>
            <sz val="9"/>
            <color indexed="81"/>
            <rFont val="Tahoma"/>
            <family val="2"/>
          </rPr>
          <t xml:space="preserve">
Still missing 18.3
</t>
        </r>
      </text>
    </comment>
    <comment ref="AD217" authorId="0">
      <text>
        <r>
          <rPr>
            <b/>
            <sz val="9"/>
            <color indexed="81"/>
            <rFont val="Tahoma"/>
            <charset val="1"/>
          </rPr>
          <t>Marit Arneberg:</t>
        </r>
        <r>
          <rPr>
            <sz val="9"/>
            <color indexed="81"/>
            <rFont val="Tahoma"/>
            <charset val="1"/>
          </rPr>
          <t xml:space="preserve">
sheet 14 (mixup between nr.5 and 7?) 
</t>
        </r>
      </text>
    </comment>
    <comment ref="AC236" authorId="0">
      <text>
        <r>
          <rPr>
            <b/>
            <sz val="9"/>
            <color indexed="81"/>
            <rFont val="Tahoma"/>
            <charset val="1"/>
          </rPr>
          <t>Marit Arneberg:</t>
        </r>
        <r>
          <rPr>
            <sz val="9"/>
            <color indexed="81"/>
            <rFont val="Tahoma"/>
            <charset val="1"/>
          </rPr>
          <t xml:space="preserve">
New weight (Philipo): 4g (sheet 3)</t>
        </r>
      </text>
    </comment>
    <comment ref="AD236" authorId="0">
      <text>
        <r>
          <rPr>
            <b/>
            <sz val="9"/>
            <color indexed="81"/>
            <rFont val="Tahoma"/>
            <charset val="1"/>
          </rPr>
          <t>Marit Arneberg:</t>
        </r>
        <r>
          <rPr>
            <sz val="9"/>
            <color indexed="81"/>
            <rFont val="Tahoma"/>
            <charset val="1"/>
          </rPr>
          <t xml:space="preserve">
Assumed 4g recorded for target sp. should be 4g other sp. instead.</t>
        </r>
      </text>
    </comment>
    <comment ref="AD242" authorId="0">
      <text>
        <r>
          <rPr>
            <b/>
            <sz val="9"/>
            <color indexed="81"/>
            <rFont val="Tahoma"/>
            <charset val="1"/>
          </rPr>
          <t>Marit Arneberg:</t>
        </r>
        <r>
          <rPr>
            <sz val="9"/>
            <color indexed="81"/>
            <rFont val="Tahoma"/>
            <charset val="1"/>
          </rPr>
          <t xml:space="preserve">
1g was recorded for DRY_P_1_OP. Assumed it should be here.</t>
        </r>
      </text>
    </comment>
    <comment ref="AC250" authorId="0">
      <text>
        <r>
          <rPr>
            <b/>
            <sz val="9"/>
            <color indexed="81"/>
            <rFont val="Tahoma"/>
            <charset val="1"/>
          </rPr>
          <t>Marit Arneberg:</t>
        </r>
        <r>
          <rPr>
            <sz val="9"/>
            <color indexed="81"/>
            <rFont val="Tahoma"/>
            <charset val="1"/>
          </rPr>
          <t xml:space="preserve">
Or 19 g? (sheet 2) Looks like weighed 2 times
</t>
        </r>
      </text>
    </comment>
    <comment ref="AD262" authorId="0">
      <text>
        <r>
          <rPr>
            <b/>
            <sz val="9"/>
            <color indexed="81"/>
            <rFont val="Tahoma"/>
            <family val="2"/>
          </rPr>
          <t>Marit Arneberg:</t>
        </r>
        <r>
          <rPr>
            <sz val="9"/>
            <color indexed="81"/>
            <rFont val="Tahoma"/>
            <family val="2"/>
          </rPr>
          <t xml:space="preserve">
Probably the one with questionmark</t>
        </r>
      </text>
    </comment>
    <comment ref="AD266" authorId="0">
      <text>
        <r>
          <rPr>
            <b/>
            <sz val="9"/>
            <color indexed="81"/>
            <rFont val="Tahoma"/>
            <family val="2"/>
          </rPr>
          <t>Marit Arneberg:</t>
        </r>
        <r>
          <rPr>
            <sz val="9"/>
            <color indexed="81"/>
            <rFont val="Tahoma"/>
            <family val="2"/>
          </rPr>
          <t xml:space="preserve">
Was duplicat from WET_P_3_EX_H6
</t>
        </r>
      </text>
    </comment>
    <comment ref="AD275" authorId="0">
      <text>
        <r>
          <rPr>
            <b/>
            <sz val="9"/>
            <color indexed="81"/>
            <rFont val="Tahoma"/>
            <family val="2"/>
          </rPr>
          <t>Marit Arneberg:</t>
        </r>
        <r>
          <rPr>
            <sz val="9"/>
            <color indexed="81"/>
            <rFont val="Tahoma"/>
            <family val="2"/>
          </rPr>
          <t xml:space="preserve">
Was duplicat from WET_W_3_OP_H6
</t>
        </r>
      </text>
    </comment>
    <comment ref="AC322" authorId="0">
      <text>
        <r>
          <rPr>
            <b/>
            <sz val="9"/>
            <color indexed="81"/>
            <rFont val="Tahoma"/>
            <charset val="1"/>
          </rPr>
          <t>Marit Arneberg:</t>
        </r>
        <r>
          <rPr>
            <sz val="9"/>
            <color indexed="81"/>
            <rFont val="Tahoma"/>
            <charset val="1"/>
          </rPr>
          <t xml:space="preserve">
Really low value!</t>
        </r>
      </text>
    </comment>
    <comment ref="AC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D323" authorId="0">
      <text>
        <r>
          <rPr>
            <b/>
            <sz val="9"/>
            <color indexed="81"/>
            <rFont val="Tahoma"/>
            <charset val="1"/>
          </rPr>
          <t>Marit Arneberg:</t>
        </r>
        <r>
          <rPr>
            <sz val="9"/>
            <color indexed="81"/>
            <rFont val="Tahoma"/>
            <charset val="1"/>
          </rPr>
          <t xml:space="preserve">
#86 =54.90g?</t>
        </r>
      </text>
    </comment>
    <comment ref="AC338" authorId="0">
      <text>
        <r>
          <rPr>
            <b/>
            <sz val="9"/>
            <color indexed="81"/>
            <rFont val="Tahoma"/>
            <family val="2"/>
          </rPr>
          <t>Marit Arneberg:</t>
        </r>
        <r>
          <rPr>
            <sz val="9"/>
            <color indexed="81"/>
            <rFont val="Tahoma"/>
            <family val="2"/>
          </rPr>
          <t xml:space="preserve">
Either #31 or #34 should be here</t>
        </r>
      </text>
    </comment>
    <comment ref="AC340" authorId="0">
      <text>
        <r>
          <rPr>
            <b/>
            <sz val="9"/>
            <color indexed="81"/>
            <rFont val="Tahoma"/>
            <family val="2"/>
          </rPr>
          <t>Marit Arneberg:</t>
        </r>
        <r>
          <rPr>
            <sz val="9"/>
            <color indexed="81"/>
            <rFont val="Tahoma"/>
            <family val="2"/>
          </rPr>
          <t xml:space="preserve">
Either #31 or #34 should be here</t>
        </r>
      </text>
    </comment>
    <comment ref="AD348" authorId="0">
      <text>
        <r>
          <rPr>
            <b/>
            <sz val="9"/>
            <color indexed="81"/>
            <rFont val="Tahoma"/>
            <charset val="1"/>
          </rPr>
          <t>Marit Arneberg:</t>
        </r>
        <r>
          <rPr>
            <sz val="9"/>
            <color indexed="81"/>
            <rFont val="Tahoma"/>
            <charset val="1"/>
          </rPr>
          <t xml:space="preserve">
#10 = 133.33 OR #79 = 141 g</t>
        </r>
      </text>
    </comment>
    <comment ref="AD350" authorId="0">
      <text>
        <r>
          <rPr>
            <b/>
            <sz val="9"/>
            <color indexed="81"/>
            <rFont val="Tahoma"/>
            <family val="2"/>
          </rPr>
          <t>Marit Arneberg:</t>
        </r>
        <r>
          <rPr>
            <sz val="9"/>
            <color indexed="81"/>
            <rFont val="Tahoma"/>
            <family val="2"/>
          </rPr>
          <t xml:space="preserve">
Lacking. #12 value (7.23g) seems to low. </t>
        </r>
      </text>
    </comment>
    <comment ref="AD351" authorId="0">
      <text>
        <r>
          <rPr>
            <b/>
            <sz val="9"/>
            <color indexed="81"/>
            <rFont val="Tahoma"/>
            <family val="2"/>
          </rPr>
          <t>Marit Arneberg:</t>
        </r>
        <r>
          <rPr>
            <sz val="9"/>
            <color indexed="81"/>
            <rFont val="Tahoma"/>
            <family val="2"/>
          </rPr>
          <t xml:space="preserve">
#10 = 133.33 OR #79 = 141 g</t>
        </r>
      </text>
    </comment>
  </commentList>
</comments>
</file>

<file path=xl/comments3.xml><?xml version="1.0" encoding="utf-8"?>
<comments xmlns="http://schemas.openxmlformats.org/spreadsheetml/2006/main">
  <authors>
    <author>Marit Arneberg</author>
  </authors>
  <commentList>
    <comment ref="A12" authorId="0">
      <text>
        <r>
          <rPr>
            <b/>
            <sz val="9"/>
            <color indexed="81"/>
            <rFont val="Tahoma"/>
            <charset val="1"/>
          </rPr>
          <t>Marit Arneberg:</t>
        </r>
        <r>
          <rPr>
            <sz val="9"/>
            <color indexed="81"/>
            <rFont val="Tahoma"/>
            <charset val="1"/>
          </rPr>
          <t xml:space="preserve">
Marit's phone
</t>
        </r>
      </text>
    </comment>
    <comment ref="A13" authorId="0">
      <text>
        <r>
          <rPr>
            <b/>
            <sz val="9"/>
            <color indexed="81"/>
            <rFont val="Tahoma"/>
            <charset val="1"/>
          </rPr>
          <t>Marit Arneberg:</t>
        </r>
        <r>
          <rPr>
            <sz val="9"/>
            <color indexed="81"/>
            <rFont val="Tahoma"/>
            <charset val="1"/>
          </rPr>
          <t xml:space="preserve">
Marits phone</t>
        </r>
      </text>
    </comment>
    <comment ref="A16" authorId="0">
      <text>
        <r>
          <rPr>
            <b/>
            <sz val="9"/>
            <color indexed="81"/>
            <rFont val="Tahoma"/>
            <charset val="1"/>
          </rPr>
          <t>Marit Arneberg:</t>
        </r>
        <r>
          <rPr>
            <sz val="9"/>
            <color indexed="81"/>
            <rFont val="Tahoma"/>
            <charset val="1"/>
          </rPr>
          <t xml:space="preserve">
Probably Bot. Insculpta</t>
        </r>
      </text>
    </comment>
    <comment ref="A69" authorId="0">
      <text>
        <r>
          <rPr>
            <b/>
            <sz val="9"/>
            <color indexed="81"/>
            <rFont val="Tahoma"/>
            <charset val="1"/>
          </rPr>
          <t>Marit Arneberg:</t>
        </r>
        <r>
          <rPr>
            <sz val="9"/>
            <color indexed="81"/>
            <rFont val="Tahoma"/>
            <charset val="1"/>
          </rPr>
          <t xml:space="preserve">
Bukombes camera. Frrom H1, March 2017</t>
        </r>
      </text>
    </comment>
    <comment ref="A75" authorId="0">
      <text>
        <r>
          <rPr>
            <b/>
            <sz val="9"/>
            <color indexed="81"/>
            <rFont val="Tahoma"/>
            <charset val="1"/>
          </rPr>
          <t>Marit Arneberg:</t>
        </r>
        <r>
          <rPr>
            <sz val="9"/>
            <color indexed="81"/>
            <rFont val="Tahoma"/>
            <charset val="1"/>
          </rPr>
          <t xml:space="preserve">
Not included in dataset?</t>
        </r>
      </text>
    </comment>
  </commentList>
</comments>
</file>

<file path=xl/sharedStrings.xml><?xml version="1.0" encoding="utf-8"?>
<sst xmlns="http://schemas.openxmlformats.org/spreadsheetml/2006/main" count="8672" uniqueCount="1055">
  <si>
    <t>Open plots from exclosure</t>
  </si>
  <si>
    <t>Region</t>
  </si>
  <si>
    <t>WET_W_1_EX_H1</t>
  </si>
  <si>
    <t>WET_W_1_OP_H1</t>
  </si>
  <si>
    <t>WET_W_2_EX_H1</t>
  </si>
  <si>
    <t>WET_W_2_OP_H1</t>
  </si>
  <si>
    <t>WET_W_3_EX_H1</t>
  </si>
  <si>
    <t>WET_W_3_OP_H1</t>
  </si>
  <si>
    <t>WET_W_4_EX_H1</t>
  </si>
  <si>
    <t>WET_W_4_OP_H1</t>
  </si>
  <si>
    <t>WET_P_1_EX_H1</t>
  </si>
  <si>
    <t>WET_P_1_OP_H1</t>
  </si>
  <si>
    <t>WET_P_2_EX_H1</t>
  </si>
  <si>
    <t>WET_P_2_OP_H1</t>
  </si>
  <si>
    <t>Handajega</t>
  </si>
  <si>
    <t>Mwantimba</t>
  </si>
  <si>
    <t>WET_P_3_EX_H1</t>
  </si>
  <si>
    <t>WET_P_3_OP_H1</t>
  </si>
  <si>
    <t>WET_P_4_EX_H1</t>
  </si>
  <si>
    <t>WET_P_4_OP_H1</t>
  </si>
  <si>
    <t>DRY_W_1_EX_H1</t>
  </si>
  <si>
    <t>Species name</t>
  </si>
  <si>
    <t>Species ID</t>
  </si>
  <si>
    <t>Chr.ori</t>
  </si>
  <si>
    <t>DRY_W_1_OP_H1</t>
  </si>
  <si>
    <t>DRY_W_2_EX_H1</t>
  </si>
  <si>
    <t>DRY_W_2_OP_H1</t>
  </si>
  <si>
    <t>DRY_W_3_EX_H1</t>
  </si>
  <si>
    <t>DRY_W_3_OP_H1</t>
  </si>
  <si>
    <t>DRY_W_4_EX_H1</t>
  </si>
  <si>
    <t>DRY_W_4_OP_H1</t>
  </si>
  <si>
    <t>Maswa</t>
  </si>
  <si>
    <t>DRY_P_1_EX_H1</t>
  </si>
  <si>
    <t>DRY_P_1_OP_H1</t>
  </si>
  <si>
    <t>DRY_P_2_EX_H1</t>
  </si>
  <si>
    <t>DRY_P_2_OP_H1</t>
  </si>
  <si>
    <t>DRY_P_3_EX_H1</t>
  </si>
  <si>
    <t>DRY_P_3_OP_H1</t>
  </si>
  <si>
    <t>DRY_P_4_EX_H1</t>
  </si>
  <si>
    <t>The.tri</t>
  </si>
  <si>
    <t>Themeda triandra</t>
  </si>
  <si>
    <t>WP</t>
  </si>
  <si>
    <t>WET_W_1_H1</t>
  </si>
  <si>
    <t>WET_W_2_H1</t>
  </si>
  <si>
    <t>WET_W_3_H1</t>
  </si>
  <si>
    <t>WET_W_4_H1</t>
  </si>
  <si>
    <t>WET_P_1_H1</t>
  </si>
  <si>
    <t>WET_P_2_H1</t>
  </si>
  <si>
    <t>WET_P_3_H1</t>
  </si>
  <si>
    <t>WET_P_4_H1</t>
  </si>
  <si>
    <t>DRY_P_4_OP_H1</t>
  </si>
  <si>
    <t>DRY_W_1_H1</t>
  </si>
  <si>
    <t>DRY_W_2_H1</t>
  </si>
  <si>
    <t>DRY_W_3_H1</t>
  </si>
  <si>
    <t>DRY_W_4_H1</t>
  </si>
  <si>
    <t>DRY_P_1_H1</t>
  </si>
  <si>
    <t>DRY_P_2_H1</t>
  </si>
  <si>
    <t>DRY_P_3_H1</t>
  </si>
  <si>
    <t>DRY_P_4_H1</t>
  </si>
  <si>
    <t>Makao</t>
  </si>
  <si>
    <t>Was burnt in oct.-nov. 2016</t>
  </si>
  <si>
    <t>DRY_W_1_EX2_H1</t>
  </si>
  <si>
    <t>DRY_W_2_EX2_H1</t>
  </si>
  <si>
    <t>DRY_W_3_EX2_H1</t>
  </si>
  <si>
    <t>DRY_W_4_EX2_H1</t>
  </si>
  <si>
    <t>SE_1_EX_H1</t>
  </si>
  <si>
    <t>SE_1_EX2_H1</t>
  </si>
  <si>
    <t>Sporobolus pyramidalis</t>
  </si>
  <si>
    <t>Microchloa kunthii</t>
  </si>
  <si>
    <t>Solonam incanum</t>
  </si>
  <si>
    <t>Heteropogon contortus</t>
  </si>
  <si>
    <t>Ormocarpum trichocarpum</t>
  </si>
  <si>
    <t>Sporobolus festivus</t>
  </si>
  <si>
    <t>??</t>
  </si>
  <si>
    <t>Functional group</t>
  </si>
  <si>
    <t>Digitaria macroblephara</t>
  </si>
  <si>
    <t>Dig.mac</t>
  </si>
  <si>
    <t>Bothriochloa insculpta</t>
  </si>
  <si>
    <t>Indigofera volkensii</t>
  </si>
  <si>
    <t>Blepharis spp.</t>
  </si>
  <si>
    <t xml:space="preserve">Dicrostachys cinerea </t>
  </si>
  <si>
    <t>Cenchrus cilialis</t>
  </si>
  <si>
    <t>Cyperaceae species</t>
  </si>
  <si>
    <t>Sporobolus ioclados</t>
  </si>
  <si>
    <t>Panicum coloratum</t>
  </si>
  <si>
    <t>Indigofera species</t>
  </si>
  <si>
    <t>Commelina species</t>
  </si>
  <si>
    <t>Herb (succulent)</t>
  </si>
  <si>
    <t>Pennisetum mezianum</t>
  </si>
  <si>
    <t>Tribulus terrestris</t>
  </si>
  <si>
    <t>Gutenbergia cordifolia</t>
  </si>
  <si>
    <t>Brachiaria species</t>
  </si>
  <si>
    <t>Ipomoea mombassana</t>
  </si>
  <si>
    <t>Cynodon dactylon</t>
  </si>
  <si>
    <t>Cyn.dac</t>
  </si>
  <si>
    <t>Sida ovata</t>
  </si>
  <si>
    <t>Justicia matammernsis</t>
  </si>
  <si>
    <t>Herpachne schimperi</t>
  </si>
  <si>
    <t>Indigofera hochstetteri</t>
  </si>
  <si>
    <t>Dactylocetenium aegyptium</t>
  </si>
  <si>
    <t>Justicia betonica</t>
  </si>
  <si>
    <t>Aristida species</t>
  </si>
  <si>
    <t>Eragrostis racemosa</t>
  </si>
  <si>
    <t>Oxygonum sinuatum</t>
  </si>
  <si>
    <t>Leucas species</t>
  </si>
  <si>
    <t>Leucas deflexa</t>
  </si>
  <si>
    <t>Oxygonum species</t>
  </si>
  <si>
    <t>Bidens species</t>
  </si>
  <si>
    <t>Sporobolus marginatus</t>
  </si>
  <si>
    <t>jpeg 906</t>
  </si>
  <si>
    <t>Bilde 21.02.10.06</t>
  </si>
  <si>
    <t>Bilde 20.02.17.42</t>
  </si>
  <si>
    <t>jpeg 963</t>
  </si>
  <si>
    <t>jpeg 964</t>
  </si>
  <si>
    <t>jpeg 965-967</t>
  </si>
  <si>
    <t>Was burnt in oct.-nov. 2016. Hard to distinguish species.</t>
  </si>
  <si>
    <t>Name in datasheet</t>
  </si>
  <si>
    <t>Explanation</t>
  </si>
  <si>
    <t>All waypoints registered on the GPS, and taken in barbed wire exclosure</t>
  </si>
  <si>
    <t>Open plots are placed maximum 12 m from the barbed wire exclosure, and the bearing is measured in degrees read from a compass.</t>
  </si>
  <si>
    <t xml:space="preserve">Plot ID </t>
  </si>
  <si>
    <t xml:space="preserve">[Region]_[landuse]_[site]_[plot type]_ [harvest number]. Region (Handajega, Mwantimba, Maswa, Makao) Landuse (Wet, wild) Site (1,2,3,4) Plot type (In= initial harvest, Ex=barbed wire, Ex1=metal mesh, Op=open) </t>
  </si>
  <si>
    <t>Snap160217.1241</t>
  </si>
  <si>
    <t>Snap160217.1243</t>
  </si>
  <si>
    <t>Was burnt in oct.-nov. 2016. Mostly grasses, 1 herb</t>
  </si>
  <si>
    <t xml:space="preserve">Was burnt in oct.-nov. 2016. Spo. And mic. Very hard to distinguish when not flowering. </t>
  </si>
  <si>
    <t>Digitaria species</t>
  </si>
  <si>
    <t>Heavily grazed. Small thorny Acacia scattered around.</t>
  </si>
  <si>
    <t>Heavily grazed. Small thorny Acacia scattered around. Near settlement with large hedge.</t>
  </si>
  <si>
    <t>Very dry, almost no green vegetation. This site was done in a hurry because of rain coming. Initial harvest was done without sp. cover registration.</t>
  </si>
  <si>
    <t>Very dry, almost no green vegetation.</t>
  </si>
  <si>
    <t>Very dry, almost no green vegetation. No pasture disc on setup.</t>
  </si>
  <si>
    <t>Similar to Cynodon</t>
  </si>
  <si>
    <t>965-967</t>
  </si>
  <si>
    <t>jpeg 918</t>
  </si>
  <si>
    <t>jpeg 921</t>
  </si>
  <si>
    <t>Vernonia sp.?</t>
  </si>
  <si>
    <t>Seronera</t>
  </si>
  <si>
    <t>jpeg white flowers in two rows</t>
  </si>
  <si>
    <t>jpeg white</t>
  </si>
  <si>
    <t>Chloris dominant</t>
  </si>
  <si>
    <t>Eragrostis tenuifolia</t>
  </si>
  <si>
    <t>Aristida?</t>
  </si>
  <si>
    <t>Biden?</t>
  </si>
  <si>
    <t>Leucas?</t>
  </si>
  <si>
    <t>Common grazing area. A lot of bushes and small trees. Sandy soil. Quite homogenous vegetation cover. Grazed, but still good veg.cover</t>
  </si>
  <si>
    <t xml:space="preserve">Game reserve. Dry. Scattered trees, open forest. Little grass, a lot of herbs in the area, especially under the trees. Heavily grazed! </t>
  </si>
  <si>
    <t>Has milky sap</t>
  </si>
  <si>
    <t>Soft soil. Easy to dig in.</t>
  </si>
  <si>
    <t>Open clearing between large trees. Small shrubs scattered.</t>
  </si>
  <si>
    <t xml:space="preserve">Have thorny, hard seeds </t>
  </si>
  <si>
    <t>Nær pløyd jorde. Mulig det vil utvides.</t>
  </si>
  <si>
    <t>Sandy soil.</t>
  </si>
  <si>
    <t>Euphorbia indica</t>
  </si>
  <si>
    <t>SE_1_OP_H1</t>
  </si>
  <si>
    <t>SE_2_EX_H1</t>
  </si>
  <si>
    <t>SE_2_EX2_H1</t>
  </si>
  <si>
    <t>SE_2_OP_H1</t>
  </si>
  <si>
    <t>SE_3_EX_H1</t>
  </si>
  <si>
    <t>SE_3_EX2_H1</t>
  </si>
  <si>
    <t>SE_3_OP_H1</t>
  </si>
  <si>
    <t>SE_4_EX_H1</t>
  </si>
  <si>
    <t>SE_4_EX2_H1</t>
  </si>
  <si>
    <t>SE_4_OP_H1</t>
  </si>
  <si>
    <t xml:space="preserve">In the beginning of long rains. Very short grass, but vegetation starting to sprout. </t>
  </si>
  <si>
    <t>Picture (setup)</t>
  </si>
  <si>
    <t>Comments (setup)</t>
  </si>
  <si>
    <t>Picture (harvest)</t>
  </si>
  <si>
    <t>Comments (harvest)</t>
  </si>
  <si>
    <t>Biomass target sp. (g) BEFORE GRINDING</t>
  </si>
  <si>
    <t>Biomass other sp. (g) BEFORE GRINDING</t>
  </si>
  <si>
    <t>NB! Check sphaerantus sp.</t>
  </si>
  <si>
    <t>Dyschoriste radicans</t>
  </si>
  <si>
    <t>x</t>
  </si>
  <si>
    <t>Sphaeranthus sp.</t>
  </si>
  <si>
    <t>Commelina benghalensis</t>
  </si>
  <si>
    <t>WET_W_1_EX_H2</t>
  </si>
  <si>
    <t>WET_W_1_OP_H2</t>
  </si>
  <si>
    <t>WET_W_2_EX_H2</t>
  </si>
  <si>
    <t>WET_W_2_OP_H2</t>
  </si>
  <si>
    <t>WET_W_3_EX_H2</t>
  </si>
  <si>
    <t>WET_W_3_OP_H2</t>
  </si>
  <si>
    <t>WET_W_4_EX_H2</t>
  </si>
  <si>
    <t>WET_W_4_OP_H2</t>
  </si>
  <si>
    <t>WET_P_1_EX_H2</t>
  </si>
  <si>
    <t>WET_P_1_OP_H2</t>
  </si>
  <si>
    <t>WET_P_2_EX_H2</t>
  </si>
  <si>
    <t>WET_P_2_OP_H2</t>
  </si>
  <si>
    <t>WET_P_3_EX_H2</t>
  </si>
  <si>
    <t>WET_P_3_OP_H2</t>
  </si>
  <si>
    <t>WET_P_4_EX_H2</t>
  </si>
  <si>
    <t>WET_P_4_OP_H2</t>
  </si>
  <si>
    <t>DRY_W_1_EX_H2</t>
  </si>
  <si>
    <t>DRY_W_1_EX2_H2</t>
  </si>
  <si>
    <t>DRY_W_1_OP_H2</t>
  </si>
  <si>
    <t>DRY_W_2_EX_H2</t>
  </si>
  <si>
    <t>DRY_W_2_EX2_H2</t>
  </si>
  <si>
    <t>DRY_W_2_OP_H2</t>
  </si>
  <si>
    <t>DRY_W_3_EX_H2</t>
  </si>
  <si>
    <t>DRY_W_3_EX2_H2</t>
  </si>
  <si>
    <t>DRY_W_3_OP_H2</t>
  </si>
  <si>
    <t>DRY_W_4_EX_H2</t>
  </si>
  <si>
    <t>DRY_W_4_EX2_H2</t>
  </si>
  <si>
    <t>DRY_W_4_OP_H2</t>
  </si>
  <si>
    <t>DRY_P_1_EX_H2</t>
  </si>
  <si>
    <t>DRY_P_1_OP_H2</t>
  </si>
  <si>
    <t>DRY_P_2_EX_H2</t>
  </si>
  <si>
    <t>DRY_P_2_OP_H2</t>
  </si>
  <si>
    <t>DRY_P_3_EX_H2</t>
  </si>
  <si>
    <t>DRY_P_3_OP_H2</t>
  </si>
  <si>
    <t>DRY_P_4_EX_H2</t>
  </si>
  <si>
    <t>DRY_P_4_OP_H2</t>
  </si>
  <si>
    <t>SE_1_EX_H2</t>
  </si>
  <si>
    <t>SE_1_EX2_H2</t>
  </si>
  <si>
    <t>SE_1_OP_H2</t>
  </si>
  <si>
    <t>SE_2_EX_H2</t>
  </si>
  <si>
    <t>SE_2_EX2_H2</t>
  </si>
  <si>
    <t>SE_2_OP_H2</t>
  </si>
  <si>
    <t>SE_3_EX_H2</t>
  </si>
  <si>
    <t>SE_3_EX2_H2</t>
  </si>
  <si>
    <t>SE_3_OP_H2</t>
  </si>
  <si>
    <t>SE_4_EX_H2</t>
  </si>
  <si>
    <t>SE_4_EX2_H2</t>
  </si>
  <si>
    <t>SE_4_OP_H2</t>
  </si>
  <si>
    <t>SE_1_H1</t>
  </si>
  <si>
    <t>SE_2_H1</t>
  </si>
  <si>
    <t>SE_2_H2</t>
  </si>
  <si>
    <t>SE_3_H1</t>
  </si>
  <si>
    <t>SE_4_H1</t>
  </si>
  <si>
    <t>WET_W_1_H2</t>
  </si>
  <si>
    <t>WET_W_2_H2</t>
  </si>
  <si>
    <t>WET_W_3_H2</t>
  </si>
  <si>
    <t>WET_W_4_H2</t>
  </si>
  <si>
    <t>WET_P_1_H2</t>
  </si>
  <si>
    <t>WET_P_2_H2</t>
  </si>
  <si>
    <t>WET_P_3_H2</t>
  </si>
  <si>
    <t>WET_P_4_H2</t>
  </si>
  <si>
    <t>DRY_W_1_H2</t>
  </si>
  <si>
    <t>DRY_W_2_H2</t>
  </si>
  <si>
    <t>DRY_W_3_H2</t>
  </si>
  <si>
    <t>DRY_W_4_H2</t>
  </si>
  <si>
    <t>DRY_P_1_H2</t>
  </si>
  <si>
    <t>DRY_P_2_H2</t>
  </si>
  <si>
    <t>DRY_P_3_H2</t>
  </si>
  <si>
    <t>DRY_P_4_H2</t>
  </si>
  <si>
    <t>SE_1_H2</t>
  </si>
  <si>
    <t>SE_3_H2</t>
  </si>
  <si>
    <t>SE_4_H2</t>
  </si>
  <si>
    <t xml:space="preserve">Biomass target sp. (g) ANALYSES </t>
  </si>
  <si>
    <t>Biomass other sp. (g) ANALYSES</t>
  </si>
  <si>
    <t>LATER</t>
  </si>
  <si>
    <t>Chrysochloa orientalis</t>
  </si>
  <si>
    <t>Biomass TOTAL (g)</t>
  </si>
  <si>
    <t>Biomass target sp. (g) AFTER GRINDING &lt;4g</t>
  </si>
  <si>
    <t>Biomass other sp. (g) AFTER GRINDING &lt;4g</t>
  </si>
  <si>
    <t>Biomass target sp. REFERENCE &lt;4g</t>
  </si>
  <si>
    <t>Biomass other sp. (g) WET SAMPLES</t>
  </si>
  <si>
    <t>Biomass target sp. (g) WET SAMPLES</t>
  </si>
  <si>
    <t>Sporobolus africanus</t>
  </si>
  <si>
    <t xml:space="preserve">Very dry! Just like setup in feb. </t>
  </si>
  <si>
    <t xml:space="preserve">Cage smaller than last. Should stretch out next time. </t>
  </si>
  <si>
    <t>Pastures/private land. Very dry. Hard to distinguish between sp. Especially Chl.pyg and Chr.ori, due to the likeness in growth.</t>
  </si>
  <si>
    <t xml:space="preserve">1.harvest (20.-26. March) Bukombe, Ragnhild, Marit </t>
  </si>
  <si>
    <t>2.harvest (May) Stuart</t>
  </si>
  <si>
    <t>Setup (February) Bukombe, James, Marit</t>
  </si>
  <si>
    <t>Vegetation had grown a lot. With help from Anthony (?)</t>
  </si>
  <si>
    <t>Inside park, boundary. Very dry!</t>
  </si>
  <si>
    <t xml:space="preserve">With help from Revocatus (the teacher). More moisture. Several spp. in flower; easier to distinguish Chl. and Chr. because of the different flowers. Nevertheless problematic when not in flower, even Bukombe struggled. A lot of back and forth and frustration. Some plots from last setup didn't even have the target sp. Some grass was eaten by ants (from ant holes inside the plot), site 1 and 2. </t>
  </si>
  <si>
    <t>Some grass eaten by ants</t>
  </si>
  <si>
    <t>Other sp. together 20 %</t>
  </si>
  <si>
    <t>Sum of other sp. &lt;5%</t>
  </si>
  <si>
    <t>Each of others &lt;5%</t>
  </si>
  <si>
    <t>All dominant sp. in flowering stage</t>
  </si>
  <si>
    <t>Target sp. in flowering stage</t>
  </si>
  <si>
    <t>No grazing</t>
  </si>
  <si>
    <t>Photo 0406</t>
  </si>
  <si>
    <t>Plot disturbed by animal. Cage knocked over</t>
  </si>
  <si>
    <t xml:space="preserve">Some grazing on target sp. </t>
  </si>
  <si>
    <t>Brachiaria semiundulata</t>
  </si>
  <si>
    <t>Dyschoriste species</t>
  </si>
  <si>
    <t xml:space="preserve">Quite close to tree, shaded. </t>
  </si>
  <si>
    <t>Chloris gayana</t>
  </si>
  <si>
    <t>Leucas deflexa?</t>
  </si>
  <si>
    <t xml:space="preserve">Cage was gone. No records made. </t>
  </si>
  <si>
    <t>Bukombe working with Bonifas. Marit and Ragnhild didn't join due to lack of permits. High vegetation!</t>
  </si>
  <si>
    <t>Each of other sp. &lt;5%</t>
  </si>
  <si>
    <t>Each of other sp. &lt;5% (Mic.kun, Spo.fes)</t>
  </si>
  <si>
    <t xml:space="preserve">With help from Bonifas. Very dense vegetation cover and tall grasses compared to setup. Many in flower. Obvious difference inside vs outside cages. </t>
  </si>
  <si>
    <t>Slightly in shade. Excl in..</t>
  </si>
  <si>
    <t>Misidentificaion of Chl.pyg vs. Chr.ori in dry season</t>
  </si>
  <si>
    <t>Setup very dry. Difficult to separate The.tri from Het.con. Now, surely both present.</t>
  </si>
  <si>
    <t>||</t>
  </si>
  <si>
    <t>Chl.pyc</t>
  </si>
  <si>
    <t>Chloris pycnothrix</t>
  </si>
  <si>
    <t>WET_W_1_EX_H3</t>
  </si>
  <si>
    <t>WET_W_1_OP_H3</t>
  </si>
  <si>
    <t>WET_W_2_EX_H3</t>
  </si>
  <si>
    <t>WET_W_2_OP_H3</t>
  </si>
  <si>
    <t>WET_W_3_EX_H3</t>
  </si>
  <si>
    <t>WET_W_3_OP_H3</t>
  </si>
  <si>
    <t>WET_W_4_EX_H3</t>
  </si>
  <si>
    <t>WET_W_4_OP_H3</t>
  </si>
  <si>
    <t>WET_P_1_EX_H3</t>
  </si>
  <si>
    <t>WET_P_1_OP_H3</t>
  </si>
  <si>
    <t>WET_P_2_EX_H3</t>
  </si>
  <si>
    <t>WET_P_2_OP_H3</t>
  </si>
  <si>
    <t>WET_P_3_EX_H3</t>
  </si>
  <si>
    <t>WET_P_3_OP_H3</t>
  </si>
  <si>
    <t>WET_P_4_EX_H3</t>
  </si>
  <si>
    <t>WET_P_4_OP_H3</t>
  </si>
  <si>
    <t>DRY_W_1_EX_H3</t>
  </si>
  <si>
    <t>DRY_W_1_EX2_H3</t>
  </si>
  <si>
    <t>DRY_W_1_OP_H3</t>
  </si>
  <si>
    <t>DRY_W_2_EX_H3</t>
  </si>
  <si>
    <t>DRY_W_2_EX2_H3</t>
  </si>
  <si>
    <t>DRY_W_2_OP_H3</t>
  </si>
  <si>
    <t>DRY_W_3_EX_H3</t>
  </si>
  <si>
    <t>DRY_W_3_EX2_H3</t>
  </si>
  <si>
    <t>DRY_W_3_OP_H3</t>
  </si>
  <si>
    <t>DRY_W_4_EX_H3</t>
  </si>
  <si>
    <t>DRY_W_4_EX2_H3</t>
  </si>
  <si>
    <t>DRY_W_4_OP_H3</t>
  </si>
  <si>
    <t>DRY_P_1_EX_H3</t>
  </si>
  <si>
    <t>DRY_P_1_OP_H3</t>
  </si>
  <si>
    <t>DRY_P_2_EX_H3</t>
  </si>
  <si>
    <t>DRY_P_2_OP_H3</t>
  </si>
  <si>
    <t>DRY_P_3_EX_H3</t>
  </si>
  <si>
    <t>DRY_P_3_OP_H3</t>
  </si>
  <si>
    <t>DRY_P_4_EX_H3</t>
  </si>
  <si>
    <t>DRY_P_4_OP_H3</t>
  </si>
  <si>
    <t>SE_1_EX_H3</t>
  </si>
  <si>
    <t>SE_1_EX2_H3</t>
  </si>
  <si>
    <t>SE_1_OP_H3</t>
  </si>
  <si>
    <t>SE_2_EX_H3</t>
  </si>
  <si>
    <t>SE_2_EX2_H3</t>
  </si>
  <si>
    <t>SE_2_OP_H3</t>
  </si>
  <si>
    <t>SE_3_EX_H3</t>
  </si>
  <si>
    <t>SE_3_EX2_H3</t>
  </si>
  <si>
    <t>SE_3_OP_H3</t>
  </si>
  <si>
    <t>SE_4_EX_H3</t>
  </si>
  <si>
    <t>SE_4_EX2_H3</t>
  </si>
  <si>
    <t>SE_4_OP_H3</t>
  </si>
  <si>
    <t>SE_4_OP_H4</t>
  </si>
  <si>
    <t>WET_W_1_EX_H4</t>
  </si>
  <si>
    <t>WET_W_1_OP_H4</t>
  </si>
  <si>
    <t>WET_W_2_EX_H4</t>
  </si>
  <si>
    <t>WET_W_2_OP_H4</t>
  </si>
  <si>
    <t>WET_W_3_EX_H4</t>
  </si>
  <si>
    <t>WET_W_3_OP_H4</t>
  </si>
  <si>
    <t>WET_W_4_EX_H4</t>
  </si>
  <si>
    <t>WET_W_4_OP_H4</t>
  </si>
  <si>
    <t>WET_P_1_EX_H4</t>
  </si>
  <si>
    <t>WET_P_1_OP_H4</t>
  </si>
  <si>
    <t>WET_P_2_EX_H4</t>
  </si>
  <si>
    <t>WET_P_2_OP_H4</t>
  </si>
  <si>
    <t>WET_P_3_EX_H4</t>
  </si>
  <si>
    <t>WET_P_3_OP_H4</t>
  </si>
  <si>
    <t>WET_P_4_EX_H4</t>
  </si>
  <si>
    <t>WET_P_4_OP_H4</t>
  </si>
  <si>
    <t>DRY_W_1_EX_H4</t>
  </si>
  <si>
    <t>DRY_W_1_EX2_H4</t>
  </si>
  <si>
    <t>DRY_W_1_OP_H4</t>
  </si>
  <si>
    <t>DRY_W_2_EX_H4</t>
  </si>
  <si>
    <t>DRY_W_2_EX2_H4</t>
  </si>
  <si>
    <t>DRY_W_2_EX2_H5</t>
  </si>
  <si>
    <t>DRY_W_2_EX2_H6</t>
  </si>
  <si>
    <t>DRY_W_2_OP_H4</t>
  </si>
  <si>
    <t>DRY_W_3_EX_H4</t>
  </si>
  <si>
    <t>DRY_W_3_EX2_H4</t>
  </si>
  <si>
    <t>DRY_W_3_OP_H4</t>
  </si>
  <si>
    <t>DRY_W_4_EX_H4</t>
  </si>
  <si>
    <t>DRY_W_4_EX2_H4</t>
  </si>
  <si>
    <t>DRY_W_4_OP_H4</t>
  </si>
  <si>
    <t>DRY_P_1_EX_H4</t>
  </si>
  <si>
    <t>DRY_P_1_OP_H4</t>
  </si>
  <si>
    <t>DRY_P_2_EX_H4</t>
  </si>
  <si>
    <t>DRY_P_2_OP_H4</t>
  </si>
  <si>
    <t>DRY_P_3_EX_H4</t>
  </si>
  <si>
    <t>DRY_P_3_OP_H4</t>
  </si>
  <si>
    <t>DRY_P_4_EX_H4</t>
  </si>
  <si>
    <t>DRY_P_4_OP_H4</t>
  </si>
  <si>
    <t>SE_1_EX_H4</t>
  </si>
  <si>
    <t>SE_1_EX2_H4</t>
  </si>
  <si>
    <t>SE_1_OP_H4</t>
  </si>
  <si>
    <t>SE_2_EX_H4</t>
  </si>
  <si>
    <t>SE_2_EX2_H4</t>
  </si>
  <si>
    <t>SE_2_OP_H4</t>
  </si>
  <si>
    <t>SE_3_EX_H4</t>
  </si>
  <si>
    <t>SE_3_EX2_H4</t>
  </si>
  <si>
    <t>SE_3_OP_H4</t>
  </si>
  <si>
    <t>SE_4_EX_H4</t>
  </si>
  <si>
    <t>SE_4_EX2_H4</t>
  </si>
  <si>
    <t>WET_W_1_EX_H5</t>
  </si>
  <si>
    <t>WET_W_1_OP_H5</t>
  </si>
  <si>
    <t>WET_W_2_EX_H5</t>
  </si>
  <si>
    <t>WET_W_2_OP_H5</t>
  </si>
  <si>
    <t>WET_W_3_EX_H5</t>
  </si>
  <si>
    <t>WET_W_3_OP_H5</t>
  </si>
  <si>
    <t>WET_W_4_EX_H5</t>
  </si>
  <si>
    <t>WET_W_4_OP_H5</t>
  </si>
  <si>
    <t>WET_P_1_EX_H5</t>
  </si>
  <si>
    <t>WET_P_1_OP_H5</t>
  </si>
  <si>
    <t>WET_P_2_EX_H5</t>
  </si>
  <si>
    <t>WET_P_2_OP_H5</t>
  </si>
  <si>
    <t>WET_P_3_EX_H5</t>
  </si>
  <si>
    <t>WET_P_3_OP_H5</t>
  </si>
  <si>
    <t>WET_P_4_EX_H5</t>
  </si>
  <si>
    <t>WET_P_4_OP_H5</t>
  </si>
  <si>
    <t>DRY_W_1_EX_H5</t>
  </si>
  <si>
    <t>DRY_W_1_EX2_H5</t>
  </si>
  <si>
    <t>DRY_W_1_OP_H5</t>
  </si>
  <si>
    <t>DRY_W_2_EX_H5</t>
  </si>
  <si>
    <t>DRY_W_2_OP_H5</t>
  </si>
  <si>
    <t>DRY_W_3_EX_H5</t>
  </si>
  <si>
    <t>DRY_W_3_EX2_H5</t>
  </si>
  <si>
    <t>DRY_W_3_OP_H5</t>
  </si>
  <si>
    <t>DRY_W_4_EX_H5</t>
  </si>
  <si>
    <t>DRY_W_4_EX2_H5</t>
  </si>
  <si>
    <t>DRY_W_4_OP_H5</t>
  </si>
  <si>
    <t>DRY_P_1_EX_H5</t>
  </si>
  <si>
    <t>DRY_P_1_OP_H5</t>
  </si>
  <si>
    <t>DRY_P_2_EX_H5</t>
  </si>
  <si>
    <t>DRY_P_2_OP_H5</t>
  </si>
  <si>
    <t>DRY_P_3_EX_H5</t>
  </si>
  <si>
    <t>DRY_P_3_OP_H5</t>
  </si>
  <si>
    <t>DRY_P_4_EX_H5</t>
  </si>
  <si>
    <t>DRY_P_4_OP_H5</t>
  </si>
  <si>
    <t>SE_1_EX_H5</t>
  </si>
  <si>
    <t>SE_1_EX2_H5</t>
  </si>
  <si>
    <t>SE_1_OP_H5</t>
  </si>
  <si>
    <t>SE_2_EX_H5</t>
  </si>
  <si>
    <t>SE_2_EX2_H5</t>
  </si>
  <si>
    <t>SE_2_OP_H5</t>
  </si>
  <si>
    <t>SE_3_EX_H5</t>
  </si>
  <si>
    <t>SE_3_EX2_H5</t>
  </si>
  <si>
    <t>SE_3_OP_H5</t>
  </si>
  <si>
    <t>SE_4_EX_H5</t>
  </si>
  <si>
    <t>SE_4_EX2_H5</t>
  </si>
  <si>
    <t>SE_4_OP_H5</t>
  </si>
  <si>
    <t>WET_W_1_EX_H6</t>
  </si>
  <si>
    <t>WET_W_1_OP_H6</t>
  </si>
  <si>
    <t>WET_W_2_EX_H6</t>
  </si>
  <si>
    <t>WET_W_2_OP_H6</t>
  </si>
  <si>
    <t>WET_W_3_EX_H6</t>
  </si>
  <si>
    <t>WET_W_3_OP_H6</t>
  </si>
  <si>
    <t>WET_W_4_EX_H6</t>
  </si>
  <si>
    <t>WET_W_4_OP_H6</t>
  </si>
  <si>
    <t>WET_P_1_EX_H6</t>
  </si>
  <si>
    <t>WET_P_1_OP_H6</t>
  </si>
  <si>
    <t>WET_P_2_EX_H6</t>
  </si>
  <si>
    <t>WET_P_2_OP_H6</t>
  </si>
  <si>
    <t>WET_P_3_EX_H6</t>
  </si>
  <si>
    <t>WET_P_3_OP_H6</t>
  </si>
  <si>
    <t>WET_P_4_EX_H6</t>
  </si>
  <si>
    <t>WET_P_4_OP_H6</t>
  </si>
  <si>
    <t>DRY_W_1_EX_H6</t>
  </si>
  <si>
    <t>DRY_W_1_EX2_H6</t>
  </si>
  <si>
    <t>DRY_W_1_OP_H6</t>
  </si>
  <si>
    <t>DRY_W_2_EX_H6</t>
  </si>
  <si>
    <t>DRY_W_2_OP_H6</t>
  </si>
  <si>
    <t>DRY_W_3_EX_H6</t>
  </si>
  <si>
    <t>DRY_W_3_EX2_H6</t>
  </si>
  <si>
    <t>DRY_W_3_OP_H6</t>
  </si>
  <si>
    <t>DRY_W_4_EX_H6</t>
  </si>
  <si>
    <t>DRY_W_4_EX2_H6</t>
  </si>
  <si>
    <t>DRY_W_4_OP_H6</t>
  </si>
  <si>
    <t>DRY_P_1_EX_H6</t>
  </si>
  <si>
    <t>DRY_P_1_OP_H6</t>
  </si>
  <si>
    <t>DRY_P_2_EX_H6</t>
  </si>
  <si>
    <t>DRY_P_2_OP_H6</t>
  </si>
  <si>
    <t>DRY_P_3_EX_H6</t>
  </si>
  <si>
    <t>DRY_P_3_OP_H6</t>
  </si>
  <si>
    <t>DRY_P_4_EX_H6</t>
  </si>
  <si>
    <t>DRY_P_4_OP_H6</t>
  </si>
  <si>
    <t>SE_1_EX_H6</t>
  </si>
  <si>
    <t>SE_1_EX2_H6</t>
  </si>
  <si>
    <t>SE_1_OP_H6</t>
  </si>
  <si>
    <t>SE_2_EX_H6</t>
  </si>
  <si>
    <t>SE_2_EX2_H6</t>
  </si>
  <si>
    <t>SE_2_OP_H6</t>
  </si>
  <si>
    <t>SE_3_EX_H6</t>
  </si>
  <si>
    <t>SE_3_EX2_H6</t>
  </si>
  <si>
    <t>SE_3_OP_H6</t>
  </si>
  <si>
    <t>SE_4_EX_H6</t>
  </si>
  <si>
    <t>SE_4_EX2_H6</t>
  </si>
  <si>
    <t>SE_4_OP_H6</t>
  </si>
  <si>
    <t>Brachiaria brizantha</t>
  </si>
  <si>
    <t>Dry. Exclosure lost. No harvest.</t>
  </si>
  <si>
    <t xml:space="preserve">Dry. Exclosure lost. No harvest. </t>
  </si>
  <si>
    <t xml:space="preserve">Dry. </t>
  </si>
  <si>
    <t xml:space="preserve">Dry. Exclosure destroyed. Grazed.No harvest. </t>
  </si>
  <si>
    <t>Archiranthes species</t>
  </si>
  <si>
    <t>Dry</t>
  </si>
  <si>
    <t xml:space="preserve">Aristida kenyensis </t>
  </si>
  <si>
    <t>SUA</t>
  </si>
  <si>
    <t>3.harvest (July) Anders and Bukombe</t>
  </si>
  <si>
    <t>4.harvest (October) Marit, Bukombe</t>
  </si>
  <si>
    <t>5.harvest (December) Stuart, Richard)</t>
  </si>
  <si>
    <t xml:space="preserve">6.harvest (March) Bente, Bukombe? </t>
  </si>
  <si>
    <t>7.harvest (May) Stuart</t>
  </si>
  <si>
    <t>Ecology</t>
  </si>
  <si>
    <t>Physiology</t>
  </si>
  <si>
    <t>tufted grass which is very variable in appearance and size. The basal parts of the tuft are usually compressed</t>
  </si>
  <si>
    <t>An indicator of the veld being in good condition. It is also known to be resistant to fire, the resistance increasing when burnt regularly, but only if rested after fire and if overgrazing does not occur. The long awns of the spikelet twirl when wet, and drive the seed into the ground.</t>
  </si>
  <si>
    <t>Grazed</t>
  </si>
  <si>
    <r>
      <t>Themeda triandra</t>
    </r>
    <r>
      <rPr>
        <sz val="11"/>
        <color rgb="FF000000"/>
        <rFont val="Arial"/>
        <family val="2"/>
      </rPr>
      <t> is a very important and well-known grazing grass that is palatable especially when young</t>
    </r>
  </si>
  <si>
    <t>The blades are a grey-green color and are short, usually 2–15 cm (0.79–5.91 in) long with rough edges.[5] The erect stems can grow 1–30 cm (0.39–11.81 in) tall. The stems are slightly flattened, often tinged purple in colour.</t>
  </si>
  <si>
    <t>The grass creeps along the ground and roots wherever a node touches the ground, forming a dense mat. C. dactylon reproduces through seeds, runners, and rhizomes.</t>
  </si>
  <si>
    <t>C. dactylon is a stoloniferous grass widely naturalized in tropical and subtropical regions of the world. This species is a C4 grass included in the Global Compendium of Weeds</t>
  </si>
  <si>
    <t>One of the most drought-resistant species of Digitaria, remaining green long into the dry season.</t>
  </si>
  <si>
    <t>By its stoloniferous habit it may become a weed in the turf of lawns </t>
  </si>
  <si>
    <t xml:space="preserve">The plant is everywhere considered to be a good grazing grass palatable to stock. It also gives good hay (1). </t>
  </si>
  <si>
    <t>culms erect or more often geniculately ascending to 30 cm high</t>
  </si>
  <si>
    <t>WET_W_1_H3</t>
  </si>
  <si>
    <t>WET_W_2_H3</t>
  </si>
  <si>
    <t>WET_W_3_H3</t>
  </si>
  <si>
    <t>WET_W_4_H3</t>
  </si>
  <si>
    <t>WET_P_1_H3</t>
  </si>
  <si>
    <t>WET_P_2_H3</t>
  </si>
  <si>
    <t>WET_P_3_H3</t>
  </si>
  <si>
    <t>WET_P_4_H3</t>
  </si>
  <si>
    <t>DRY_W_1_H3</t>
  </si>
  <si>
    <t>DRY_W_2_H3</t>
  </si>
  <si>
    <t>DRY_W_3_H3</t>
  </si>
  <si>
    <t>DRY_W_4_H3</t>
  </si>
  <si>
    <t>DRY_P_1_H3</t>
  </si>
  <si>
    <t>DRY_P_2_H3</t>
  </si>
  <si>
    <t>DRY_P_3_H3</t>
  </si>
  <si>
    <t>DRY_P_4_H3</t>
  </si>
  <si>
    <t>SE_1_H3</t>
  </si>
  <si>
    <t>SE_2_H3</t>
  </si>
  <si>
    <t>SE_3_H3</t>
  </si>
  <si>
    <t>SE_4_H3</t>
  </si>
  <si>
    <t>WET_W_1_H4</t>
  </si>
  <si>
    <t>WET_W_2_H4</t>
  </si>
  <si>
    <t>WET_W_3_H4</t>
  </si>
  <si>
    <t>WET_W_4_H4</t>
  </si>
  <si>
    <t>WET_P_1_H4</t>
  </si>
  <si>
    <t>WET_P_2_H4</t>
  </si>
  <si>
    <t>WET_P_3_H4</t>
  </si>
  <si>
    <t>WET_P_4_H4</t>
  </si>
  <si>
    <t>DRY_W_1_H4</t>
  </si>
  <si>
    <t>DRY_W_2_H4</t>
  </si>
  <si>
    <t>DRY_W_3_H4</t>
  </si>
  <si>
    <t>DRY_W_4_H4</t>
  </si>
  <si>
    <t>DRY_P_1_H4</t>
  </si>
  <si>
    <t>DRY_P_2_H4</t>
  </si>
  <si>
    <t>DRY_P_3_H4</t>
  </si>
  <si>
    <t>DRY_P_4_H4</t>
  </si>
  <si>
    <t>SE_1_H4</t>
  </si>
  <si>
    <t>SE_2_H4</t>
  </si>
  <si>
    <t>SE_3_H4</t>
  </si>
  <si>
    <t>SE_4_H4</t>
  </si>
  <si>
    <t xml:space="preserve">Indigofera erecta? </t>
  </si>
  <si>
    <t>landuse</t>
  </si>
  <si>
    <t>WET</t>
  </si>
  <si>
    <t>W</t>
  </si>
  <si>
    <t>EX</t>
  </si>
  <si>
    <t>H1</t>
  </si>
  <si>
    <t>OP</t>
  </si>
  <si>
    <t>P</t>
  </si>
  <si>
    <t>DRY</t>
  </si>
  <si>
    <t>EX2</t>
  </si>
  <si>
    <t>SE</t>
  </si>
  <si>
    <t>H2</t>
  </si>
  <si>
    <t>H3</t>
  </si>
  <si>
    <t>H4</t>
  </si>
  <si>
    <t>H5</t>
  </si>
  <si>
    <t>H6</t>
  </si>
  <si>
    <t>treatment</t>
  </si>
  <si>
    <t>harvest</t>
  </si>
  <si>
    <t>wp</t>
  </si>
  <si>
    <t>lat</t>
  </si>
  <si>
    <t>long</t>
  </si>
  <si>
    <t>setup.date</t>
  </si>
  <si>
    <t>harvest.date</t>
  </si>
  <si>
    <t>target.sp.</t>
  </si>
  <si>
    <t>height. setup</t>
  </si>
  <si>
    <t>target.sp.cover.setup</t>
  </si>
  <si>
    <t>sum.sp.setup</t>
  </si>
  <si>
    <t>total.veg.cover.setup</t>
  </si>
  <si>
    <t>pasture.disc.harvest</t>
  </si>
  <si>
    <t>pasture.disc.setup</t>
  </si>
  <si>
    <t>height.harvest</t>
  </si>
  <si>
    <t>target.sp.cover.harvest</t>
  </si>
  <si>
    <t>sum.sp.harvest</t>
  </si>
  <si>
    <t>total.veg.cover.harvest</t>
  </si>
  <si>
    <t>biomass.target.sp.</t>
  </si>
  <si>
    <t>biomass.other.sp.</t>
  </si>
  <si>
    <t>N.target</t>
  </si>
  <si>
    <t>P.target</t>
  </si>
  <si>
    <t>N.other</t>
  </si>
  <si>
    <t>P.other</t>
  </si>
  <si>
    <t>subsample.target.des</t>
  </si>
  <si>
    <t>subsample.other.dec</t>
  </si>
  <si>
    <t>Ref.material.Arusha</t>
  </si>
  <si>
    <t>YES</t>
  </si>
  <si>
    <t>&lt;6</t>
  </si>
  <si>
    <t>Sub.NTNU</t>
  </si>
  <si>
    <t>Sub.SUA</t>
  </si>
  <si>
    <t>WET_W_1_EX_H7</t>
  </si>
  <si>
    <t xml:space="preserve">WET_W_1_OP_H7 </t>
  </si>
  <si>
    <t>WET_W_2_EX_H7</t>
  </si>
  <si>
    <t>WET_W_2_OP_H7</t>
  </si>
  <si>
    <t>WET_W_3_EX_H7</t>
  </si>
  <si>
    <t>WET_W_3_OP_H7</t>
  </si>
  <si>
    <t>WET_W_4_EX_H7</t>
  </si>
  <si>
    <t>WET_W_4_OP_H7</t>
  </si>
  <si>
    <t>WET_P_1_EX_H7</t>
  </si>
  <si>
    <t>WET_P_1_OP_H7</t>
  </si>
  <si>
    <t>WET_P_2_EX_H7</t>
  </si>
  <si>
    <t>WET_P_2_OP_H7</t>
  </si>
  <si>
    <t>WET_P_3_EX_H7</t>
  </si>
  <si>
    <t>WET_P_3_OP_H7</t>
  </si>
  <si>
    <t>WET_P_4_EX_H7</t>
  </si>
  <si>
    <t>WET_P_4_OP_H7</t>
  </si>
  <si>
    <t>DRY_W_1_EX_H7</t>
  </si>
  <si>
    <t>DRY_W_1_EX2_H7</t>
  </si>
  <si>
    <t>DRY_W_1_OP_H7</t>
  </si>
  <si>
    <t>DRY_W_2_EX_H7</t>
  </si>
  <si>
    <t>DRY_W_2_EX2_H7</t>
  </si>
  <si>
    <t>DRY_W_2_OP_H7</t>
  </si>
  <si>
    <t>DRY_W_3_EX_H7</t>
  </si>
  <si>
    <t>DRY_W_3_EX2_H7</t>
  </si>
  <si>
    <t>DRY_W_3_OP_H7</t>
  </si>
  <si>
    <t>DRY_W_4_EX_H7</t>
  </si>
  <si>
    <t>DRY_W_4_EX2_H7</t>
  </si>
  <si>
    <t>DRY_W_4_OP_H7</t>
  </si>
  <si>
    <t>DRY_P_1_EX_H7</t>
  </si>
  <si>
    <t>DRY_P_1_OP_H7</t>
  </si>
  <si>
    <t>DRY_P_2_EX_H7</t>
  </si>
  <si>
    <t>DRY_P_2_OP_H7</t>
  </si>
  <si>
    <t>DRY_P_3_EX_H7</t>
  </si>
  <si>
    <t>DRY_P_3_OP_H7</t>
  </si>
  <si>
    <t>DRY_P_4_EX_H7</t>
  </si>
  <si>
    <t>DRY_P_4_OP_H7</t>
  </si>
  <si>
    <t>SE_1_EX_H7</t>
  </si>
  <si>
    <t>SE_1_EX2_H7</t>
  </si>
  <si>
    <t>SE_1_OP_H7</t>
  </si>
  <si>
    <t>SE_2_EX_H7</t>
  </si>
  <si>
    <t>SE_2_EX2_H7</t>
  </si>
  <si>
    <t>SE_2_OP_H7</t>
  </si>
  <si>
    <t>SE_3_EX_H7</t>
  </si>
  <si>
    <t>SE_3_EX2_H7</t>
  </si>
  <si>
    <t>SE_3_OP_H7</t>
  </si>
  <si>
    <t>SE_4_EX_H7</t>
  </si>
  <si>
    <t>SE_4_EX2_H7</t>
  </si>
  <si>
    <t>SE_4_OP_H7</t>
  </si>
  <si>
    <t>H7</t>
  </si>
  <si>
    <t>rain.sum</t>
  </si>
  <si>
    <t>Plot missing</t>
  </si>
  <si>
    <t xml:space="preserve">Corner pegs gone. Measures done at approx. Same place. All veg. gone (grazed/dried) </t>
  </si>
  <si>
    <t xml:space="preserve">Check photo of Dyschoriste sp. (Bukombe) </t>
  </si>
  <si>
    <t>N.total</t>
  </si>
  <si>
    <t>P.total</t>
  </si>
  <si>
    <t>growth.period</t>
  </si>
  <si>
    <t>region</t>
  </si>
  <si>
    <t>plot.id</t>
  </si>
  <si>
    <t>block.id</t>
  </si>
  <si>
    <t>site.name</t>
  </si>
  <si>
    <t>block</t>
  </si>
  <si>
    <t>WET_W</t>
  </si>
  <si>
    <t>WET_P</t>
  </si>
  <si>
    <t>DRY_W</t>
  </si>
  <si>
    <t>DRY_P</t>
  </si>
  <si>
    <t>SE_1_</t>
  </si>
  <si>
    <t>SE_2_</t>
  </si>
  <si>
    <t>SE_3_</t>
  </si>
  <si>
    <t>SE_4_</t>
  </si>
  <si>
    <t>site.id</t>
  </si>
  <si>
    <t>WET_W_1_H5</t>
  </si>
  <si>
    <t>WET_W_2_H5</t>
  </si>
  <si>
    <t>WET_W_4_H5</t>
  </si>
  <si>
    <t>WET_P_1_H5</t>
  </si>
  <si>
    <t>WET_P_2_H5</t>
  </si>
  <si>
    <t>WET_P_4_H5</t>
  </si>
  <si>
    <t>DRY_W_1_H5</t>
  </si>
  <si>
    <t>DRY_W_2_H5</t>
  </si>
  <si>
    <t>DRY_W_4_H5</t>
  </si>
  <si>
    <t>DRY_P_1_H5</t>
  </si>
  <si>
    <t>DRY_P_2_H5</t>
  </si>
  <si>
    <t>DRY_P_4_H5</t>
  </si>
  <si>
    <t>SE_1_H5</t>
  </si>
  <si>
    <t>SE_2_H5</t>
  </si>
  <si>
    <t>SE_4_H5</t>
  </si>
  <si>
    <t>WET_W_3_H5</t>
  </si>
  <si>
    <t>WET_P_3_H5</t>
  </si>
  <si>
    <t>DRY_W_3_H5</t>
  </si>
  <si>
    <t>DRY_P_3_H5</t>
  </si>
  <si>
    <t>SE_3_H5</t>
  </si>
  <si>
    <t>WET_W_1_H6</t>
  </si>
  <si>
    <t>WET_W_2_H6</t>
  </si>
  <si>
    <t>WET_W_3_H6</t>
  </si>
  <si>
    <t>WET_W_4_H6</t>
  </si>
  <si>
    <t>WET_P_1_H6</t>
  </si>
  <si>
    <t>WET_P_2_H6</t>
  </si>
  <si>
    <t>WET_P_3_H6</t>
  </si>
  <si>
    <t>WET_P_4_H6</t>
  </si>
  <si>
    <t>DRY_W_1_H6</t>
  </si>
  <si>
    <t>DRY_W_2_H6</t>
  </si>
  <si>
    <t>DRY_W_3_H6</t>
  </si>
  <si>
    <t>DRY_W_4_H6</t>
  </si>
  <si>
    <t>DRY_P_1_H6</t>
  </si>
  <si>
    <t>DRY_P_2_H6</t>
  </si>
  <si>
    <t>DRY_P_3_H6</t>
  </si>
  <si>
    <t>DRY_P_4_H6</t>
  </si>
  <si>
    <t>SE_1_H6</t>
  </si>
  <si>
    <t>SE_2_H6</t>
  </si>
  <si>
    <t>SE_3_H6</t>
  </si>
  <si>
    <t>SE_4_H6</t>
  </si>
  <si>
    <t>WET_W_1_H7</t>
  </si>
  <si>
    <t>WET_W_2_H7</t>
  </si>
  <si>
    <t>WET_W_3_H7</t>
  </si>
  <si>
    <t>WET_W_4_H7</t>
  </si>
  <si>
    <t>WET_P_1_H7</t>
  </si>
  <si>
    <t>WET_P_2_H7</t>
  </si>
  <si>
    <t>WET_P_3_H7</t>
  </si>
  <si>
    <t>WET_P_4_H7</t>
  </si>
  <si>
    <t>DRY_W_1_H7</t>
  </si>
  <si>
    <t>DRY_W_2_H7</t>
  </si>
  <si>
    <t>DRY_W_3_H7</t>
  </si>
  <si>
    <t>DRY_W_4_H7</t>
  </si>
  <si>
    <t>DRY_P_1_H7</t>
  </si>
  <si>
    <t>DRY_P_2_H7</t>
  </si>
  <si>
    <t>DRY_P_3_H7</t>
  </si>
  <si>
    <t>DRY_P_4_H7</t>
  </si>
  <si>
    <t>SE_1_H7</t>
  </si>
  <si>
    <t>SE_2_H7</t>
  </si>
  <si>
    <t>SE_3_H7</t>
  </si>
  <si>
    <t>SE_4_H7</t>
  </si>
  <si>
    <t>WET_W_1</t>
  </si>
  <si>
    <t>WET_W_2</t>
  </si>
  <si>
    <t>WET_W_3</t>
  </si>
  <si>
    <t>WET_W_4</t>
  </si>
  <si>
    <t>WET_P_1</t>
  </si>
  <si>
    <t>WET_P_2</t>
  </si>
  <si>
    <t>WET_P_3</t>
  </si>
  <si>
    <t>WET_P_4</t>
  </si>
  <si>
    <t>DRY_W_1</t>
  </si>
  <si>
    <t>DRY_W_2</t>
  </si>
  <si>
    <t>DRY_W_3</t>
  </si>
  <si>
    <t>DRY_W_4</t>
  </si>
  <si>
    <t>DRY_P_1</t>
  </si>
  <si>
    <t>DRY_P_2</t>
  </si>
  <si>
    <t>DRY_P_3</t>
  </si>
  <si>
    <t>DRY_P_4</t>
  </si>
  <si>
    <t>block.id.harvest</t>
  </si>
  <si>
    <t>SE_1</t>
  </si>
  <si>
    <t>SE_2</t>
  </si>
  <si>
    <t>SE_3</t>
  </si>
  <si>
    <t>SE_4</t>
  </si>
  <si>
    <t>No markers. Based on distane + Cyn dac.</t>
  </si>
  <si>
    <t>One corner missing. Based on Cyn dac cover</t>
  </si>
  <si>
    <t>Missing pegs. Based on distance</t>
  </si>
  <si>
    <t>Destroyed</t>
  </si>
  <si>
    <t>Burnt</t>
  </si>
  <si>
    <t>Damaged</t>
  </si>
  <si>
    <t>Broken</t>
  </si>
  <si>
    <t xml:space="preserve">The target sp. cannot compete with other plants because of height. </t>
  </si>
  <si>
    <t>WET_W_1_H0</t>
  </si>
  <si>
    <t>H0</t>
  </si>
  <si>
    <t>WET_W_2_H0</t>
  </si>
  <si>
    <t>WET_W_3_H0</t>
  </si>
  <si>
    <t>WET_W_4_H0</t>
  </si>
  <si>
    <t>WET_P_1_H0</t>
  </si>
  <si>
    <t>WET_P_2_H0</t>
  </si>
  <si>
    <t>WET_P_3_H0</t>
  </si>
  <si>
    <t>WET_P_4_H0</t>
  </si>
  <si>
    <t>DRY_W_1_H0</t>
  </si>
  <si>
    <t>DRY_W_2_H0</t>
  </si>
  <si>
    <t>DRY_W_3_H0</t>
  </si>
  <si>
    <t>DRY_W_4_H0</t>
  </si>
  <si>
    <t>DRY_P_1_H0</t>
  </si>
  <si>
    <t>DRY_P_2_H0</t>
  </si>
  <si>
    <t>DRY_P_3_H0</t>
  </si>
  <si>
    <t>DRY_P_4_H0</t>
  </si>
  <si>
    <t>SE_1_H0</t>
  </si>
  <si>
    <t>SE_2_H0</t>
  </si>
  <si>
    <t>SE_3_H0</t>
  </si>
  <si>
    <t>SE_4_H0</t>
  </si>
  <si>
    <t>PREVIOUS (HX-1)biomass.target.sp.g</t>
  </si>
  <si>
    <t>PREVIOUS (HX-1)biomass.total.g</t>
  </si>
  <si>
    <t>biomass.total.g</t>
  </si>
  <si>
    <t>productivity.total.g.m2.day</t>
  </si>
  <si>
    <t>consumption.total.g.m2.day</t>
  </si>
  <si>
    <t>productivity.target.g.m2.day</t>
  </si>
  <si>
    <t>consumption.target.g.m2.day</t>
  </si>
  <si>
    <t/>
  </si>
  <si>
    <t>Exclosure broken by animals?</t>
  </si>
  <si>
    <t>Open areas</t>
  </si>
  <si>
    <t>Harvested 20.5.2018</t>
  </si>
  <si>
    <t>pre.biomass.target.sp.g</t>
  </si>
  <si>
    <t>pre.biomass.total.g</t>
  </si>
  <si>
    <t>N.target (DEC)</t>
  </si>
  <si>
    <t>P.target (DEC)</t>
  </si>
  <si>
    <t>N.other (DEC)</t>
  </si>
  <si>
    <t>P.other (DEC)</t>
  </si>
  <si>
    <t>Sporobolus species</t>
  </si>
  <si>
    <t>From May (17?), Makao</t>
  </si>
  <si>
    <t>New for May (17?), Maswa</t>
  </si>
  <si>
    <t>New for March (17?), Makao</t>
  </si>
  <si>
    <t>New for March (17?)</t>
  </si>
  <si>
    <t>New for March (17?), Makao site 1 H3</t>
  </si>
  <si>
    <t>New for March (17?), Handajega</t>
  </si>
  <si>
    <t>First used in Mwantimba July 17 (H3)</t>
  </si>
  <si>
    <t>Tragus berteronianus</t>
  </si>
  <si>
    <t>Gutenbergia petersii</t>
  </si>
  <si>
    <t>New for July 17 Maswa</t>
  </si>
  <si>
    <t xml:space="preserve">Others not easily identified. </t>
  </si>
  <si>
    <t>Eragrostis species</t>
  </si>
  <si>
    <t>First used in July H4 setup Maswa</t>
  </si>
  <si>
    <t>Panicum maximum</t>
  </si>
  <si>
    <t>New for October H4 harvest Handajega</t>
  </si>
  <si>
    <t>Others &lt;5</t>
  </si>
  <si>
    <t>&lt;5</t>
  </si>
  <si>
    <t>Others 2 %</t>
  </si>
  <si>
    <t xml:space="preserve">Plot in shade from the trees. A small tree in the plot. </t>
  </si>
  <si>
    <t xml:space="preserve">No biomass harvested. </t>
  </si>
  <si>
    <t>Picture 8.39.24 (Marit, drive), showing vegetation cover in dry season!</t>
  </si>
  <si>
    <t xml:space="preserve">Destroyed plot, toppled over. Some grazing in plot, but not much. </t>
  </si>
  <si>
    <t xml:space="preserve">Others &lt;5 </t>
  </si>
  <si>
    <t>Others ~8% in total, &lt;5 each</t>
  </si>
  <si>
    <t xml:space="preserve">In shade of tree, almost under canopy! </t>
  </si>
  <si>
    <t>Barbed wire stolen from exclosure</t>
  </si>
  <si>
    <t xml:space="preserve">Hard to find The.tri outside of the tree canopies (Especially site 1). Next time - 50-60 m to NE? </t>
  </si>
  <si>
    <t>Dung from Thomson gazelle in plot</t>
  </si>
  <si>
    <t>Abundant in species richness, but most &lt;5%</t>
  </si>
  <si>
    <t>Others ~7% total</t>
  </si>
  <si>
    <t>Abundant in species richness (Pan.col, Era sp., The.tri, Chl.pyc, Cyperus sp., Chr.ori) but most &lt;5%</t>
  </si>
  <si>
    <t>Sporobolus fimbriatus</t>
  </si>
  <si>
    <t>New for H5 harvest Dec 2017, Handajega</t>
  </si>
  <si>
    <t>Cynodon plectostachyus</t>
  </si>
  <si>
    <t>One corner marker missing. Based on The.tri cover. No Panicum found! (Was found in setup)</t>
  </si>
  <si>
    <t>Acacia robusta</t>
  </si>
  <si>
    <t>Tree</t>
  </si>
  <si>
    <t xml:space="preserve">Lonchocapus sp. </t>
  </si>
  <si>
    <t>Fabaceae</t>
  </si>
  <si>
    <t>No markers. Based on distance + Chr ori cover</t>
  </si>
  <si>
    <t>Kyllinga sp.</t>
  </si>
  <si>
    <t>Kyllinga nervosa</t>
  </si>
  <si>
    <t>New for H5 harvest Dec 2017, Mwantimba</t>
  </si>
  <si>
    <t xml:space="preserve">Crotoria spinosa? </t>
  </si>
  <si>
    <t>New for March (17?). Also H5 in Dec. Mwantimba</t>
  </si>
  <si>
    <t>Euphorbia hirta</t>
  </si>
  <si>
    <t>Ind.volk and Kyllinga sp. &lt;5 %</t>
  </si>
  <si>
    <t xml:space="preserve">Dicanthium monolatum? </t>
  </si>
  <si>
    <t>Ruellia patula</t>
  </si>
  <si>
    <t>New for H5 harvest Dec 2017, Makao</t>
  </si>
  <si>
    <t>Missing pegs. Based on distance + Chl.pyc.</t>
  </si>
  <si>
    <t>Observer(s) harvest</t>
  </si>
  <si>
    <t>MKA, JB</t>
  </si>
  <si>
    <t>JB, SWS</t>
  </si>
  <si>
    <t>Observer(s) setup</t>
  </si>
  <si>
    <t>Richard, VLH, PJ</t>
  </si>
  <si>
    <t>Richard, SWS</t>
  </si>
  <si>
    <t>Oldendandi species</t>
  </si>
  <si>
    <t>New for H5 harvest Dec 2017, SE</t>
  </si>
  <si>
    <t>Acacia seyal</t>
  </si>
  <si>
    <t>Acacia tortilis</t>
  </si>
  <si>
    <t>Senecio abycinnia (no % written). Aca.tor seedling</t>
  </si>
  <si>
    <t>Commelina africana</t>
  </si>
  <si>
    <t>New for H6 setup Dec 2017, SE</t>
  </si>
  <si>
    <t>Eustachys paspaloides</t>
  </si>
  <si>
    <t>Eup.ind? (2) Check with Richard</t>
  </si>
  <si>
    <t>Ipomoea species</t>
  </si>
  <si>
    <t>New for H6 harvest, March 2018, Maswa</t>
  </si>
  <si>
    <t xml:space="preserve">Monsonia species </t>
  </si>
  <si>
    <t>Herb?</t>
  </si>
  <si>
    <t>New for H6 harvest March 2018, Maswa</t>
  </si>
  <si>
    <t>New for H6 harvest, March 18, Makao</t>
  </si>
  <si>
    <t>?</t>
  </si>
  <si>
    <t>New for H6 harvest March 2018, Makao</t>
  </si>
  <si>
    <t>Heliotropium steudneri</t>
  </si>
  <si>
    <t>Gutenbergia species</t>
  </si>
  <si>
    <t>Mariscus species</t>
  </si>
  <si>
    <t>In Stu's List</t>
  </si>
  <si>
    <t>No</t>
  </si>
  <si>
    <t>Craterostigma plantagineum</t>
  </si>
  <si>
    <t>New for H7 setup, March 2018, Mwantimba</t>
  </si>
  <si>
    <t>Heteropogon species</t>
  </si>
  <si>
    <t>New for H7 setup, March 2018, Maswa</t>
  </si>
  <si>
    <t>Hypoxis species</t>
  </si>
  <si>
    <t>New for H7 setup, March 18, Makao</t>
  </si>
  <si>
    <t>Orthosiphon parvifolius</t>
  </si>
  <si>
    <t>New for H7 setup March 18, Makao</t>
  </si>
  <si>
    <t xml:space="preserve">Portulaca species </t>
  </si>
  <si>
    <t>New for H7 setup, March 2018, Makao</t>
  </si>
  <si>
    <t>Slightly grazed</t>
  </si>
  <si>
    <t>Tephrosia pumila</t>
  </si>
  <si>
    <t>New for H7 harvest, May 18, Maswa</t>
  </si>
  <si>
    <t>Dry. No change in open. H2=H3. No harvest.</t>
  </si>
  <si>
    <t>SWS, JB</t>
  </si>
  <si>
    <t>JB, AS</t>
  </si>
  <si>
    <t>JB, MKA</t>
  </si>
  <si>
    <t>Sonchus species</t>
  </si>
  <si>
    <t xml:space="preserve">New for H7 harvest, May 2018, Handajega. </t>
  </si>
  <si>
    <t>Ocimum suave</t>
  </si>
  <si>
    <t>New for H7 setup March 18, Mwantimba</t>
  </si>
  <si>
    <t>biomass.total.g.m2</t>
  </si>
  <si>
    <t>C</t>
  </si>
  <si>
    <t>spo_pyr</t>
  </si>
  <si>
    <t>mic_kun</t>
  </si>
  <si>
    <t>Euphorbia inaequilatera?</t>
  </si>
  <si>
    <t>New for H6 harvest, March 18, Maswa</t>
  </si>
  <si>
    <t>Achyranthes aspera</t>
  </si>
  <si>
    <t>New for H7 harvest, May 2018, Maswa</t>
  </si>
  <si>
    <t>Hermannia species</t>
  </si>
  <si>
    <t>AR, Richard, SWS</t>
  </si>
  <si>
    <t>AR</t>
  </si>
  <si>
    <t xml:space="preserve">Digitaria velutina? </t>
  </si>
  <si>
    <t>new for H7 harvest, May 2018, Makao</t>
  </si>
  <si>
    <t>Cyanotis/Cyathula species?</t>
  </si>
  <si>
    <t>Eragrostis aspera</t>
  </si>
  <si>
    <t>New for H7 harvest, May 2018, Makao</t>
  </si>
  <si>
    <t>Commelina trump</t>
  </si>
  <si>
    <t>New for H7 harvest, May 2018, SE</t>
  </si>
  <si>
    <t>sol_inc</t>
  </si>
  <si>
    <t>the_tri</t>
  </si>
  <si>
    <t>chr_ori</t>
  </si>
  <si>
    <t>chl_pyc</t>
  </si>
  <si>
    <t>het_con</t>
  </si>
  <si>
    <t>orm_tri</t>
  </si>
  <si>
    <t>spo_fes</t>
  </si>
  <si>
    <t>dic_cin</t>
  </si>
  <si>
    <t>dig_sp</t>
  </si>
  <si>
    <t>dig_mac</t>
  </si>
  <si>
    <t>bot_ins</t>
  </si>
  <si>
    <t>ind_vol</t>
  </si>
  <si>
    <t>ble_sp</t>
  </si>
  <si>
    <t>cen_cil</t>
  </si>
  <si>
    <t>cyp_sp</t>
  </si>
  <si>
    <t>spo_ioc</t>
  </si>
  <si>
    <t>pan_col</t>
  </si>
  <si>
    <t>oci_sua</t>
  </si>
  <si>
    <t>bid_sch</t>
  </si>
  <si>
    <t>aca_rob</t>
  </si>
  <si>
    <t>aca_sey</t>
  </si>
  <si>
    <t>aca_tor</t>
  </si>
  <si>
    <t>ach_asp</t>
  </si>
  <si>
    <t>arc_sp</t>
  </si>
  <si>
    <t>ari_sp</t>
  </si>
  <si>
    <t>ari_ken</t>
  </si>
  <si>
    <t>bid_sp</t>
  </si>
  <si>
    <t>Bothriochloa scr...?</t>
  </si>
  <si>
    <t>bra_bri</t>
  </si>
  <si>
    <t>bra_sem</t>
  </si>
  <si>
    <t>bra_sp</t>
  </si>
  <si>
    <t>bot_scr</t>
  </si>
  <si>
    <t>chl_gay</t>
  </si>
  <si>
    <t>com_afr</t>
  </si>
  <si>
    <t>com_sp</t>
  </si>
  <si>
    <t>com_ben</t>
  </si>
  <si>
    <t>com_tru</t>
  </si>
  <si>
    <t>cra_pla</t>
  </si>
  <si>
    <t>Cro_spi</t>
  </si>
  <si>
    <t>cya_sp</t>
  </si>
  <si>
    <t>cyn_dac</t>
  </si>
  <si>
    <t>cyn_ple</t>
  </si>
  <si>
    <t>dac_gig</t>
  </si>
  <si>
    <t>dac_aeg</t>
  </si>
  <si>
    <t>dic_mon</t>
  </si>
  <si>
    <t>dic_rad</t>
  </si>
  <si>
    <t>dig_vel</t>
  </si>
  <si>
    <t>dys_rad</t>
  </si>
  <si>
    <t>dys_sp</t>
  </si>
  <si>
    <t>era_asp</t>
  </si>
  <si>
    <t>era_rac</t>
  </si>
  <si>
    <t>era_ten</t>
  </si>
  <si>
    <t>era_sp</t>
  </si>
  <si>
    <t>eup_hir</t>
  </si>
  <si>
    <t>eup_ina</t>
  </si>
  <si>
    <t>eup_ind</t>
  </si>
  <si>
    <t>eus_pas</t>
  </si>
  <si>
    <t>gut_sp</t>
  </si>
  <si>
    <t>gut_cor</t>
  </si>
  <si>
    <t>gut_pet</t>
  </si>
  <si>
    <t>hel_ste</t>
  </si>
  <si>
    <t>her_sp</t>
  </si>
  <si>
    <t>herm_sp</t>
  </si>
  <si>
    <t>her_sch</t>
  </si>
  <si>
    <t>het_sp</t>
  </si>
  <si>
    <t>het_ste</t>
  </si>
  <si>
    <t>Heteropogon ste..?</t>
  </si>
  <si>
    <t>hyp_dis</t>
  </si>
  <si>
    <t>hypo_sp</t>
  </si>
  <si>
    <t>ind_ere</t>
  </si>
  <si>
    <t>ind_hoc</t>
  </si>
  <si>
    <t>ind_sp</t>
  </si>
  <si>
    <t>ipo_mom</t>
  </si>
  <si>
    <t>ipo_sp</t>
  </si>
  <si>
    <t>jus_bet</t>
  </si>
  <si>
    <t>jus_mat</t>
  </si>
  <si>
    <t>kyl_sp</t>
  </si>
  <si>
    <t>kyl_ner</t>
  </si>
  <si>
    <t>leu_def</t>
  </si>
  <si>
    <t>leu_sp</t>
  </si>
  <si>
    <t>lon_sp</t>
  </si>
  <si>
    <t>mar_amo</t>
  </si>
  <si>
    <t>mari_sp</t>
  </si>
  <si>
    <t>mon_sp</t>
  </si>
  <si>
    <t>old_sp</t>
  </si>
  <si>
    <t>ort_par</t>
  </si>
  <si>
    <t>oxy_sin</t>
  </si>
  <si>
    <t>oxy_sp</t>
  </si>
  <si>
    <t>pan_max</t>
  </si>
  <si>
    <t>pen_mez</t>
  </si>
  <si>
    <t>por_sp</t>
  </si>
  <si>
    <t>por_gra</t>
  </si>
  <si>
    <t>rue_pat</t>
  </si>
  <si>
    <t>sed_ort</t>
  </si>
  <si>
    <t>sen_aby</t>
  </si>
  <si>
    <t>sid_ova</t>
  </si>
  <si>
    <t>son_sp</t>
  </si>
  <si>
    <t>sph_sp</t>
  </si>
  <si>
    <t>spo_afr</t>
  </si>
  <si>
    <t>spo_fim</t>
  </si>
  <si>
    <t>spo_mar</t>
  </si>
  <si>
    <t>spo_sta</t>
  </si>
  <si>
    <t>spo_sp</t>
  </si>
  <si>
    <t>tep_pum</t>
  </si>
  <si>
    <t>tra_bet</t>
  </si>
  <si>
    <t>tra_ber</t>
  </si>
  <si>
    <t>tri_ter</t>
  </si>
  <si>
    <t>ath_sp</t>
  </si>
  <si>
    <t>cro_spi</t>
  </si>
  <si>
    <t>cyn_sp</t>
  </si>
  <si>
    <t>hyp_sp</t>
  </si>
  <si>
    <t xml:space="preserve">dig_vel </t>
  </si>
  <si>
    <t>New for H6 harvest, March 2018, SE.</t>
  </si>
  <si>
    <t>New for H6 setup Dec 2017, Handajega.</t>
  </si>
  <si>
    <t>New for H6 setup Dec 2017, Makao.</t>
  </si>
  <si>
    <t>New for May (17?), Seronera.</t>
  </si>
  <si>
    <t>New for H5 harvest Dec 2017, Maswa, Makao</t>
  </si>
  <si>
    <t>New for H5 harvest Dec 2017, Mwantimba.</t>
  </si>
  <si>
    <t>New for H5 harvest Dec 2017, SE.</t>
  </si>
  <si>
    <t>New for H6 harvest March 2018, SE</t>
  </si>
  <si>
    <t xml:space="preserve">Monechma debile </t>
  </si>
  <si>
    <t>Kyllinga alba</t>
  </si>
  <si>
    <t>Mariscus amourpus</t>
  </si>
  <si>
    <t>Portulaca grandiflora?</t>
  </si>
  <si>
    <t>Acacia abyssinica?</t>
  </si>
  <si>
    <t>Makao H0</t>
  </si>
  <si>
    <t>Sporobolus stapfiana</t>
  </si>
  <si>
    <t>Has hairs on the leaves, looks like Cynodon.</t>
  </si>
  <si>
    <t>From H5 harvest, SE.</t>
  </si>
  <si>
    <t>Ask Richard</t>
  </si>
  <si>
    <t>mar_sp</t>
  </si>
  <si>
    <t>kyl_alb</t>
  </si>
  <si>
    <t>mon_deb</t>
  </si>
  <si>
    <t>Athenantera species?</t>
  </si>
  <si>
    <t>H2 setup Makao</t>
  </si>
  <si>
    <t>Ask Bukombe</t>
  </si>
  <si>
    <t>Bidens schimperi</t>
  </si>
  <si>
    <t>H0 Handajega</t>
  </si>
  <si>
    <t>Hyperthelia dissoluta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</si>
</sst>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
    <numFmt numFmtId="166" formatCode="0.000000"/>
  </numFmts>
  <fonts count="41"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9"/>
      <color indexed="81"/>
      <name val="Tahoma"/>
      <family val="2"/>
    </font>
    <font>
      <b/>
      <sz val="9"/>
      <color indexed="81"/>
      <name val="Tahoma"/>
      <family val="2"/>
    </font>
    <font>
      <sz val="12"/>
      <color rgb="FF92D050"/>
      <name val="Calibri"/>
      <family val="2"/>
      <scheme val="minor"/>
    </font>
    <font>
      <sz val="12"/>
      <name val="Calibri"/>
      <family val="2"/>
      <scheme val="minor"/>
    </font>
    <font>
      <sz val="12"/>
      <color theme="1" tint="0.499984740745262"/>
      <name val="Calibri"/>
      <family val="2"/>
      <scheme val="minor"/>
    </font>
    <font>
      <sz val="11"/>
      <color rgb="FF000000"/>
      <name val="Arial"/>
      <family val="2"/>
    </font>
    <font>
      <sz val="11"/>
      <color rgb="FF000000"/>
      <name val="Calibri"/>
      <family val="2"/>
      <scheme val="minor"/>
    </font>
    <font>
      <i/>
      <sz val="11"/>
      <color rgb="FF000000"/>
      <name val="Arial"/>
      <family val="2"/>
    </font>
    <font>
      <sz val="11"/>
      <color rgb="FF333333"/>
      <name val="Arial"/>
      <family val="2"/>
    </font>
    <font>
      <sz val="11"/>
      <color rgb="FF333333"/>
      <name val="Calibri"/>
      <family val="2"/>
      <scheme val="minor"/>
    </font>
    <font>
      <sz val="12"/>
      <color rgb="FFFF00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9"/>
      <color indexed="81"/>
      <name val="Tahoma"/>
      <charset val="1"/>
    </font>
    <font>
      <b/>
      <sz val="9"/>
      <color indexed="81"/>
      <name val="Tahoma"/>
      <charset val="1"/>
    </font>
    <font>
      <sz val="11"/>
      <color indexed="8"/>
      <name val="Calibri"/>
      <family val="2"/>
      <scheme val="minor"/>
    </font>
    <font>
      <sz val="12"/>
      <color indexed="8"/>
      <name val="Calibri"/>
      <family val="2"/>
      <scheme val="minor"/>
    </font>
    <font>
      <sz val="12"/>
      <color theme="9"/>
      <name val="Calibri"/>
      <family val="2"/>
      <scheme val="minor"/>
    </font>
    <font>
      <b/>
      <sz val="12"/>
      <name val="Calibri"/>
      <family val="2"/>
      <scheme val="minor"/>
    </font>
    <font>
      <sz val="12"/>
      <color rgb="FF000000"/>
      <name val="Calibri"/>
      <family val="2"/>
    </font>
    <font>
      <b/>
      <sz val="12"/>
      <color rgb="FFFF0000"/>
      <name val="Calibri"/>
      <family val="2"/>
      <scheme val="minor"/>
    </font>
  </fonts>
  <fills count="47">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6699"/>
        <bgColor indexed="64"/>
      </patternFill>
    </fill>
    <fill>
      <patternFill patternType="solid">
        <fgColor theme="7" tint="0.39997558519241921"/>
        <bgColor indexed="64"/>
      </patternFill>
    </fill>
    <fill>
      <patternFill patternType="solid">
        <fgColor rgb="FFFF0000"/>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4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7" borderId="0" applyNumberFormat="0" applyBorder="0" applyAlignment="0" applyProtection="0"/>
    <xf numFmtId="0" fontId="21" fillId="8" borderId="0" applyNumberFormat="0" applyBorder="0" applyAlignment="0" applyProtection="0"/>
    <xf numFmtId="0" fontId="22" fillId="10" borderId="6" applyNumberFormat="0" applyAlignment="0" applyProtection="0"/>
    <xf numFmtId="0" fontId="23" fillId="11" borderId="7" applyNumberFormat="0" applyAlignment="0" applyProtection="0"/>
    <xf numFmtId="0" fontId="24" fillId="11" borderId="6" applyNumberFormat="0" applyAlignment="0" applyProtection="0"/>
    <xf numFmtId="0" fontId="25" fillId="0" borderId="8" applyNumberFormat="0" applyFill="0" applyAlignment="0" applyProtection="0"/>
    <xf numFmtId="0" fontId="26" fillId="12" borderId="9"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11" applyNumberFormat="0" applyFill="0" applyAlignment="0" applyProtection="0"/>
    <xf numFmtId="0" fontId="30"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0"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0"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0" fontId="31" fillId="0" borderId="0" applyNumberFormat="0" applyFill="0" applyBorder="0" applyAlignment="0" applyProtection="0"/>
    <xf numFmtId="0" fontId="32" fillId="9" borderId="0" applyNumberFormat="0" applyBorder="0" applyAlignment="0" applyProtection="0"/>
    <xf numFmtId="0" fontId="1" fillId="13" borderId="10" applyNumberFormat="0" applyFont="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35" fillId="0" borderId="0"/>
  </cellStyleXfs>
  <cellXfs count="179">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vertical="top" wrapText="1"/>
    </xf>
    <xf numFmtId="0" fontId="0" fillId="0" borderId="0" xfId="0" applyAlignment="1"/>
    <xf numFmtId="0" fontId="4" fillId="0" borderId="0" xfId="0" applyFont="1"/>
    <xf numFmtId="0" fontId="4" fillId="0" borderId="0" xfId="0" applyFont="1" applyAlignment="1">
      <alignment vertical="top" wrapText="1"/>
    </xf>
    <xf numFmtId="0" fontId="0" fillId="0" borderId="0" xfId="0" applyFill="1"/>
    <xf numFmtId="0" fontId="0" fillId="0" borderId="0" xfId="0" applyFill="1" applyAlignment="1">
      <alignment wrapText="1"/>
    </xf>
    <xf numFmtId="0" fontId="0" fillId="0" borderId="0" xfId="0" applyFont="1"/>
    <xf numFmtId="0" fontId="0" fillId="0" borderId="0" xfId="0" applyFont="1" applyAlignment="1">
      <alignment vertical="top" wrapText="1"/>
    </xf>
    <xf numFmtId="0" fontId="0" fillId="0" borderId="0" xfId="0" applyAlignment="1">
      <alignment vertical="top"/>
    </xf>
    <xf numFmtId="0" fontId="0" fillId="0" borderId="0" xfId="0" applyFill="1" applyAlignment="1"/>
    <xf numFmtId="0" fontId="5" fillId="0" borderId="0" xfId="0" applyFont="1"/>
    <xf numFmtId="0" fontId="0" fillId="3" borderId="1" xfId="0" applyFill="1"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14" fontId="0" fillId="0" borderId="0" xfId="0" applyNumberFormat="1" applyAlignment="1"/>
    <xf numFmtId="164" fontId="0" fillId="0" borderId="0" xfId="0" applyNumberFormat="1" applyAlignment="1"/>
    <xf numFmtId="14" fontId="0" fillId="0" borderId="0" xfId="0" applyNumberFormat="1" applyFill="1" applyAlignment="1"/>
    <xf numFmtId="0" fontId="4" fillId="0" borderId="0" xfId="0" applyFont="1" applyAlignment="1">
      <alignment vertical="top"/>
    </xf>
    <xf numFmtId="14" fontId="0" fillId="0" borderId="0" xfId="0" applyNumberFormat="1"/>
    <xf numFmtId="1" fontId="0" fillId="0" borderId="1" xfId="0" applyNumberFormat="1" applyFill="1" applyBorder="1" applyAlignment="1">
      <alignment wrapText="1"/>
    </xf>
    <xf numFmtId="1" fontId="0" fillId="0" borderId="0" xfId="0" applyNumberFormat="1" applyAlignment="1"/>
    <xf numFmtId="1" fontId="0" fillId="0" borderId="0" xfId="0" applyNumberFormat="1" applyFill="1" applyAlignment="1"/>
    <xf numFmtId="1" fontId="0" fillId="0" borderId="0" xfId="0" applyNumberFormat="1"/>
    <xf numFmtId="0" fontId="8" fillId="0" borderId="0" xfId="0" applyFont="1" applyAlignment="1"/>
    <xf numFmtId="0" fontId="8" fillId="0" borderId="0" xfId="0" applyFont="1" applyFill="1" applyAlignment="1"/>
    <xf numFmtId="0" fontId="9" fillId="0" borderId="0" xfId="0" applyFont="1" applyFill="1" applyAlignment="1"/>
    <xf numFmtId="0" fontId="9" fillId="0" borderId="0" xfId="0" applyFont="1" applyFill="1"/>
    <xf numFmtId="0" fontId="10" fillId="0" borderId="1" xfId="0" applyFont="1" applyFill="1" applyBorder="1" applyAlignment="1">
      <alignment wrapText="1"/>
    </xf>
    <xf numFmtId="0" fontId="10" fillId="0" borderId="0" xfId="0" applyFont="1" applyFill="1" applyAlignment="1"/>
    <xf numFmtId="0" fontId="10" fillId="0" borderId="0" xfId="0" applyFont="1" applyFill="1"/>
    <xf numFmtId="0" fontId="10" fillId="0" borderId="1" xfId="0" applyFont="1" applyBorder="1" applyAlignment="1">
      <alignment wrapText="1"/>
    </xf>
    <xf numFmtId="0" fontId="10" fillId="0" borderId="0" xfId="0" applyFont="1" applyAlignment="1"/>
    <xf numFmtId="0" fontId="10" fillId="0" borderId="0" xfId="0" applyFont="1"/>
    <xf numFmtId="0" fontId="9" fillId="0" borderId="1" xfId="0" applyFont="1" applyBorder="1" applyAlignment="1">
      <alignment wrapText="1"/>
    </xf>
    <xf numFmtId="0" fontId="9" fillId="0" borderId="0" xfId="0" applyFont="1"/>
    <xf numFmtId="0" fontId="9" fillId="0" borderId="0" xfId="0" applyFont="1" applyAlignment="1"/>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0" fillId="0" borderId="0" xfId="0" applyFont="1" applyAlignment="1">
      <alignment vertical="top"/>
    </xf>
    <xf numFmtId="0" fontId="10" fillId="5" borderId="0" xfId="0" applyFont="1" applyFill="1" applyAlignment="1"/>
    <xf numFmtId="0" fontId="0" fillId="0" borderId="2" xfId="0" applyFill="1" applyBorder="1" applyAlignment="1"/>
    <xf numFmtId="0" fontId="0" fillId="0" borderId="2" xfId="0" applyBorder="1"/>
    <xf numFmtId="0" fontId="0" fillId="0" borderId="2" xfId="0" applyBorder="1" applyAlignment="1"/>
    <xf numFmtId="14" fontId="0" fillId="0" borderId="2" xfId="0" applyNumberFormat="1" applyBorder="1"/>
    <xf numFmtId="0" fontId="0" fillId="0" borderId="2" xfId="0" applyBorder="1" applyAlignment="1">
      <alignment wrapText="1"/>
    </xf>
    <xf numFmtId="0" fontId="10" fillId="0" borderId="2" xfId="0" applyFont="1" applyBorder="1"/>
    <xf numFmtId="0" fontId="10" fillId="0" borderId="2" xfId="0" applyFont="1" applyFill="1" applyBorder="1"/>
    <xf numFmtId="0" fontId="9" fillId="0" borderId="2" xfId="0" applyFont="1" applyFill="1" applyBorder="1"/>
    <xf numFmtId="0" fontId="9" fillId="0" borderId="2" xfId="0" applyFont="1" applyBorder="1"/>
    <xf numFmtId="0" fontId="0" fillId="0" borderId="0" xfId="0" applyFill="1" applyBorder="1" applyAlignment="1"/>
    <xf numFmtId="14" fontId="0" fillId="0" borderId="2" xfId="0" applyNumberFormat="1" applyBorder="1" applyAlignment="1"/>
    <xf numFmtId="1" fontId="0" fillId="0" borderId="2" xfId="0" applyNumberFormat="1" applyBorder="1" applyAlignment="1"/>
    <xf numFmtId="0" fontId="0" fillId="0" borderId="2" xfId="0" applyFill="1" applyBorder="1" applyAlignment="1">
      <alignment wrapText="1"/>
    </xf>
    <xf numFmtId="0" fontId="10" fillId="0" borderId="2" xfId="0" applyFont="1" applyBorder="1" applyAlignment="1"/>
    <xf numFmtId="0" fontId="10" fillId="0" borderId="2" xfId="0" applyFont="1" applyFill="1" applyBorder="1" applyAlignment="1"/>
    <xf numFmtId="0" fontId="9" fillId="0" borderId="2" xfId="0" applyFont="1" applyFill="1" applyBorder="1" applyAlignment="1"/>
    <xf numFmtId="0" fontId="0" fillId="0" borderId="2" xfId="0" applyFill="1" applyBorder="1"/>
    <xf numFmtId="0" fontId="8" fillId="0" borderId="2" xfId="0" applyFont="1" applyBorder="1" applyAlignment="1"/>
    <xf numFmtId="0" fontId="0" fillId="0" borderId="0" xfId="0" applyFill="1" applyAlignment="1">
      <alignment vertical="top" wrapText="1"/>
    </xf>
    <xf numFmtId="14" fontId="0" fillId="0" borderId="2" xfId="0" applyNumberFormat="1" applyFill="1" applyBorder="1" applyAlignment="1"/>
    <xf numFmtId="1" fontId="0" fillId="0" borderId="2" xfId="0" applyNumberFormat="1" applyFill="1" applyBorder="1" applyAlignment="1"/>
    <xf numFmtId="0" fontId="8" fillId="0" borderId="2" xfId="0" applyFont="1" applyFill="1" applyBorder="1" applyAlignment="1"/>
    <xf numFmtId="0" fontId="0" fillId="0" borderId="0" xfId="0" applyFill="1" applyBorder="1" applyAlignment="1">
      <alignment wrapText="1"/>
    </xf>
    <xf numFmtId="0" fontId="0" fillId="0" borderId="0" xfId="0" applyFill="1" applyBorder="1"/>
    <xf numFmtId="2" fontId="0" fillId="6" borderId="1" xfId="0" applyNumberFormat="1" applyFill="1" applyBorder="1" applyAlignment="1">
      <alignment wrapText="1"/>
    </xf>
    <xf numFmtId="2" fontId="0" fillId="38" borderId="1" xfId="0" applyNumberFormat="1" applyFill="1" applyBorder="1" applyAlignment="1">
      <alignment wrapText="1"/>
    </xf>
    <xf numFmtId="2" fontId="0" fillId="0" borderId="0" xfId="0" applyNumberFormat="1" applyFill="1" applyAlignment="1"/>
    <xf numFmtId="2" fontId="0" fillId="0" borderId="2" xfId="0" applyNumberFormat="1" applyFill="1" applyBorder="1" applyAlignment="1"/>
    <xf numFmtId="2" fontId="0" fillId="0" borderId="0" xfId="0" applyNumberFormat="1"/>
    <xf numFmtId="2" fontId="0" fillId="0" borderId="2" xfId="0" applyNumberFormat="1" applyBorder="1"/>
    <xf numFmtId="165" fontId="0" fillId="3" borderId="1" xfId="0" applyNumberFormat="1" applyFill="1" applyBorder="1" applyAlignment="1">
      <alignment wrapText="1"/>
    </xf>
    <xf numFmtId="165" fontId="0" fillId="0" borderId="0" xfId="0" applyNumberFormat="1" applyFill="1" applyAlignment="1"/>
    <xf numFmtId="165" fontId="0" fillId="0" borderId="2" xfId="0" applyNumberFormat="1" applyFill="1" applyBorder="1" applyAlignment="1"/>
    <xf numFmtId="165" fontId="0" fillId="0" borderId="0" xfId="0" applyNumberFormat="1" applyAlignment="1"/>
    <xf numFmtId="165" fontId="0" fillId="0" borderId="0" xfId="0" applyNumberFormat="1" applyAlignment="1">
      <alignment wrapText="1"/>
    </xf>
    <xf numFmtId="165" fontId="0" fillId="0" borderId="2" xfId="0" applyNumberFormat="1" applyBorder="1" applyAlignment="1"/>
    <xf numFmtId="165" fontId="0" fillId="0" borderId="0" xfId="0" applyNumberFormat="1"/>
    <xf numFmtId="165" fontId="0" fillId="0" borderId="2" xfId="0" applyNumberFormat="1" applyBorder="1"/>
    <xf numFmtId="165" fontId="0" fillId="0" borderId="0" xfId="0" applyNumberFormat="1" applyFill="1" applyBorder="1"/>
    <xf numFmtId="0" fontId="0" fillId="0" borderId="1" xfId="0" applyNumberFormat="1" applyBorder="1" applyAlignment="1">
      <alignment wrapText="1"/>
    </xf>
    <xf numFmtId="0" fontId="0" fillId="0" borderId="0" xfId="0" applyNumberFormat="1" applyFill="1" applyAlignment="1"/>
    <xf numFmtId="0" fontId="0" fillId="0" borderId="2" xfId="0" applyNumberFormat="1" applyFill="1" applyBorder="1" applyAlignment="1"/>
    <xf numFmtId="0" fontId="0" fillId="0" borderId="0" xfId="0" applyNumberFormat="1" applyAlignment="1"/>
    <xf numFmtId="0" fontId="0" fillId="0" borderId="2" xfId="0" applyNumberFormat="1" applyBorder="1" applyAlignment="1"/>
    <xf numFmtId="0" fontId="0" fillId="0" borderId="0" xfId="0" applyNumberFormat="1"/>
    <xf numFmtId="2" fontId="0" fillId="0" borderId="1" xfId="0" applyNumberFormat="1" applyFill="1" applyBorder="1" applyAlignment="1">
      <alignment wrapText="1"/>
    </xf>
    <xf numFmtId="14" fontId="0" fillId="4" borderId="1" xfId="0" applyNumberFormat="1" applyFill="1" applyBorder="1" applyAlignment="1">
      <alignment wrapText="1"/>
    </xf>
    <xf numFmtId="14" fontId="0" fillId="3" borderId="1" xfId="0" applyNumberFormat="1" applyFill="1" applyBorder="1" applyAlignment="1">
      <alignment wrapText="1"/>
    </xf>
    <xf numFmtId="166" fontId="0" fillId="0" borderId="1" xfId="0" applyNumberFormat="1" applyBorder="1" applyAlignment="1">
      <alignment wrapText="1"/>
    </xf>
    <xf numFmtId="166" fontId="0" fillId="0" borderId="0" xfId="0" applyNumberFormat="1"/>
    <xf numFmtId="166" fontId="0" fillId="0" borderId="2" xfId="0" applyNumberFormat="1" applyBorder="1"/>
    <xf numFmtId="166" fontId="0" fillId="0" borderId="0" xfId="0" applyNumberFormat="1" applyBorder="1"/>
    <xf numFmtId="1" fontId="0" fillId="0" borderId="1" xfId="0" applyNumberFormat="1" applyBorder="1" applyAlignment="1">
      <alignment wrapText="1"/>
    </xf>
    <xf numFmtId="1" fontId="0" fillId="0" borderId="0" xfId="0" applyNumberFormat="1" applyFill="1" applyBorder="1" applyAlignment="1"/>
    <xf numFmtId="1" fontId="0" fillId="3" borderId="1" xfId="0" applyNumberFormat="1" applyFill="1" applyBorder="1" applyAlignment="1">
      <alignment wrapText="1"/>
    </xf>
    <xf numFmtId="1" fontId="0" fillId="0" borderId="0" xfId="0" applyNumberFormat="1" applyAlignment="1">
      <alignment wrapText="1"/>
    </xf>
    <xf numFmtId="1" fontId="0" fillId="0" borderId="2" xfId="0" applyNumberFormat="1" applyBorder="1"/>
    <xf numFmtId="1" fontId="0" fillId="0" borderId="0" xfId="0" applyNumberFormat="1" applyFill="1" applyBorder="1"/>
    <xf numFmtId="2" fontId="0" fillId="0" borderId="0" xfId="0" applyNumberFormat="1" applyFill="1"/>
    <xf numFmtId="2" fontId="16" fillId="0" borderId="0" xfId="0" applyNumberFormat="1" applyFont="1" applyFill="1"/>
    <xf numFmtId="2" fontId="0" fillId="0" borderId="2" xfId="0" applyNumberFormat="1" applyFill="1" applyBorder="1"/>
    <xf numFmtId="2" fontId="9" fillId="0" borderId="0" xfId="0" applyNumberFormat="1" applyFont="1" applyFill="1"/>
    <xf numFmtId="2" fontId="9" fillId="0" borderId="2" xfId="0" applyNumberFormat="1" applyFont="1" applyFill="1" applyBorder="1"/>
    <xf numFmtId="2" fontId="9" fillId="0" borderId="0" xfId="0" applyNumberFormat="1" applyFont="1" applyFill="1" applyAlignment="1"/>
    <xf numFmtId="2" fontId="16" fillId="0" borderId="0" xfId="0" applyNumberFormat="1" applyFont="1" applyFill="1" applyAlignment="1"/>
    <xf numFmtId="0" fontId="9" fillId="40" borderId="1" xfId="0" applyFont="1" applyFill="1" applyBorder="1" applyAlignment="1">
      <alignment wrapText="1"/>
    </xf>
    <xf numFmtId="0" fontId="9" fillId="41" borderId="1" xfId="0" applyFont="1" applyFill="1" applyBorder="1" applyAlignment="1">
      <alignment wrapText="1"/>
    </xf>
    <xf numFmtId="2" fontId="9" fillId="38" borderId="1" xfId="0" applyNumberFormat="1" applyFont="1" applyFill="1" applyBorder="1" applyAlignment="1">
      <alignment wrapText="1"/>
    </xf>
    <xf numFmtId="0" fontId="9" fillId="39" borderId="1" xfId="0" applyFont="1" applyFill="1" applyBorder="1" applyAlignment="1">
      <alignment wrapText="1"/>
    </xf>
    <xf numFmtId="0" fontId="9" fillId="6" borderId="1" xfId="0" applyFont="1" applyFill="1" applyBorder="1" applyAlignment="1">
      <alignment wrapText="1"/>
    </xf>
    <xf numFmtId="2" fontId="0" fillId="39" borderId="1" xfId="0" applyNumberFormat="1" applyFill="1" applyBorder="1" applyAlignment="1">
      <alignment wrapText="1"/>
    </xf>
    <xf numFmtId="2" fontId="9" fillId="42" borderId="0" xfId="0" applyNumberFormat="1" applyFont="1" applyFill="1"/>
    <xf numFmtId="2" fontId="35" fillId="0" borderId="0" xfId="47" applyNumberFormat="1"/>
    <xf numFmtId="0" fontId="9" fillId="39" borderId="12" xfId="0" applyFont="1" applyFill="1" applyBorder="1" applyAlignment="1">
      <alignment wrapText="1"/>
    </xf>
    <xf numFmtId="0" fontId="0" fillId="0" borderId="13" xfId="0" applyBorder="1" applyAlignment="1">
      <alignment wrapText="1"/>
    </xf>
    <xf numFmtId="0" fontId="9" fillId="0" borderId="0" xfId="0" applyFont="1" applyFill="1" applyBorder="1" applyAlignment="1">
      <alignment wrapText="1"/>
    </xf>
    <xf numFmtId="2" fontId="36" fillId="0" borderId="0" xfId="47" applyNumberFormat="1" applyFont="1"/>
    <xf numFmtId="2" fontId="37" fillId="0" borderId="0" xfId="0" applyNumberFormat="1" applyFont="1" applyFill="1"/>
    <xf numFmtId="0" fontId="4" fillId="0" borderId="1" xfId="0" applyFont="1" applyBorder="1" applyAlignment="1">
      <alignment wrapText="1"/>
    </xf>
    <xf numFmtId="0" fontId="4" fillId="0" borderId="0" xfId="0" applyFont="1" applyFill="1"/>
    <xf numFmtId="0" fontId="4" fillId="0" borderId="2" xfId="0" applyFont="1" applyFill="1" applyBorder="1"/>
    <xf numFmtId="0" fontId="4" fillId="0" borderId="2" xfId="0" applyFont="1" applyBorder="1"/>
    <xf numFmtId="0" fontId="4" fillId="0" borderId="0" xfId="0" applyFont="1" applyAlignment="1"/>
    <xf numFmtId="0" fontId="38" fillId="0" borderId="0" xfId="0" applyFont="1"/>
    <xf numFmtId="0" fontId="38" fillId="0" borderId="2" xfId="0" applyFont="1" applyBorder="1"/>
    <xf numFmtId="0" fontId="38" fillId="0" borderId="0" xfId="0" applyFont="1" applyFill="1" applyBorder="1"/>
    <xf numFmtId="0" fontId="38" fillId="0" borderId="1" xfId="0" applyFont="1" applyBorder="1" applyAlignment="1">
      <alignment wrapText="1"/>
    </xf>
    <xf numFmtId="0" fontId="38" fillId="0" borderId="0" xfId="0" applyFont="1" applyFill="1" applyAlignment="1"/>
    <xf numFmtId="0" fontId="38" fillId="0" borderId="0" xfId="0" applyFont="1" applyFill="1"/>
    <xf numFmtId="0" fontId="38" fillId="0" borderId="2" xfId="0" applyFont="1" applyFill="1" applyBorder="1" applyAlignment="1"/>
    <xf numFmtId="0" fontId="38" fillId="43" borderId="0" xfId="0" applyFont="1" applyFill="1"/>
    <xf numFmtId="0" fontId="38" fillId="0" borderId="2" xfId="0" applyFont="1" applyFill="1" applyBorder="1"/>
    <xf numFmtId="2" fontId="0" fillId="39" borderId="0" xfId="0" applyNumberFormat="1" applyFill="1"/>
    <xf numFmtId="2" fontId="0" fillId="44" borderId="0" xfId="0" applyNumberFormat="1" applyFill="1"/>
    <xf numFmtId="0" fontId="4" fillId="39" borderId="0" xfId="0" applyFont="1" applyFill="1"/>
    <xf numFmtId="0" fontId="38" fillId="39" borderId="0" xfId="0" applyFont="1" applyFill="1"/>
    <xf numFmtId="0" fontId="38" fillId="39" borderId="2" xfId="0" applyFont="1" applyFill="1" applyBorder="1"/>
    <xf numFmtId="2" fontId="0" fillId="39" borderId="2" xfId="0" applyNumberFormat="1" applyFill="1" applyBorder="1"/>
    <xf numFmtId="2" fontId="0" fillId="45" borderId="0" xfId="0" applyNumberFormat="1" applyFill="1"/>
    <xf numFmtId="2" fontId="0" fillId="44" borderId="0" xfId="0" applyNumberFormat="1" applyFill="1" applyAlignment="1"/>
    <xf numFmtId="2" fontId="37" fillId="44" borderId="0" xfId="0" applyNumberFormat="1" applyFont="1" applyFill="1"/>
    <xf numFmtId="2" fontId="9" fillId="39" borderId="0" xfId="0" applyNumberFormat="1" applyFont="1" applyFill="1"/>
    <xf numFmtId="1" fontId="0" fillId="0" borderId="0" xfId="0" applyNumberFormat="1" applyFill="1" applyAlignment="1">
      <alignment wrapText="1"/>
    </xf>
    <xf numFmtId="1" fontId="0" fillId="0" borderId="2" xfId="0" applyNumberFormat="1" applyFill="1" applyBorder="1" applyAlignment="1">
      <alignment wrapText="1"/>
    </xf>
    <xf numFmtId="1" fontId="0" fillId="0" borderId="2" xfId="0" applyNumberFormat="1" applyBorder="1" applyAlignment="1">
      <alignment wrapText="1"/>
    </xf>
    <xf numFmtId="0" fontId="0" fillId="0" borderId="2" xfId="0" applyFill="1" applyBorder="1" applyAlignment="1">
      <alignment vertical="top" wrapText="1"/>
    </xf>
    <xf numFmtId="0" fontId="0" fillId="0" borderId="2" xfId="0" applyBorder="1" applyAlignment="1">
      <alignment vertical="top" wrapText="1"/>
    </xf>
    <xf numFmtId="0" fontId="0" fillId="0" borderId="0" xfId="0" applyFill="1" applyAlignment="1">
      <alignment vertical="top"/>
    </xf>
    <xf numFmtId="164" fontId="0" fillId="0" borderId="0" xfId="0" applyNumberFormat="1" applyFill="1" applyAlignment="1">
      <alignment vertical="top"/>
    </xf>
    <xf numFmtId="0" fontId="0" fillId="0" borderId="2" xfId="0" applyFill="1" applyBorder="1" applyAlignment="1">
      <alignment vertical="top"/>
    </xf>
    <xf numFmtId="164" fontId="0" fillId="0" borderId="0" xfId="0" applyNumberFormat="1" applyAlignment="1">
      <alignment vertical="top"/>
    </xf>
    <xf numFmtId="0" fontId="0" fillId="0" borderId="2" xfId="0" applyBorder="1" applyAlignment="1">
      <alignment vertical="top"/>
    </xf>
    <xf numFmtId="166" fontId="0" fillId="0" borderId="0" xfId="0" applyNumberFormat="1" applyAlignment="1"/>
    <xf numFmtId="2" fontId="0" fillId="0" borderId="0" xfId="0" applyNumberFormat="1" applyAlignment="1"/>
    <xf numFmtId="0" fontId="9" fillId="4" borderId="1" xfId="0" applyFont="1" applyFill="1" applyBorder="1" applyAlignment="1">
      <alignment wrapText="1"/>
    </xf>
    <xf numFmtId="165" fontId="0" fillId="0" borderId="0" xfId="0" applyNumberFormat="1" applyFill="1" applyBorder="1" applyAlignment="1">
      <alignment wrapText="1"/>
    </xf>
    <xf numFmtId="0" fontId="40" fillId="0" borderId="0" xfId="0" applyFont="1"/>
    <xf numFmtId="0" fontId="40" fillId="0" borderId="0" xfId="0" applyFont="1" applyFill="1"/>
    <xf numFmtId="1" fontId="0" fillId="0" borderId="0" xfId="0" applyNumberFormat="1" applyFill="1" applyBorder="1" applyAlignment="1">
      <alignment wrapText="1"/>
    </xf>
    <xf numFmtId="2" fontId="36" fillId="0" borderId="2" xfId="47" applyNumberFormat="1" applyFont="1" applyBorder="1"/>
    <xf numFmtId="0" fontId="0" fillId="46" borderId="0" xfId="0" applyFill="1" applyAlignment="1"/>
    <xf numFmtId="2" fontId="0" fillId="42" borderId="0" xfId="0" applyNumberFormat="1" applyFill="1" applyAlignment="1"/>
    <xf numFmtId="0" fontId="9" fillId="42" borderId="0" xfId="0" applyFont="1" applyFill="1"/>
    <xf numFmtId="0" fontId="38" fillId="42" borderId="0" xfId="0" applyFont="1" applyFill="1"/>
    <xf numFmtId="0" fontId="0" fillId="42" borderId="0" xfId="0" applyFill="1"/>
    <xf numFmtId="0" fontId="4" fillId="42" borderId="0" xfId="0" applyFont="1" applyFill="1"/>
    <xf numFmtId="0" fontId="4" fillId="0" borderId="14" xfId="0" applyFont="1" applyBorder="1"/>
    <xf numFmtId="0" fontId="0" fillId="0" borderId="14" xfId="0" applyFont="1" applyBorder="1"/>
    <xf numFmtId="0" fontId="0" fillId="0" borderId="14" xfId="0" applyFont="1" applyBorder="1" applyAlignment="1">
      <alignment vertical="top"/>
    </xf>
    <xf numFmtId="0" fontId="0" fillId="0" borderId="14" xfId="0" applyBorder="1"/>
    <xf numFmtId="0" fontId="9" fillId="0" borderId="14" xfId="0" applyFont="1" applyBorder="1"/>
    <xf numFmtId="0" fontId="9" fillId="0" borderId="0" xfId="0" applyFont="1" applyAlignment="1">
      <alignment vertical="top" wrapText="1"/>
    </xf>
    <xf numFmtId="0" fontId="39" fillId="0" borderId="0" xfId="0" applyFont="1" applyBorder="1" applyAlignment="1">
      <alignment vertical="center" wrapText="1"/>
    </xf>
    <xf numFmtId="1" fontId="0" fillId="4" borderId="1" xfId="0" applyNumberFormat="1" applyFill="1" applyBorder="1" applyAlignment="1">
      <alignment wrapText="1"/>
    </xf>
  </cellXfs>
  <cellStyles count="48">
    <cellStyle name="20% - Accent1" xfId="20" builtinId="30" customBuiltin="1"/>
    <cellStyle name="20% - Accent2" xfId="23" builtinId="34" customBuiltin="1"/>
    <cellStyle name="20% - Accent3" xfId="26" builtinId="38" customBuiltin="1"/>
    <cellStyle name="20% - Accent4" xfId="29" builtinId="42" customBuiltin="1"/>
    <cellStyle name="20% - Accent5" xfId="32" builtinId="46" customBuiltin="1"/>
    <cellStyle name="20% - Accent6" xfId="35" builtinId="50" customBuiltin="1"/>
    <cellStyle name="40% - Accent1" xfId="21" builtinId="31" customBuiltin="1"/>
    <cellStyle name="40% - Accent2" xfId="24" builtinId="35" customBuiltin="1"/>
    <cellStyle name="40% - Accent3" xfId="27" builtinId="39" customBuiltin="1"/>
    <cellStyle name="40% - Accent4" xfId="30" builtinId="43" customBuiltin="1"/>
    <cellStyle name="40% - Accent5" xfId="33" builtinId="47" customBuiltin="1"/>
    <cellStyle name="40% - Accent6" xfId="36" builtinId="51" customBuiltin="1"/>
    <cellStyle name="60% - Accent1 2" xfId="41"/>
    <cellStyle name="60% - Accent2 2" xfId="42"/>
    <cellStyle name="60% - Accent3 2" xfId="43"/>
    <cellStyle name="60% - Accent4 2" xfId="44"/>
    <cellStyle name="60% - Accent5 2" xfId="45"/>
    <cellStyle name="60% - Accent6 2" xfId="46"/>
    <cellStyle name="Accent1" xfId="19" builtinId="29" customBuiltin="1"/>
    <cellStyle name="Accent2" xfId="22" builtinId="33" customBuiltin="1"/>
    <cellStyle name="Accent3" xfId="25" builtinId="37" customBuiltin="1"/>
    <cellStyle name="Accent4" xfId="28" builtinId="41" customBuiltin="1"/>
    <cellStyle name="Accent5" xfId="31" builtinId="45" customBuiltin="1"/>
    <cellStyle name="Accent6" xfId="34" builtinId="49" customBuiltin="1"/>
    <cellStyle name="Bad" xfId="10" builtinId="27" customBuiltin="1"/>
    <cellStyle name="Calculation" xfId="13" builtinId="22" customBuiltin="1"/>
    <cellStyle name="Check Cell" xfId="15" builtinId="23" customBuiltin="1"/>
    <cellStyle name="Explanatory Text" xfId="17" builtinId="53" customBuiltin="1"/>
    <cellStyle name="Followed Hyperlink" xfId="2" builtinId="9" hidden="1"/>
    <cellStyle name="Followed Hyperlink" xfId="4" builtinId="9" hidde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1" builtinId="8" hidden="1"/>
    <cellStyle name="Hyperlink" xfId="3" builtinId="8" hidden="1"/>
    <cellStyle name="Input" xfId="11" builtinId="20" customBuiltin="1"/>
    <cellStyle name="Linked Cell" xfId="14" builtinId="24" customBuiltin="1"/>
    <cellStyle name="Neutral 2" xfId="39"/>
    <cellStyle name="Normal" xfId="0" builtinId="0"/>
    <cellStyle name="Normal 2" xfId="37"/>
    <cellStyle name="Normal 3" xfId="47"/>
    <cellStyle name="Note 2" xfId="40"/>
    <cellStyle name="Output" xfId="12" builtinId="21" customBuiltin="1"/>
    <cellStyle name="Title 2" xfId="38"/>
    <cellStyle name="Total" xfId="18" builtinId="25" customBuiltin="1"/>
    <cellStyle name="Warning Text" xfId="16" builtinId="11" customBuiltin="1"/>
  </cellStyles>
  <dxfs count="0"/>
  <tableStyles count="0" defaultTableStyle="TableStyleMedium9" defaultPivotStyle="PivotStyleMedium7"/>
  <colors>
    <mruColors>
      <color rgb="FFFF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ainfall%20data/Rainfall.data.H1_H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plot.id</v>
          </cell>
          <cell r="J1" t="str">
            <v>rain.sum</v>
          </cell>
        </row>
        <row r="2">
          <cell r="A2" t="str">
            <v>WET_W_1_EX_H1</v>
          </cell>
          <cell r="J2">
            <v>145.671807538</v>
          </cell>
        </row>
        <row r="3">
          <cell r="A3" t="str">
            <v>WET_W_1_OP_H1</v>
          </cell>
          <cell r="J3">
            <v>145.671807538</v>
          </cell>
        </row>
        <row r="4">
          <cell r="A4" t="str">
            <v>WET_W_2_EX_H1</v>
          </cell>
          <cell r="J4">
            <v>145.671807538</v>
          </cell>
        </row>
        <row r="5">
          <cell r="A5" t="str">
            <v>WET_W_2_OP_H1</v>
          </cell>
          <cell r="J5">
            <v>145.671807538</v>
          </cell>
        </row>
        <row r="6">
          <cell r="A6" t="str">
            <v>WET_W_3_EX_H1</v>
          </cell>
          <cell r="J6">
            <v>152.52879644500001</v>
          </cell>
        </row>
        <row r="7">
          <cell r="A7" t="str">
            <v>WET_W_3_OP_H1</v>
          </cell>
          <cell r="J7">
            <v>152.52879644500001</v>
          </cell>
        </row>
        <row r="8">
          <cell r="A8" t="str">
            <v>WET_W_4_EX_H1</v>
          </cell>
          <cell r="J8">
            <v>152.52879644500001</v>
          </cell>
        </row>
        <row r="9">
          <cell r="A9" t="str">
            <v>WET_W_4_OP_H1</v>
          </cell>
          <cell r="J9">
            <v>152.52879644500001</v>
          </cell>
        </row>
        <row r="10">
          <cell r="A10" t="str">
            <v>WET_P_1_EX_H1</v>
          </cell>
          <cell r="J10">
            <v>161.59826314</v>
          </cell>
        </row>
        <row r="11">
          <cell r="A11" t="str">
            <v>WET_P_1_OP_H1</v>
          </cell>
          <cell r="J11">
            <v>161.59826314</v>
          </cell>
        </row>
        <row r="12">
          <cell r="A12" t="str">
            <v>WET_P_2_EX_H1</v>
          </cell>
          <cell r="J12">
            <v>161.59826314</v>
          </cell>
        </row>
        <row r="13">
          <cell r="A13" t="str">
            <v>WET_P_2_OP_H1</v>
          </cell>
          <cell r="J13">
            <v>161.59826314</v>
          </cell>
        </row>
        <row r="14">
          <cell r="A14" t="str">
            <v>WET_P_3_EX_H1</v>
          </cell>
          <cell r="J14">
            <v>161.59826314</v>
          </cell>
        </row>
        <row r="15">
          <cell r="A15" t="str">
            <v>WET_P_3_OP_H1</v>
          </cell>
          <cell r="J15">
            <v>161.59826314</v>
          </cell>
        </row>
        <row r="16">
          <cell r="A16" t="str">
            <v>WET_P_4_EX_H1</v>
          </cell>
          <cell r="J16">
            <v>119.69039660199999</v>
          </cell>
        </row>
        <row r="17">
          <cell r="A17" t="str">
            <v>WET_P_4_OP_H1</v>
          </cell>
          <cell r="J17">
            <v>119.69039660199999</v>
          </cell>
        </row>
        <row r="18">
          <cell r="A18" t="str">
            <v>DRY_W_1_EX_H1</v>
          </cell>
          <cell r="J18">
            <v>165.312109018</v>
          </cell>
        </row>
        <row r="19">
          <cell r="A19" t="str">
            <v>DRY_W_1_EX2_H1</v>
          </cell>
          <cell r="J19">
            <v>167.018623257</v>
          </cell>
        </row>
        <row r="20">
          <cell r="A20" t="str">
            <v>DRY_W_1_OP_H1</v>
          </cell>
          <cell r="J20">
            <v>165.312109018</v>
          </cell>
        </row>
        <row r="21">
          <cell r="A21" t="str">
            <v>DRY_W_2_EX_H1</v>
          </cell>
          <cell r="J21">
            <v>165.312109018</v>
          </cell>
        </row>
        <row r="22">
          <cell r="A22" t="str">
            <v>DRY_W_2_EX2_H1</v>
          </cell>
          <cell r="J22">
            <v>167.018623257</v>
          </cell>
        </row>
        <row r="23">
          <cell r="A23" t="str">
            <v>DRY_W_2_OP_H1</v>
          </cell>
          <cell r="J23">
            <v>165.312109018</v>
          </cell>
        </row>
        <row r="24">
          <cell r="A24" t="str">
            <v>DRY_W_3_EX_H1</v>
          </cell>
          <cell r="J24">
            <v>164.632957245</v>
          </cell>
        </row>
        <row r="25">
          <cell r="A25" t="str">
            <v>DRY_W_3_EX2_H1</v>
          </cell>
          <cell r="J25">
            <v>166.339471484</v>
          </cell>
        </row>
        <row r="26">
          <cell r="A26" t="str">
            <v>DRY_W_3_OP_H1</v>
          </cell>
          <cell r="J26">
            <v>164.632957245</v>
          </cell>
        </row>
        <row r="27">
          <cell r="A27" t="str">
            <v>DRY_W_4_EX_H1</v>
          </cell>
          <cell r="J27">
            <v>170.33385144799999</v>
          </cell>
        </row>
        <row r="28">
          <cell r="A28" t="str">
            <v>DRY_W_4_EX2_H1</v>
          </cell>
          <cell r="J28">
            <v>170.33385144799999</v>
          </cell>
        </row>
        <row r="29">
          <cell r="A29" t="str">
            <v>DRY_W_4_OP_H1</v>
          </cell>
          <cell r="J29">
            <v>170.33385144799999</v>
          </cell>
        </row>
        <row r="30">
          <cell r="A30" t="str">
            <v>DRY_P_1_EX_H1</v>
          </cell>
          <cell r="J30">
            <v>156.80644156700001</v>
          </cell>
        </row>
        <row r="31">
          <cell r="A31" t="str">
            <v>DRY_P_1_OP_H1</v>
          </cell>
          <cell r="J31">
            <v>156.80644156700001</v>
          </cell>
        </row>
        <row r="32">
          <cell r="A32" t="str">
            <v>DRY_P_2_EX_H1</v>
          </cell>
          <cell r="J32">
            <v>156.80644156700001</v>
          </cell>
        </row>
        <row r="33">
          <cell r="A33" t="str">
            <v>DRY_P_2_OP_H1</v>
          </cell>
          <cell r="J33">
            <v>156.80644156700001</v>
          </cell>
        </row>
        <row r="34">
          <cell r="A34" t="str">
            <v>DRY_P_3_EX_H1</v>
          </cell>
          <cell r="J34">
            <v>176.81583716700001</v>
          </cell>
        </row>
        <row r="35">
          <cell r="A35" t="str">
            <v>DRY_P_3_OP_H1</v>
          </cell>
          <cell r="J35">
            <v>176.81583716700001</v>
          </cell>
        </row>
        <row r="36">
          <cell r="A36" t="str">
            <v>DRY_P_4_EX_H1</v>
          </cell>
          <cell r="J36">
            <v>176.81583716700001</v>
          </cell>
        </row>
        <row r="37">
          <cell r="A37" t="str">
            <v>DRY_P_4_OP_H1</v>
          </cell>
          <cell r="J37">
            <v>176.81583716700001</v>
          </cell>
        </row>
        <row r="38">
          <cell r="A38" t="str">
            <v>SE_1_EX_H1</v>
          </cell>
          <cell r="J38">
            <v>84.864578339000005</v>
          </cell>
        </row>
        <row r="39">
          <cell r="A39" t="str">
            <v>SE_1_EX2_H1</v>
          </cell>
          <cell r="J39">
            <v>86.139725776999995</v>
          </cell>
        </row>
        <row r="40">
          <cell r="A40" t="str">
            <v>SE_1_OP_H1</v>
          </cell>
          <cell r="J40">
            <v>86.139725776999995</v>
          </cell>
        </row>
        <row r="41">
          <cell r="A41" t="str">
            <v>SE_2_EX_H1</v>
          </cell>
          <cell r="J41">
            <v>84.864578339000005</v>
          </cell>
        </row>
        <row r="42">
          <cell r="A42" t="str">
            <v>SE_2_EX2_H1</v>
          </cell>
          <cell r="J42">
            <v>86.139725776999995</v>
          </cell>
        </row>
        <row r="43">
          <cell r="A43" t="str">
            <v>SE_2_OP_H1</v>
          </cell>
          <cell r="J43">
            <v>86.139725776999995</v>
          </cell>
        </row>
        <row r="44">
          <cell r="A44" t="str">
            <v>SE_3_EX_H1</v>
          </cell>
          <cell r="J44">
            <v>84.864578339000005</v>
          </cell>
        </row>
        <row r="45">
          <cell r="A45" t="str">
            <v>SE_3_EX2_H1</v>
          </cell>
          <cell r="J45">
            <v>86.139725776999995</v>
          </cell>
        </row>
        <row r="46">
          <cell r="A46" t="str">
            <v>SE_3_OP_H1</v>
          </cell>
          <cell r="J46">
            <v>86.139725776999995</v>
          </cell>
        </row>
        <row r="47">
          <cell r="A47" t="str">
            <v>SE_4_EX_H1</v>
          </cell>
          <cell r="J47">
            <v>84.864578339000005</v>
          </cell>
        </row>
        <row r="48">
          <cell r="A48" t="str">
            <v>SE_4_EX2_H1</v>
          </cell>
          <cell r="J48">
            <v>86.139725776999995</v>
          </cell>
        </row>
        <row r="49">
          <cell r="A49" t="str">
            <v>SE_4_OP_H1</v>
          </cell>
          <cell r="J49">
            <v>86.139725776999995</v>
          </cell>
        </row>
        <row r="50">
          <cell r="A50" t="str">
            <v>WET_W_1_EX_H2</v>
          </cell>
          <cell r="J50">
            <v>217.804459587</v>
          </cell>
        </row>
        <row r="51">
          <cell r="A51" t="str">
            <v>WET_W_1_OP_H2</v>
          </cell>
          <cell r="J51">
            <v>217.804459587</v>
          </cell>
        </row>
        <row r="52">
          <cell r="A52" t="str">
            <v>WET_W_2_EX_H2</v>
          </cell>
          <cell r="J52">
            <v>217.804459587</v>
          </cell>
        </row>
        <row r="53">
          <cell r="A53" t="str">
            <v>WET_W_2_OP_H2</v>
          </cell>
          <cell r="J53">
            <v>217.804459587</v>
          </cell>
        </row>
        <row r="54">
          <cell r="A54" t="str">
            <v>WET_W_3_EX_H2</v>
          </cell>
          <cell r="J54">
            <v>213.79325629799999</v>
          </cell>
        </row>
        <row r="55">
          <cell r="A55" t="str">
            <v>WET_W_3_OP_H2</v>
          </cell>
          <cell r="J55">
            <v>213.79325629799999</v>
          </cell>
        </row>
        <row r="56">
          <cell r="A56" t="str">
            <v>WET_W_4_EX_H2</v>
          </cell>
          <cell r="J56">
            <v>213.79325629799999</v>
          </cell>
        </row>
        <row r="57">
          <cell r="A57" t="str">
            <v>WET_W_4_OP_H2</v>
          </cell>
          <cell r="J57">
            <v>213.79325629799999</v>
          </cell>
        </row>
        <row r="58">
          <cell r="A58" t="str">
            <v>WET_P_1_EX_H2</v>
          </cell>
          <cell r="J58">
            <v>222.92411083499999</v>
          </cell>
        </row>
        <row r="59">
          <cell r="A59" t="str">
            <v>WET_P_1_OP_H2</v>
          </cell>
          <cell r="J59">
            <v>222.92411083499999</v>
          </cell>
        </row>
        <row r="60">
          <cell r="A60" t="str">
            <v>WET_P_2_EX_H2</v>
          </cell>
          <cell r="J60">
            <v>222.92411083499999</v>
          </cell>
        </row>
        <row r="61">
          <cell r="A61" t="str">
            <v>WET_P_2_OP_H2</v>
          </cell>
          <cell r="J61">
            <v>222.92411083499999</v>
          </cell>
        </row>
        <row r="62">
          <cell r="A62" t="str">
            <v>WET_P_3_EX_H2</v>
          </cell>
          <cell r="J62">
            <v>222.92411083499999</v>
          </cell>
        </row>
        <row r="63">
          <cell r="A63" t="str">
            <v>WET_P_3_OP_H2</v>
          </cell>
          <cell r="J63">
            <v>222.92411083499999</v>
          </cell>
        </row>
        <row r="64">
          <cell r="A64" t="str">
            <v>WET_P_4_EX_H2</v>
          </cell>
          <cell r="J64">
            <v>222.92411083499999</v>
          </cell>
        </row>
        <row r="65">
          <cell r="A65" t="str">
            <v>WET_P_4_OP_H2</v>
          </cell>
          <cell r="J65">
            <v>222.92411083499999</v>
          </cell>
        </row>
        <row r="66">
          <cell r="A66" t="str">
            <v>DRY_W_1_EX_H2</v>
          </cell>
          <cell r="J66">
            <v>115.33425271599999</v>
          </cell>
        </row>
        <row r="67">
          <cell r="A67" t="str">
            <v>DRY_W_1_EX2_H2</v>
          </cell>
          <cell r="J67">
            <v>115.33425271599999</v>
          </cell>
        </row>
        <row r="68">
          <cell r="A68" t="str">
            <v>DRY_W_1_OP_H2</v>
          </cell>
          <cell r="J68">
            <v>115.33425271599999</v>
          </cell>
        </row>
        <row r="69">
          <cell r="A69" t="str">
            <v>DRY_W_2_EX_H2</v>
          </cell>
          <cell r="J69">
            <v>115.33425271599999</v>
          </cell>
        </row>
        <row r="70">
          <cell r="A70" t="str">
            <v>DRY_W_2_EX2_H2</v>
          </cell>
          <cell r="J70">
            <v>115.33425271599999</v>
          </cell>
        </row>
        <row r="71">
          <cell r="A71" t="str">
            <v>DRY_W_2_OP_H2</v>
          </cell>
          <cell r="J71">
            <v>115.33425271599999</v>
          </cell>
        </row>
        <row r="72">
          <cell r="A72" t="str">
            <v>DRY_W_3_EX_H2</v>
          </cell>
          <cell r="J72">
            <v>115.33425271599999</v>
          </cell>
        </row>
        <row r="73">
          <cell r="A73" t="str">
            <v>DRY_W_3_EX2_H2</v>
          </cell>
          <cell r="J73">
            <v>115.33425271599999</v>
          </cell>
        </row>
        <row r="74">
          <cell r="A74" t="str">
            <v>DRY_W_3_OP_H2</v>
          </cell>
          <cell r="J74">
            <v>115.33425271599999</v>
          </cell>
        </row>
        <row r="75">
          <cell r="A75" t="str">
            <v>DRY_W_4_EX_H2</v>
          </cell>
          <cell r="J75">
            <v>132.710957729</v>
          </cell>
        </row>
        <row r="76">
          <cell r="A76" t="str">
            <v>DRY_W_4_EX2_H2</v>
          </cell>
          <cell r="J76">
            <v>132.710957729</v>
          </cell>
        </row>
        <row r="77">
          <cell r="A77" t="str">
            <v>DRY_W_4_OP_H2</v>
          </cell>
          <cell r="J77">
            <v>132.710957729</v>
          </cell>
        </row>
        <row r="78">
          <cell r="A78" t="str">
            <v>DRY_P_1_EX_H2</v>
          </cell>
          <cell r="J78">
            <v>90.816719352999996</v>
          </cell>
        </row>
        <row r="79">
          <cell r="A79" t="str">
            <v>DRY_P_1_OP_H2</v>
          </cell>
          <cell r="J79">
            <v>90.816719352999996</v>
          </cell>
        </row>
        <row r="80">
          <cell r="A80" t="str">
            <v>DRY_P_2_EX_H2</v>
          </cell>
          <cell r="J80">
            <v>90.816719352999996</v>
          </cell>
        </row>
        <row r="81">
          <cell r="A81" t="str">
            <v>DRY_P_2_OP_H2</v>
          </cell>
          <cell r="J81">
            <v>90.816719352999996</v>
          </cell>
        </row>
        <row r="82">
          <cell r="A82" t="str">
            <v>DRY_P_3_EX_H2</v>
          </cell>
          <cell r="J82">
            <v>90.816719352999996</v>
          </cell>
        </row>
        <row r="83">
          <cell r="A83" t="str">
            <v>DRY_P_3_OP_H2</v>
          </cell>
          <cell r="J83">
            <v>90.816719352999996</v>
          </cell>
        </row>
        <row r="84">
          <cell r="A84" t="str">
            <v>DRY_P_4_EX_H2</v>
          </cell>
          <cell r="J84">
            <v>90.816719352999996</v>
          </cell>
        </row>
        <row r="85">
          <cell r="A85" t="str">
            <v>DRY_P_4_OP_H2</v>
          </cell>
          <cell r="J85">
            <v>90.816719352999996</v>
          </cell>
        </row>
        <row r="86">
          <cell r="A86" t="str">
            <v>SE_1_EX_H2</v>
          </cell>
          <cell r="J86">
            <v>136.415489476</v>
          </cell>
        </row>
        <row r="87">
          <cell r="A87" t="str">
            <v>SE_1_EX2_H2</v>
          </cell>
          <cell r="J87">
            <v>136.415489476</v>
          </cell>
        </row>
        <row r="88">
          <cell r="A88" t="str">
            <v>SE_1_OP_H2</v>
          </cell>
          <cell r="J88">
            <v>136.415489476</v>
          </cell>
        </row>
        <row r="89">
          <cell r="A89" t="str">
            <v>SE_2_EX_H2</v>
          </cell>
          <cell r="J89">
            <v>136.415489476</v>
          </cell>
        </row>
        <row r="90">
          <cell r="A90" t="str">
            <v>SE_2_EX2_H2</v>
          </cell>
          <cell r="J90">
            <v>136.415489476</v>
          </cell>
        </row>
        <row r="91">
          <cell r="A91" t="str">
            <v>SE_2_OP_H2</v>
          </cell>
          <cell r="J91">
            <v>136.415489476</v>
          </cell>
        </row>
        <row r="92">
          <cell r="A92" t="str">
            <v>SE_3_EX_H2</v>
          </cell>
          <cell r="J92">
            <v>136.415489476</v>
          </cell>
        </row>
        <row r="93">
          <cell r="A93" t="str">
            <v>SE_3_EX2_H2</v>
          </cell>
          <cell r="J93">
            <v>136.415489476</v>
          </cell>
        </row>
        <row r="94">
          <cell r="A94" t="str">
            <v>SE_3_OP_H2</v>
          </cell>
          <cell r="J94">
            <v>136.415489476</v>
          </cell>
        </row>
        <row r="95">
          <cell r="A95" t="str">
            <v>SE_4_EX_H2</v>
          </cell>
          <cell r="J95">
            <v>136.415489476</v>
          </cell>
        </row>
        <row r="96">
          <cell r="A96" t="str">
            <v>SE_4_EX2_H2</v>
          </cell>
          <cell r="J96">
            <v>136.415489476</v>
          </cell>
        </row>
        <row r="97">
          <cell r="A97" t="str">
            <v>SE_4_OP_H2</v>
          </cell>
          <cell r="J97">
            <v>136.415489476</v>
          </cell>
        </row>
        <row r="98">
          <cell r="A98" t="str">
            <v>WET_W_1_EX_H3</v>
          </cell>
          <cell r="J98">
            <v>95.971684111000002</v>
          </cell>
        </row>
        <row r="99">
          <cell r="A99" t="str">
            <v>WET_W_1_OP_H3</v>
          </cell>
          <cell r="J99">
            <v>95.971684111000002</v>
          </cell>
        </row>
        <row r="100">
          <cell r="A100" t="str">
            <v>WET_W_2_EX_H3</v>
          </cell>
          <cell r="J100">
            <v>95.971684111000002</v>
          </cell>
        </row>
        <row r="101">
          <cell r="A101" t="str">
            <v>WET_W_2_OP_H3</v>
          </cell>
          <cell r="J101">
            <v>95.971684111000002</v>
          </cell>
        </row>
        <row r="102">
          <cell r="A102" t="str">
            <v>WET_W_3_EX_H3</v>
          </cell>
          <cell r="J102">
            <v>95.971684111000002</v>
          </cell>
        </row>
        <row r="103">
          <cell r="A103" t="str">
            <v>WET_W_3_OP_H3</v>
          </cell>
          <cell r="J103">
            <v>95.971684111000002</v>
          </cell>
        </row>
        <row r="104">
          <cell r="A104" t="str">
            <v>WET_W_4_EX_H3</v>
          </cell>
          <cell r="J104">
            <v>95.971684111000002</v>
          </cell>
        </row>
        <row r="105">
          <cell r="A105" t="str">
            <v>WET_W_4_OP_H3</v>
          </cell>
          <cell r="J105">
            <v>95.971684111000002</v>
          </cell>
        </row>
        <row r="106">
          <cell r="A106" t="str">
            <v>WET_P_1_EX_H3</v>
          </cell>
          <cell r="J106">
            <v>71.696299983000003</v>
          </cell>
        </row>
        <row r="107">
          <cell r="A107" t="str">
            <v>WET_P_1_OP_H3</v>
          </cell>
          <cell r="J107">
            <v>71.696299983000003</v>
          </cell>
        </row>
        <row r="108">
          <cell r="A108" t="str">
            <v>WET_P_2_EX_H3</v>
          </cell>
          <cell r="J108">
            <v>71.696299983000003</v>
          </cell>
        </row>
        <row r="109">
          <cell r="A109" t="str">
            <v>WET_P_2_OP_H3</v>
          </cell>
          <cell r="J109">
            <v>71.696299983000003</v>
          </cell>
        </row>
        <row r="110">
          <cell r="A110" t="str">
            <v>WET_P_3_EX_H3</v>
          </cell>
          <cell r="J110">
            <v>71.696299983000003</v>
          </cell>
        </row>
        <row r="111">
          <cell r="A111" t="str">
            <v>WET_P_3_OP_H3</v>
          </cell>
          <cell r="J111">
            <v>71.696299983000003</v>
          </cell>
        </row>
        <row r="112">
          <cell r="A112" t="str">
            <v>WET_P_4_EX_H3</v>
          </cell>
          <cell r="J112">
            <v>71.696299983000003</v>
          </cell>
        </row>
        <row r="113">
          <cell r="A113" t="str">
            <v>WET_P_4_OP_H3</v>
          </cell>
          <cell r="J113">
            <v>71.696299983000003</v>
          </cell>
        </row>
        <row r="114">
          <cell r="A114" t="str">
            <v>DRY_W_1_EX_H3</v>
          </cell>
          <cell r="J114">
            <v>9.6000002329999994</v>
          </cell>
        </row>
        <row r="115">
          <cell r="A115" t="str">
            <v>DRY_W_1_EX2_H3</v>
          </cell>
          <cell r="J115">
            <v>9.6000002329999994</v>
          </cell>
        </row>
        <row r="116">
          <cell r="A116" t="str">
            <v>DRY_W_1_OP_H3</v>
          </cell>
          <cell r="J116">
            <v>9.6000002329999994</v>
          </cell>
        </row>
        <row r="117">
          <cell r="A117" t="str">
            <v>DRY_W_2_EX_H3</v>
          </cell>
          <cell r="J117">
            <v>9.6000002329999994</v>
          </cell>
        </row>
        <row r="118">
          <cell r="A118" t="str">
            <v>DRY_W_2_EX2_H3</v>
          </cell>
          <cell r="J118">
            <v>9.6000002329999994</v>
          </cell>
        </row>
        <row r="119">
          <cell r="A119" t="str">
            <v>DRY_W_2_OP_H3</v>
          </cell>
          <cell r="J119">
            <v>9.6000002329999994</v>
          </cell>
        </row>
        <row r="120">
          <cell r="A120" t="str">
            <v>DRY_W_3_EX_H3</v>
          </cell>
          <cell r="J120">
            <v>9.6000002329999994</v>
          </cell>
        </row>
        <row r="121">
          <cell r="A121" t="str">
            <v>DRY_W_3_EX2_H3</v>
          </cell>
          <cell r="J121">
            <v>9.6000002329999994</v>
          </cell>
        </row>
        <row r="122">
          <cell r="A122" t="str">
            <v>DRY_W_3_OP_H3</v>
          </cell>
          <cell r="J122">
            <v>9.6000002329999994</v>
          </cell>
        </row>
        <row r="123">
          <cell r="A123" t="str">
            <v>DRY_W_4_EX_H3</v>
          </cell>
          <cell r="J123">
            <v>16.575000300999999</v>
          </cell>
        </row>
        <row r="124">
          <cell r="A124" t="str">
            <v>DRY_W_4_EX2_H3</v>
          </cell>
          <cell r="J124">
            <v>16.575000300999999</v>
          </cell>
        </row>
        <row r="125">
          <cell r="A125" t="str">
            <v>DRY_W_4_OP_H3</v>
          </cell>
          <cell r="J125">
            <v>16.575000300999999</v>
          </cell>
        </row>
        <row r="126">
          <cell r="A126" t="str">
            <v>DRY_P_1_EX_H3</v>
          </cell>
          <cell r="J126">
            <v>6.674999863</v>
          </cell>
        </row>
        <row r="127">
          <cell r="A127" t="str">
            <v>DRY_P_1_OP_H3</v>
          </cell>
          <cell r="J127">
            <v>6.674999863</v>
          </cell>
        </row>
        <row r="128">
          <cell r="A128" t="str">
            <v>DRY_P_2_EX_H3</v>
          </cell>
          <cell r="J128">
            <v>6.674999863</v>
          </cell>
        </row>
        <row r="129">
          <cell r="A129" t="str">
            <v>DRY_P_2_OP_H3</v>
          </cell>
          <cell r="J129">
            <v>6.674999863</v>
          </cell>
        </row>
        <row r="130">
          <cell r="A130" t="str">
            <v>DRY_P_3_EX_H3</v>
          </cell>
          <cell r="J130">
            <v>6.674999863</v>
          </cell>
        </row>
        <row r="131">
          <cell r="A131" t="str">
            <v>DRY_P_3_OP_H3</v>
          </cell>
          <cell r="J131">
            <v>6.674999863</v>
          </cell>
        </row>
        <row r="132">
          <cell r="A132" t="str">
            <v>DRY_P_4_EX_H3</v>
          </cell>
          <cell r="J132">
            <v>6.674999863</v>
          </cell>
        </row>
        <row r="133">
          <cell r="A133" t="str">
            <v>DRY_P_4_OP_H3</v>
          </cell>
          <cell r="J133">
            <v>6.674999863</v>
          </cell>
        </row>
        <row r="134">
          <cell r="A134" t="str">
            <v>SE_1_EX_H3</v>
          </cell>
          <cell r="J134">
            <v>65.344653491999992</v>
          </cell>
        </row>
        <row r="135">
          <cell r="A135" t="str">
            <v>SE_1_EX2_H3</v>
          </cell>
          <cell r="J135">
            <v>65.344653491999992</v>
          </cell>
        </row>
        <row r="136">
          <cell r="A136" t="str">
            <v>SE_1_OP_H3</v>
          </cell>
          <cell r="J136">
            <v>65.344653491999992</v>
          </cell>
        </row>
        <row r="137">
          <cell r="A137" t="str">
            <v>SE_2_EX_H3</v>
          </cell>
          <cell r="J137">
            <v>65.344653491999992</v>
          </cell>
        </row>
        <row r="138">
          <cell r="A138" t="str">
            <v>SE_2_EX2_H3</v>
          </cell>
          <cell r="J138">
            <v>65.344653491999992</v>
          </cell>
        </row>
        <row r="139">
          <cell r="A139" t="str">
            <v>SE_2_OP_H3</v>
          </cell>
          <cell r="J139">
            <v>65.344653491999992</v>
          </cell>
        </row>
        <row r="140">
          <cell r="A140" t="str">
            <v>SE_3_EX_H3</v>
          </cell>
          <cell r="J140">
            <v>65.344653491999992</v>
          </cell>
        </row>
        <row r="141">
          <cell r="A141" t="str">
            <v>SE_3_EX2_H3</v>
          </cell>
          <cell r="J141">
            <v>65.344653491999992</v>
          </cell>
        </row>
        <row r="142">
          <cell r="A142" t="str">
            <v>SE_3_OP_H3</v>
          </cell>
          <cell r="J142">
            <v>65.344653491999992</v>
          </cell>
        </row>
        <row r="143">
          <cell r="A143" t="str">
            <v>SE_4_EX_H3</v>
          </cell>
          <cell r="J143">
            <v>65.344653491999992</v>
          </cell>
        </row>
        <row r="144">
          <cell r="A144" t="str">
            <v>SE_4_EX2_H3</v>
          </cell>
          <cell r="J144">
            <v>65.344653491999992</v>
          </cell>
        </row>
        <row r="145">
          <cell r="A145" t="str">
            <v>SE_4_OP_H3</v>
          </cell>
          <cell r="J145">
            <v>65.344653491999992</v>
          </cell>
        </row>
        <row r="146">
          <cell r="A146" t="str">
            <v>WET_W_1_EX_H4</v>
          </cell>
          <cell r="J146">
            <v>162.634207253</v>
          </cell>
        </row>
        <row r="147">
          <cell r="A147" t="str">
            <v>WET_W_1_OP_H4</v>
          </cell>
          <cell r="J147">
            <v>162.634207253</v>
          </cell>
        </row>
        <row r="148">
          <cell r="A148" t="str">
            <v>WET_W_2_EX_H4</v>
          </cell>
          <cell r="J148">
            <v>162.634207253</v>
          </cell>
        </row>
        <row r="149">
          <cell r="A149" t="str">
            <v>WET_W_2_OP_H4</v>
          </cell>
          <cell r="J149">
            <v>162.634207253</v>
          </cell>
        </row>
        <row r="150">
          <cell r="A150" t="str">
            <v>WET_W_3_EX_H4</v>
          </cell>
          <cell r="J150">
            <v>162.634207253</v>
          </cell>
        </row>
        <row r="151">
          <cell r="A151" t="str">
            <v>WET_W_3_OP_H4</v>
          </cell>
          <cell r="J151">
            <v>162.634207253</v>
          </cell>
        </row>
        <row r="152">
          <cell r="A152" t="str">
            <v>WET_W_4_EX_H4</v>
          </cell>
          <cell r="J152">
            <v>162.634207253</v>
          </cell>
        </row>
        <row r="153">
          <cell r="A153" t="str">
            <v>WET_W_4_OP_H4</v>
          </cell>
          <cell r="J153">
            <v>162.634207253</v>
          </cell>
        </row>
        <row r="154">
          <cell r="A154" t="str">
            <v>WET_P_1_EX_H4</v>
          </cell>
          <cell r="J154">
            <v>136.27214243</v>
          </cell>
        </row>
        <row r="155">
          <cell r="A155" t="str">
            <v>WET_P_1_OP_H4</v>
          </cell>
          <cell r="J155">
            <v>136.27214243</v>
          </cell>
        </row>
        <row r="156">
          <cell r="A156" t="str">
            <v>WET_P_2_EX_H4</v>
          </cell>
          <cell r="J156">
            <v>136.27214243</v>
          </cell>
        </row>
        <row r="157">
          <cell r="A157" t="str">
            <v>WET_P_2_OP_H4</v>
          </cell>
          <cell r="J157">
            <v>136.27214243</v>
          </cell>
        </row>
        <row r="158">
          <cell r="A158" t="str">
            <v>WET_P_3_EX_H4</v>
          </cell>
          <cell r="J158">
            <v>136.27214243</v>
          </cell>
        </row>
        <row r="159">
          <cell r="A159" t="str">
            <v>WET_P_3_OP_H4</v>
          </cell>
          <cell r="J159">
            <v>136.27214243</v>
          </cell>
        </row>
        <row r="160">
          <cell r="A160" t="str">
            <v>WET_P_4_EX_H4</v>
          </cell>
          <cell r="J160">
            <v>136.27214243</v>
          </cell>
        </row>
        <row r="161">
          <cell r="A161" t="str">
            <v>WET_P_4_OP_H4</v>
          </cell>
          <cell r="J161">
            <v>136.27214243</v>
          </cell>
        </row>
        <row r="162">
          <cell r="A162" t="str">
            <v>DRY_W_1_EX_H4</v>
          </cell>
          <cell r="J162">
            <v>6.900000125</v>
          </cell>
        </row>
        <row r="163">
          <cell r="A163" t="str">
            <v>DRY_W_1_EX2_H4</v>
          </cell>
          <cell r="J163">
            <v>6.900000125</v>
          </cell>
        </row>
        <row r="164">
          <cell r="A164" t="str">
            <v>DRY_W_1_OP_H4</v>
          </cell>
          <cell r="J164">
            <v>6.900000125</v>
          </cell>
        </row>
        <row r="165">
          <cell r="A165" t="str">
            <v>DRY_W_2_EX_H4</v>
          </cell>
          <cell r="J165">
            <v>6.900000125</v>
          </cell>
        </row>
        <row r="166">
          <cell r="A166" t="str">
            <v>DRY_W_2_EX2_H4</v>
          </cell>
          <cell r="J166">
            <v>6.900000125</v>
          </cell>
        </row>
        <row r="167">
          <cell r="A167" t="str">
            <v>DRY_W_2_OP_H4</v>
          </cell>
          <cell r="J167">
            <v>6.900000125</v>
          </cell>
        </row>
        <row r="168">
          <cell r="A168" t="str">
            <v>DRY_W_3_EX_H4</v>
          </cell>
          <cell r="J168">
            <v>6.900000125</v>
          </cell>
        </row>
        <row r="169">
          <cell r="A169" t="str">
            <v>DRY_W_3_EX2_H4</v>
          </cell>
          <cell r="J169">
            <v>6.900000125</v>
          </cell>
        </row>
        <row r="170">
          <cell r="A170" t="str">
            <v>DRY_W_3_OP_H4</v>
          </cell>
          <cell r="J170">
            <v>6.900000125</v>
          </cell>
        </row>
        <row r="171">
          <cell r="A171" t="str">
            <v>DRY_W_4_EX_H4</v>
          </cell>
          <cell r="J171">
            <v>12.563016860999999</v>
          </cell>
        </row>
        <row r="172">
          <cell r="A172" t="str">
            <v>DRY_W_4_EX2_H4</v>
          </cell>
          <cell r="J172">
            <v>12.563016860999999</v>
          </cell>
        </row>
        <row r="173">
          <cell r="A173" t="str">
            <v>DRY_W_4_OP_H4</v>
          </cell>
          <cell r="J173">
            <v>12.563016860999999</v>
          </cell>
        </row>
        <row r="174">
          <cell r="A174" t="str">
            <v>DRY_P_1_EX_H4</v>
          </cell>
          <cell r="J174">
            <v>6.5250000359999998</v>
          </cell>
        </row>
        <row r="175">
          <cell r="A175" t="str">
            <v>DRY_P_1_OP_H4</v>
          </cell>
          <cell r="J175">
            <v>6.5250000359999998</v>
          </cell>
        </row>
        <row r="176">
          <cell r="A176" t="str">
            <v>DRY_P_2_EX_H4</v>
          </cell>
          <cell r="J176">
            <v>6.5250000359999998</v>
          </cell>
        </row>
        <row r="177">
          <cell r="A177" t="str">
            <v>DRY_P_2_OP_H4</v>
          </cell>
          <cell r="J177">
            <v>6.5250000359999998</v>
          </cell>
        </row>
        <row r="178">
          <cell r="A178" t="str">
            <v>DRY_P_3_EX_H4</v>
          </cell>
          <cell r="J178">
            <v>6.5250000359999998</v>
          </cell>
        </row>
        <row r="179">
          <cell r="A179" t="str">
            <v>DRY_P_3_OP_H4</v>
          </cell>
          <cell r="J179">
            <v>6.5250000359999998</v>
          </cell>
        </row>
        <row r="180">
          <cell r="A180" t="str">
            <v>DRY_P_4_EX_H4</v>
          </cell>
          <cell r="J180">
            <v>6.5250000359999998</v>
          </cell>
        </row>
        <row r="181">
          <cell r="A181" t="str">
            <v>DRY_P_4_OP_H4</v>
          </cell>
          <cell r="J181">
            <v>6.5250000359999998</v>
          </cell>
        </row>
        <row r="182">
          <cell r="A182" t="str">
            <v>SE_1_EX_H4</v>
          </cell>
          <cell r="J182">
            <v>167.08862460899999</v>
          </cell>
        </row>
        <row r="183">
          <cell r="A183" t="str">
            <v>SE_1_EX2_H4</v>
          </cell>
          <cell r="J183">
            <v>167.08862460899999</v>
          </cell>
        </row>
        <row r="184">
          <cell r="A184" t="str">
            <v>SE_1_OP_H4</v>
          </cell>
          <cell r="J184">
            <v>167.08862460899999</v>
          </cell>
        </row>
        <row r="185">
          <cell r="A185" t="str">
            <v>SE_2_EX_H4</v>
          </cell>
          <cell r="J185">
            <v>167.08862460899999</v>
          </cell>
        </row>
        <row r="186">
          <cell r="A186" t="str">
            <v>SE_2_EX2_H4</v>
          </cell>
          <cell r="J186">
            <v>167.08862460899999</v>
          </cell>
        </row>
        <row r="187">
          <cell r="A187" t="str">
            <v>SE_2_OP_H4</v>
          </cell>
          <cell r="J187">
            <v>167.08862460899999</v>
          </cell>
        </row>
        <row r="188">
          <cell r="A188" t="str">
            <v>SE_3_EX_H4</v>
          </cell>
          <cell r="J188">
            <v>167.08862460899999</v>
          </cell>
        </row>
        <row r="189">
          <cell r="A189" t="str">
            <v>SE_3_EX2_H4</v>
          </cell>
          <cell r="J189">
            <v>167.08862460899999</v>
          </cell>
        </row>
        <row r="190">
          <cell r="A190" t="str">
            <v>SE_3_OP_H4</v>
          </cell>
          <cell r="J190">
            <v>167.08862460899999</v>
          </cell>
        </row>
        <row r="191">
          <cell r="A191" t="str">
            <v>SE_4_EX_H4</v>
          </cell>
          <cell r="J191">
            <v>167.08862460899999</v>
          </cell>
        </row>
        <row r="192">
          <cell r="A192" t="str">
            <v>SE_4_EX2_H4</v>
          </cell>
          <cell r="J192">
            <v>167.08862460899999</v>
          </cell>
        </row>
        <row r="193">
          <cell r="A193" t="str">
            <v>SE_4_OP_H4</v>
          </cell>
          <cell r="J193">
            <v>167.08862460899999</v>
          </cell>
        </row>
        <row r="194">
          <cell r="A194" t="str">
            <v>WET_W_1_EX_H5</v>
          </cell>
          <cell r="J194">
            <v>428.21549179200002</v>
          </cell>
        </row>
        <row r="195">
          <cell r="A195" t="str">
            <v>WET_W_1_OP_H5</v>
          </cell>
          <cell r="J195">
            <v>428.21549179200002</v>
          </cell>
        </row>
        <row r="196">
          <cell r="A196" t="str">
            <v>WET_W_2_EX_H5</v>
          </cell>
          <cell r="J196">
            <v>428.21549179200002</v>
          </cell>
        </row>
        <row r="197">
          <cell r="A197" t="str">
            <v>WET_W_2_OP_H5</v>
          </cell>
          <cell r="J197">
            <v>428.21549179200002</v>
          </cell>
        </row>
        <row r="198">
          <cell r="A198" t="str">
            <v>WET_W_3_EX_H5</v>
          </cell>
          <cell r="J198">
            <v>428.21549179200002</v>
          </cell>
        </row>
        <row r="199">
          <cell r="A199" t="str">
            <v>WET_W_3_OP_H5</v>
          </cell>
          <cell r="J199">
            <v>428.21549179200002</v>
          </cell>
        </row>
        <row r="200">
          <cell r="A200" t="str">
            <v>WET_W_4_EX_H5</v>
          </cell>
          <cell r="J200">
            <v>428.21549179200002</v>
          </cell>
        </row>
        <row r="201">
          <cell r="A201" t="str">
            <v>WET_W_4_OP_H5</v>
          </cell>
          <cell r="J201">
            <v>428.21549179200002</v>
          </cell>
        </row>
        <row r="202">
          <cell r="A202" t="str">
            <v>WET_P_1_EX_H5</v>
          </cell>
          <cell r="J202">
            <v>512.07364697200001</v>
          </cell>
        </row>
        <row r="203">
          <cell r="A203" t="str">
            <v>WET_P_1_OP_H5</v>
          </cell>
          <cell r="J203">
            <v>512.07364697200001</v>
          </cell>
        </row>
        <row r="204">
          <cell r="A204" t="str">
            <v>WET_P_2_EX_H5</v>
          </cell>
          <cell r="J204">
            <v>512.07364697200001</v>
          </cell>
        </row>
        <row r="205">
          <cell r="A205" t="str">
            <v>WET_P_2_OP_H5</v>
          </cell>
          <cell r="J205">
            <v>512.07364697200001</v>
          </cell>
        </row>
        <row r="206">
          <cell r="A206" t="str">
            <v>WET_P_3_EX_H5</v>
          </cell>
          <cell r="J206">
            <v>512.07364697200001</v>
          </cell>
        </row>
        <row r="207">
          <cell r="A207" t="str">
            <v>WET_P_3_OP_H5</v>
          </cell>
          <cell r="J207">
            <v>512.07364697200001</v>
          </cell>
        </row>
        <row r="208">
          <cell r="A208" t="str">
            <v>WET_P_4_EX_H5</v>
          </cell>
          <cell r="J208">
            <v>512.07364697200001</v>
          </cell>
        </row>
        <row r="209">
          <cell r="A209" t="str">
            <v>WET_P_4_OP_H5</v>
          </cell>
          <cell r="J209">
            <v>512.07364697200001</v>
          </cell>
        </row>
        <row r="210">
          <cell r="A210" t="str">
            <v>DRY_W_1_EX_H5</v>
          </cell>
          <cell r="J210">
            <v>151.07364628299999</v>
          </cell>
        </row>
        <row r="211">
          <cell r="A211" t="str">
            <v>DRY_W_1_EX2_H5</v>
          </cell>
          <cell r="J211">
            <v>151.07364628299999</v>
          </cell>
        </row>
        <row r="212">
          <cell r="A212" t="str">
            <v>DRY_W_1_OP_H5</v>
          </cell>
          <cell r="J212">
            <v>151.07364628299999</v>
          </cell>
        </row>
        <row r="213">
          <cell r="A213" t="str">
            <v>DRY_W_2_EX_H5</v>
          </cell>
          <cell r="J213">
            <v>151.07364628299999</v>
          </cell>
        </row>
        <row r="214">
          <cell r="A214" t="str">
            <v>DRY_W_2_EX2_H5</v>
          </cell>
          <cell r="J214">
            <v>151.07364628299999</v>
          </cell>
        </row>
        <row r="215">
          <cell r="A215" t="str">
            <v>DRY_W_2_OP_H5</v>
          </cell>
          <cell r="J215">
            <v>151.07364628299999</v>
          </cell>
        </row>
        <row r="216">
          <cell r="A216" t="str">
            <v>DRY_W_3_EX_H5</v>
          </cell>
          <cell r="J216">
            <v>151.07364628299999</v>
          </cell>
        </row>
        <row r="217">
          <cell r="A217" t="str">
            <v>DRY_W_3_EX2_H5</v>
          </cell>
          <cell r="J217">
            <v>151.07364628299999</v>
          </cell>
        </row>
        <row r="218">
          <cell r="A218" t="str">
            <v>DRY_W_3_OP_H5</v>
          </cell>
          <cell r="J218">
            <v>151.07364628299999</v>
          </cell>
        </row>
        <row r="219">
          <cell r="A219" t="str">
            <v>DRY_W_4_EX_H5</v>
          </cell>
          <cell r="J219">
            <v>214.846940249</v>
          </cell>
        </row>
        <row r="220">
          <cell r="A220" t="str">
            <v>DRY_W_4_EX2_H5</v>
          </cell>
          <cell r="J220">
            <v>214.846940249</v>
          </cell>
        </row>
        <row r="221">
          <cell r="A221" t="str">
            <v>DRY_W_4_OP_H5</v>
          </cell>
          <cell r="J221">
            <v>214.846940249</v>
          </cell>
        </row>
        <row r="222">
          <cell r="A222" t="str">
            <v>DRY_P_1_EX_H5</v>
          </cell>
          <cell r="J222">
            <v>128.54716680300001</v>
          </cell>
        </row>
        <row r="223">
          <cell r="A223" t="str">
            <v>DRY_P_1_OP_H5</v>
          </cell>
          <cell r="J223">
            <v>128.54716680300001</v>
          </cell>
        </row>
        <row r="224">
          <cell r="A224" t="str">
            <v>DRY_P_2_EX_H5</v>
          </cell>
          <cell r="J224">
            <v>128.54716680300001</v>
          </cell>
        </row>
        <row r="225">
          <cell r="A225" t="str">
            <v>DRY_P_2_OP_H5</v>
          </cell>
          <cell r="J225">
            <v>128.54716680300001</v>
          </cell>
        </row>
        <row r="226">
          <cell r="A226" t="str">
            <v>DRY_P_3_EX_H5</v>
          </cell>
          <cell r="J226">
            <v>128.54716680300001</v>
          </cell>
        </row>
        <row r="227">
          <cell r="A227" t="str">
            <v>DRY_P_3_OP_H5</v>
          </cell>
          <cell r="J227">
            <v>128.54716680300001</v>
          </cell>
        </row>
        <row r="228">
          <cell r="A228" t="str">
            <v>DRY_P_4_EX_H5</v>
          </cell>
          <cell r="J228">
            <v>128.54716680300001</v>
          </cell>
        </row>
        <row r="229">
          <cell r="A229" t="str">
            <v>DRY_P_4_OP_H5</v>
          </cell>
          <cell r="J229">
            <v>128.54716680300001</v>
          </cell>
        </row>
        <row r="230">
          <cell r="A230" t="str">
            <v>SE_1_EX_H5</v>
          </cell>
          <cell r="J230">
            <v>265.08225911</v>
          </cell>
        </row>
        <row r="231">
          <cell r="A231" t="str">
            <v>SE_1_EX2_H5</v>
          </cell>
          <cell r="J231">
            <v>265.08225911</v>
          </cell>
        </row>
        <row r="232">
          <cell r="A232" t="str">
            <v>SE_1_OP_H5</v>
          </cell>
          <cell r="J232">
            <v>265.08225911</v>
          </cell>
        </row>
        <row r="233">
          <cell r="A233" t="str">
            <v>SE_2_EX_H5</v>
          </cell>
          <cell r="J233">
            <v>265.08225911</v>
          </cell>
        </row>
        <row r="234">
          <cell r="A234" t="str">
            <v>SE_2_EX2_H5</v>
          </cell>
          <cell r="J234">
            <v>265.08225911</v>
          </cell>
        </row>
        <row r="235">
          <cell r="A235" t="str">
            <v>SE_2_OP_H5</v>
          </cell>
          <cell r="J235">
            <v>265.08225911</v>
          </cell>
        </row>
        <row r="236">
          <cell r="A236" t="str">
            <v>SE_3_EX_H5</v>
          </cell>
          <cell r="J236">
            <v>265.08225911</v>
          </cell>
        </row>
        <row r="237">
          <cell r="A237" t="str">
            <v>SE_3_EX2_H5</v>
          </cell>
          <cell r="J237">
            <v>265.08225911</v>
          </cell>
        </row>
        <row r="238">
          <cell r="A238" t="str">
            <v>SE_3_OP_H5</v>
          </cell>
          <cell r="J238">
            <v>265.08225911</v>
          </cell>
        </row>
        <row r="239">
          <cell r="A239" t="str">
            <v>SE_4_EX_H5</v>
          </cell>
          <cell r="J239">
            <v>265.08225911</v>
          </cell>
        </row>
        <row r="240">
          <cell r="A240" t="str">
            <v>SE_4_EX2_H5</v>
          </cell>
          <cell r="J240">
            <v>265.08225911</v>
          </cell>
        </row>
        <row r="241">
          <cell r="A241" t="str">
            <v>SE_4_OP_H5</v>
          </cell>
          <cell r="J241">
            <v>265.08225911</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Z357"/>
  <sheetViews>
    <sheetView tabSelected="1" zoomScale="70" zoomScaleNormal="70" workbookViewId="0">
      <pane xSplit="1" ySplit="1" topLeftCell="JS2" activePane="bottomRight" state="frozen"/>
      <selection pane="topRight" activeCell="B1" sqref="B1"/>
      <selection pane="bottomLeft" activeCell="A2" sqref="A2"/>
      <selection pane="bottomRight" activeCell="KQ8" sqref="KQ8"/>
    </sheetView>
  </sheetViews>
  <sheetFormatPr defaultRowHeight="15.75" x14ac:dyDescent="0.25"/>
  <cols>
    <col min="1" max="1" width="17" bestFit="1" customWidth="1"/>
    <col min="2" max="2" width="12.625" hidden="1" customWidth="1"/>
    <col min="3" max="3" width="7.625" bestFit="1" customWidth="1"/>
    <col min="4" max="4" width="9.625" bestFit="1" customWidth="1"/>
    <col min="5" max="5" width="11.75" bestFit="1" customWidth="1"/>
    <col min="6" max="6" width="7.25" customWidth="1"/>
    <col min="7" max="7" width="8" bestFit="1" customWidth="1"/>
    <col min="8" max="8" width="8.75" style="25" customWidth="1"/>
    <col min="9" max="9" width="9.125" customWidth="1"/>
    <col min="10" max="10" width="7.5" bestFit="1" customWidth="1"/>
    <col min="11" max="11" width="9.25" style="25" bestFit="1" customWidth="1"/>
    <col min="12" max="12" width="13.75" style="94" bestFit="1" customWidth="1"/>
    <col min="13" max="13" width="13.125" style="94" bestFit="1" customWidth="1"/>
    <col min="14" max="14" width="10.75" style="21" bestFit="1" customWidth="1"/>
    <col min="15" max="15" width="12.125" style="21" bestFit="1" customWidth="1"/>
    <col min="16" max="16" width="9.875" style="25" customWidth="1"/>
    <col min="17" max="17" width="9.875" style="73" customWidth="1"/>
    <col min="18" max="18" width="9" style="89" bestFit="1" customWidth="1"/>
    <col min="19" max="20" width="9" style="81"/>
    <col min="21" max="21" width="4.625" style="25" customWidth="1"/>
    <col min="22" max="48" width="4.625" style="100" customWidth="1"/>
    <col min="49" max="49" width="4.375" style="100" bestFit="1" customWidth="1"/>
    <col min="50" max="50" width="4.625" style="100" customWidth="1"/>
    <col min="51" max="53" width="4.375" style="100" bestFit="1" customWidth="1"/>
    <col min="54" max="137" width="4.625" style="100" customWidth="1"/>
    <col min="138" max="138" width="6.5" style="25" customWidth="1"/>
    <col min="139" max="139" width="6.5" style="100" customWidth="1"/>
    <col min="140" max="140" width="7.625" style="25" customWidth="1"/>
    <col min="141" max="141" width="15.375" style="11" hidden="1" customWidth="1"/>
    <col min="142" max="142" width="46.25" style="3" customWidth="1"/>
    <col min="143" max="143" width="16.375" style="3" bestFit="1" customWidth="1"/>
    <col min="144" max="144" width="7.875" style="1" customWidth="1"/>
    <col min="145" max="145" width="9" style="4"/>
    <col min="146" max="171" width="4.625" customWidth="1"/>
    <col min="172" max="263" width="4.625" style="4" customWidth="1"/>
    <col min="264" max="264" width="9" customWidth="1"/>
    <col min="265" max="265" width="8.125" style="11" hidden="1" customWidth="1"/>
    <col min="266" max="266" width="10.125" style="4" bestFit="1" customWidth="1"/>
    <col min="267" max="267" width="14.625" style="4" hidden="1" customWidth="1"/>
    <col min="268" max="268" width="48.75" style="3" customWidth="1"/>
    <col min="269" max="269" width="14.625" style="29" bestFit="1" customWidth="1"/>
    <col min="270" max="271" width="12" style="4" hidden="1" customWidth="1"/>
    <col min="272" max="274" width="8.125" hidden="1" customWidth="1"/>
    <col min="275" max="276" width="8.125" style="35" hidden="1" customWidth="1"/>
    <col min="277" max="277" width="9" style="35" hidden="1" customWidth="1"/>
    <col min="278" max="278" width="9" style="32" hidden="1" customWidth="1"/>
    <col min="279" max="280" width="9" customWidth="1"/>
    <col min="281" max="281" width="17" style="103" bestFit="1" customWidth="1"/>
    <col min="282" max="282" width="9" style="32" hidden="1" customWidth="1"/>
    <col min="283" max="283" width="9" style="133" customWidth="1"/>
    <col min="284" max="284" width="9" style="29" hidden="1" customWidth="1"/>
    <col min="285" max="285" width="9" hidden="1" customWidth="1"/>
    <col min="286" max="286" width="9" style="106"/>
    <col min="287" max="287" width="9" style="5" customWidth="1"/>
    <col min="288" max="289" width="9" hidden="1" customWidth="1"/>
    <col min="290" max="291" width="9" style="37" hidden="1" customWidth="1"/>
    <col min="292" max="295" width="9" style="103" customWidth="1"/>
    <col min="296" max="297" width="9" style="103" hidden="1" customWidth="1"/>
    <col min="298" max="302" width="0" style="103" hidden="1" customWidth="1"/>
    <col min="308" max="308" width="10.25" bestFit="1" customWidth="1"/>
    <col min="309" max="312" width="9.125" bestFit="1" customWidth="1"/>
  </cols>
  <sheetData>
    <row r="1" spans="1:312" s="2" customFormat="1" ht="68.25" customHeight="1" x14ac:dyDescent="0.25">
      <c r="A1" s="2" t="s">
        <v>657</v>
      </c>
      <c r="B1" s="2" t="s">
        <v>746</v>
      </c>
      <c r="C1" s="2" t="s">
        <v>669</v>
      </c>
      <c r="D1" s="2" t="s">
        <v>658</v>
      </c>
      <c r="E1" s="2" t="s">
        <v>659</v>
      </c>
      <c r="F1" s="2" t="s">
        <v>656</v>
      </c>
      <c r="G1" s="2" t="s">
        <v>554</v>
      </c>
      <c r="H1" s="97" t="s">
        <v>660</v>
      </c>
      <c r="I1" s="2" t="s">
        <v>569</v>
      </c>
      <c r="J1" s="2" t="s">
        <v>570</v>
      </c>
      <c r="K1" s="97" t="s">
        <v>571</v>
      </c>
      <c r="L1" s="93" t="s">
        <v>572</v>
      </c>
      <c r="M1" s="93" t="s">
        <v>573</v>
      </c>
      <c r="N1" s="92" t="s">
        <v>574</v>
      </c>
      <c r="O1" s="91" t="s">
        <v>575</v>
      </c>
      <c r="P1" s="22" t="s">
        <v>655</v>
      </c>
      <c r="Q1" s="90" t="s">
        <v>649</v>
      </c>
      <c r="R1" s="84" t="s">
        <v>576</v>
      </c>
      <c r="S1" s="75" t="s">
        <v>582</v>
      </c>
      <c r="T1" s="75" t="s">
        <v>577</v>
      </c>
      <c r="U1" s="99" t="s">
        <v>900</v>
      </c>
      <c r="V1" s="99" t="s">
        <v>901</v>
      </c>
      <c r="W1" s="99" t="s">
        <v>916</v>
      </c>
      <c r="X1" s="99" t="s">
        <v>917</v>
      </c>
      <c r="Y1" s="99" t="s">
        <v>918</v>
      </c>
      <c r="Z1" s="99" t="s">
        <v>919</v>
      </c>
      <c r="AA1" s="99" t="s">
        <v>920</v>
      </c>
      <c r="AB1" s="99" t="s">
        <v>921</v>
      </c>
      <c r="AC1" s="99" t="s">
        <v>922</v>
      </c>
      <c r="AD1" s="99" t="s">
        <v>923</v>
      </c>
      <c r="AE1" s="99" t="s">
        <v>924</v>
      </c>
      <c r="AF1" s="99" t="s">
        <v>925</v>
      </c>
      <c r="AG1" s="99" t="s">
        <v>926</v>
      </c>
      <c r="AH1" s="99" t="s">
        <v>927</v>
      </c>
      <c r="AI1" s="99" t="s">
        <v>928</v>
      </c>
      <c r="AJ1" s="99" t="s">
        <v>929</v>
      </c>
      <c r="AK1" s="99" t="s">
        <v>930</v>
      </c>
      <c r="AL1" s="99" t="s">
        <v>931</v>
      </c>
      <c r="AM1" s="99" t="s">
        <v>932</v>
      </c>
      <c r="AN1" s="99" t="s">
        <v>987</v>
      </c>
      <c r="AO1" s="99" t="s">
        <v>950</v>
      </c>
      <c r="AP1" s="99" t="s">
        <v>1005</v>
      </c>
      <c r="AQ1" s="99" t="s">
        <v>1022</v>
      </c>
      <c r="AR1" s="99" t="s">
        <v>974</v>
      </c>
      <c r="AS1" s="99" t="s">
        <v>946</v>
      </c>
      <c r="AT1" s="99" t="s">
        <v>971</v>
      </c>
      <c r="AU1" s="99" t="s">
        <v>988</v>
      </c>
      <c r="AV1" s="99" t="s">
        <v>956</v>
      </c>
      <c r="AW1" s="99">
        <v>906</v>
      </c>
      <c r="AX1" s="99">
        <v>918</v>
      </c>
      <c r="AY1" s="99">
        <v>921</v>
      </c>
      <c r="AZ1" s="99">
        <v>963</v>
      </c>
      <c r="BA1" s="99">
        <v>964</v>
      </c>
      <c r="BB1" s="99" t="s">
        <v>133</v>
      </c>
      <c r="BC1" s="99" t="s">
        <v>1011</v>
      </c>
      <c r="BD1" s="99" t="s">
        <v>991</v>
      </c>
      <c r="BE1" s="99" t="s">
        <v>979</v>
      </c>
      <c r="BF1" s="99" t="s">
        <v>986</v>
      </c>
      <c r="BG1" s="99" t="s">
        <v>959</v>
      </c>
      <c r="BH1" s="99" t="s">
        <v>990</v>
      </c>
      <c r="BI1" s="99" t="s">
        <v>940</v>
      </c>
      <c r="BJ1" s="99" t="s">
        <v>966</v>
      </c>
      <c r="BK1" s="99" t="s">
        <v>967</v>
      </c>
      <c r="BL1" s="99">
        <v>20</v>
      </c>
      <c r="BM1" s="99">
        <v>21</v>
      </c>
      <c r="BN1" s="99" t="s">
        <v>1016</v>
      </c>
      <c r="BO1" s="99" t="s">
        <v>1002</v>
      </c>
      <c r="BP1" s="99" t="s">
        <v>995</v>
      </c>
      <c r="BQ1" s="99" t="s">
        <v>994</v>
      </c>
      <c r="BR1" s="99" t="s">
        <v>1003</v>
      </c>
      <c r="BS1" s="99" t="s">
        <v>942</v>
      </c>
      <c r="BT1" s="99" t="s">
        <v>963</v>
      </c>
      <c r="BU1" s="99" t="s">
        <v>1013</v>
      </c>
      <c r="BV1" s="99" t="s">
        <v>951</v>
      </c>
      <c r="BW1" s="99" t="s">
        <v>1014</v>
      </c>
      <c r="BX1" s="99" t="s">
        <v>1023</v>
      </c>
      <c r="BY1" s="99" t="s">
        <v>945</v>
      </c>
      <c r="BZ1" s="99" t="s">
        <v>964</v>
      </c>
      <c r="CA1" s="99" t="s">
        <v>948</v>
      </c>
      <c r="CB1" s="99" t="s">
        <v>992</v>
      </c>
      <c r="CC1" s="99" t="s">
        <v>1024</v>
      </c>
      <c r="CD1" s="99" t="s">
        <v>944</v>
      </c>
      <c r="CE1" s="99" t="s">
        <v>1021</v>
      </c>
      <c r="CF1" s="99" t="s">
        <v>939</v>
      </c>
      <c r="CG1" s="99" t="s">
        <v>941</v>
      </c>
      <c r="CH1" s="99" t="s">
        <v>961</v>
      </c>
      <c r="CI1" s="99" t="s">
        <v>985</v>
      </c>
      <c r="CJ1" s="99" t="s">
        <v>1018</v>
      </c>
      <c r="CK1" s="99" t="s">
        <v>975</v>
      </c>
      <c r="CL1" s="99" t="s">
        <v>1048</v>
      </c>
      <c r="CM1" s="99" t="s">
        <v>968</v>
      </c>
      <c r="CN1" s="99" t="s">
        <v>1004</v>
      </c>
      <c r="CO1" s="99" t="s">
        <v>1015</v>
      </c>
      <c r="CP1" s="99" t="s">
        <v>957</v>
      </c>
      <c r="CQ1" s="99" t="s">
        <v>935</v>
      </c>
      <c r="CR1" s="99" t="s">
        <v>996</v>
      </c>
      <c r="CS1" s="99" t="s">
        <v>993</v>
      </c>
      <c r="CT1" s="99" t="s">
        <v>969</v>
      </c>
      <c r="CU1" s="99" t="s">
        <v>960</v>
      </c>
      <c r="CV1" s="99" t="s">
        <v>1047</v>
      </c>
      <c r="CW1" s="99" t="s">
        <v>1008</v>
      </c>
      <c r="CX1" s="99" t="s">
        <v>1000</v>
      </c>
      <c r="CY1" s="99" t="s">
        <v>1017</v>
      </c>
      <c r="CZ1" s="99" t="s">
        <v>936</v>
      </c>
      <c r="DA1" s="99" t="s">
        <v>937</v>
      </c>
      <c r="DB1" s="99" t="s">
        <v>949</v>
      </c>
      <c r="DC1" s="99" t="s">
        <v>972</v>
      </c>
      <c r="DD1" s="99" t="s">
        <v>989</v>
      </c>
      <c r="DE1" s="99" t="s">
        <v>999</v>
      </c>
      <c r="DF1" s="99" t="s">
        <v>981</v>
      </c>
      <c r="DG1" s="99" t="s">
        <v>1010</v>
      </c>
      <c r="DH1" s="99" t="s">
        <v>1025</v>
      </c>
      <c r="DI1" s="99" t="s">
        <v>976</v>
      </c>
      <c r="DJ1" s="99" t="s">
        <v>1012</v>
      </c>
      <c r="DK1" s="99" t="s">
        <v>973</v>
      </c>
      <c r="DL1" s="99" t="s">
        <v>958</v>
      </c>
      <c r="DM1" s="99" t="s">
        <v>998</v>
      </c>
      <c r="DN1" s="99" t="s">
        <v>953</v>
      </c>
      <c r="DO1" s="99" t="s">
        <v>1007</v>
      </c>
      <c r="DP1" s="99" t="s">
        <v>980</v>
      </c>
      <c r="DQ1" s="99" t="s">
        <v>1026</v>
      </c>
      <c r="DR1" s="99" t="s">
        <v>1001</v>
      </c>
      <c r="DS1" s="99" t="s">
        <v>1006</v>
      </c>
      <c r="DT1" s="99" t="s">
        <v>1019</v>
      </c>
      <c r="DU1" s="99" t="s">
        <v>983</v>
      </c>
      <c r="DV1" s="99" t="s">
        <v>947</v>
      </c>
      <c r="DW1" s="99" t="s">
        <v>933</v>
      </c>
      <c r="DX1" s="99" t="s">
        <v>970</v>
      </c>
      <c r="DY1" s="99" t="s">
        <v>938</v>
      </c>
      <c r="DZ1" s="99" t="s">
        <v>977</v>
      </c>
      <c r="EA1" s="99" t="s">
        <v>1027</v>
      </c>
      <c r="EB1" s="99" t="s">
        <v>955</v>
      </c>
      <c r="EC1" s="99" t="s">
        <v>968</v>
      </c>
      <c r="ED1" s="99" t="s">
        <v>952</v>
      </c>
      <c r="EE1" s="99" t="s">
        <v>934</v>
      </c>
      <c r="EF1" s="99" t="s">
        <v>997</v>
      </c>
      <c r="EG1" s="99" t="s">
        <v>1009</v>
      </c>
      <c r="EH1" s="99" t="s">
        <v>578</v>
      </c>
      <c r="EI1" s="99" t="s">
        <v>579</v>
      </c>
      <c r="EJ1" s="99" t="s">
        <v>580</v>
      </c>
      <c r="EK1" s="14" t="s">
        <v>165</v>
      </c>
      <c r="EL1" s="14" t="s">
        <v>166</v>
      </c>
      <c r="EM1" s="14" t="s">
        <v>852</v>
      </c>
      <c r="EN1" s="15" t="s">
        <v>581</v>
      </c>
      <c r="EO1" s="15" t="s">
        <v>583</v>
      </c>
      <c r="EP1" s="178" t="s">
        <v>900</v>
      </c>
      <c r="EQ1" s="178" t="s">
        <v>901</v>
      </c>
      <c r="ER1" s="178" t="s">
        <v>916</v>
      </c>
      <c r="ES1" s="178" t="s">
        <v>917</v>
      </c>
      <c r="ET1" s="178" t="s">
        <v>918</v>
      </c>
      <c r="EU1" s="178" t="s">
        <v>919</v>
      </c>
      <c r="EV1" s="178" t="s">
        <v>920</v>
      </c>
      <c r="EW1" s="178" t="s">
        <v>921</v>
      </c>
      <c r="EX1" s="178" t="s">
        <v>922</v>
      </c>
      <c r="EY1" s="178" t="s">
        <v>923</v>
      </c>
      <c r="EZ1" s="178" t="s">
        <v>924</v>
      </c>
      <c r="FA1" s="178" t="s">
        <v>925</v>
      </c>
      <c r="FB1" s="178" t="s">
        <v>926</v>
      </c>
      <c r="FC1" s="178" t="s">
        <v>927</v>
      </c>
      <c r="FD1" s="178" t="s">
        <v>928</v>
      </c>
      <c r="FE1" s="178" t="s">
        <v>929</v>
      </c>
      <c r="FF1" s="178" t="s">
        <v>930</v>
      </c>
      <c r="FG1" s="178" t="s">
        <v>931</v>
      </c>
      <c r="FH1" s="178" t="s">
        <v>932</v>
      </c>
      <c r="FI1" s="178" t="s">
        <v>987</v>
      </c>
      <c r="FJ1" s="178" t="s">
        <v>950</v>
      </c>
      <c r="FK1" s="178" t="s">
        <v>1005</v>
      </c>
      <c r="FL1" s="178" t="s">
        <v>1022</v>
      </c>
      <c r="FM1" s="178" t="s">
        <v>1020</v>
      </c>
      <c r="FN1" s="178" t="s">
        <v>974</v>
      </c>
      <c r="FO1" s="178" t="s">
        <v>946</v>
      </c>
      <c r="FP1" s="178" t="s">
        <v>971</v>
      </c>
      <c r="FQ1" s="178" t="s">
        <v>988</v>
      </c>
      <c r="FR1" s="178" t="s">
        <v>956</v>
      </c>
      <c r="FS1" s="178">
        <v>906</v>
      </c>
      <c r="FT1" s="178">
        <v>918</v>
      </c>
      <c r="FU1" s="178">
        <v>921</v>
      </c>
      <c r="FV1" s="178">
        <v>963</v>
      </c>
      <c r="FW1" s="178">
        <v>964</v>
      </c>
      <c r="FX1" s="178" t="s">
        <v>133</v>
      </c>
      <c r="FY1" s="178" t="s">
        <v>1011</v>
      </c>
      <c r="FZ1" s="178" t="s">
        <v>991</v>
      </c>
      <c r="GA1" s="178" t="s">
        <v>979</v>
      </c>
      <c r="GB1" s="178" t="s">
        <v>986</v>
      </c>
      <c r="GC1" s="178" t="s">
        <v>959</v>
      </c>
      <c r="GD1" s="178" t="s">
        <v>990</v>
      </c>
      <c r="GE1" s="178" t="s">
        <v>940</v>
      </c>
      <c r="GF1" s="178" t="s">
        <v>966</v>
      </c>
      <c r="GG1" s="178" t="s">
        <v>967</v>
      </c>
      <c r="GH1" s="178">
        <v>20</v>
      </c>
      <c r="GI1" s="178">
        <v>21</v>
      </c>
      <c r="GJ1" s="178" t="s">
        <v>1016</v>
      </c>
      <c r="GK1" s="178" t="s">
        <v>1002</v>
      </c>
      <c r="GL1" s="178" t="s">
        <v>995</v>
      </c>
      <c r="GM1" s="178" t="s">
        <v>994</v>
      </c>
      <c r="GN1" s="178" t="s">
        <v>1003</v>
      </c>
      <c r="GO1" s="178" t="s">
        <v>942</v>
      </c>
      <c r="GP1" s="178" t="s">
        <v>963</v>
      </c>
      <c r="GQ1" s="178" t="s">
        <v>1013</v>
      </c>
      <c r="GR1" s="178" t="s">
        <v>951</v>
      </c>
      <c r="GS1" s="178" t="s">
        <v>1014</v>
      </c>
      <c r="GT1" s="178" t="s">
        <v>1023</v>
      </c>
      <c r="GU1" s="178" t="s">
        <v>945</v>
      </c>
      <c r="GV1" s="178" t="s">
        <v>964</v>
      </c>
      <c r="GW1" s="178" t="s">
        <v>948</v>
      </c>
      <c r="GX1" s="178" t="s">
        <v>992</v>
      </c>
      <c r="GY1" s="178" t="s">
        <v>1024</v>
      </c>
      <c r="GZ1" s="178" t="s">
        <v>944</v>
      </c>
      <c r="HA1" s="178" t="s">
        <v>1021</v>
      </c>
      <c r="HB1" s="178" t="s">
        <v>939</v>
      </c>
      <c r="HC1" s="178" t="s">
        <v>941</v>
      </c>
      <c r="HD1" s="178" t="s">
        <v>961</v>
      </c>
      <c r="HE1" s="178" t="s">
        <v>985</v>
      </c>
      <c r="HF1" s="178" t="s">
        <v>1018</v>
      </c>
      <c r="HG1" s="178" t="s">
        <v>975</v>
      </c>
      <c r="HH1" s="178" t="s">
        <v>1048</v>
      </c>
      <c r="HI1" s="178" t="s">
        <v>968</v>
      </c>
      <c r="HJ1" s="178" t="s">
        <v>1004</v>
      </c>
      <c r="HK1" s="178" t="s">
        <v>1015</v>
      </c>
      <c r="HL1" s="178" t="s">
        <v>957</v>
      </c>
      <c r="HM1" s="178" t="s">
        <v>935</v>
      </c>
      <c r="HN1" s="178" t="s">
        <v>996</v>
      </c>
      <c r="HO1" s="178" t="s">
        <v>993</v>
      </c>
      <c r="HP1" s="178" t="s">
        <v>969</v>
      </c>
      <c r="HQ1" s="178" t="s">
        <v>960</v>
      </c>
      <c r="HR1" s="178" t="s">
        <v>1047</v>
      </c>
      <c r="HS1" s="178" t="s">
        <v>1008</v>
      </c>
      <c r="HT1" s="178" t="s">
        <v>1000</v>
      </c>
      <c r="HU1" s="178" t="s">
        <v>1017</v>
      </c>
      <c r="HV1" s="178" t="s">
        <v>936</v>
      </c>
      <c r="HW1" s="178" t="s">
        <v>937</v>
      </c>
      <c r="HX1" s="178" t="s">
        <v>949</v>
      </c>
      <c r="HY1" s="178" t="s">
        <v>972</v>
      </c>
      <c r="HZ1" s="178" t="s">
        <v>989</v>
      </c>
      <c r="IA1" s="178" t="s">
        <v>999</v>
      </c>
      <c r="IB1" s="178" t="s">
        <v>981</v>
      </c>
      <c r="IC1" s="178" t="s">
        <v>1010</v>
      </c>
      <c r="ID1" s="178" t="s">
        <v>1025</v>
      </c>
      <c r="IE1" s="178" t="s">
        <v>976</v>
      </c>
      <c r="IF1" s="178" t="s">
        <v>1012</v>
      </c>
      <c r="IG1" s="178" t="s">
        <v>973</v>
      </c>
      <c r="IH1" s="178" t="s">
        <v>958</v>
      </c>
      <c r="II1" s="178" t="s">
        <v>1046</v>
      </c>
      <c r="IJ1" s="178" t="s">
        <v>953</v>
      </c>
      <c r="IK1" s="178" t="s">
        <v>1007</v>
      </c>
      <c r="IL1" s="178" t="s">
        <v>980</v>
      </c>
      <c r="IM1" s="178" t="s">
        <v>1026</v>
      </c>
      <c r="IN1" s="178" t="s">
        <v>1001</v>
      </c>
      <c r="IO1" s="178" t="s">
        <v>1006</v>
      </c>
      <c r="IP1" s="178" t="s">
        <v>1019</v>
      </c>
      <c r="IQ1" s="178" t="s">
        <v>983</v>
      </c>
      <c r="IR1" s="178" t="s">
        <v>947</v>
      </c>
      <c r="IS1" s="178" t="s">
        <v>933</v>
      </c>
      <c r="IT1" s="178" t="s">
        <v>970</v>
      </c>
      <c r="IU1" s="178" t="s">
        <v>938</v>
      </c>
      <c r="IV1" s="178" t="s">
        <v>977</v>
      </c>
      <c r="IW1" s="178" t="s">
        <v>1027</v>
      </c>
      <c r="IX1" s="178" t="s">
        <v>955</v>
      </c>
      <c r="IY1" s="178" t="s">
        <v>968</v>
      </c>
      <c r="IZ1" s="178" t="s">
        <v>952</v>
      </c>
      <c r="JA1" s="178" t="s">
        <v>934</v>
      </c>
      <c r="JB1" s="178" t="s">
        <v>997</v>
      </c>
      <c r="JC1" s="178" t="s">
        <v>1009</v>
      </c>
      <c r="JD1" s="15" t="s">
        <v>584</v>
      </c>
      <c r="JE1" s="15" t="s">
        <v>585</v>
      </c>
      <c r="JF1" s="15" t="s">
        <v>586</v>
      </c>
      <c r="JG1" s="15" t="s">
        <v>167</v>
      </c>
      <c r="JH1" s="15" t="s">
        <v>168</v>
      </c>
      <c r="JI1" s="159" t="s">
        <v>849</v>
      </c>
      <c r="JJ1" s="16" t="s">
        <v>169</v>
      </c>
      <c r="JK1" s="2" t="s">
        <v>170</v>
      </c>
      <c r="JL1" s="16" t="s">
        <v>248</v>
      </c>
      <c r="JM1" s="2" t="s">
        <v>249</v>
      </c>
      <c r="JN1" s="16" t="s">
        <v>253</v>
      </c>
      <c r="JO1" s="33" t="s">
        <v>254</v>
      </c>
      <c r="JP1" s="33" t="s">
        <v>255</v>
      </c>
      <c r="JQ1" s="33" t="s">
        <v>252</v>
      </c>
      <c r="JR1" s="30" t="s">
        <v>257</v>
      </c>
      <c r="JS1" s="110" t="s">
        <v>780</v>
      </c>
      <c r="JT1" s="111" t="s">
        <v>781</v>
      </c>
      <c r="JU1" s="69" t="s">
        <v>587</v>
      </c>
      <c r="JV1" s="30" t="s">
        <v>256</v>
      </c>
      <c r="JW1" s="131" t="s">
        <v>599</v>
      </c>
      <c r="JX1" s="36" t="s">
        <v>598</v>
      </c>
      <c r="JY1" s="2" t="s">
        <v>595</v>
      </c>
      <c r="JZ1" s="112" t="s">
        <v>588</v>
      </c>
      <c r="KA1" s="123" t="s">
        <v>599</v>
      </c>
      <c r="KB1" s="2" t="s">
        <v>598</v>
      </c>
      <c r="KC1" s="2" t="s">
        <v>595</v>
      </c>
      <c r="KD1" s="36" t="s">
        <v>593</v>
      </c>
      <c r="KE1" s="36" t="s">
        <v>594</v>
      </c>
      <c r="KF1" s="69" t="s">
        <v>589</v>
      </c>
      <c r="KG1" s="69" t="s">
        <v>590</v>
      </c>
      <c r="KH1" s="70" t="s">
        <v>591</v>
      </c>
      <c r="KI1" s="70" t="s">
        <v>592</v>
      </c>
      <c r="KJ1" s="115" t="s">
        <v>653</v>
      </c>
      <c r="KK1" s="115" t="s">
        <v>654</v>
      </c>
      <c r="KL1" s="113" t="s">
        <v>782</v>
      </c>
      <c r="KM1" s="114" t="s">
        <v>785</v>
      </c>
      <c r="KN1" s="69" t="s">
        <v>786</v>
      </c>
      <c r="KO1" s="113" t="s">
        <v>783</v>
      </c>
      <c r="KP1" s="113" t="s">
        <v>784</v>
      </c>
      <c r="KQ1" s="69" t="s">
        <v>793</v>
      </c>
      <c r="KR1" s="69" t="s">
        <v>794</v>
      </c>
      <c r="KS1" s="70" t="s">
        <v>795</v>
      </c>
      <c r="KT1" s="70" t="s">
        <v>796</v>
      </c>
      <c r="KU1" s="2" t="s">
        <v>782</v>
      </c>
      <c r="KV1" s="2" t="s">
        <v>898</v>
      </c>
      <c r="KW1" s="2" t="s">
        <v>785</v>
      </c>
      <c r="KX1" s="2" t="s">
        <v>786</v>
      </c>
      <c r="KY1" s="2" t="s">
        <v>783</v>
      </c>
      <c r="KZ1" s="2" t="s">
        <v>784</v>
      </c>
    </row>
    <row r="2" spans="1:312" s="7" customFormat="1" ht="31.5" x14ac:dyDescent="0.25">
      <c r="A2" s="12" t="s">
        <v>759</v>
      </c>
      <c r="B2" s="12" t="s">
        <v>42</v>
      </c>
      <c r="C2" s="12" t="s">
        <v>661</v>
      </c>
      <c r="D2" s="12" t="s">
        <v>730</v>
      </c>
      <c r="E2" s="12" t="s">
        <v>14</v>
      </c>
      <c r="F2" s="12" t="s">
        <v>555</v>
      </c>
      <c r="G2" s="12" t="s">
        <v>556</v>
      </c>
      <c r="H2" s="24">
        <v>1</v>
      </c>
      <c r="I2" s="12" t="s">
        <v>760</v>
      </c>
      <c r="J2" s="12" t="s">
        <v>760</v>
      </c>
      <c r="K2" s="24">
        <v>954</v>
      </c>
      <c r="L2" s="94">
        <v>-2.2724839860000001</v>
      </c>
      <c r="M2" s="94">
        <v>34.023325982999999</v>
      </c>
      <c r="N2" s="19">
        <v>42782</v>
      </c>
      <c r="O2" s="19"/>
      <c r="P2" s="24"/>
      <c r="Q2" s="71"/>
      <c r="R2" s="85" t="s">
        <v>39</v>
      </c>
      <c r="S2" s="76">
        <v>3</v>
      </c>
      <c r="T2" s="76">
        <f>AVERAGE(0,4,0,5,4)</f>
        <v>2.6</v>
      </c>
      <c r="U2" s="24">
        <v>25</v>
      </c>
      <c r="V2" s="147">
        <v>10</v>
      </c>
      <c r="W2" s="147"/>
      <c r="X2" s="147"/>
      <c r="Y2" s="147"/>
      <c r="Z2" s="147"/>
      <c r="AA2" s="147"/>
      <c r="AB2" s="147"/>
      <c r="AC2" s="147">
        <v>3</v>
      </c>
      <c r="AD2" s="147">
        <v>2</v>
      </c>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147"/>
      <c r="BC2" s="147"/>
      <c r="BD2" s="147"/>
      <c r="BE2" s="147"/>
      <c r="BF2" s="147"/>
      <c r="BG2" s="147"/>
      <c r="BH2" s="147"/>
      <c r="BI2" s="147"/>
      <c r="BJ2" s="147"/>
      <c r="BK2" s="147"/>
      <c r="BL2" s="147"/>
      <c r="BM2" s="147"/>
      <c r="BN2" s="147"/>
      <c r="BO2" s="147"/>
      <c r="BP2" s="147"/>
      <c r="BQ2" s="147"/>
      <c r="BR2" s="147"/>
      <c r="BS2" s="147"/>
      <c r="BT2" s="147"/>
      <c r="BU2" s="147"/>
      <c r="BV2" s="147"/>
      <c r="BW2" s="147"/>
      <c r="BX2" s="147"/>
      <c r="BY2" s="147"/>
      <c r="BZ2" s="147"/>
      <c r="CA2" s="147"/>
      <c r="CB2" s="147"/>
      <c r="CC2" s="147"/>
      <c r="CD2" s="147"/>
      <c r="CE2" s="147"/>
      <c r="CF2" s="147"/>
      <c r="CG2" s="147"/>
      <c r="CH2" s="147"/>
      <c r="CI2" s="147"/>
      <c r="CJ2" s="147"/>
      <c r="CK2" s="147"/>
      <c r="CL2" s="147"/>
      <c r="CM2" s="147"/>
      <c r="CN2" s="147"/>
      <c r="CO2" s="147"/>
      <c r="CP2" s="147"/>
      <c r="CQ2" s="147"/>
      <c r="CR2" s="147"/>
      <c r="CS2" s="147"/>
      <c r="CT2" s="147"/>
      <c r="CU2" s="147"/>
      <c r="CV2" s="147"/>
      <c r="CW2" s="147"/>
      <c r="CX2" s="147"/>
      <c r="CY2" s="147"/>
      <c r="CZ2" s="147"/>
      <c r="DA2" s="147"/>
      <c r="DB2" s="147"/>
      <c r="DC2" s="147"/>
      <c r="DD2" s="147"/>
      <c r="DE2" s="147"/>
      <c r="DF2" s="147"/>
      <c r="DG2" s="147"/>
      <c r="DH2" s="147"/>
      <c r="DI2" s="147"/>
      <c r="DJ2" s="147"/>
      <c r="DK2" s="147"/>
      <c r="DL2" s="147"/>
      <c r="DM2" s="147"/>
      <c r="DN2" s="147"/>
      <c r="DO2" s="147"/>
      <c r="DP2" s="147"/>
      <c r="DQ2" s="147"/>
      <c r="DR2" s="147"/>
      <c r="DS2" s="147"/>
      <c r="DT2" s="147"/>
      <c r="DU2" s="147"/>
      <c r="DV2" s="147"/>
      <c r="DW2" s="147"/>
      <c r="DX2" s="147"/>
      <c r="DY2" s="147"/>
      <c r="DZ2" s="147"/>
      <c r="EA2" s="147"/>
      <c r="EB2" s="147"/>
      <c r="EC2" s="147"/>
      <c r="ED2" s="147"/>
      <c r="EE2" s="147"/>
      <c r="EF2" s="147"/>
      <c r="EG2" s="147"/>
      <c r="EH2" s="24">
        <v>15</v>
      </c>
      <c r="EI2" s="147">
        <f t="shared" ref="EI2:EI65" si="0">SUM(U2:EH2)</f>
        <v>55</v>
      </c>
      <c r="EJ2" s="24">
        <v>50</v>
      </c>
      <c r="EK2" s="152"/>
      <c r="EL2" s="63" t="s">
        <v>115</v>
      </c>
      <c r="EM2" s="63" t="s">
        <v>850</v>
      </c>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63"/>
      <c r="JI2" s="28" t="s">
        <v>850</v>
      </c>
      <c r="JJ2" s="12">
        <v>1.83</v>
      </c>
      <c r="JK2" s="12">
        <v>13.97</v>
      </c>
      <c r="JL2" s="27">
        <v>0.76</v>
      </c>
      <c r="JM2" s="27">
        <v>2.2000000000000002</v>
      </c>
      <c r="JN2" s="12"/>
      <c r="JO2" s="31"/>
      <c r="JP2" s="31">
        <f>JN2-JL2</f>
        <v>-0.76</v>
      </c>
      <c r="JQ2" s="31">
        <f>JJ2+JK2</f>
        <v>15.8</v>
      </c>
      <c r="JR2" s="31"/>
      <c r="JS2"/>
      <c r="JT2"/>
      <c r="JU2" s="71">
        <v>1.83</v>
      </c>
      <c r="JV2" s="31"/>
      <c r="JW2" s="132"/>
      <c r="JX2" s="29">
        <v>1.83</v>
      </c>
      <c r="JZ2" s="71">
        <v>13.97</v>
      </c>
      <c r="KA2" s="124">
        <v>6.4</v>
      </c>
      <c r="KB2" s="7">
        <v>5.07</v>
      </c>
      <c r="KD2" s="29"/>
      <c r="KE2" s="29"/>
      <c r="KF2" s="103"/>
      <c r="KG2" s="103"/>
      <c r="KH2" s="138"/>
      <c r="KI2" s="138"/>
      <c r="KJ2" s="103" t="str">
        <f t="shared" ref="KJ2:KJ65" si="1">IF((AND(KF2="", KH2="")),"",KF2+KH2)</f>
        <v/>
      </c>
      <c r="KK2" s="103" t="str">
        <f t="shared" ref="KK2:KK65" si="2">IF((AND(KG2="", KI2="")),"",KG2+KI2)</f>
        <v/>
      </c>
      <c r="KL2" s="103">
        <f t="shared" ref="KL2:KL65" si="3">IF((AND(JU2="", JZ2="")),"",JU2+JZ2)</f>
        <v>15.8</v>
      </c>
      <c r="KM2" s="103"/>
      <c r="KN2" s="103"/>
      <c r="KO2" s="103"/>
      <c r="KP2" s="103"/>
      <c r="KU2" s="7">
        <v>15.8</v>
      </c>
      <c r="KV2" s="103">
        <v>43.888888888888893</v>
      </c>
      <c r="KW2" s="103"/>
      <c r="KX2" s="103"/>
      <c r="KY2" s="103"/>
      <c r="KZ2" s="103"/>
    </row>
    <row r="3" spans="1:312" s="7" customFormat="1" x14ac:dyDescent="0.25">
      <c r="A3" s="12" t="s">
        <v>761</v>
      </c>
      <c r="B3" s="12" t="s">
        <v>43</v>
      </c>
      <c r="C3" s="12" t="s">
        <v>661</v>
      </c>
      <c r="D3" s="12" t="s">
        <v>731</v>
      </c>
      <c r="E3" s="12" t="s">
        <v>14</v>
      </c>
      <c r="F3" s="12" t="s">
        <v>555</v>
      </c>
      <c r="G3" s="12" t="s">
        <v>556</v>
      </c>
      <c r="H3" s="24">
        <v>2</v>
      </c>
      <c r="I3" s="12" t="s">
        <v>760</v>
      </c>
      <c r="J3" s="12" t="s">
        <v>760</v>
      </c>
      <c r="K3" s="24">
        <v>953</v>
      </c>
      <c r="L3" s="94">
        <v>-2.2783000210000002</v>
      </c>
      <c r="M3" s="94">
        <v>34.024458965000001</v>
      </c>
      <c r="N3" s="19">
        <v>42782</v>
      </c>
      <c r="O3" s="19"/>
      <c r="P3" s="24"/>
      <c r="Q3" s="71"/>
      <c r="R3" s="85" t="s">
        <v>39</v>
      </c>
      <c r="S3" s="76"/>
      <c r="T3" s="76"/>
      <c r="U3" s="24"/>
      <c r="V3" s="147">
        <v>10</v>
      </c>
      <c r="W3" s="147"/>
      <c r="X3" s="147"/>
      <c r="Y3" s="147"/>
      <c r="Z3" s="147"/>
      <c r="AA3" s="147"/>
      <c r="AB3" s="147"/>
      <c r="AC3" s="147"/>
      <c r="AD3" s="147">
        <v>15</v>
      </c>
      <c r="AE3" s="147"/>
      <c r="AF3" s="147"/>
      <c r="AG3" s="147"/>
      <c r="AH3" s="147">
        <v>1</v>
      </c>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7"/>
      <c r="CI3" s="147"/>
      <c r="CJ3" s="147"/>
      <c r="CK3" s="147"/>
      <c r="CL3" s="147"/>
      <c r="CM3" s="147"/>
      <c r="CN3" s="147"/>
      <c r="CO3" s="147"/>
      <c r="CP3" s="147"/>
      <c r="CQ3" s="147"/>
      <c r="CR3" s="147"/>
      <c r="CS3" s="147"/>
      <c r="CT3" s="147"/>
      <c r="CU3" s="147"/>
      <c r="CV3" s="147"/>
      <c r="CW3" s="147"/>
      <c r="CX3" s="147"/>
      <c r="CY3" s="147"/>
      <c r="CZ3" s="147"/>
      <c r="DA3" s="147"/>
      <c r="DB3" s="147"/>
      <c r="DC3" s="147"/>
      <c r="DD3" s="147"/>
      <c r="DE3" s="147"/>
      <c r="DF3" s="147"/>
      <c r="DG3" s="147"/>
      <c r="DH3" s="147"/>
      <c r="DI3" s="147"/>
      <c r="DJ3" s="147"/>
      <c r="DK3" s="147"/>
      <c r="DL3" s="147"/>
      <c r="DM3" s="147"/>
      <c r="DN3" s="147"/>
      <c r="DO3" s="147"/>
      <c r="DP3" s="147"/>
      <c r="DQ3" s="147"/>
      <c r="DR3" s="147"/>
      <c r="DS3" s="147"/>
      <c r="DT3" s="147"/>
      <c r="DU3" s="147"/>
      <c r="DV3" s="67"/>
      <c r="DW3" s="67"/>
      <c r="DX3" s="67"/>
      <c r="DY3" s="147"/>
      <c r="DZ3" s="147"/>
      <c r="EA3" s="147"/>
      <c r="EB3" s="147"/>
      <c r="EC3" s="147"/>
      <c r="ED3" s="147"/>
      <c r="EE3" s="147"/>
      <c r="EF3" s="147"/>
      <c r="EG3" s="147"/>
      <c r="EH3" s="24">
        <v>10</v>
      </c>
      <c r="EI3" s="147">
        <f t="shared" si="0"/>
        <v>36</v>
      </c>
      <c r="EJ3" s="24">
        <v>40</v>
      </c>
      <c r="EK3" s="152">
        <v>240217.11429999999</v>
      </c>
      <c r="EL3" s="63" t="s">
        <v>60</v>
      </c>
      <c r="EM3" s="63" t="s">
        <v>850</v>
      </c>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12"/>
      <c r="JF3" s="8"/>
      <c r="JG3" s="8"/>
      <c r="JH3" s="63"/>
      <c r="JI3" s="28" t="s">
        <v>850</v>
      </c>
      <c r="JJ3" s="12">
        <v>2.2200000000000002</v>
      </c>
      <c r="JK3" s="12">
        <v>10.14</v>
      </c>
      <c r="JL3" s="27">
        <v>0.76</v>
      </c>
      <c r="JM3" s="27">
        <v>2.0499999999999998</v>
      </c>
      <c r="JN3" s="12"/>
      <c r="JO3" s="31"/>
      <c r="JP3" s="31"/>
      <c r="JQ3" s="31">
        <f>JJ3+JK3</f>
        <v>12.360000000000001</v>
      </c>
      <c r="JR3" s="31"/>
      <c r="JS3"/>
      <c r="JT3"/>
      <c r="JU3" s="71">
        <v>2.2200000000000002</v>
      </c>
      <c r="JV3" s="31"/>
      <c r="JW3" s="132"/>
      <c r="JX3" s="28">
        <v>2.2200000000000002</v>
      </c>
      <c r="JZ3" s="71">
        <v>10.14</v>
      </c>
      <c r="KA3" s="124">
        <v>4.72</v>
      </c>
      <c r="KB3" s="7">
        <v>3.11</v>
      </c>
      <c r="KD3" s="29"/>
      <c r="KE3" s="29"/>
      <c r="KF3" s="103"/>
      <c r="KG3" s="103"/>
      <c r="KH3" s="138"/>
      <c r="KI3" s="138"/>
      <c r="KJ3" s="103" t="str">
        <f t="shared" si="1"/>
        <v/>
      </c>
      <c r="KK3" s="103" t="str">
        <f t="shared" si="2"/>
        <v/>
      </c>
      <c r="KL3" s="103">
        <f t="shared" si="3"/>
        <v>12.360000000000001</v>
      </c>
      <c r="KM3" s="103"/>
      <c r="KN3" s="103"/>
      <c r="KO3" s="103"/>
      <c r="KP3" s="103"/>
      <c r="KU3" s="7">
        <v>12.360000000000001</v>
      </c>
      <c r="KV3" s="103">
        <v>34.333333333333336</v>
      </c>
      <c r="KW3" s="103"/>
      <c r="KX3" s="103"/>
      <c r="KY3" s="103"/>
      <c r="KZ3" s="103"/>
    </row>
    <row r="4" spans="1:312" s="7" customFormat="1" x14ac:dyDescent="0.25">
      <c r="A4" s="12" t="s">
        <v>762</v>
      </c>
      <c r="B4" s="12" t="s">
        <v>44</v>
      </c>
      <c r="C4" s="12" t="s">
        <v>661</v>
      </c>
      <c r="D4" s="12" t="s">
        <v>732</v>
      </c>
      <c r="E4" s="12" t="s">
        <v>14</v>
      </c>
      <c r="F4" s="12" t="s">
        <v>555</v>
      </c>
      <c r="G4" s="12" t="s">
        <v>556</v>
      </c>
      <c r="H4" s="24">
        <v>3</v>
      </c>
      <c r="I4" s="12" t="s">
        <v>760</v>
      </c>
      <c r="J4" s="12" t="s">
        <v>760</v>
      </c>
      <c r="K4" s="24">
        <v>951</v>
      </c>
      <c r="L4" s="94">
        <v>-2.2779990269999999</v>
      </c>
      <c r="M4" s="94">
        <v>34.027678035000001</v>
      </c>
      <c r="N4" s="19">
        <v>42782</v>
      </c>
      <c r="O4" s="19"/>
      <c r="P4" s="24"/>
      <c r="Q4" s="71"/>
      <c r="R4" s="85" t="s">
        <v>39</v>
      </c>
      <c r="S4" s="76">
        <v>3.4</v>
      </c>
      <c r="T4" s="76">
        <v>3.8</v>
      </c>
      <c r="U4" s="24"/>
      <c r="V4" s="147">
        <v>15</v>
      </c>
      <c r="W4" s="147"/>
      <c r="X4" s="147"/>
      <c r="Y4" s="147"/>
      <c r="Z4" s="147"/>
      <c r="AA4" s="147"/>
      <c r="AB4" s="147"/>
      <c r="AC4" s="147">
        <v>15</v>
      </c>
      <c r="AD4" s="147"/>
      <c r="AE4" s="147"/>
      <c r="AF4" s="147"/>
      <c r="AG4" s="147"/>
      <c r="AH4" s="147"/>
      <c r="AI4" s="147"/>
      <c r="AJ4" s="147">
        <v>5</v>
      </c>
      <c r="AK4" s="147"/>
      <c r="AL4" s="147"/>
      <c r="AM4" s="147"/>
      <c r="AN4" s="147"/>
      <c r="AO4" s="147"/>
      <c r="AP4" s="147"/>
      <c r="AQ4" s="147"/>
      <c r="AR4" s="147"/>
      <c r="AS4" s="147"/>
      <c r="AT4" s="147"/>
      <c r="AU4" s="147"/>
      <c r="AV4" s="147"/>
      <c r="AW4" s="147"/>
      <c r="AX4" s="147"/>
      <c r="AY4" s="147"/>
      <c r="AZ4" s="147"/>
      <c r="BA4" s="147"/>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147"/>
      <c r="CF4" s="147"/>
      <c r="CG4" s="147"/>
      <c r="CH4" s="147"/>
      <c r="CI4" s="147"/>
      <c r="CJ4" s="147"/>
      <c r="CK4" s="147"/>
      <c r="CL4" s="147"/>
      <c r="CM4" s="147"/>
      <c r="CN4" s="147"/>
      <c r="CO4" s="147"/>
      <c r="CP4" s="147"/>
      <c r="CQ4" s="147"/>
      <c r="CR4" s="147"/>
      <c r="CS4" s="147"/>
      <c r="CT4" s="147"/>
      <c r="CU4" s="147"/>
      <c r="CV4" s="147"/>
      <c r="CW4" s="147"/>
      <c r="CX4" s="147"/>
      <c r="CY4" s="147"/>
      <c r="CZ4" s="147"/>
      <c r="DA4" s="147"/>
      <c r="DB4" s="147"/>
      <c r="DC4" s="147"/>
      <c r="DD4" s="147"/>
      <c r="DE4" s="147"/>
      <c r="DF4" s="147"/>
      <c r="DG4" s="147"/>
      <c r="DH4" s="147"/>
      <c r="DI4" s="147"/>
      <c r="DJ4" s="147"/>
      <c r="DK4" s="147"/>
      <c r="DL4" s="147"/>
      <c r="DM4" s="147"/>
      <c r="DN4" s="147"/>
      <c r="DO4" s="147"/>
      <c r="DP4" s="147"/>
      <c r="DQ4" s="147"/>
      <c r="DR4" s="147"/>
      <c r="DS4" s="147"/>
      <c r="DT4" s="147"/>
      <c r="DU4" s="147"/>
      <c r="DV4" s="147"/>
      <c r="DW4" s="147"/>
      <c r="DX4" s="147"/>
      <c r="DY4" s="147"/>
      <c r="DZ4" s="147"/>
      <c r="EA4" s="147"/>
      <c r="EB4" s="147"/>
      <c r="EC4" s="147"/>
      <c r="ED4" s="147"/>
      <c r="EE4" s="147"/>
      <c r="EF4" s="147"/>
      <c r="EG4" s="147"/>
      <c r="EH4" s="24">
        <v>25</v>
      </c>
      <c r="EI4" s="147">
        <f t="shared" si="0"/>
        <v>60</v>
      </c>
      <c r="EJ4" s="24">
        <v>60</v>
      </c>
      <c r="EK4" s="152"/>
      <c r="EL4" s="63" t="s">
        <v>60</v>
      </c>
      <c r="EM4" s="63" t="s">
        <v>850</v>
      </c>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12"/>
      <c r="JF4" s="8"/>
      <c r="JG4" s="8"/>
      <c r="JH4" s="63"/>
      <c r="JI4" s="28" t="s">
        <v>850</v>
      </c>
      <c r="JJ4" s="12">
        <v>8.61</v>
      </c>
      <c r="JK4" s="12">
        <v>14.16</v>
      </c>
      <c r="JL4" s="27">
        <v>2.1</v>
      </c>
      <c r="JM4" s="27">
        <v>2.08</v>
      </c>
      <c r="JN4" s="12"/>
      <c r="JO4" s="31"/>
      <c r="JP4" s="31"/>
      <c r="JQ4" s="31">
        <f>JJ4+JK4</f>
        <v>22.77</v>
      </c>
      <c r="JR4" s="31"/>
      <c r="JS4"/>
      <c r="JT4"/>
      <c r="JU4" s="71">
        <v>8.61</v>
      </c>
      <c r="JV4" s="31"/>
      <c r="JW4" s="133">
        <v>4.1100000000000003</v>
      </c>
      <c r="JX4" s="29">
        <v>2.15</v>
      </c>
      <c r="JZ4" s="71">
        <v>14.16</v>
      </c>
      <c r="KA4" s="124">
        <v>6.59</v>
      </c>
      <c r="KB4" s="7">
        <v>4.87</v>
      </c>
      <c r="KD4" s="29"/>
      <c r="KE4" s="29"/>
      <c r="KF4" s="138"/>
      <c r="KG4" s="138"/>
      <c r="KH4" s="138"/>
      <c r="KI4" s="138"/>
      <c r="KJ4" s="103" t="str">
        <f t="shared" si="1"/>
        <v/>
      </c>
      <c r="KK4" s="103" t="str">
        <f t="shared" si="2"/>
        <v/>
      </c>
      <c r="KL4" s="103">
        <f t="shared" si="3"/>
        <v>22.77</v>
      </c>
      <c r="KM4" s="103"/>
      <c r="KN4" s="103"/>
      <c r="KO4" s="103"/>
      <c r="KP4" s="103"/>
      <c r="KU4" s="7">
        <v>22.77</v>
      </c>
      <c r="KV4" s="103">
        <v>63.25</v>
      </c>
      <c r="KW4" s="103"/>
      <c r="KX4" s="103"/>
      <c r="KY4" s="103"/>
      <c r="KZ4" s="103"/>
    </row>
    <row r="5" spans="1:312" s="7" customFormat="1" x14ac:dyDescent="0.25">
      <c r="A5" s="12" t="s">
        <v>763</v>
      </c>
      <c r="B5" s="12" t="s">
        <v>45</v>
      </c>
      <c r="C5" s="12" t="s">
        <v>661</v>
      </c>
      <c r="D5" s="12" t="s">
        <v>733</v>
      </c>
      <c r="E5" s="12" t="s">
        <v>14</v>
      </c>
      <c r="F5" s="12" t="s">
        <v>555</v>
      </c>
      <c r="G5" s="12" t="s">
        <v>556</v>
      </c>
      <c r="H5" s="24">
        <v>4</v>
      </c>
      <c r="I5" s="12" t="s">
        <v>760</v>
      </c>
      <c r="J5" s="12" t="s">
        <v>760</v>
      </c>
      <c r="K5" s="24">
        <v>950</v>
      </c>
      <c r="L5" s="94">
        <v>-2.2788369660000001</v>
      </c>
      <c r="M5" s="94">
        <v>34.031883989999997</v>
      </c>
      <c r="N5" s="19">
        <v>42782</v>
      </c>
      <c r="O5" s="19"/>
      <c r="P5" s="24"/>
      <c r="Q5" s="71"/>
      <c r="R5" s="85" t="s">
        <v>39</v>
      </c>
      <c r="S5" s="76">
        <v>1.5</v>
      </c>
      <c r="T5" s="76">
        <v>2.6</v>
      </c>
      <c r="U5" s="24"/>
      <c r="V5" s="147">
        <v>10</v>
      </c>
      <c r="W5" s="147"/>
      <c r="X5" s="147"/>
      <c r="Y5" s="147"/>
      <c r="Z5" s="147"/>
      <c r="AA5" s="147"/>
      <c r="AB5" s="147"/>
      <c r="AC5" s="147">
        <v>10</v>
      </c>
      <c r="AD5" s="147"/>
      <c r="AE5" s="147"/>
      <c r="AF5" s="147">
        <v>20</v>
      </c>
      <c r="AG5" s="147"/>
      <c r="AH5" s="147"/>
      <c r="AI5" s="147"/>
      <c r="AJ5" s="147"/>
      <c r="AK5" s="147"/>
      <c r="AL5" s="147"/>
      <c r="AM5" s="147"/>
      <c r="AN5" s="147"/>
      <c r="AO5" s="147"/>
      <c r="AP5" s="147"/>
      <c r="AQ5" s="147"/>
      <c r="AR5" s="147"/>
      <c r="AS5" s="147"/>
      <c r="AT5" s="147"/>
      <c r="AU5" s="147"/>
      <c r="AV5" s="147"/>
      <c r="AW5" s="147"/>
      <c r="AX5" s="147"/>
      <c r="AY5" s="147"/>
      <c r="AZ5" s="147"/>
      <c r="BA5" s="147"/>
      <c r="BB5" s="147"/>
      <c r="BC5" s="147"/>
      <c r="BD5" s="147"/>
      <c r="BE5" s="147"/>
      <c r="BF5" s="147"/>
      <c r="BG5" s="147"/>
      <c r="BH5" s="147"/>
      <c r="BI5" s="147"/>
      <c r="BJ5" s="147"/>
      <c r="BK5" s="147"/>
      <c r="BL5" s="147"/>
      <c r="BM5" s="147"/>
      <c r="BN5" s="147"/>
      <c r="BO5" s="147"/>
      <c r="BP5" s="147"/>
      <c r="BQ5" s="147"/>
      <c r="BR5" s="147"/>
      <c r="BS5" s="147"/>
      <c r="BT5" s="147"/>
      <c r="BU5" s="147"/>
      <c r="BV5" s="147"/>
      <c r="BW5" s="147"/>
      <c r="BX5" s="147"/>
      <c r="BY5" s="147"/>
      <c r="BZ5" s="147"/>
      <c r="CA5" s="147"/>
      <c r="CB5" s="147"/>
      <c r="CC5" s="147"/>
      <c r="CD5" s="147"/>
      <c r="CE5" s="147"/>
      <c r="CF5" s="147"/>
      <c r="CG5" s="147"/>
      <c r="CH5" s="147"/>
      <c r="CI5" s="147"/>
      <c r="CJ5" s="147"/>
      <c r="CK5" s="147"/>
      <c r="CL5" s="147"/>
      <c r="CM5" s="147"/>
      <c r="CN5" s="147"/>
      <c r="CO5" s="147"/>
      <c r="CP5" s="147"/>
      <c r="CQ5" s="147"/>
      <c r="CR5" s="147"/>
      <c r="CS5" s="147"/>
      <c r="CT5" s="147"/>
      <c r="CU5" s="147"/>
      <c r="CV5" s="147"/>
      <c r="CW5" s="147"/>
      <c r="CX5" s="147"/>
      <c r="CY5" s="147"/>
      <c r="CZ5" s="147"/>
      <c r="DA5" s="147"/>
      <c r="DB5" s="147"/>
      <c r="DC5" s="147"/>
      <c r="DD5" s="147"/>
      <c r="DE5" s="147"/>
      <c r="DF5" s="147"/>
      <c r="DG5" s="147"/>
      <c r="DH5" s="147"/>
      <c r="DI5" s="147"/>
      <c r="DJ5" s="147"/>
      <c r="DK5" s="147"/>
      <c r="DL5" s="147"/>
      <c r="DM5" s="147"/>
      <c r="DN5" s="147"/>
      <c r="DO5" s="147"/>
      <c r="DP5" s="147"/>
      <c r="DQ5" s="147"/>
      <c r="DR5" s="147"/>
      <c r="DS5" s="147"/>
      <c r="DT5" s="147"/>
      <c r="DU5" s="147"/>
      <c r="DV5" s="147"/>
      <c r="DW5" s="147"/>
      <c r="DX5" s="147"/>
      <c r="DY5" s="147"/>
      <c r="DZ5" s="147"/>
      <c r="EA5" s="147"/>
      <c r="EB5" s="147"/>
      <c r="EC5" s="147"/>
      <c r="ED5" s="147"/>
      <c r="EE5" s="147"/>
      <c r="EF5" s="147"/>
      <c r="EG5" s="147"/>
      <c r="EH5" s="24">
        <v>25</v>
      </c>
      <c r="EI5" s="147">
        <f t="shared" si="0"/>
        <v>65</v>
      </c>
      <c r="EJ5" s="24">
        <v>70</v>
      </c>
      <c r="EK5" s="152"/>
      <c r="EL5" s="63" t="s">
        <v>60</v>
      </c>
      <c r="EM5" s="63" t="s">
        <v>850</v>
      </c>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12"/>
      <c r="JF5" s="8"/>
      <c r="JG5" s="8"/>
      <c r="JH5" s="63"/>
      <c r="JI5" s="28" t="s">
        <v>850</v>
      </c>
      <c r="JJ5" s="12"/>
      <c r="JK5" s="12"/>
      <c r="JL5" s="12"/>
      <c r="JM5" s="12"/>
      <c r="JN5" s="12"/>
      <c r="JO5" s="12"/>
      <c r="JP5" s="12"/>
      <c r="JQ5" s="12"/>
      <c r="JR5" s="12"/>
      <c r="JS5"/>
      <c r="JT5"/>
      <c r="JU5" s="71"/>
      <c r="JV5" s="12"/>
      <c r="JW5" s="132"/>
      <c r="JX5" s="28"/>
      <c r="JZ5" s="71">
        <v>29.26</v>
      </c>
      <c r="KA5" s="124">
        <v>5.25</v>
      </c>
      <c r="KB5" s="7">
        <v>5</v>
      </c>
      <c r="KC5" s="7" t="s">
        <v>596</v>
      </c>
      <c r="KD5" s="28"/>
      <c r="KE5" s="28"/>
      <c r="KF5" s="71"/>
      <c r="KG5" s="71"/>
      <c r="KH5" s="71">
        <v>1.65</v>
      </c>
      <c r="KI5" s="71">
        <v>0.06</v>
      </c>
      <c r="KJ5" s="103">
        <f t="shared" si="1"/>
        <v>1.65</v>
      </c>
      <c r="KK5" s="103">
        <f t="shared" si="2"/>
        <v>0.06</v>
      </c>
      <c r="KL5" s="103">
        <f t="shared" si="3"/>
        <v>29.26</v>
      </c>
      <c r="KM5" s="103"/>
      <c r="KN5" s="103"/>
      <c r="KO5" s="103"/>
      <c r="KP5" s="103"/>
      <c r="KU5" s="7">
        <v>29.26</v>
      </c>
      <c r="KV5" s="103">
        <v>81.277777777777786</v>
      </c>
      <c r="KW5" s="103"/>
      <c r="KX5" s="103"/>
      <c r="KY5" s="103"/>
      <c r="KZ5" s="103"/>
    </row>
    <row r="6" spans="1:312" s="7" customFormat="1" x14ac:dyDescent="0.25">
      <c r="A6" s="12" t="s">
        <v>764</v>
      </c>
      <c r="B6" s="12" t="s">
        <v>46</v>
      </c>
      <c r="C6" s="12" t="s">
        <v>662</v>
      </c>
      <c r="D6" s="12" t="s">
        <v>734</v>
      </c>
      <c r="E6" s="12" t="s">
        <v>15</v>
      </c>
      <c r="F6" s="12" t="s">
        <v>555</v>
      </c>
      <c r="G6" s="12" t="s">
        <v>560</v>
      </c>
      <c r="H6" s="24">
        <v>1</v>
      </c>
      <c r="I6" s="12" t="s">
        <v>760</v>
      </c>
      <c r="J6" s="12" t="s">
        <v>760</v>
      </c>
      <c r="K6" s="24">
        <v>957</v>
      </c>
      <c r="L6" s="94">
        <v>-2.3500519620000002</v>
      </c>
      <c r="M6" s="94">
        <v>34.049975992999997</v>
      </c>
      <c r="N6" s="19">
        <v>42783</v>
      </c>
      <c r="O6" s="19"/>
      <c r="P6" s="24"/>
      <c r="Q6" s="71"/>
      <c r="R6" s="85" t="s">
        <v>23</v>
      </c>
      <c r="S6" s="76">
        <v>0.5</v>
      </c>
      <c r="T6" s="76"/>
      <c r="U6" s="24"/>
      <c r="V6" s="147"/>
      <c r="W6" s="147"/>
      <c r="X6" s="147"/>
      <c r="Y6" s="147"/>
      <c r="Z6" s="147">
        <v>4.5</v>
      </c>
      <c r="AA6" s="147"/>
      <c r="AB6" s="147"/>
      <c r="AC6" s="147"/>
      <c r="AD6" s="147"/>
      <c r="AE6" s="147"/>
      <c r="AF6" s="147"/>
      <c r="AG6" s="147"/>
      <c r="AH6" s="147"/>
      <c r="AI6" s="147"/>
      <c r="AJ6" s="147"/>
      <c r="AK6" s="147">
        <v>0.2</v>
      </c>
      <c r="AL6" s="147"/>
      <c r="AM6" s="147"/>
      <c r="AN6" s="147"/>
      <c r="AO6" s="147"/>
      <c r="AP6" s="147"/>
      <c r="AQ6" s="147"/>
      <c r="AR6" s="147"/>
      <c r="AS6" s="147"/>
      <c r="AT6" s="147"/>
      <c r="AU6" s="147"/>
      <c r="AV6" s="147"/>
      <c r="AW6" s="147"/>
      <c r="AX6" s="147"/>
      <c r="AY6" s="147"/>
      <c r="AZ6" s="147"/>
      <c r="BA6" s="147"/>
      <c r="BB6" s="147"/>
      <c r="BC6" s="147"/>
      <c r="BD6" s="147"/>
      <c r="BE6" s="147"/>
      <c r="BF6" s="147"/>
      <c r="BG6" s="147"/>
      <c r="BH6" s="147"/>
      <c r="BI6" s="147"/>
      <c r="BJ6" s="147"/>
      <c r="BK6" s="147"/>
      <c r="BL6" s="147"/>
      <c r="BM6" s="147"/>
      <c r="BN6" s="147"/>
      <c r="BO6" s="147"/>
      <c r="BP6" s="147"/>
      <c r="BQ6" s="147"/>
      <c r="BR6" s="147"/>
      <c r="BS6" s="147"/>
      <c r="BT6" s="147"/>
      <c r="BU6" s="147"/>
      <c r="BV6" s="147"/>
      <c r="BW6" s="147"/>
      <c r="BX6" s="147"/>
      <c r="BY6" s="147"/>
      <c r="BZ6" s="147"/>
      <c r="CA6" s="147"/>
      <c r="CB6" s="147"/>
      <c r="CC6" s="147"/>
      <c r="CD6" s="147"/>
      <c r="CE6" s="147"/>
      <c r="CF6" s="147"/>
      <c r="CG6" s="147"/>
      <c r="CH6" s="147"/>
      <c r="CI6" s="147"/>
      <c r="CJ6" s="147"/>
      <c r="CK6" s="147"/>
      <c r="CL6" s="147"/>
      <c r="CM6" s="147"/>
      <c r="CN6" s="147"/>
      <c r="CO6" s="147"/>
      <c r="CP6" s="147"/>
      <c r="CQ6" s="147"/>
      <c r="CR6" s="147"/>
      <c r="CS6" s="147"/>
      <c r="CT6" s="147"/>
      <c r="CU6" s="147"/>
      <c r="CV6" s="147"/>
      <c r="CW6" s="147"/>
      <c r="CX6" s="147"/>
      <c r="CY6" s="147"/>
      <c r="CZ6" s="147"/>
      <c r="DA6" s="147"/>
      <c r="DB6" s="147"/>
      <c r="DC6" s="147"/>
      <c r="DD6" s="147"/>
      <c r="DE6" s="147"/>
      <c r="DF6" s="147"/>
      <c r="DG6" s="147"/>
      <c r="DH6" s="147"/>
      <c r="DI6" s="147"/>
      <c r="DJ6" s="147"/>
      <c r="DK6" s="147"/>
      <c r="DL6" s="147"/>
      <c r="DM6" s="147"/>
      <c r="DN6" s="147"/>
      <c r="DO6" s="147"/>
      <c r="DP6" s="147"/>
      <c r="DQ6" s="147"/>
      <c r="DR6" s="147"/>
      <c r="DS6" s="147"/>
      <c r="DT6" s="147"/>
      <c r="DU6" s="147"/>
      <c r="DV6" s="147"/>
      <c r="DW6" s="147"/>
      <c r="DX6" s="147"/>
      <c r="DY6" s="147"/>
      <c r="DZ6" s="147"/>
      <c r="EA6" s="147"/>
      <c r="EB6" s="147"/>
      <c r="EC6" s="147"/>
      <c r="ED6" s="147"/>
      <c r="EE6" s="147"/>
      <c r="EF6" s="147"/>
      <c r="EG6" s="147"/>
      <c r="EH6" s="24">
        <v>0.5</v>
      </c>
      <c r="EI6" s="147">
        <f t="shared" si="0"/>
        <v>5.2</v>
      </c>
      <c r="EJ6" s="24">
        <v>5</v>
      </c>
      <c r="EK6" s="152"/>
      <c r="EL6" s="63" t="s">
        <v>127</v>
      </c>
      <c r="EM6" s="63" t="s">
        <v>850</v>
      </c>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163"/>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12"/>
      <c r="JF6" s="8"/>
      <c r="JG6" s="8"/>
      <c r="JH6" s="63"/>
      <c r="JI6" s="28" t="s">
        <v>850</v>
      </c>
      <c r="JJ6" s="12">
        <v>2.42</v>
      </c>
      <c r="JK6" s="12">
        <v>0.86</v>
      </c>
      <c r="JL6" s="27">
        <v>1</v>
      </c>
      <c r="JM6" s="12" t="s">
        <v>250</v>
      </c>
      <c r="JN6" s="12"/>
      <c r="JO6" s="31"/>
      <c r="JP6" s="31"/>
      <c r="JQ6" s="31">
        <f>JJ6+JK6</f>
        <v>3.28</v>
      </c>
      <c r="JR6" s="31"/>
      <c r="JS6"/>
      <c r="JT6"/>
      <c r="JU6" s="71">
        <v>2.42</v>
      </c>
      <c r="JV6" s="31"/>
      <c r="JW6" s="132"/>
      <c r="JX6" s="28">
        <v>2.42</v>
      </c>
      <c r="JZ6" s="71">
        <v>0.86</v>
      </c>
      <c r="KA6" s="124"/>
      <c r="KB6" s="7">
        <v>0.86</v>
      </c>
      <c r="KD6" s="29"/>
      <c r="KE6" s="29"/>
      <c r="KF6" s="103"/>
      <c r="KG6" s="103"/>
      <c r="KH6" s="103">
        <v>2.21</v>
      </c>
      <c r="KI6" s="103">
        <v>0.11</v>
      </c>
      <c r="KJ6" s="103">
        <f t="shared" si="1"/>
        <v>2.21</v>
      </c>
      <c r="KK6" s="103">
        <f t="shared" si="2"/>
        <v>0.11</v>
      </c>
      <c r="KL6" s="103">
        <f t="shared" si="3"/>
        <v>3.28</v>
      </c>
      <c r="KM6" s="103"/>
      <c r="KN6" s="103"/>
      <c r="KO6" s="103"/>
      <c r="KP6" s="103"/>
      <c r="KU6" s="7">
        <v>3.28</v>
      </c>
      <c r="KV6" s="103">
        <v>9.1111111111111107</v>
      </c>
      <c r="KW6" s="103"/>
      <c r="KX6" s="103"/>
      <c r="KY6" s="103"/>
      <c r="KZ6" s="103"/>
    </row>
    <row r="7" spans="1:312" s="7" customFormat="1" ht="31.5" x14ac:dyDescent="0.25">
      <c r="A7" s="12" t="s">
        <v>765</v>
      </c>
      <c r="B7" s="12" t="s">
        <v>47</v>
      </c>
      <c r="C7" s="12" t="s">
        <v>662</v>
      </c>
      <c r="D7" s="12" t="s">
        <v>735</v>
      </c>
      <c r="E7" s="12" t="s">
        <v>15</v>
      </c>
      <c r="F7" s="12" t="s">
        <v>555</v>
      </c>
      <c r="G7" s="12" t="s">
        <v>560</v>
      </c>
      <c r="H7" s="24">
        <v>2</v>
      </c>
      <c r="I7" s="12" t="s">
        <v>760</v>
      </c>
      <c r="J7" s="12" t="s">
        <v>760</v>
      </c>
      <c r="K7" s="24">
        <v>959</v>
      </c>
      <c r="L7" s="94">
        <v>-2.3484879830000001</v>
      </c>
      <c r="M7" s="94">
        <v>34.050110019999998</v>
      </c>
      <c r="N7" s="19">
        <v>42783</v>
      </c>
      <c r="O7" s="19"/>
      <c r="P7" s="24"/>
      <c r="Q7" s="71"/>
      <c r="R7" s="85" t="s">
        <v>23</v>
      </c>
      <c r="S7" s="76">
        <v>0.5</v>
      </c>
      <c r="T7" s="76">
        <v>0.8</v>
      </c>
      <c r="U7" s="24"/>
      <c r="V7" s="147"/>
      <c r="W7" s="147"/>
      <c r="X7" s="147"/>
      <c r="Y7" s="147"/>
      <c r="Z7" s="147">
        <v>0.3</v>
      </c>
      <c r="AA7" s="147"/>
      <c r="AB7" s="147"/>
      <c r="AC7" s="147"/>
      <c r="AD7" s="147"/>
      <c r="AE7" s="147"/>
      <c r="AF7" s="147"/>
      <c r="AG7" s="147"/>
      <c r="AH7" s="147"/>
      <c r="AI7" s="147"/>
      <c r="AJ7" s="147"/>
      <c r="AK7" s="147">
        <v>10</v>
      </c>
      <c r="AL7" s="147"/>
      <c r="AM7" s="147">
        <v>0.1</v>
      </c>
      <c r="AN7" s="147"/>
      <c r="AO7" s="147">
        <v>0.1</v>
      </c>
      <c r="AP7" s="147"/>
      <c r="AQ7" s="147"/>
      <c r="AR7" s="147"/>
      <c r="AS7" s="147"/>
      <c r="AT7" s="147"/>
      <c r="AU7" s="147"/>
      <c r="AV7" s="147"/>
      <c r="AW7" s="147"/>
      <c r="AX7" s="147"/>
      <c r="AY7" s="147"/>
      <c r="AZ7" s="147"/>
      <c r="BA7" s="147"/>
      <c r="BB7" s="147"/>
      <c r="BC7" s="147"/>
      <c r="BD7" s="147"/>
      <c r="BE7" s="147"/>
      <c r="BF7" s="147"/>
      <c r="BG7" s="147"/>
      <c r="BH7" s="147"/>
      <c r="BI7" s="147"/>
      <c r="BJ7" s="147"/>
      <c r="BK7" s="147"/>
      <c r="BL7" s="147"/>
      <c r="BM7" s="147"/>
      <c r="BN7" s="147"/>
      <c r="BO7" s="147"/>
      <c r="BP7" s="147"/>
      <c r="BQ7" s="147"/>
      <c r="BR7" s="147"/>
      <c r="BS7" s="147"/>
      <c r="BT7" s="147"/>
      <c r="BU7" s="147"/>
      <c r="BV7" s="147"/>
      <c r="BW7" s="147"/>
      <c r="BX7" s="147"/>
      <c r="BY7" s="147"/>
      <c r="BZ7" s="147"/>
      <c r="CA7" s="147"/>
      <c r="CB7" s="147"/>
      <c r="CC7" s="147"/>
      <c r="CD7" s="147"/>
      <c r="CE7" s="147"/>
      <c r="CF7" s="147"/>
      <c r="CG7" s="147"/>
      <c r="CH7" s="147"/>
      <c r="CI7" s="147"/>
      <c r="CJ7" s="147"/>
      <c r="CK7" s="147"/>
      <c r="CL7" s="147"/>
      <c r="CM7" s="147"/>
      <c r="CN7" s="147"/>
      <c r="CO7" s="147"/>
      <c r="CP7" s="147"/>
      <c r="CQ7" s="147"/>
      <c r="CR7" s="147"/>
      <c r="CS7" s="147"/>
      <c r="CT7" s="147"/>
      <c r="CU7" s="147"/>
      <c r="CV7" s="147"/>
      <c r="CW7" s="147"/>
      <c r="CX7" s="147"/>
      <c r="CY7" s="147"/>
      <c r="CZ7" s="147"/>
      <c r="DA7" s="147"/>
      <c r="DB7" s="147"/>
      <c r="DC7" s="147"/>
      <c r="DD7" s="147"/>
      <c r="DE7" s="147"/>
      <c r="DF7" s="147"/>
      <c r="DG7" s="147"/>
      <c r="DH7" s="147"/>
      <c r="DI7" s="147"/>
      <c r="DJ7" s="147"/>
      <c r="DK7" s="147"/>
      <c r="DL7" s="147"/>
      <c r="DM7" s="147"/>
      <c r="DN7" s="147"/>
      <c r="DO7" s="147"/>
      <c r="DP7" s="147"/>
      <c r="DQ7" s="147"/>
      <c r="DR7" s="147"/>
      <c r="DS7" s="147"/>
      <c r="DT7" s="147"/>
      <c r="DU7" s="147"/>
      <c r="DV7" s="147"/>
      <c r="DW7" s="147"/>
      <c r="DX7" s="147"/>
      <c r="DY7" s="147"/>
      <c r="DZ7" s="147"/>
      <c r="EA7" s="147"/>
      <c r="EB7" s="147"/>
      <c r="EC7" s="147"/>
      <c r="ED7" s="147"/>
      <c r="EE7" s="147"/>
      <c r="EF7" s="147"/>
      <c r="EG7" s="147"/>
      <c r="EH7" s="24">
        <v>0.5</v>
      </c>
      <c r="EI7" s="147">
        <f t="shared" si="0"/>
        <v>11</v>
      </c>
      <c r="EJ7" s="24">
        <v>15</v>
      </c>
      <c r="EK7" s="152"/>
      <c r="EL7" s="63" t="s">
        <v>128</v>
      </c>
      <c r="EM7" s="63" t="s">
        <v>850</v>
      </c>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12"/>
      <c r="JF7" s="8"/>
      <c r="JG7" s="8"/>
      <c r="JH7" s="63"/>
      <c r="JI7" s="28" t="s">
        <v>850</v>
      </c>
      <c r="JJ7" s="12">
        <v>0.69</v>
      </c>
      <c r="JK7" s="12">
        <v>2.52</v>
      </c>
      <c r="JL7" s="12" t="s">
        <v>250</v>
      </c>
      <c r="JM7" s="27">
        <v>0.72</v>
      </c>
      <c r="JN7" s="12"/>
      <c r="JO7" s="31">
        <f>3.84-1.75</f>
        <v>2.09</v>
      </c>
      <c r="JP7" s="31"/>
      <c r="JQ7" s="31">
        <f>JJ7+JK7</f>
        <v>3.21</v>
      </c>
      <c r="JR7" s="31"/>
      <c r="JS7"/>
      <c r="JT7"/>
      <c r="JU7" s="71">
        <v>0.69</v>
      </c>
      <c r="JV7" s="31"/>
      <c r="JW7" s="132"/>
      <c r="JX7" s="28">
        <v>0.69</v>
      </c>
      <c r="JZ7" s="71">
        <v>2.52</v>
      </c>
      <c r="KA7" s="124"/>
      <c r="KB7" s="7">
        <v>2.52</v>
      </c>
      <c r="KD7" s="29"/>
      <c r="KE7" s="29"/>
      <c r="KF7" s="103"/>
      <c r="KG7" s="103"/>
      <c r="KH7" s="103">
        <v>1.65</v>
      </c>
      <c r="KI7" s="103">
        <v>0.05</v>
      </c>
      <c r="KJ7" s="103">
        <f t="shared" si="1"/>
        <v>1.65</v>
      </c>
      <c r="KK7" s="103">
        <f t="shared" si="2"/>
        <v>0.05</v>
      </c>
      <c r="KL7" s="103">
        <f t="shared" si="3"/>
        <v>3.21</v>
      </c>
      <c r="KM7" s="103"/>
      <c r="KN7" s="103"/>
      <c r="KO7" s="103"/>
      <c r="KP7" s="103"/>
      <c r="KU7" s="7">
        <v>3.21</v>
      </c>
      <c r="KV7" s="103">
        <v>8.9166666666666661</v>
      </c>
      <c r="KW7" s="103"/>
      <c r="KX7" s="103"/>
      <c r="KY7" s="103"/>
      <c r="KZ7" s="103"/>
    </row>
    <row r="8" spans="1:312" s="7" customFormat="1" ht="47.25" customHeight="1" x14ac:dyDescent="0.25">
      <c r="A8" s="12" t="s">
        <v>766</v>
      </c>
      <c r="B8" s="12" t="s">
        <v>48</v>
      </c>
      <c r="C8" s="12" t="s">
        <v>662</v>
      </c>
      <c r="D8" s="12" t="s">
        <v>736</v>
      </c>
      <c r="E8" s="12" t="s">
        <v>15</v>
      </c>
      <c r="F8" s="12" t="s">
        <v>555</v>
      </c>
      <c r="G8" s="12" t="s">
        <v>560</v>
      </c>
      <c r="H8" s="24">
        <v>3</v>
      </c>
      <c r="I8" s="12" t="s">
        <v>760</v>
      </c>
      <c r="J8" s="12" t="s">
        <v>760</v>
      </c>
      <c r="K8" s="24">
        <v>1022</v>
      </c>
      <c r="L8" s="94">
        <v>-2.3672930339999998</v>
      </c>
      <c r="M8" s="94">
        <v>34.062509034000001</v>
      </c>
      <c r="N8" s="19">
        <v>42783</v>
      </c>
      <c r="O8" s="19"/>
      <c r="P8" s="24"/>
      <c r="Q8" s="71"/>
      <c r="R8" s="85" t="s">
        <v>23</v>
      </c>
      <c r="S8" s="76">
        <v>1</v>
      </c>
      <c r="T8" s="76">
        <v>1.2</v>
      </c>
      <c r="U8" s="24"/>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c r="BA8" s="147"/>
      <c r="BB8" s="147"/>
      <c r="BC8" s="147"/>
      <c r="BD8" s="147"/>
      <c r="BE8" s="147"/>
      <c r="BF8" s="147"/>
      <c r="BG8" s="147"/>
      <c r="BH8" s="147"/>
      <c r="BI8" s="147"/>
      <c r="BJ8" s="147"/>
      <c r="BK8" s="147"/>
      <c r="BL8" s="147"/>
      <c r="BM8" s="147"/>
      <c r="BN8" s="147"/>
      <c r="BO8" s="147"/>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147"/>
      <c r="DX8" s="147"/>
      <c r="DY8" s="147"/>
      <c r="DZ8" s="147"/>
      <c r="EA8" s="147"/>
      <c r="EB8" s="147"/>
      <c r="EC8" s="147"/>
      <c r="ED8" s="147"/>
      <c r="EE8" s="147"/>
      <c r="EF8" s="147"/>
      <c r="EG8" s="147"/>
      <c r="EH8" s="24"/>
      <c r="EI8" s="147">
        <f t="shared" si="0"/>
        <v>0</v>
      </c>
      <c r="EJ8" s="24"/>
      <c r="EK8" s="152"/>
      <c r="EL8" s="63" t="s">
        <v>129</v>
      </c>
      <c r="EM8" s="63" t="s">
        <v>850</v>
      </c>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12"/>
      <c r="JF8" s="8"/>
      <c r="JG8" s="8"/>
      <c r="JH8" s="63"/>
      <c r="JI8" s="28" t="s">
        <v>850</v>
      </c>
      <c r="JJ8" s="12"/>
      <c r="JK8" s="12"/>
      <c r="JL8" s="12"/>
      <c r="JM8" s="27">
        <v>2.0299999999999998</v>
      </c>
      <c r="JN8" s="12"/>
      <c r="JO8" s="31"/>
      <c r="JP8" s="31"/>
      <c r="JQ8" s="31">
        <v>7.41</v>
      </c>
      <c r="JR8" s="31"/>
      <c r="JS8"/>
      <c r="JT8"/>
      <c r="JU8" s="71"/>
      <c r="JV8" s="31"/>
      <c r="JW8" s="132"/>
      <c r="JX8" s="28"/>
      <c r="JZ8" s="71">
        <v>4.96</v>
      </c>
      <c r="KA8" s="124"/>
      <c r="KB8" s="7">
        <v>4.96</v>
      </c>
      <c r="KD8" s="29"/>
      <c r="KE8" s="29"/>
      <c r="KF8" s="103"/>
      <c r="KG8" s="103"/>
      <c r="KH8" s="143">
        <v>1.1599999999999999</v>
      </c>
      <c r="KI8" s="143">
        <v>0.03</v>
      </c>
      <c r="KJ8" s="103">
        <f t="shared" si="1"/>
        <v>1.1599999999999999</v>
      </c>
      <c r="KK8" s="103">
        <f t="shared" si="2"/>
        <v>0.03</v>
      </c>
      <c r="KL8" s="103">
        <f t="shared" si="3"/>
        <v>4.96</v>
      </c>
      <c r="KM8" s="103"/>
      <c r="KN8" s="103"/>
      <c r="KO8" s="103"/>
      <c r="KP8" s="103"/>
      <c r="KU8" s="7">
        <v>4.96</v>
      </c>
      <c r="KV8" s="103">
        <v>13.777777777777779</v>
      </c>
      <c r="KW8" s="103"/>
      <c r="KX8" s="103"/>
      <c r="KY8" s="103"/>
      <c r="KZ8" s="103"/>
    </row>
    <row r="9" spans="1:312" s="7" customFormat="1" ht="31.5" x14ac:dyDescent="0.25">
      <c r="A9" s="12" t="s">
        <v>767</v>
      </c>
      <c r="B9" s="12" t="s">
        <v>49</v>
      </c>
      <c r="C9" s="12" t="s">
        <v>662</v>
      </c>
      <c r="D9" s="12" t="s">
        <v>737</v>
      </c>
      <c r="E9" s="12" t="s">
        <v>15</v>
      </c>
      <c r="F9" s="12" t="s">
        <v>555</v>
      </c>
      <c r="G9" s="12" t="s">
        <v>560</v>
      </c>
      <c r="H9" s="24">
        <v>4</v>
      </c>
      <c r="I9" s="12" t="s">
        <v>760</v>
      </c>
      <c r="J9" s="12" t="s">
        <v>760</v>
      </c>
      <c r="K9" s="24">
        <v>1020</v>
      </c>
      <c r="L9" s="94">
        <v>-2.3685700170000001</v>
      </c>
      <c r="M9" s="94">
        <v>34.062585980000001</v>
      </c>
      <c r="N9" s="19">
        <v>42789</v>
      </c>
      <c r="O9" s="19"/>
      <c r="P9" s="24"/>
      <c r="Q9" s="71"/>
      <c r="R9" s="85" t="s">
        <v>23</v>
      </c>
      <c r="S9" s="76"/>
      <c r="T9" s="76">
        <v>0.7</v>
      </c>
      <c r="U9" s="24">
        <v>0.5</v>
      </c>
      <c r="V9" s="147"/>
      <c r="W9" s="147"/>
      <c r="X9" s="147"/>
      <c r="Y9" s="147"/>
      <c r="Z9" s="147">
        <v>5</v>
      </c>
      <c r="AA9" s="147"/>
      <c r="AB9" s="147"/>
      <c r="AC9" s="147"/>
      <c r="AD9" s="147"/>
      <c r="AE9" s="147">
        <v>3</v>
      </c>
      <c r="AF9" s="147"/>
      <c r="AG9" s="147"/>
      <c r="AH9" s="147"/>
      <c r="AI9" s="147"/>
      <c r="AJ9" s="147"/>
      <c r="AK9" s="147"/>
      <c r="AL9" s="147"/>
      <c r="AM9" s="147"/>
      <c r="AN9" s="147"/>
      <c r="AO9" s="147"/>
      <c r="AP9" s="147"/>
      <c r="AQ9" s="147"/>
      <c r="AR9" s="147"/>
      <c r="AS9" s="147"/>
      <c r="AT9" s="147"/>
      <c r="AU9" s="147"/>
      <c r="AV9" s="147"/>
      <c r="AW9" s="147"/>
      <c r="AX9" s="147"/>
      <c r="AY9" s="147"/>
      <c r="AZ9" s="147"/>
      <c r="BA9" s="147"/>
      <c r="BB9" s="147"/>
      <c r="BC9" s="147"/>
      <c r="BD9" s="147"/>
      <c r="BE9" s="147"/>
      <c r="BF9" s="147"/>
      <c r="BG9" s="147"/>
      <c r="BH9" s="147"/>
      <c r="BI9" s="147"/>
      <c r="BJ9" s="147"/>
      <c r="BK9" s="147"/>
      <c r="BL9" s="147"/>
      <c r="BM9" s="147"/>
      <c r="BN9" s="147"/>
      <c r="BO9" s="147"/>
      <c r="BP9" s="147"/>
      <c r="BQ9" s="147"/>
      <c r="BR9" s="147"/>
      <c r="BS9" s="147"/>
      <c r="BT9" s="147"/>
      <c r="BU9" s="147"/>
      <c r="BV9" s="147"/>
      <c r="BW9" s="147"/>
      <c r="BX9" s="147"/>
      <c r="BY9" s="147"/>
      <c r="BZ9" s="147"/>
      <c r="CA9" s="147"/>
      <c r="CB9" s="147"/>
      <c r="CC9" s="147"/>
      <c r="CD9" s="147"/>
      <c r="CE9" s="147"/>
      <c r="CF9" s="147"/>
      <c r="CG9" s="147"/>
      <c r="CH9" s="147"/>
      <c r="CI9" s="147"/>
      <c r="CJ9" s="147"/>
      <c r="CK9" s="147"/>
      <c r="CL9" s="147"/>
      <c r="CM9" s="147"/>
      <c r="CN9" s="147"/>
      <c r="CO9" s="147"/>
      <c r="CP9" s="147"/>
      <c r="CQ9" s="147"/>
      <c r="CR9" s="147"/>
      <c r="CS9" s="147"/>
      <c r="CT9" s="147"/>
      <c r="CU9" s="147"/>
      <c r="CV9" s="147"/>
      <c r="CW9" s="147"/>
      <c r="CX9" s="147"/>
      <c r="CY9" s="147"/>
      <c r="CZ9" s="147"/>
      <c r="DA9" s="147"/>
      <c r="DB9" s="147"/>
      <c r="DC9" s="147"/>
      <c r="DD9" s="147"/>
      <c r="DE9" s="147"/>
      <c r="DF9" s="147"/>
      <c r="DG9" s="147"/>
      <c r="DH9" s="147"/>
      <c r="DI9" s="147"/>
      <c r="DJ9" s="147"/>
      <c r="DK9" s="147"/>
      <c r="DL9" s="147"/>
      <c r="DM9" s="147"/>
      <c r="DN9" s="147"/>
      <c r="DO9" s="147"/>
      <c r="DP9" s="147"/>
      <c r="DQ9" s="147"/>
      <c r="DR9" s="147"/>
      <c r="DS9" s="147"/>
      <c r="DT9" s="147"/>
      <c r="DU9" s="147"/>
      <c r="DV9" s="147"/>
      <c r="DW9" s="147"/>
      <c r="DX9" s="147"/>
      <c r="DY9" s="147"/>
      <c r="DZ9" s="147"/>
      <c r="EA9" s="147"/>
      <c r="EB9" s="147"/>
      <c r="EC9" s="147"/>
      <c r="ED9" s="147"/>
      <c r="EE9" s="147"/>
      <c r="EF9" s="147"/>
      <c r="EG9" s="147"/>
      <c r="EH9" s="24">
        <v>12</v>
      </c>
      <c r="EI9" s="147">
        <f t="shared" si="0"/>
        <v>20.5</v>
      </c>
      <c r="EJ9" s="24">
        <v>20</v>
      </c>
      <c r="EK9" s="152"/>
      <c r="EL9" s="63" t="s">
        <v>131</v>
      </c>
      <c r="EM9" s="63" t="s">
        <v>850</v>
      </c>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12"/>
      <c r="JF9" s="8"/>
      <c r="JG9" s="8"/>
      <c r="JH9" s="63"/>
      <c r="JI9" s="28" t="s">
        <v>850</v>
      </c>
      <c r="JJ9" s="12">
        <v>1.65</v>
      </c>
      <c r="JK9" s="12">
        <v>2.76</v>
      </c>
      <c r="JL9" s="12"/>
      <c r="JM9" s="27">
        <v>0.71</v>
      </c>
      <c r="JN9" s="12">
        <v>1.26</v>
      </c>
      <c r="JO9" s="31">
        <v>2.5099999999999998</v>
      </c>
      <c r="JP9" s="31"/>
      <c r="JQ9" s="31">
        <f t="shared" ref="JQ9:JQ15" si="4">JJ9+JK9</f>
        <v>4.41</v>
      </c>
      <c r="JR9" s="31"/>
      <c r="JS9"/>
      <c r="JT9"/>
      <c r="JU9" s="71">
        <v>1.65</v>
      </c>
      <c r="JV9" s="31"/>
      <c r="JW9" s="132"/>
      <c r="JX9" s="28">
        <v>1.65</v>
      </c>
      <c r="JZ9" s="71">
        <v>2.76</v>
      </c>
      <c r="KA9" s="124"/>
      <c r="KB9" s="7">
        <v>2.76</v>
      </c>
      <c r="KD9" s="29"/>
      <c r="KE9" s="29"/>
      <c r="KF9" s="103"/>
      <c r="KG9" s="103"/>
      <c r="KH9" s="103"/>
      <c r="KI9" s="103"/>
      <c r="KJ9" s="103" t="str">
        <f t="shared" si="1"/>
        <v/>
      </c>
      <c r="KK9" s="103" t="str">
        <f t="shared" si="2"/>
        <v/>
      </c>
      <c r="KL9" s="103">
        <f t="shared" si="3"/>
        <v>4.41</v>
      </c>
      <c r="KM9" s="103"/>
      <c r="KN9" s="103"/>
      <c r="KO9" s="103"/>
      <c r="KP9" s="103"/>
      <c r="KU9" s="7">
        <v>4.41</v>
      </c>
      <c r="KV9" s="103">
        <v>12.25</v>
      </c>
      <c r="KW9" s="103"/>
      <c r="KX9" s="103"/>
      <c r="KY9" s="103"/>
      <c r="KZ9" s="103"/>
    </row>
    <row r="10" spans="1:312" s="7" customFormat="1" x14ac:dyDescent="0.25">
      <c r="A10" s="12" t="s">
        <v>768</v>
      </c>
      <c r="B10" s="12" t="s">
        <v>51</v>
      </c>
      <c r="C10" s="12" t="s">
        <v>663</v>
      </c>
      <c r="D10" s="12" t="s">
        <v>738</v>
      </c>
      <c r="E10" s="12" t="s">
        <v>31</v>
      </c>
      <c r="F10" s="12" t="s">
        <v>561</v>
      </c>
      <c r="G10" s="12" t="s">
        <v>556</v>
      </c>
      <c r="H10" s="24">
        <v>1</v>
      </c>
      <c r="I10" s="12" t="s">
        <v>760</v>
      </c>
      <c r="J10" s="12" t="s">
        <v>760</v>
      </c>
      <c r="K10" s="24">
        <v>995</v>
      </c>
      <c r="L10" s="94">
        <v>-3.2993320000000002</v>
      </c>
      <c r="M10" s="94">
        <v>34.848457965999998</v>
      </c>
      <c r="N10" s="19">
        <v>42785</v>
      </c>
      <c r="O10" s="19"/>
      <c r="P10" s="24"/>
      <c r="Q10" s="71"/>
      <c r="R10" s="85" t="s">
        <v>94</v>
      </c>
      <c r="S10" s="76"/>
      <c r="T10" s="76">
        <v>0.3</v>
      </c>
      <c r="U10" s="24"/>
      <c r="V10" s="147"/>
      <c r="W10" s="147"/>
      <c r="X10" s="147"/>
      <c r="Y10" s="147"/>
      <c r="Z10" s="147">
        <v>2</v>
      </c>
      <c r="AA10" s="147"/>
      <c r="AB10" s="147"/>
      <c r="AC10" s="147"/>
      <c r="AD10" s="147"/>
      <c r="AE10" s="147"/>
      <c r="AF10" s="147"/>
      <c r="AG10" s="147"/>
      <c r="AH10" s="147"/>
      <c r="AI10" s="147"/>
      <c r="AJ10" s="147"/>
      <c r="AK10" s="147"/>
      <c r="AL10" s="147"/>
      <c r="AM10" s="147"/>
      <c r="AN10" s="147"/>
      <c r="AO10" s="147"/>
      <c r="AP10" s="147"/>
      <c r="AQ10" s="147">
        <v>1</v>
      </c>
      <c r="AR10" s="147"/>
      <c r="AS10" s="147">
        <v>5</v>
      </c>
      <c r="AT10" s="147"/>
      <c r="AU10" s="147"/>
      <c r="AV10" s="147"/>
      <c r="AW10" s="147"/>
      <c r="AX10" s="147"/>
      <c r="AY10" s="147"/>
      <c r="AZ10" s="147"/>
      <c r="BA10" s="147"/>
      <c r="BB10" s="147"/>
      <c r="BC10" s="147"/>
      <c r="BD10" s="147"/>
      <c r="BE10" s="147"/>
      <c r="BF10" s="147"/>
      <c r="BG10" s="147"/>
      <c r="BH10" s="147"/>
      <c r="BI10" s="147"/>
      <c r="BJ10" s="147"/>
      <c r="BK10" s="147"/>
      <c r="BL10" s="147"/>
      <c r="BM10" s="147"/>
      <c r="BN10" s="147"/>
      <c r="BO10" s="147"/>
      <c r="BP10" s="147"/>
      <c r="BQ10" s="147"/>
      <c r="BR10" s="147"/>
      <c r="BS10" s="147"/>
      <c r="BT10" s="147"/>
      <c r="BU10" s="147"/>
      <c r="BV10" s="147"/>
      <c r="BW10" s="147"/>
      <c r="BX10" s="147"/>
      <c r="BY10" s="147"/>
      <c r="BZ10" s="147"/>
      <c r="CA10" s="147"/>
      <c r="CB10" s="147"/>
      <c r="CC10" s="147"/>
      <c r="CD10" s="147"/>
      <c r="CE10" s="147">
        <v>0.1</v>
      </c>
      <c r="CF10" s="147"/>
      <c r="CG10" s="147"/>
      <c r="CH10" s="147"/>
      <c r="CI10" s="147"/>
      <c r="CJ10" s="147"/>
      <c r="CK10" s="147"/>
      <c r="CL10" s="147"/>
      <c r="CM10" s="147"/>
      <c r="CN10" s="147"/>
      <c r="CO10" s="147"/>
      <c r="CP10" s="147"/>
      <c r="CQ10" s="147"/>
      <c r="CR10" s="147"/>
      <c r="CS10" s="147"/>
      <c r="CT10" s="147"/>
      <c r="CU10" s="147"/>
      <c r="CV10" s="147"/>
      <c r="CW10" s="147"/>
      <c r="CX10" s="147"/>
      <c r="CY10" s="147"/>
      <c r="CZ10" s="147"/>
      <c r="DA10" s="147"/>
      <c r="DB10" s="147"/>
      <c r="DC10" s="147"/>
      <c r="DD10" s="147"/>
      <c r="DE10" s="147"/>
      <c r="DF10" s="147"/>
      <c r="DG10" s="147"/>
      <c r="DH10" s="147"/>
      <c r="DI10" s="147"/>
      <c r="DJ10" s="147"/>
      <c r="DK10" s="147"/>
      <c r="DL10" s="147"/>
      <c r="DM10" s="147"/>
      <c r="DN10" s="147"/>
      <c r="DO10" s="147"/>
      <c r="DP10" s="147"/>
      <c r="DQ10" s="147"/>
      <c r="DR10" s="147"/>
      <c r="DS10" s="147"/>
      <c r="DT10" s="147"/>
      <c r="DU10" s="147"/>
      <c r="DV10" s="147"/>
      <c r="DW10" s="147"/>
      <c r="DX10" s="147"/>
      <c r="DY10" s="147"/>
      <c r="DZ10" s="147"/>
      <c r="EA10" s="147"/>
      <c r="EB10" s="147"/>
      <c r="EC10" s="147"/>
      <c r="ED10" s="147"/>
      <c r="EE10" s="147"/>
      <c r="EF10" s="147"/>
      <c r="EG10" s="147"/>
      <c r="EH10" s="24">
        <v>22</v>
      </c>
      <c r="EI10" s="147">
        <f t="shared" si="0"/>
        <v>30.1</v>
      </c>
      <c r="EJ10" s="24">
        <v>30</v>
      </c>
      <c r="EK10" s="152">
        <v>190217.18150000001</v>
      </c>
      <c r="EL10" s="63"/>
      <c r="EM10" s="63" t="s">
        <v>850</v>
      </c>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12"/>
      <c r="JF10" s="8"/>
      <c r="JG10" s="8"/>
      <c r="JH10" s="63"/>
      <c r="JI10" s="28" t="s">
        <v>850</v>
      </c>
      <c r="JJ10" s="12">
        <v>12.24</v>
      </c>
      <c r="JK10" s="12">
        <v>1.98</v>
      </c>
      <c r="JL10" s="27">
        <v>2.0699999999999998</v>
      </c>
      <c r="JM10" s="27">
        <v>0.71</v>
      </c>
      <c r="JN10" s="12"/>
      <c r="JO10" s="31">
        <v>1.77</v>
      </c>
      <c r="JP10" s="31"/>
      <c r="JQ10" s="31">
        <f t="shared" si="4"/>
        <v>14.22</v>
      </c>
      <c r="JR10" s="31"/>
      <c r="JS10"/>
      <c r="JT10"/>
      <c r="JU10" s="71">
        <v>12.24</v>
      </c>
      <c r="JV10" s="31"/>
      <c r="JW10" s="132">
        <v>6.03</v>
      </c>
      <c r="JX10" s="28">
        <v>3.47</v>
      </c>
      <c r="JZ10" s="71">
        <v>1.98</v>
      </c>
      <c r="KA10" s="124"/>
      <c r="KB10" s="7">
        <v>1.98</v>
      </c>
      <c r="KD10" s="29"/>
      <c r="KE10" s="29"/>
      <c r="KF10" s="103">
        <v>4.66</v>
      </c>
      <c r="KG10" s="103">
        <v>0.15</v>
      </c>
      <c r="KH10" s="103"/>
      <c r="KI10" s="103"/>
      <c r="KJ10" s="103">
        <f t="shared" si="1"/>
        <v>4.66</v>
      </c>
      <c r="KK10" s="103">
        <f t="shared" si="2"/>
        <v>0.15</v>
      </c>
      <c r="KL10" s="103">
        <f t="shared" si="3"/>
        <v>14.22</v>
      </c>
      <c r="KM10" s="103"/>
      <c r="KN10" s="103"/>
      <c r="KO10" s="103"/>
      <c r="KP10" s="103"/>
      <c r="KU10" s="7">
        <v>14.22</v>
      </c>
      <c r="KV10" s="103">
        <v>39.5</v>
      </c>
      <c r="KW10" s="103"/>
      <c r="KX10" s="103"/>
      <c r="KY10" s="103"/>
      <c r="KZ10" s="103"/>
    </row>
    <row r="11" spans="1:312" s="7" customFormat="1" x14ac:dyDescent="0.25">
      <c r="A11" s="12" t="s">
        <v>769</v>
      </c>
      <c r="B11" s="12" t="s">
        <v>52</v>
      </c>
      <c r="C11" s="12" t="s">
        <v>663</v>
      </c>
      <c r="D11" s="12" t="s">
        <v>739</v>
      </c>
      <c r="E11" s="12" t="s">
        <v>31</v>
      </c>
      <c r="F11" s="12" t="s">
        <v>561</v>
      </c>
      <c r="G11" s="12" t="s">
        <v>556</v>
      </c>
      <c r="H11" s="24">
        <v>2</v>
      </c>
      <c r="I11" s="12" t="s">
        <v>760</v>
      </c>
      <c r="J11" s="12" t="s">
        <v>760</v>
      </c>
      <c r="K11" s="24">
        <v>980</v>
      </c>
      <c r="L11" s="94">
        <v>-3.3032679740000002</v>
      </c>
      <c r="M11" s="94">
        <v>34.847795963000003</v>
      </c>
      <c r="N11" s="19">
        <v>42785</v>
      </c>
      <c r="O11" s="19"/>
      <c r="P11" s="24"/>
      <c r="Q11" s="71"/>
      <c r="R11" s="85" t="s">
        <v>94</v>
      </c>
      <c r="S11" s="76"/>
      <c r="T11" s="76">
        <v>0.4</v>
      </c>
      <c r="U11" s="24"/>
      <c r="V11" s="147"/>
      <c r="W11" s="147"/>
      <c r="X11" s="147"/>
      <c r="Y11" s="147"/>
      <c r="Z11" s="147">
        <v>2</v>
      </c>
      <c r="AA11" s="147"/>
      <c r="AB11" s="147"/>
      <c r="AC11" s="147"/>
      <c r="AD11" s="147"/>
      <c r="AE11" s="147"/>
      <c r="AF11" s="147"/>
      <c r="AG11" s="147"/>
      <c r="AH11" s="147"/>
      <c r="AI11" s="147"/>
      <c r="AJ11" s="147"/>
      <c r="AK11" s="147"/>
      <c r="AL11" s="147"/>
      <c r="AM11" s="147"/>
      <c r="AN11" s="147">
        <v>0.5</v>
      </c>
      <c r="AO11" s="147"/>
      <c r="AP11" s="147"/>
      <c r="AQ11" s="147">
        <v>12</v>
      </c>
      <c r="AR11" s="147">
        <v>2</v>
      </c>
      <c r="AS11" s="147">
        <v>8</v>
      </c>
      <c r="AT11" s="147"/>
      <c r="AU11" s="147"/>
      <c r="AV11" s="147"/>
      <c r="AW11" s="147">
        <v>1</v>
      </c>
      <c r="AX11" s="147"/>
      <c r="AY11" s="147"/>
      <c r="AZ11" s="147"/>
      <c r="BA11" s="147"/>
      <c r="BB11" s="147"/>
      <c r="BC11" s="147"/>
      <c r="BD11" s="147">
        <v>1</v>
      </c>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v>0.5</v>
      </c>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7"/>
      <c r="DG11" s="147"/>
      <c r="DH11" s="147"/>
      <c r="DI11" s="147"/>
      <c r="DJ11" s="147"/>
      <c r="DK11" s="147"/>
      <c r="DL11" s="147"/>
      <c r="DM11" s="147"/>
      <c r="DN11" s="147"/>
      <c r="DO11" s="147"/>
      <c r="DP11" s="147"/>
      <c r="DQ11" s="147"/>
      <c r="DR11" s="147"/>
      <c r="DS11" s="147"/>
      <c r="DT11" s="147"/>
      <c r="DU11" s="147"/>
      <c r="DV11" s="147"/>
      <c r="DW11" s="147"/>
      <c r="DX11" s="147"/>
      <c r="DY11" s="147"/>
      <c r="DZ11" s="147"/>
      <c r="EA11" s="147"/>
      <c r="EB11" s="147"/>
      <c r="EC11" s="147"/>
      <c r="ED11" s="147"/>
      <c r="EE11" s="147"/>
      <c r="EF11" s="147"/>
      <c r="EG11" s="147"/>
      <c r="EH11" s="24">
        <v>12</v>
      </c>
      <c r="EI11" s="147">
        <f t="shared" si="0"/>
        <v>39</v>
      </c>
      <c r="EJ11" s="24">
        <v>40</v>
      </c>
      <c r="EK11" s="153">
        <v>190217.16</v>
      </c>
      <c r="EL11" s="63" t="s">
        <v>148</v>
      </c>
      <c r="EM11" s="63" t="s">
        <v>850</v>
      </c>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12"/>
      <c r="JF11" s="8"/>
      <c r="JG11" s="8"/>
      <c r="JH11" s="63"/>
      <c r="JI11" s="28" t="s">
        <v>850</v>
      </c>
      <c r="JJ11" s="12">
        <f>1.65+2.34</f>
        <v>3.9899999999999998</v>
      </c>
      <c r="JK11" s="12">
        <v>7.26</v>
      </c>
      <c r="JL11" s="27">
        <v>0.73</v>
      </c>
      <c r="JM11" s="27">
        <v>2.09</v>
      </c>
      <c r="JN11" s="12">
        <f>2.61+1.05</f>
        <v>3.66</v>
      </c>
      <c r="JO11" s="31"/>
      <c r="JP11" s="31"/>
      <c r="JQ11" s="31">
        <f t="shared" si="4"/>
        <v>11.25</v>
      </c>
      <c r="JR11" s="31"/>
      <c r="JS11"/>
      <c r="JT11"/>
      <c r="JU11" s="71">
        <f>1.65+2.34</f>
        <v>3.9899999999999998</v>
      </c>
      <c r="JV11" s="31"/>
      <c r="JW11" s="132"/>
      <c r="JX11" s="28">
        <v>3.99</v>
      </c>
      <c r="JZ11" s="71">
        <v>7.26</v>
      </c>
      <c r="KA11" s="124"/>
      <c r="KB11" s="7">
        <v>4.8099999999999996</v>
      </c>
      <c r="KD11" s="29"/>
      <c r="KE11" s="29"/>
      <c r="KF11" s="103"/>
      <c r="KG11" s="103"/>
      <c r="KH11" s="103"/>
      <c r="KI11" s="103"/>
      <c r="KJ11" s="103" t="str">
        <f t="shared" si="1"/>
        <v/>
      </c>
      <c r="KK11" s="103" t="str">
        <f t="shared" si="2"/>
        <v/>
      </c>
      <c r="KL11" s="103">
        <f t="shared" si="3"/>
        <v>11.25</v>
      </c>
      <c r="KM11" s="103"/>
      <c r="KN11" s="103"/>
      <c r="KO11" s="103"/>
      <c r="KP11" s="103"/>
      <c r="KU11" s="7">
        <v>11.25</v>
      </c>
      <c r="KV11" s="103">
        <v>31.25</v>
      </c>
      <c r="KW11" s="103"/>
      <c r="KX11" s="103"/>
      <c r="KY11" s="103"/>
      <c r="KZ11" s="103"/>
    </row>
    <row r="12" spans="1:312" s="7" customFormat="1" x14ac:dyDescent="0.25">
      <c r="A12" s="12" t="s">
        <v>770</v>
      </c>
      <c r="B12" s="12" t="s">
        <v>53</v>
      </c>
      <c r="C12" s="12" t="s">
        <v>663</v>
      </c>
      <c r="D12" s="12" t="s">
        <v>740</v>
      </c>
      <c r="E12" s="12" t="s">
        <v>31</v>
      </c>
      <c r="F12" s="12" t="s">
        <v>561</v>
      </c>
      <c r="G12" s="12" t="s">
        <v>556</v>
      </c>
      <c r="H12" s="24">
        <v>3</v>
      </c>
      <c r="I12" s="12" t="s">
        <v>760</v>
      </c>
      <c r="J12" s="12" t="s">
        <v>760</v>
      </c>
      <c r="K12" s="24">
        <v>998</v>
      </c>
      <c r="L12" s="94">
        <v>-3.295644969</v>
      </c>
      <c r="M12" s="94">
        <v>34.852435010999997</v>
      </c>
      <c r="N12" s="19">
        <v>42786</v>
      </c>
      <c r="O12" s="19"/>
      <c r="P12" s="24"/>
      <c r="Q12" s="71"/>
      <c r="R12" s="85" t="s">
        <v>94</v>
      </c>
      <c r="S12" s="76"/>
      <c r="T12" s="76">
        <v>0.4</v>
      </c>
      <c r="U12" s="24">
        <v>4</v>
      </c>
      <c r="V12" s="147"/>
      <c r="W12" s="147"/>
      <c r="X12" s="147"/>
      <c r="Y12" s="147"/>
      <c r="Z12" s="147">
        <v>2</v>
      </c>
      <c r="AA12" s="147"/>
      <c r="AB12" s="147"/>
      <c r="AC12" s="147">
        <v>0.5</v>
      </c>
      <c r="AD12" s="147"/>
      <c r="AE12" s="147"/>
      <c r="AF12" s="147"/>
      <c r="AG12" s="147"/>
      <c r="AH12" s="147"/>
      <c r="AI12" s="147"/>
      <c r="AJ12" s="147"/>
      <c r="AK12" s="147">
        <v>2</v>
      </c>
      <c r="AL12" s="147"/>
      <c r="AM12" s="147"/>
      <c r="AN12" s="147">
        <v>1</v>
      </c>
      <c r="AO12" s="147"/>
      <c r="AP12" s="147"/>
      <c r="AQ12" s="147">
        <v>12</v>
      </c>
      <c r="AR12" s="147">
        <v>1</v>
      </c>
      <c r="AS12" s="147">
        <v>2</v>
      </c>
      <c r="AT12" s="147">
        <v>2</v>
      </c>
      <c r="AU12" s="147"/>
      <c r="AV12" s="147"/>
      <c r="AW12" s="147">
        <v>0.1</v>
      </c>
      <c r="AX12" s="147"/>
      <c r="AY12" s="147"/>
      <c r="AZ12" s="147"/>
      <c r="BA12" s="147"/>
      <c r="BB12" s="147"/>
      <c r="BC12" s="147"/>
      <c r="BD12" s="147"/>
      <c r="BE12" s="147"/>
      <c r="BF12" s="147"/>
      <c r="BG12" s="147"/>
      <c r="BH12" s="147"/>
      <c r="BI12" s="147"/>
      <c r="BJ12" s="147"/>
      <c r="BK12" s="147"/>
      <c r="BL12" s="147"/>
      <c r="BM12" s="147"/>
      <c r="BN12" s="147"/>
      <c r="BO12" s="147"/>
      <c r="BP12" s="147"/>
      <c r="BQ12" s="147"/>
      <c r="BR12" s="147"/>
      <c r="BS12" s="147"/>
      <c r="BT12" s="147"/>
      <c r="BU12" s="147"/>
      <c r="BV12" s="147"/>
      <c r="BW12" s="147"/>
      <c r="BX12" s="147"/>
      <c r="BY12" s="147"/>
      <c r="BZ12" s="147"/>
      <c r="CA12" s="147"/>
      <c r="CB12" s="147"/>
      <c r="CC12" s="147"/>
      <c r="CD12" s="147"/>
      <c r="CE12" s="147"/>
      <c r="CF12" s="147"/>
      <c r="CG12" s="147"/>
      <c r="CH12" s="147"/>
      <c r="CI12" s="147"/>
      <c r="CJ12" s="147"/>
      <c r="CK12" s="147"/>
      <c r="CL12" s="147"/>
      <c r="CM12" s="147"/>
      <c r="CN12" s="147"/>
      <c r="CO12" s="147"/>
      <c r="CP12" s="147"/>
      <c r="CQ12" s="147"/>
      <c r="CR12" s="147"/>
      <c r="CS12" s="147"/>
      <c r="CT12" s="147"/>
      <c r="CU12" s="147"/>
      <c r="CV12" s="147"/>
      <c r="CW12" s="147"/>
      <c r="CX12" s="147"/>
      <c r="CY12" s="147"/>
      <c r="CZ12" s="147"/>
      <c r="DA12" s="147"/>
      <c r="DB12" s="147"/>
      <c r="DC12" s="147"/>
      <c r="DD12" s="147"/>
      <c r="DE12" s="147"/>
      <c r="DF12" s="147"/>
      <c r="DG12" s="147"/>
      <c r="DH12" s="147"/>
      <c r="DI12" s="147"/>
      <c r="DJ12" s="147"/>
      <c r="DK12" s="147"/>
      <c r="DL12" s="147"/>
      <c r="DM12" s="147"/>
      <c r="DN12" s="147"/>
      <c r="DO12" s="147"/>
      <c r="DP12" s="147"/>
      <c r="DQ12" s="147"/>
      <c r="DR12" s="147"/>
      <c r="DS12" s="147"/>
      <c r="DT12" s="147"/>
      <c r="DU12" s="147"/>
      <c r="DV12" s="147"/>
      <c r="DW12" s="147"/>
      <c r="DX12" s="147"/>
      <c r="DY12" s="147"/>
      <c r="DZ12" s="147"/>
      <c r="EA12" s="147"/>
      <c r="EB12" s="147"/>
      <c r="EC12" s="147"/>
      <c r="ED12" s="147"/>
      <c r="EE12" s="147"/>
      <c r="EF12" s="147"/>
      <c r="EG12" s="147"/>
      <c r="EH12" s="24">
        <v>8</v>
      </c>
      <c r="EI12" s="147">
        <f t="shared" si="0"/>
        <v>34.6</v>
      </c>
      <c r="EJ12" s="24">
        <v>30</v>
      </c>
      <c r="EK12" s="153">
        <v>200217.09349999999</v>
      </c>
      <c r="EL12" s="63"/>
      <c r="EM12" s="63" t="s">
        <v>850</v>
      </c>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12"/>
      <c r="JF12" s="8"/>
      <c r="JG12" s="8"/>
      <c r="JH12" s="63"/>
      <c r="JI12" s="28" t="s">
        <v>850</v>
      </c>
      <c r="JJ12" s="12">
        <v>2.42</v>
      </c>
      <c r="JK12" s="12">
        <v>11.05</v>
      </c>
      <c r="JL12" s="27">
        <v>0.71</v>
      </c>
      <c r="JM12" s="27">
        <v>2.0699999999999998</v>
      </c>
      <c r="JN12" s="12">
        <v>2.14</v>
      </c>
      <c r="JO12" s="31"/>
      <c r="JP12" s="31"/>
      <c r="JQ12" s="31">
        <f t="shared" si="4"/>
        <v>13.47</v>
      </c>
      <c r="JR12" s="31"/>
      <c r="JS12"/>
      <c r="JT12"/>
      <c r="JU12" s="71">
        <v>2.42</v>
      </c>
      <c r="JV12" s="31"/>
      <c r="JW12" s="132"/>
      <c r="JX12" s="29">
        <v>2.42</v>
      </c>
      <c r="JZ12" s="71">
        <v>11.05</v>
      </c>
      <c r="KA12" s="124">
        <v>6.37</v>
      </c>
      <c r="KB12" s="7">
        <v>2.12</v>
      </c>
      <c r="KD12" s="29"/>
      <c r="KE12" s="29"/>
      <c r="KF12" s="103"/>
      <c r="KG12" s="103"/>
      <c r="KH12" s="103">
        <v>5.57</v>
      </c>
      <c r="KI12" s="103">
        <v>0.21</v>
      </c>
      <c r="KJ12" s="103">
        <f t="shared" si="1"/>
        <v>5.57</v>
      </c>
      <c r="KK12" s="103">
        <f t="shared" si="2"/>
        <v>0.21</v>
      </c>
      <c r="KL12" s="103">
        <f t="shared" si="3"/>
        <v>13.47</v>
      </c>
      <c r="KM12" s="103"/>
      <c r="KN12" s="103"/>
      <c r="KO12" s="103"/>
      <c r="KP12" s="103"/>
      <c r="KU12" s="7">
        <v>13.47</v>
      </c>
      <c r="KV12" s="103">
        <v>37.416666666666671</v>
      </c>
      <c r="KW12" s="103"/>
      <c r="KX12" s="103"/>
      <c r="KY12" s="103"/>
      <c r="KZ12" s="103"/>
    </row>
    <row r="13" spans="1:312" s="7" customFormat="1" x14ac:dyDescent="0.25">
      <c r="A13" s="12" t="s">
        <v>771</v>
      </c>
      <c r="B13" s="12" t="s">
        <v>54</v>
      </c>
      <c r="C13" s="12" t="s">
        <v>663</v>
      </c>
      <c r="D13" s="12" t="s">
        <v>741</v>
      </c>
      <c r="E13" s="12" t="s">
        <v>31</v>
      </c>
      <c r="F13" s="12" t="s">
        <v>561</v>
      </c>
      <c r="G13" s="12" t="s">
        <v>556</v>
      </c>
      <c r="H13" s="24">
        <v>4</v>
      </c>
      <c r="I13" s="12" t="s">
        <v>760</v>
      </c>
      <c r="J13" s="12" t="s">
        <v>760</v>
      </c>
      <c r="K13" s="24">
        <v>1000</v>
      </c>
      <c r="L13" s="94">
        <v>-3.296013018</v>
      </c>
      <c r="M13" s="94">
        <v>34.854326974999999</v>
      </c>
      <c r="N13" s="19">
        <v>42786</v>
      </c>
      <c r="O13" s="19"/>
      <c r="P13" s="24"/>
      <c r="Q13" s="71"/>
      <c r="R13" s="85" t="s">
        <v>94</v>
      </c>
      <c r="S13" s="76"/>
      <c r="T13" s="76">
        <v>0.4</v>
      </c>
      <c r="U13" s="24"/>
      <c r="V13" s="147"/>
      <c r="W13" s="147"/>
      <c r="X13" s="147"/>
      <c r="Y13" s="147"/>
      <c r="Z13" s="147">
        <v>0.5</v>
      </c>
      <c r="AA13" s="147"/>
      <c r="AB13" s="147"/>
      <c r="AC13" s="147"/>
      <c r="AD13" s="147"/>
      <c r="AE13" s="147"/>
      <c r="AF13" s="147"/>
      <c r="AG13" s="147"/>
      <c r="AH13" s="147"/>
      <c r="AI13" s="147"/>
      <c r="AJ13" s="147"/>
      <c r="AK13" s="147"/>
      <c r="AL13" s="147"/>
      <c r="AM13" s="147"/>
      <c r="AN13" s="147">
        <v>2</v>
      </c>
      <c r="AO13" s="147"/>
      <c r="AP13" s="147"/>
      <c r="AQ13" s="147">
        <v>25</v>
      </c>
      <c r="AR13" s="147"/>
      <c r="AS13" s="147">
        <v>1</v>
      </c>
      <c r="AT13" s="147">
        <v>0.5</v>
      </c>
      <c r="AU13" s="147"/>
      <c r="AV13" s="147"/>
      <c r="AW13" s="147"/>
      <c r="AX13" s="147"/>
      <c r="AY13" s="147"/>
      <c r="AZ13" s="147"/>
      <c r="BA13" s="147"/>
      <c r="BB13" s="147"/>
      <c r="BC13" s="147"/>
      <c r="BD13" s="147"/>
      <c r="BE13" s="147"/>
      <c r="BF13" s="147"/>
      <c r="BG13" s="147"/>
      <c r="BH13" s="147"/>
      <c r="BI13" s="147"/>
      <c r="BJ13" s="147"/>
      <c r="BK13" s="147"/>
      <c r="BL13" s="147"/>
      <c r="BM13" s="147"/>
      <c r="BN13" s="147"/>
      <c r="BO13" s="147"/>
      <c r="BP13" s="147"/>
      <c r="BQ13" s="147"/>
      <c r="BR13" s="147"/>
      <c r="BS13" s="147"/>
      <c r="BT13" s="147"/>
      <c r="BU13" s="147"/>
      <c r="BV13" s="147"/>
      <c r="BW13" s="147"/>
      <c r="BX13" s="147"/>
      <c r="BY13" s="147"/>
      <c r="BZ13" s="147"/>
      <c r="CA13" s="147"/>
      <c r="CB13" s="147"/>
      <c r="CC13" s="147"/>
      <c r="CD13" s="147"/>
      <c r="CE13" s="147">
        <v>1</v>
      </c>
      <c r="CF13" s="147"/>
      <c r="CG13" s="147"/>
      <c r="CH13" s="147"/>
      <c r="CI13" s="147"/>
      <c r="CJ13" s="147"/>
      <c r="CK13" s="147"/>
      <c r="CL13" s="147"/>
      <c r="CM13" s="147"/>
      <c r="CN13" s="147"/>
      <c r="CO13" s="147"/>
      <c r="CP13" s="147"/>
      <c r="CQ13" s="147"/>
      <c r="CR13" s="147"/>
      <c r="CS13" s="147"/>
      <c r="CT13" s="147"/>
      <c r="CU13" s="147"/>
      <c r="CV13" s="147"/>
      <c r="CW13" s="147"/>
      <c r="CX13" s="147"/>
      <c r="CY13" s="147"/>
      <c r="CZ13" s="147"/>
      <c r="DA13" s="147"/>
      <c r="DB13" s="147"/>
      <c r="DC13" s="147"/>
      <c r="DD13" s="147"/>
      <c r="DE13" s="147"/>
      <c r="DF13" s="147"/>
      <c r="DG13" s="147"/>
      <c r="DH13" s="147"/>
      <c r="DI13" s="147"/>
      <c r="DJ13" s="147"/>
      <c r="DK13" s="147"/>
      <c r="DL13" s="147"/>
      <c r="DM13" s="147"/>
      <c r="DN13" s="147"/>
      <c r="DO13" s="147"/>
      <c r="DP13" s="147"/>
      <c r="DQ13" s="147"/>
      <c r="DR13" s="147"/>
      <c r="DS13" s="147"/>
      <c r="DT13" s="147"/>
      <c r="DU13" s="147"/>
      <c r="DV13" s="147"/>
      <c r="DW13" s="147"/>
      <c r="DX13" s="147"/>
      <c r="DY13" s="147"/>
      <c r="DZ13" s="147"/>
      <c r="EA13" s="147"/>
      <c r="EB13" s="147"/>
      <c r="EC13" s="147"/>
      <c r="ED13" s="147"/>
      <c r="EE13" s="147"/>
      <c r="EF13" s="147"/>
      <c r="EG13" s="147"/>
      <c r="EH13" s="24">
        <v>10</v>
      </c>
      <c r="EI13" s="147">
        <f t="shared" si="0"/>
        <v>40</v>
      </c>
      <c r="EJ13" s="24">
        <v>40</v>
      </c>
      <c r="EK13" s="153">
        <v>200217.10569999999</v>
      </c>
      <c r="EL13" s="63"/>
      <c r="EM13" s="63" t="s">
        <v>850</v>
      </c>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12"/>
      <c r="JF13" s="8"/>
      <c r="JG13" s="8"/>
      <c r="JH13" s="63"/>
      <c r="JI13" s="28" t="s">
        <v>850</v>
      </c>
      <c r="JJ13" s="12">
        <v>1.47</v>
      </c>
      <c r="JK13" s="12">
        <v>13.36</v>
      </c>
      <c r="JL13" s="12"/>
      <c r="JM13" s="27">
        <v>2.11</v>
      </c>
      <c r="JN13" s="12">
        <v>1.28</v>
      </c>
      <c r="JO13" s="31"/>
      <c r="JP13" s="31"/>
      <c r="JQ13" s="31">
        <f t="shared" si="4"/>
        <v>14.83</v>
      </c>
      <c r="JR13" s="31"/>
      <c r="JS13"/>
      <c r="JT13"/>
      <c r="JU13" s="71">
        <v>1.47</v>
      </c>
      <c r="JV13" s="31"/>
      <c r="JW13" s="132"/>
      <c r="JX13" s="28">
        <v>1.47</v>
      </c>
      <c r="JZ13" s="71">
        <v>13.36</v>
      </c>
      <c r="KA13" s="124">
        <v>5.62</v>
      </c>
      <c r="KB13" s="7">
        <v>5.01</v>
      </c>
      <c r="KD13" s="29"/>
      <c r="KE13" s="29"/>
      <c r="KF13" s="103"/>
      <c r="KG13" s="103"/>
      <c r="KH13" s="138"/>
      <c r="KI13" s="138"/>
      <c r="KJ13" s="103" t="str">
        <f t="shared" si="1"/>
        <v/>
      </c>
      <c r="KK13" s="103" t="str">
        <f t="shared" si="2"/>
        <v/>
      </c>
      <c r="KL13" s="103">
        <f t="shared" si="3"/>
        <v>14.83</v>
      </c>
      <c r="KM13" s="103"/>
      <c r="KN13" s="103"/>
      <c r="KO13" s="103"/>
      <c r="KP13" s="103"/>
      <c r="KU13" s="7">
        <v>14.83</v>
      </c>
      <c r="KV13" s="103">
        <v>41.194444444444443</v>
      </c>
      <c r="KW13" s="103"/>
      <c r="KX13" s="103"/>
      <c r="KY13" s="103"/>
      <c r="KZ13" s="103"/>
    </row>
    <row r="14" spans="1:312" s="7" customFormat="1" ht="31.5" x14ac:dyDescent="0.25">
      <c r="A14" s="12" t="s">
        <v>772</v>
      </c>
      <c r="B14" s="12" t="s">
        <v>55</v>
      </c>
      <c r="C14" s="12" t="s">
        <v>664</v>
      </c>
      <c r="D14" s="12" t="s">
        <v>742</v>
      </c>
      <c r="E14" s="12" t="s">
        <v>59</v>
      </c>
      <c r="F14" s="12" t="s">
        <v>561</v>
      </c>
      <c r="G14" s="12" t="s">
        <v>560</v>
      </c>
      <c r="H14" s="24">
        <v>1</v>
      </c>
      <c r="I14" s="12" t="s">
        <v>760</v>
      </c>
      <c r="J14" s="12" t="s">
        <v>760</v>
      </c>
      <c r="K14" s="24">
        <v>1009</v>
      </c>
      <c r="L14" s="94">
        <v>-3.3032119830000002</v>
      </c>
      <c r="M14" s="94">
        <v>34.847736032999997</v>
      </c>
      <c r="N14" s="19">
        <v>42787</v>
      </c>
      <c r="O14" s="19"/>
      <c r="P14" s="24"/>
      <c r="Q14" s="71"/>
      <c r="R14" s="85" t="s">
        <v>292</v>
      </c>
      <c r="S14" s="76">
        <v>1.4</v>
      </c>
      <c r="T14" s="76">
        <v>3.1</v>
      </c>
      <c r="U14" s="24">
        <v>2</v>
      </c>
      <c r="V14" s="147"/>
      <c r="W14" s="147"/>
      <c r="X14" s="147"/>
      <c r="Y14" s="147"/>
      <c r="Z14" s="147"/>
      <c r="AA14" s="147"/>
      <c r="AB14" s="147">
        <v>3</v>
      </c>
      <c r="AC14" s="147"/>
      <c r="AD14" s="147"/>
      <c r="AE14" s="147"/>
      <c r="AF14" s="147"/>
      <c r="AG14" s="147"/>
      <c r="AH14" s="147"/>
      <c r="AI14" s="147"/>
      <c r="AJ14" s="147"/>
      <c r="AK14" s="147">
        <v>2</v>
      </c>
      <c r="AL14" s="147">
        <v>1</v>
      </c>
      <c r="AM14" s="147"/>
      <c r="AN14" s="147"/>
      <c r="AO14" s="147"/>
      <c r="AP14" s="147"/>
      <c r="AQ14" s="147"/>
      <c r="AR14" s="147"/>
      <c r="AS14" s="147">
        <v>3</v>
      </c>
      <c r="AT14" s="147"/>
      <c r="AU14" s="147"/>
      <c r="AV14" s="147"/>
      <c r="AW14" s="147"/>
      <c r="AX14" s="147"/>
      <c r="AY14" s="147"/>
      <c r="AZ14" s="147"/>
      <c r="BA14" s="147"/>
      <c r="BB14" s="147"/>
      <c r="BC14" s="147"/>
      <c r="BD14" s="147">
        <v>1</v>
      </c>
      <c r="BE14" s="147"/>
      <c r="BF14" s="147"/>
      <c r="BG14" s="147">
        <v>20</v>
      </c>
      <c r="BH14" s="147"/>
      <c r="BI14" s="147"/>
      <c r="BJ14" s="147">
        <v>1</v>
      </c>
      <c r="BK14" s="147"/>
      <c r="BL14" s="147"/>
      <c r="BM14" s="147">
        <v>1</v>
      </c>
      <c r="BN14" s="147">
        <v>4</v>
      </c>
      <c r="BO14" s="147"/>
      <c r="BP14" s="147"/>
      <c r="BQ14" s="147"/>
      <c r="BR14" s="147">
        <v>0.5</v>
      </c>
      <c r="BS14" s="147"/>
      <c r="BT14" s="147"/>
      <c r="BU14" s="147"/>
      <c r="BV14" s="147"/>
      <c r="BW14" s="147"/>
      <c r="BX14" s="147"/>
      <c r="BY14" s="147"/>
      <c r="BZ14" s="147"/>
      <c r="CA14" s="147"/>
      <c r="CB14" s="147"/>
      <c r="CC14" s="147"/>
      <c r="CD14" s="147"/>
      <c r="CE14" s="147"/>
      <c r="CF14" s="147"/>
      <c r="CG14" s="147"/>
      <c r="CH14" s="147"/>
      <c r="CI14" s="147"/>
      <c r="CJ14" s="147"/>
      <c r="CK14" s="147"/>
      <c r="CL14" s="147"/>
      <c r="CM14" s="147"/>
      <c r="CN14" s="147"/>
      <c r="CO14" s="147"/>
      <c r="CP14" s="147"/>
      <c r="CQ14" s="147"/>
      <c r="CR14" s="147"/>
      <c r="CS14" s="147"/>
      <c r="CT14" s="147"/>
      <c r="CU14" s="147"/>
      <c r="CV14" s="147"/>
      <c r="CW14" s="147"/>
      <c r="CX14" s="147"/>
      <c r="CY14" s="147"/>
      <c r="CZ14" s="147"/>
      <c r="DA14" s="147"/>
      <c r="DB14" s="147"/>
      <c r="DC14" s="147"/>
      <c r="DD14" s="147"/>
      <c r="DE14" s="147"/>
      <c r="DF14" s="147"/>
      <c r="DG14" s="147"/>
      <c r="DH14" s="147"/>
      <c r="DI14" s="147"/>
      <c r="DJ14" s="147"/>
      <c r="DK14" s="147"/>
      <c r="DL14" s="147"/>
      <c r="DM14" s="147"/>
      <c r="DN14" s="147"/>
      <c r="DO14" s="147"/>
      <c r="DP14" s="147"/>
      <c r="DQ14" s="147"/>
      <c r="DR14" s="147"/>
      <c r="DS14" s="147"/>
      <c r="DT14" s="147"/>
      <c r="DU14" s="147"/>
      <c r="DV14" s="147"/>
      <c r="DW14" s="147"/>
      <c r="DX14" s="147"/>
      <c r="DY14" s="147"/>
      <c r="DZ14" s="147"/>
      <c r="EA14" s="147"/>
      <c r="EB14" s="147"/>
      <c r="EC14" s="147"/>
      <c r="ED14" s="147"/>
      <c r="EE14" s="147"/>
      <c r="EF14" s="147"/>
      <c r="EG14" s="147"/>
      <c r="EH14" s="24">
        <v>10</v>
      </c>
      <c r="EI14" s="147">
        <f t="shared" si="0"/>
        <v>48.5</v>
      </c>
      <c r="EJ14" s="24">
        <v>50</v>
      </c>
      <c r="EK14" s="153">
        <v>210217.10329999999</v>
      </c>
      <c r="EL14" s="63" t="s">
        <v>149</v>
      </c>
      <c r="EM14" s="63" t="s">
        <v>850</v>
      </c>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12"/>
      <c r="JF14" s="8"/>
      <c r="JG14" s="8"/>
      <c r="JH14" s="63"/>
      <c r="JI14" s="28" t="s">
        <v>850</v>
      </c>
      <c r="JJ14" s="12">
        <v>2.0299999999999998</v>
      </c>
      <c r="JK14" s="12">
        <v>11.73</v>
      </c>
      <c r="JL14" s="27">
        <v>0.7</v>
      </c>
      <c r="JM14" s="27">
        <v>2.09</v>
      </c>
      <c r="JN14" s="12">
        <v>1.82</v>
      </c>
      <c r="JO14" s="31"/>
      <c r="JP14" s="31"/>
      <c r="JQ14" s="31">
        <f t="shared" si="4"/>
        <v>13.76</v>
      </c>
      <c r="JR14" s="31"/>
      <c r="JS14"/>
      <c r="JT14"/>
      <c r="JU14" s="71">
        <v>2.0299999999999998</v>
      </c>
      <c r="JV14" s="31"/>
      <c r="JW14" s="132"/>
      <c r="JX14" s="28">
        <v>2.0299999999999998</v>
      </c>
      <c r="JZ14" s="71">
        <v>11.73</v>
      </c>
      <c r="KA14" s="124">
        <v>6.22</v>
      </c>
      <c r="KB14" s="7">
        <v>3.05</v>
      </c>
      <c r="KD14" s="29"/>
      <c r="KE14" s="29"/>
      <c r="KF14" s="103"/>
      <c r="KG14" s="103"/>
      <c r="KH14" s="103">
        <v>2.14</v>
      </c>
      <c r="KI14" s="103">
        <v>0.16</v>
      </c>
      <c r="KJ14" s="103">
        <f t="shared" si="1"/>
        <v>2.14</v>
      </c>
      <c r="KK14" s="103">
        <f t="shared" si="2"/>
        <v>0.16</v>
      </c>
      <c r="KL14" s="103">
        <f t="shared" si="3"/>
        <v>13.76</v>
      </c>
      <c r="KM14" s="103"/>
      <c r="KN14" s="103"/>
      <c r="KO14" s="103"/>
      <c r="KP14" s="103"/>
      <c r="KU14" s="7">
        <v>13.76</v>
      </c>
      <c r="KV14" s="103">
        <v>38.222222222222221</v>
      </c>
      <c r="KW14" s="103"/>
      <c r="KX14" s="103"/>
      <c r="KY14" s="103"/>
      <c r="KZ14" s="103"/>
    </row>
    <row r="15" spans="1:312" s="7" customFormat="1" x14ac:dyDescent="0.25">
      <c r="A15" s="12" t="s">
        <v>773</v>
      </c>
      <c r="B15" s="12" t="s">
        <v>56</v>
      </c>
      <c r="C15" s="12" t="s">
        <v>664</v>
      </c>
      <c r="D15" s="12" t="s">
        <v>743</v>
      </c>
      <c r="E15" s="12" t="s">
        <v>59</v>
      </c>
      <c r="F15" s="12" t="s">
        <v>561</v>
      </c>
      <c r="G15" s="12" t="s">
        <v>560</v>
      </c>
      <c r="H15" s="24">
        <v>2</v>
      </c>
      <c r="I15" s="12" t="s">
        <v>760</v>
      </c>
      <c r="J15" s="12" t="s">
        <v>760</v>
      </c>
      <c r="K15" s="24">
        <v>1006</v>
      </c>
      <c r="L15" s="94">
        <v>-3.40842599</v>
      </c>
      <c r="M15" s="94">
        <v>34.850243982000002</v>
      </c>
      <c r="N15" s="19">
        <v>42787</v>
      </c>
      <c r="O15" s="19"/>
      <c r="P15" s="24"/>
      <c r="Q15" s="71"/>
      <c r="R15" s="85" t="s">
        <v>292</v>
      </c>
      <c r="S15" s="76">
        <v>0.5</v>
      </c>
      <c r="T15" s="76">
        <v>1.3</v>
      </c>
      <c r="U15" s="24"/>
      <c r="V15" s="147"/>
      <c r="W15" s="147"/>
      <c r="X15" s="147"/>
      <c r="Y15" s="147"/>
      <c r="Z15" s="147"/>
      <c r="AA15" s="147"/>
      <c r="AB15" s="147"/>
      <c r="AC15" s="147"/>
      <c r="AD15" s="147"/>
      <c r="AE15" s="147"/>
      <c r="AF15" s="147"/>
      <c r="AG15" s="147"/>
      <c r="AH15" s="147"/>
      <c r="AI15" s="147"/>
      <c r="AJ15" s="147"/>
      <c r="AK15" s="147"/>
      <c r="AL15" s="147"/>
      <c r="AM15" s="147"/>
      <c r="AN15" s="147">
        <v>1</v>
      </c>
      <c r="AO15" s="147"/>
      <c r="AP15" s="147"/>
      <c r="AQ15" s="147"/>
      <c r="AR15" s="147"/>
      <c r="AS15" s="147">
        <v>2</v>
      </c>
      <c r="AT15" s="147"/>
      <c r="AU15" s="147"/>
      <c r="AV15" s="147"/>
      <c r="AW15" s="147">
        <v>0.5</v>
      </c>
      <c r="AX15" s="147"/>
      <c r="AY15" s="147"/>
      <c r="AZ15" s="147"/>
      <c r="BA15" s="147"/>
      <c r="BB15" s="147"/>
      <c r="BC15" s="147"/>
      <c r="BD15" s="147">
        <v>4</v>
      </c>
      <c r="BE15" s="147"/>
      <c r="BF15" s="147"/>
      <c r="BG15" s="147"/>
      <c r="BH15" s="147"/>
      <c r="BI15" s="147">
        <v>2</v>
      </c>
      <c r="BJ15" s="147">
        <v>2</v>
      </c>
      <c r="BK15" s="147"/>
      <c r="BL15" s="147"/>
      <c r="BM15" s="147"/>
      <c r="BN15" s="147"/>
      <c r="BO15" s="147"/>
      <c r="BP15" s="147">
        <v>3</v>
      </c>
      <c r="BQ15" s="147">
        <v>0.5</v>
      </c>
      <c r="BR15" s="147">
        <v>0.5</v>
      </c>
      <c r="BS15" s="147">
        <v>2</v>
      </c>
      <c r="BT15" s="147"/>
      <c r="BU15" s="147"/>
      <c r="BV15" s="147"/>
      <c r="BW15" s="147"/>
      <c r="BX15" s="147"/>
      <c r="BY15" s="147"/>
      <c r="BZ15" s="147"/>
      <c r="CA15" s="147"/>
      <c r="CB15" s="147"/>
      <c r="CC15" s="147"/>
      <c r="CD15" s="147"/>
      <c r="CE15" s="147"/>
      <c r="CF15" s="147"/>
      <c r="CG15" s="147"/>
      <c r="CH15" s="147"/>
      <c r="CI15" s="147"/>
      <c r="CJ15" s="147"/>
      <c r="CK15" s="147"/>
      <c r="CL15" s="147"/>
      <c r="CM15" s="147"/>
      <c r="CN15" s="147"/>
      <c r="CO15" s="147"/>
      <c r="CP15" s="147"/>
      <c r="CQ15" s="147"/>
      <c r="CR15" s="147"/>
      <c r="CS15" s="147"/>
      <c r="CT15" s="147"/>
      <c r="CU15" s="147"/>
      <c r="CV15" s="147"/>
      <c r="CW15" s="147"/>
      <c r="CX15" s="147"/>
      <c r="CY15" s="147"/>
      <c r="CZ15" s="147"/>
      <c r="DA15" s="147"/>
      <c r="DB15" s="147"/>
      <c r="DC15" s="147"/>
      <c r="DD15" s="147"/>
      <c r="DE15" s="147"/>
      <c r="DF15" s="147"/>
      <c r="DG15" s="147"/>
      <c r="DH15" s="147"/>
      <c r="DI15" s="147"/>
      <c r="DJ15" s="147"/>
      <c r="DK15" s="147"/>
      <c r="DL15" s="147"/>
      <c r="DM15" s="147"/>
      <c r="DN15" s="147"/>
      <c r="DO15" s="147"/>
      <c r="DP15" s="147"/>
      <c r="DQ15" s="147"/>
      <c r="DR15" s="147"/>
      <c r="DS15" s="147"/>
      <c r="DT15" s="147"/>
      <c r="DU15" s="147"/>
      <c r="DV15" s="147"/>
      <c r="DW15" s="147"/>
      <c r="DX15" s="147"/>
      <c r="DY15" s="147">
        <v>1</v>
      </c>
      <c r="DZ15" s="147"/>
      <c r="EA15" s="147"/>
      <c r="EB15" s="147"/>
      <c r="EC15" s="147"/>
      <c r="ED15" s="147"/>
      <c r="EE15" s="147"/>
      <c r="EF15" s="147"/>
      <c r="EG15" s="147"/>
      <c r="EH15" s="24">
        <v>27</v>
      </c>
      <c r="EI15" s="147">
        <f t="shared" si="0"/>
        <v>45.5</v>
      </c>
      <c r="EJ15" s="24">
        <v>45</v>
      </c>
      <c r="EK15" s="153">
        <v>210217.09400000001</v>
      </c>
      <c r="EL15" s="63" t="s">
        <v>140</v>
      </c>
      <c r="EM15" s="63" t="s">
        <v>850</v>
      </c>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12"/>
      <c r="JF15" s="8"/>
      <c r="JG15" s="8"/>
      <c r="JH15" s="63"/>
      <c r="JI15" s="28" t="s">
        <v>850</v>
      </c>
      <c r="JJ15" s="12">
        <v>5.9</v>
      </c>
      <c r="JK15" s="12">
        <v>4.22</v>
      </c>
      <c r="JL15" s="27">
        <v>2.0099999999999998</v>
      </c>
      <c r="JM15" s="27">
        <v>1.4</v>
      </c>
      <c r="JN15" s="12"/>
      <c r="JO15" s="31">
        <v>3.91</v>
      </c>
      <c r="JP15" s="31"/>
      <c r="JQ15" s="31">
        <f t="shared" si="4"/>
        <v>10.120000000000001</v>
      </c>
      <c r="JR15" s="31"/>
      <c r="JS15"/>
      <c r="JT15"/>
      <c r="JU15" s="71">
        <v>5.9</v>
      </c>
      <c r="JV15" s="31"/>
      <c r="JW15" s="132"/>
      <c r="JX15" s="28">
        <v>5.9</v>
      </c>
      <c r="JZ15" s="71">
        <v>4.22</v>
      </c>
      <c r="KA15" s="124"/>
      <c r="KB15" s="7">
        <v>4.22</v>
      </c>
      <c r="KD15" s="29"/>
      <c r="KE15" s="29"/>
      <c r="KF15" s="103"/>
      <c r="KG15" s="103"/>
      <c r="KH15" s="103"/>
      <c r="KI15" s="103"/>
      <c r="KJ15" s="103" t="str">
        <f t="shared" si="1"/>
        <v/>
      </c>
      <c r="KK15" s="103" t="str">
        <f t="shared" si="2"/>
        <v/>
      </c>
      <c r="KL15" s="103">
        <f t="shared" si="3"/>
        <v>10.120000000000001</v>
      </c>
      <c r="KM15" s="103"/>
      <c r="KN15" s="103"/>
      <c r="KO15" s="103"/>
      <c r="KP15" s="103"/>
      <c r="KU15" s="7">
        <v>10.120000000000001</v>
      </c>
      <c r="KV15" s="103">
        <v>28.111111111111114</v>
      </c>
      <c r="KW15" s="103"/>
      <c r="KX15" s="103"/>
      <c r="KY15" s="103"/>
      <c r="KZ15" s="103"/>
    </row>
    <row r="16" spans="1:312" s="7" customFormat="1" x14ac:dyDescent="0.25">
      <c r="A16" s="12" t="s">
        <v>774</v>
      </c>
      <c r="B16" s="12" t="s">
        <v>57</v>
      </c>
      <c r="C16" s="12" t="s">
        <v>664</v>
      </c>
      <c r="D16" s="12" t="s">
        <v>744</v>
      </c>
      <c r="E16" s="12" t="s">
        <v>59</v>
      </c>
      <c r="F16" s="12" t="s">
        <v>561</v>
      </c>
      <c r="G16" s="12" t="s">
        <v>560</v>
      </c>
      <c r="H16" s="24">
        <v>3</v>
      </c>
      <c r="I16" s="12" t="s">
        <v>760</v>
      </c>
      <c r="J16" s="12" t="s">
        <v>760</v>
      </c>
      <c r="K16" s="24">
        <v>1001</v>
      </c>
      <c r="L16" s="94">
        <v>-3.4063160140000002</v>
      </c>
      <c r="M16" s="94">
        <v>34.850407009999998</v>
      </c>
      <c r="N16" s="19">
        <v>42786</v>
      </c>
      <c r="O16" s="19"/>
      <c r="P16" s="24"/>
      <c r="Q16" s="71"/>
      <c r="R16" s="85" t="s">
        <v>292</v>
      </c>
      <c r="S16" s="76">
        <v>1</v>
      </c>
      <c r="T16" s="76">
        <v>3</v>
      </c>
      <c r="U16" s="24"/>
      <c r="V16" s="147">
        <v>2</v>
      </c>
      <c r="W16" s="147"/>
      <c r="X16" s="147"/>
      <c r="Y16" s="147"/>
      <c r="Z16" s="147"/>
      <c r="AA16" s="147"/>
      <c r="AB16" s="147"/>
      <c r="AC16" s="147"/>
      <c r="AD16" s="147"/>
      <c r="AE16" s="147"/>
      <c r="AF16" s="147"/>
      <c r="AG16" s="147"/>
      <c r="AH16" s="147"/>
      <c r="AI16" s="147"/>
      <c r="AJ16" s="147"/>
      <c r="AK16" s="147"/>
      <c r="AL16" s="147">
        <v>2</v>
      </c>
      <c r="AM16" s="147"/>
      <c r="AN16" s="147"/>
      <c r="AO16" s="147"/>
      <c r="AP16" s="147"/>
      <c r="AQ16" s="147"/>
      <c r="AR16" s="147"/>
      <c r="AS16" s="147">
        <v>1</v>
      </c>
      <c r="AT16" s="147">
        <v>1</v>
      </c>
      <c r="AU16" s="147"/>
      <c r="AV16" s="147"/>
      <c r="AW16" s="147"/>
      <c r="AX16" s="147"/>
      <c r="AY16" s="147"/>
      <c r="AZ16" s="147"/>
      <c r="BA16" s="147"/>
      <c r="BB16" s="147"/>
      <c r="BC16" s="147"/>
      <c r="BD16" s="147"/>
      <c r="BE16" s="147"/>
      <c r="BF16" s="147"/>
      <c r="BG16" s="147"/>
      <c r="BH16" s="147">
        <v>3</v>
      </c>
      <c r="BI16" s="147">
        <v>2</v>
      </c>
      <c r="BJ16" s="147"/>
      <c r="BK16" s="147">
        <v>2</v>
      </c>
      <c r="BL16" s="147"/>
      <c r="BM16" s="147"/>
      <c r="BN16" s="147"/>
      <c r="BO16" s="147"/>
      <c r="BP16" s="147">
        <v>2</v>
      </c>
      <c r="BQ16" s="147"/>
      <c r="BR16" s="147">
        <v>1</v>
      </c>
      <c r="BS16" s="147">
        <v>8</v>
      </c>
      <c r="BT16" s="147"/>
      <c r="BU16" s="147"/>
      <c r="BV16" s="147"/>
      <c r="BW16" s="147"/>
      <c r="BX16" s="147"/>
      <c r="BY16" s="147"/>
      <c r="BZ16" s="147"/>
      <c r="CA16" s="147"/>
      <c r="CB16" s="147"/>
      <c r="CC16" s="147"/>
      <c r="CD16" s="147"/>
      <c r="CE16" s="147">
        <v>5</v>
      </c>
      <c r="CF16" s="147"/>
      <c r="CG16" s="147"/>
      <c r="CH16" s="147"/>
      <c r="CI16" s="147"/>
      <c r="CJ16" s="147"/>
      <c r="CK16" s="147"/>
      <c r="CL16" s="147"/>
      <c r="CM16" s="147"/>
      <c r="CN16" s="147"/>
      <c r="CO16" s="147"/>
      <c r="CP16" s="147"/>
      <c r="CQ16" s="147"/>
      <c r="CR16" s="147"/>
      <c r="CS16" s="147"/>
      <c r="CT16" s="147"/>
      <c r="CU16" s="147"/>
      <c r="CV16" s="147"/>
      <c r="CW16" s="147"/>
      <c r="CX16" s="147"/>
      <c r="CY16" s="147"/>
      <c r="CZ16" s="147"/>
      <c r="DA16" s="147"/>
      <c r="DB16" s="147"/>
      <c r="DC16" s="147"/>
      <c r="DD16" s="147"/>
      <c r="DE16" s="147"/>
      <c r="DF16" s="147"/>
      <c r="DG16" s="147"/>
      <c r="DH16" s="147"/>
      <c r="DI16" s="147"/>
      <c r="DJ16" s="147"/>
      <c r="DK16" s="147"/>
      <c r="DL16" s="147"/>
      <c r="DM16" s="147"/>
      <c r="DN16" s="147"/>
      <c r="DO16" s="147"/>
      <c r="DP16" s="147"/>
      <c r="DQ16" s="147"/>
      <c r="DR16" s="147"/>
      <c r="DS16" s="147"/>
      <c r="DT16" s="147"/>
      <c r="DU16" s="147"/>
      <c r="DV16" s="147"/>
      <c r="DW16" s="147"/>
      <c r="DX16" s="147"/>
      <c r="DY16" s="147"/>
      <c r="DZ16" s="147"/>
      <c r="EA16" s="147"/>
      <c r="EB16" s="147"/>
      <c r="EC16" s="147"/>
      <c r="ED16" s="147"/>
      <c r="EE16" s="147"/>
      <c r="EF16" s="147"/>
      <c r="EG16" s="147"/>
      <c r="EH16" s="24">
        <v>8</v>
      </c>
      <c r="EI16" s="147">
        <f t="shared" si="0"/>
        <v>37</v>
      </c>
      <c r="EJ16" s="24">
        <v>30</v>
      </c>
      <c r="EK16" s="152">
        <v>200217.1513</v>
      </c>
      <c r="EL16" s="63" t="s">
        <v>151</v>
      </c>
      <c r="EM16" s="63" t="s">
        <v>850</v>
      </c>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12"/>
      <c r="JF16" s="8"/>
      <c r="JG16" s="8"/>
      <c r="JH16" s="63"/>
      <c r="JI16" s="28" t="s">
        <v>850</v>
      </c>
      <c r="JJ16" s="12"/>
      <c r="JK16" s="12">
        <v>11</v>
      </c>
      <c r="JL16" s="27">
        <v>0.72</v>
      </c>
      <c r="JM16" s="27">
        <v>2.0299999999999998</v>
      </c>
      <c r="JN16" s="12">
        <v>1.53</v>
      </c>
      <c r="JO16" s="31"/>
      <c r="JP16" s="31"/>
      <c r="JQ16" s="31"/>
      <c r="JR16" s="31"/>
      <c r="JS16"/>
      <c r="JT16"/>
      <c r="JU16" s="71">
        <v>0.79</v>
      </c>
      <c r="JV16" s="31"/>
      <c r="JW16" s="132"/>
      <c r="JX16" s="28">
        <v>0.79</v>
      </c>
      <c r="JZ16" s="71">
        <v>11</v>
      </c>
      <c r="KA16" s="124">
        <v>6.26</v>
      </c>
      <c r="KB16" s="7">
        <v>1.96</v>
      </c>
      <c r="KD16" s="29"/>
      <c r="KE16" s="29"/>
      <c r="KH16" s="103">
        <v>2.7</v>
      </c>
      <c r="KI16" s="103">
        <v>0.13</v>
      </c>
      <c r="KJ16" s="103" t="e">
        <f>IF((AND(KH16="",#REF!= "")),"",KH16+#REF!)</f>
        <v>#REF!</v>
      </c>
      <c r="KK16" s="103" t="e">
        <f>IF((AND(KI16="",#REF!= "")),"",KI16+#REF!)</f>
        <v>#REF!</v>
      </c>
      <c r="KL16" s="103">
        <f t="shared" si="3"/>
        <v>11.79</v>
      </c>
      <c r="KM16" s="103"/>
      <c r="KN16" s="103"/>
      <c r="KO16" s="103"/>
      <c r="KP16" s="103"/>
      <c r="KU16" s="7">
        <v>11.79</v>
      </c>
      <c r="KV16" s="103">
        <v>32.75</v>
      </c>
      <c r="KW16" s="103"/>
      <c r="KX16" s="103"/>
      <c r="KY16" s="103"/>
      <c r="KZ16" s="103"/>
    </row>
    <row r="17" spans="1:312" s="7" customFormat="1" x14ac:dyDescent="0.25">
      <c r="A17" s="12" t="s">
        <v>775</v>
      </c>
      <c r="B17" s="12" t="s">
        <v>58</v>
      </c>
      <c r="C17" s="12" t="s">
        <v>664</v>
      </c>
      <c r="D17" s="12" t="s">
        <v>745</v>
      </c>
      <c r="E17" s="12" t="s">
        <v>59</v>
      </c>
      <c r="F17" s="12" t="s">
        <v>561</v>
      </c>
      <c r="G17" s="12" t="s">
        <v>560</v>
      </c>
      <c r="H17" s="24">
        <v>4</v>
      </c>
      <c r="I17" s="12" t="s">
        <v>760</v>
      </c>
      <c r="J17" s="12" t="s">
        <v>760</v>
      </c>
      <c r="K17" s="24">
        <v>1003</v>
      </c>
      <c r="L17" s="94">
        <v>-3.4068529590000001</v>
      </c>
      <c r="M17" s="94">
        <v>34.851600005999998</v>
      </c>
      <c r="N17" s="19">
        <v>42786</v>
      </c>
      <c r="O17" s="19"/>
      <c r="P17" s="24"/>
      <c r="Q17" s="71"/>
      <c r="R17" s="85" t="s">
        <v>292</v>
      </c>
      <c r="S17" s="76">
        <v>1.3</v>
      </c>
      <c r="T17" s="76">
        <v>1.9</v>
      </c>
      <c r="U17" s="24"/>
      <c r="V17" s="147">
        <v>1</v>
      </c>
      <c r="W17" s="147"/>
      <c r="X17" s="147"/>
      <c r="Y17" s="147"/>
      <c r="Z17" s="147"/>
      <c r="AA17" s="147"/>
      <c r="AB17" s="147"/>
      <c r="AC17" s="147">
        <v>1</v>
      </c>
      <c r="AD17" s="147"/>
      <c r="AE17" s="147"/>
      <c r="AF17" s="147"/>
      <c r="AG17" s="147"/>
      <c r="AH17" s="147"/>
      <c r="AI17" s="147"/>
      <c r="AJ17" s="147"/>
      <c r="AK17" s="147">
        <v>2</v>
      </c>
      <c r="AL17" s="147">
        <v>20</v>
      </c>
      <c r="AM17" s="147"/>
      <c r="AN17" s="147">
        <v>0.1</v>
      </c>
      <c r="AO17" s="147"/>
      <c r="AP17" s="147"/>
      <c r="AQ17" s="147"/>
      <c r="AR17" s="147"/>
      <c r="AS17" s="147"/>
      <c r="AT17" s="147"/>
      <c r="AU17" s="147"/>
      <c r="AV17" s="147"/>
      <c r="AW17" s="147"/>
      <c r="AX17" s="147"/>
      <c r="AY17" s="147"/>
      <c r="AZ17" s="147"/>
      <c r="BA17" s="147"/>
      <c r="BB17" s="147"/>
      <c r="BC17" s="147"/>
      <c r="BD17" s="147"/>
      <c r="BE17" s="147"/>
      <c r="BF17" s="147"/>
      <c r="BG17" s="147"/>
      <c r="BH17" s="147"/>
      <c r="BI17" s="147"/>
      <c r="BJ17" s="147"/>
      <c r="BK17" s="147"/>
      <c r="BL17" s="147"/>
      <c r="BM17" s="147"/>
      <c r="BN17" s="147">
        <v>6</v>
      </c>
      <c r="BO17" s="147"/>
      <c r="BP17" s="147"/>
      <c r="BQ17" s="147"/>
      <c r="BR17" s="147"/>
      <c r="BS17" s="147"/>
      <c r="BT17" s="147"/>
      <c r="BU17" s="147"/>
      <c r="BV17" s="147"/>
      <c r="BW17" s="147"/>
      <c r="BX17" s="147"/>
      <c r="BY17" s="147"/>
      <c r="BZ17" s="147"/>
      <c r="CA17" s="147"/>
      <c r="CB17" s="147"/>
      <c r="CC17" s="147"/>
      <c r="CD17" s="147"/>
      <c r="CE17" s="147"/>
      <c r="CF17" s="147"/>
      <c r="CG17" s="147"/>
      <c r="CH17" s="147"/>
      <c r="CI17" s="147"/>
      <c r="CJ17" s="147"/>
      <c r="CK17" s="147"/>
      <c r="CL17" s="147"/>
      <c r="CM17" s="147"/>
      <c r="CN17" s="147"/>
      <c r="CO17" s="147"/>
      <c r="CP17" s="147"/>
      <c r="CQ17" s="147"/>
      <c r="CR17" s="147"/>
      <c r="CS17" s="147"/>
      <c r="CT17" s="147"/>
      <c r="CU17" s="147"/>
      <c r="CV17" s="147"/>
      <c r="CW17" s="147"/>
      <c r="CX17" s="147"/>
      <c r="CY17" s="147"/>
      <c r="CZ17" s="147"/>
      <c r="DA17" s="147"/>
      <c r="DB17" s="147"/>
      <c r="DC17" s="147"/>
      <c r="DD17" s="147"/>
      <c r="DE17" s="147"/>
      <c r="DF17" s="147"/>
      <c r="DG17" s="147"/>
      <c r="DH17" s="147"/>
      <c r="DI17" s="147"/>
      <c r="DJ17" s="147"/>
      <c r="DK17" s="147"/>
      <c r="DL17" s="147"/>
      <c r="DM17" s="147"/>
      <c r="DN17" s="147"/>
      <c r="DO17" s="147"/>
      <c r="DP17" s="147"/>
      <c r="DQ17" s="147"/>
      <c r="DR17" s="147"/>
      <c r="DS17" s="147"/>
      <c r="DT17" s="147"/>
      <c r="DU17" s="147"/>
      <c r="DV17" s="147"/>
      <c r="DW17" s="147"/>
      <c r="DX17" s="147"/>
      <c r="DY17" s="147"/>
      <c r="DZ17" s="147"/>
      <c r="EA17" s="147"/>
      <c r="EB17" s="147"/>
      <c r="EC17" s="147"/>
      <c r="ED17" s="147"/>
      <c r="EE17" s="147"/>
      <c r="EF17" s="147"/>
      <c r="EG17" s="147"/>
      <c r="EH17" s="24">
        <v>7</v>
      </c>
      <c r="EI17" s="147">
        <f t="shared" si="0"/>
        <v>37.1</v>
      </c>
      <c r="EJ17" s="24">
        <v>40</v>
      </c>
      <c r="EK17" s="153">
        <v>200217.17199999999</v>
      </c>
      <c r="EL17" s="63" t="s">
        <v>152</v>
      </c>
      <c r="EM17" s="63" t="s">
        <v>850</v>
      </c>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12"/>
      <c r="JF17" s="8"/>
      <c r="JG17" s="8"/>
      <c r="JH17" s="63"/>
      <c r="JI17" s="28" t="s">
        <v>850</v>
      </c>
      <c r="JJ17" s="12">
        <v>1.1599999999999999</v>
      </c>
      <c r="JK17" s="12">
        <v>11.66</v>
      </c>
      <c r="JL17" s="12"/>
      <c r="JM17" s="27">
        <v>2.04</v>
      </c>
      <c r="JN17" s="12"/>
      <c r="JO17" s="31"/>
      <c r="JP17" s="31"/>
      <c r="JQ17" s="31">
        <f>JJ17+JK17</f>
        <v>12.82</v>
      </c>
      <c r="JR17" s="31"/>
      <c r="JS17"/>
      <c r="JT17"/>
      <c r="JU17" s="71">
        <v>1.1599999999999999</v>
      </c>
      <c r="JV17" s="31"/>
      <c r="JW17" s="132"/>
      <c r="JX17" s="28">
        <v>1.1599999999999999</v>
      </c>
      <c r="JZ17" s="71">
        <v>11.66</v>
      </c>
      <c r="KA17" s="124">
        <v>4.68</v>
      </c>
      <c r="KB17" s="7">
        <v>4.42</v>
      </c>
      <c r="KD17" s="29"/>
      <c r="KE17" s="29"/>
      <c r="KF17" s="103"/>
      <c r="KG17" s="103"/>
      <c r="KH17" s="138"/>
      <c r="KI17" s="138"/>
      <c r="KJ17" s="103" t="str">
        <f t="shared" si="1"/>
        <v/>
      </c>
      <c r="KK17" s="103" t="str">
        <f t="shared" si="2"/>
        <v/>
      </c>
      <c r="KL17" s="103">
        <f t="shared" si="3"/>
        <v>12.82</v>
      </c>
      <c r="KM17" s="103"/>
      <c r="KN17" s="103"/>
      <c r="KO17" s="103"/>
      <c r="KP17" s="103"/>
      <c r="KU17" s="7">
        <v>12.82</v>
      </c>
      <c r="KV17" s="103">
        <v>35.611111111111114</v>
      </c>
      <c r="KW17" s="103"/>
      <c r="KX17" s="103"/>
      <c r="KY17" s="103"/>
      <c r="KZ17" s="103"/>
    </row>
    <row r="18" spans="1:312" s="7" customFormat="1" x14ac:dyDescent="0.25">
      <c r="A18" s="12" t="s">
        <v>776</v>
      </c>
      <c r="B18" s="12" t="s">
        <v>224</v>
      </c>
      <c r="C18" s="12" t="s">
        <v>665</v>
      </c>
      <c r="D18" s="12" t="s">
        <v>747</v>
      </c>
      <c r="E18" s="12" t="s">
        <v>137</v>
      </c>
      <c r="F18" s="12" t="s">
        <v>563</v>
      </c>
      <c r="G18" s="7" t="s">
        <v>556</v>
      </c>
      <c r="H18" s="24">
        <v>1</v>
      </c>
      <c r="I18" s="12" t="s">
        <v>760</v>
      </c>
      <c r="J18" s="12" t="s">
        <v>760</v>
      </c>
      <c r="K18" s="24">
        <v>1023</v>
      </c>
      <c r="L18" s="94">
        <v>-2.4377470369999998</v>
      </c>
      <c r="M18" s="94">
        <v>34.855161979999998</v>
      </c>
      <c r="N18" s="19">
        <v>42792</v>
      </c>
      <c r="O18" s="19"/>
      <c r="P18" s="24"/>
      <c r="Q18" s="71"/>
      <c r="R18" s="85" t="s">
        <v>76</v>
      </c>
      <c r="S18" s="76"/>
      <c r="T18" s="76"/>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147"/>
      <c r="BU18" s="24"/>
      <c r="BV18" s="147"/>
      <c r="BW18" s="147"/>
      <c r="BX18" s="147"/>
      <c r="BY18" s="147"/>
      <c r="BZ18" s="147"/>
      <c r="CA18" s="147"/>
      <c r="CB18" s="147"/>
      <c r="CC18" s="147"/>
      <c r="CD18" s="147"/>
      <c r="CE18" s="147"/>
      <c r="CF18" s="147"/>
      <c r="CG18" s="147"/>
      <c r="CH18" s="147"/>
      <c r="CI18" s="147"/>
      <c r="CJ18" s="147"/>
      <c r="CK18" s="147"/>
      <c r="CL18" s="147"/>
      <c r="CM18" s="147"/>
      <c r="CN18" s="147"/>
      <c r="CO18" s="147"/>
      <c r="CP18" s="147"/>
      <c r="CQ18" s="147"/>
      <c r="CR18" s="147"/>
      <c r="CS18" s="147"/>
      <c r="CT18" s="147"/>
      <c r="CU18" s="147"/>
      <c r="CV18" s="147"/>
      <c r="CW18" s="147"/>
      <c r="CX18" s="147"/>
      <c r="CY18" s="147"/>
      <c r="CZ18" s="147"/>
      <c r="DA18" s="147"/>
      <c r="DB18" s="147"/>
      <c r="DC18" s="147"/>
      <c r="DD18" s="147"/>
      <c r="DE18" s="147"/>
      <c r="DF18" s="147"/>
      <c r="DG18" s="147"/>
      <c r="DH18" s="147"/>
      <c r="DI18" s="147"/>
      <c r="DJ18" s="147"/>
      <c r="DK18" s="147"/>
      <c r="DL18" s="147"/>
      <c r="DM18" s="147"/>
      <c r="DN18" s="147"/>
      <c r="DO18" s="147"/>
      <c r="DP18" s="147"/>
      <c r="DQ18" s="147"/>
      <c r="DR18" s="147"/>
      <c r="DS18" s="147"/>
      <c r="DT18" s="147"/>
      <c r="DU18" s="147"/>
      <c r="DV18" s="147"/>
      <c r="DW18" s="147"/>
      <c r="DX18" s="147"/>
      <c r="DY18" s="147"/>
      <c r="DZ18" s="147"/>
      <c r="EA18" s="147"/>
      <c r="EB18" s="147"/>
      <c r="EC18" s="147"/>
      <c r="ED18" s="147"/>
      <c r="EE18" s="147"/>
      <c r="EF18" s="147"/>
      <c r="EG18" s="147"/>
      <c r="EH18" s="24"/>
      <c r="EI18" s="147">
        <f t="shared" si="0"/>
        <v>0</v>
      </c>
      <c r="EJ18" s="24">
        <v>35</v>
      </c>
      <c r="EK18" s="153"/>
      <c r="EL18" s="63"/>
      <c r="EM18" s="63" t="s">
        <v>850</v>
      </c>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12"/>
      <c r="JF18" s="8"/>
      <c r="JG18" s="8"/>
      <c r="JH18" s="63"/>
      <c r="JI18" s="28" t="s">
        <v>850</v>
      </c>
      <c r="JJ18" s="12"/>
      <c r="JK18" s="12"/>
      <c r="JL18" s="12"/>
      <c r="JM18" s="12"/>
      <c r="JN18" s="12"/>
      <c r="JO18" s="12"/>
      <c r="JP18" s="12"/>
      <c r="JQ18" s="12"/>
      <c r="JR18" s="12"/>
      <c r="JS18"/>
      <c r="JT18"/>
      <c r="JU18" s="71"/>
      <c r="JV18" s="31"/>
      <c r="JW18" s="132"/>
      <c r="JX18" s="28"/>
      <c r="JZ18" s="71">
        <v>12.35</v>
      </c>
      <c r="KA18" s="124">
        <v>5.04</v>
      </c>
      <c r="KB18" s="7">
        <v>3.99</v>
      </c>
      <c r="KC18" s="7" t="s">
        <v>596</v>
      </c>
      <c r="KD18" s="29"/>
      <c r="KE18" s="29"/>
      <c r="KF18" s="103"/>
      <c r="KG18" s="103"/>
      <c r="KH18" s="103">
        <v>2.73</v>
      </c>
      <c r="KI18" s="103">
        <v>0.06</v>
      </c>
      <c r="KJ18" s="103">
        <f t="shared" si="1"/>
        <v>2.73</v>
      </c>
      <c r="KK18" s="103">
        <f t="shared" si="2"/>
        <v>0.06</v>
      </c>
      <c r="KL18" s="103">
        <f t="shared" si="3"/>
        <v>12.35</v>
      </c>
      <c r="KM18" s="103"/>
      <c r="KN18" s="103"/>
      <c r="KO18" s="103"/>
      <c r="KP18" s="103"/>
      <c r="KU18" s="7">
        <v>12.35</v>
      </c>
      <c r="KV18" s="103">
        <v>34.305555555555557</v>
      </c>
      <c r="KW18" s="103"/>
      <c r="KX18" s="103"/>
      <c r="KY18" s="103"/>
      <c r="KZ18" s="103"/>
    </row>
    <row r="19" spans="1:312" s="7" customFormat="1" x14ac:dyDescent="0.25">
      <c r="A19" s="12" t="s">
        <v>777</v>
      </c>
      <c r="B19" s="12" t="s">
        <v>225</v>
      </c>
      <c r="C19" s="12" t="s">
        <v>666</v>
      </c>
      <c r="D19" s="12" t="s">
        <v>748</v>
      </c>
      <c r="E19" s="12" t="s">
        <v>137</v>
      </c>
      <c r="F19" s="12" t="s">
        <v>563</v>
      </c>
      <c r="G19" s="7" t="s">
        <v>556</v>
      </c>
      <c r="H19" s="24">
        <v>2</v>
      </c>
      <c r="I19" s="12" t="s">
        <v>760</v>
      </c>
      <c r="J19" s="12" t="s">
        <v>760</v>
      </c>
      <c r="K19" s="24">
        <v>1025</v>
      </c>
      <c r="L19" s="94">
        <v>-2.43776598</v>
      </c>
      <c r="M19" s="94">
        <v>34.855393991</v>
      </c>
      <c r="N19" s="19">
        <v>42792</v>
      </c>
      <c r="O19" s="19"/>
      <c r="P19" s="24"/>
      <c r="Q19" s="71"/>
      <c r="R19" s="85" t="s">
        <v>76</v>
      </c>
      <c r="S19" s="76"/>
      <c r="T19" s="76"/>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147"/>
      <c r="BU19" s="24"/>
      <c r="BV19" s="147"/>
      <c r="BW19" s="147"/>
      <c r="BX19" s="147"/>
      <c r="BY19" s="147"/>
      <c r="BZ19" s="147"/>
      <c r="CA19" s="147"/>
      <c r="CB19" s="147"/>
      <c r="CC19" s="147"/>
      <c r="CD19" s="147"/>
      <c r="CE19" s="147"/>
      <c r="CF19" s="147"/>
      <c r="CG19" s="147"/>
      <c r="CH19" s="147"/>
      <c r="CI19" s="147"/>
      <c r="CJ19" s="147"/>
      <c r="CK19" s="147"/>
      <c r="CL19" s="147"/>
      <c r="CM19" s="147"/>
      <c r="CN19" s="147"/>
      <c r="CO19" s="147"/>
      <c r="CP19" s="147"/>
      <c r="CQ19" s="147"/>
      <c r="CR19" s="147"/>
      <c r="CS19" s="147"/>
      <c r="CT19" s="147"/>
      <c r="CU19" s="147"/>
      <c r="CV19" s="147"/>
      <c r="CW19" s="147"/>
      <c r="CX19" s="147"/>
      <c r="CY19" s="147"/>
      <c r="CZ19" s="147"/>
      <c r="DA19" s="147"/>
      <c r="DB19" s="147"/>
      <c r="DC19" s="147"/>
      <c r="DD19" s="147"/>
      <c r="DE19" s="147"/>
      <c r="DF19" s="147"/>
      <c r="DG19" s="147"/>
      <c r="DH19" s="147"/>
      <c r="DI19" s="147"/>
      <c r="DJ19" s="147"/>
      <c r="DK19" s="147"/>
      <c r="DL19" s="147"/>
      <c r="DM19" s="147"/>
      <c r="DN19" s="147"/>
      <c r="DO19" s="147"/>
      <c r="DP19" s="147"/>
      <c r="DQ19" s="147"/>
      <c r="DR19" s="147"/>
      <c r="DS19" s="147"/>
      <c r="DT19" s="147"/>
      <c r="DU19" s="147"/>
      <c r="DV19" s="147"/>
      <c r="DW19" s="147"/>
      <c r="DX19" s="147"/>
      <c r="DY19" s="147"/>
      <c r="DZ19" s="147"/>
      <c r="EA19" s="147"/>
      <c r="EB19" s="147"/>
      <c r="EC19" s="147"/>
      <c r="ED19" s="147"/>
      <c r="EE19" s="147"/>
      <c r="EF19" s="147"/>
      <c r="EG19" s="147"/>
      <c r="EH19" s="24"/>
      <c r="EI19" s="147">
        <f t="shared" si="0"/>
        <v>0</v>
      </c>
      <c r="EJ19" s="24">
        <v>30</v>
      </c>
      <c r="EK19" s="152"/>
      <c r="EL19" s="63"/>
      <c r="EM19" s="63" t="s">
        <v>850</v>
      </c>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8"/>
      <c r="GT19" s="12"/>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12"/>
      <c r="JE19" s="12"/>
      <c r="JF19" s="12"/>
      <c r="JG19" s="12"/>
      <c r="JH19" s="63"/>
      <c r="JI19" s="28" t="s">
        <v>850</v>
      </c>
      <c r="JJ19" s="12"/>
      <c r="JK19" s="12"/>
      <c r="JL19" s="12"/>
      <c r="JM19" s="12"/>
      <c r="JN19" s="12"/>
      <c r="JO19" s="12"/>
      <c r="JP19" s="12"/>
      <c r="JQ19" s="12"/>
      <c r="JR19" s="12"/>
      <c r="JS19"/>
      <c r="JT19"/>
      <c r="JU19" s="71"/>
      <c r="JV19" s="31"/>
      <c r="JW19" s="132"/>
      <c r="JX19" s="28"/>
      <c r="JZ19" s="71">
        <v>8.48</v>
      </c>
      <c r="KA19" s="124">
        <v>5.86</v>
      </c>
      <c r="KB19" s="7">
        <v>2.4900000000000002</v>
      </c>
      <c r="KD19" s="29"/>
      <c r="KE19" s="29"/>
      <c r="KF19" s="103"/>
      <c r="KG19" s="103"/>
      <c r="KH19" s="103">
        <v>2.56</v>
      </c>
      <c r="KI19" s="103">
        <v>0.15</v>
      </c>
      <c r="KJ19" s="103">
        <f t="shared" si="1"/>
        <v>2.56</v>
      </c>
      <c r="KK19" s="103">
        <f t="shared" si="2"/>
        <v>0.15</v>
      </c>
      <c r="KL19" s="103">
        <f t="shared" si="3"/>
        <v>8.48</v>
      </c>
      <c r="KM19" s="103"/>
      <c r="KN19" s="103"/>
      <c r="KO19" s="103"/>
      <c r="KP19" s="103"/>
      <c r="KU19" s="7">
        <v>8.48</v>
      </c>
      <c r="KV19" s="103">
        <v>23.555555555555557</v>
      </c>
      <c r="KW19" s="103"/>
      <c r="KX19" s="103"/>
      <c r="KY19" s="103"/>
      <c r="KZ19" s="103"/>
    </row>
    <row r="20" spans="1:312" s="7" customFormat="1" x14ac:dyDescent="0.25">
      <c r="A20" s="12" t="s">
        <v>778</v>
      </c>
      <c r="B20" s="12" t="s">
        <v>227</v>
      </c>
      <c r="C20" s="12" t="s">
        <v>667</v>
      </c>
      <c r="D20" s="12" t="s">
        <v>749</v>
      </c>
      <c r="E20" s="12" t="s">
        <v>137</v>
      </c>
      <c r="F20" s="12" t="s">
        <v>563</v>
      </c>
      <c r="G20" s="7" t="s">
        <v>556</v>
      </c>
      <c r="H20" s="24">
        <v>3</v>
      </c>
      <c r="I20" s="12" t="s">
        <v>760</v>
      </c>
      <c r="J20" s="12" t="s">
        <v>760</v>
      </c>
      <c r="K20" s="24">
        <v>1027</v>
      </c>
      <c r="L20" s="94">
        <v>-2.4379910339999999</v>
      </c>
      <c r="M20" s="94">
        <v>34.855417963000001</v>
      </c>
      <c r="N20" s="19">
        <v>42792</v>
      </c>
      <c r="O20" s="19"/>
      <c r="P20" s="24"/>
      <c r="Q20" s="71"/>
      <c r="R20" s="85" t="s">
        <v>76</v>
      </c>
      <c r="S20" s="76"/>
      <c r="T20" s="76"/>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147"/>
      <c r="BU20" s="24"/>
      <c r="BV20" s="147"/>
      <c r="BW20" s="147"/>
      <c r="BX20" s="147"/>
      <c r="BY20" s="147"/>
      <c r="BZ20" s="147"/>
      <c r="CA20" s="147"/>
      <c r="CB20" s="147"/>
      <c r="CC20" s="147"/>
      <c r="CD20" s="147"/>
      <c r="CE20" s="147"/>
      <c r="CF20" s="147"/>
      <c r="CG20" s="147"/>
      <c r="CH20" s="147"/>
      <c r="CI20" s="147"/>
      <c r="CJ20" s="147"/>
      <c r="CK20" s="147"/>
      <c r="CL20" s="147"/>
      <c r="CM20" s="147"/>
      <c r="CN20" s="147"/>
      <c r="CO20" s="147"/>
      <c r="CP20" s="147"/>
      <c r="CQ20" s="147"/>
      <c r="CR20" s="147"/>
      <c r="CS20" s="147"/>
      <c r="CT20" s="147"/>
      <c r="CU20" s="147"/>
      <c r="CV20" s="147"/>
      <c r="CW20" s="147"/>
      <c r="CX20" s="147"/>
      <c r="CY20" s="147"/>
      <c r="CZ20" s="147"/>
      <c r="DA20" s="147"/>
      <c r="DB20" s="147"/>
      <c r="DC20" s="147"/>
      <c r="DD20" s="147"/>
      <c r="DE20" s="147"/>
      <c r="DF20" s="147"/>
      <c r="DG20" s="147"/>
      <c r="DH20" s="147"/>
      <c r="DI20" s="147"/>
      <c r="DJ20" s="147"/>
      <c r="DK20" s="147"/>
      <c r="DL20" s="147"/>
      <c r="DM20" s="147"/>
      <c r="DN20" s="147"/>
      <c r="DO20" s="147"/>
      <c r="DP20" s="147"/>
      <c r="DQ20" s="147"/>
      <c r="DR20" s="147"/>
      <c r="DS20" s="147"/>
      <c r="DT20" s="147"/>
      <c r="DU20" s="147"/>
      <c r="DV20" s="147"/>
      <c r="DW20" s="147"/>
      <c r="DX20" s="147"/>
      <c r="DY20" s="147"/>
      <c r="DZ20" s="147"/>
      <c r="EA20" s="147"/>
      <c r="EB20" s="147"/>
      <c r="EC20" s="147"/>
      <c r="ED20" s="147"/>
      <c r="EE20" s="147"/>
      <c r="EF20" s="147"/>
      <c r="EG20" s="147"/>
      <c r="EH20" s="24"/>
      <c r="EI20" s="147">
        <f t="shared" si="0"/>
        <v>0</v>
      </c>
      <c r="EJ20" s="24">
        <v>40</v>
      </c>
      <c r="EK20" s="152"/>
      <c r="EL20" s="63"/>
      <c r="EM20" s="63" t="s">
        <v>850</v>
      </c>
      <c r="EN20" s="8"/>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8"/>
      <c r="GT20" s="12"/>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12"/>
      <c r="JE20" s="12"/>
      <c r="JF20" s="12"/>
      <c r="JG20" s="12"/>
      <c r="JH20" s="63"/>
      <c r="JI20" s="28" t="s">
        <v>850</v>
      </c>
      <c r="JJ20" s="12"/>
      <c r="JK20" s="12"/>
      <c r="JL20" s="12"/>
      <c r="JM20" s="27">
        <v>2.08</v>
      </c>
      <c r="JN20" s="12"/>
      <c r="JO20" s="31"/>
      <c r="JP20" s="31"/>
      <c r="JQ20" s="31">
        <v>12.33</v>
      </c>
      <c r="JR20" s="31"/>
      <c r="JS20"/>
      <c r="JT20"/>
      <c r="JU20" s="71"/>
      <c r="JV20" s="31"/>
      <c r="JW20" s="132"/>
      <c r="JX20" s="28"/>
      <c r="JZ20" s="106">
        <v>9.81</v>
      </c>
      <c r="KA20" s="124">
        <v>6.82</v>
      </c>
      <c r="KB20" s="7">
        <v>3.07</v>
      </c>
      <c r="KD20" s="29"/>
      <c r="KE20" s="29"/>
      <c r="KF20" s="103"/>
      <c r="KG20" s="103"/>
      <c r="KH20" s="103">
        <v>2.77</v>
      </c>
      <c r="KI20" s="103">
        <v>0.34</v>
      </c>
      <c r="KJ20" s="103">
        <f t="shared" si="1"/>
        <v>2.77</v>
      </c>
      <c r="KK20" s="103">
        <f t="shared" si="2"/>
        <v>0.34</v>
      </c>
      <c r="KL20" s="103">
        <f t="shared" si="3"/>
        <v>9.81</v>
      </c>
      <c r="KM20" s="103"/>
      <c r="KN20" s="103"/>
      <c r="KO20" s="103"/>
      <c r="KP20" s="103"/>
      <c r="KU20" s="7">
        <v>9.81</v>
      </c>
      <c r="KV20" s="103">
        <v>27.250000000000004</v>
      </c>
      <c r="KW20" s="103"/>
      <c r="KX20" s="103"/>
      <c r="KY20" s="103"/>
      <c r="KZ20" s="103"/>
    </row>
    <row r="21" spans="1:312" s="61" customFormat="1" x14ac:dyDescent="0.25">
      <c r="A21" s="45" t="s">
        <v>779</v>
      </c>
      <c r="B21" s="45" t="s">
        <v>228</v>
      </c>
      <c r="C21" s="45" t="s">
        <v>668</v>
      </c>
      <c r="D21" s="45" t="s">
        <v>750</v>
      </c>
      <c r="E21" s="45" t="s">
        <v>137</v>
      </c>
      <c r="F21" s="45" t="s">
        <v>563</v>
      </c>
      <c r="G21" s="61" t="s">
        <v>556</v>
      </c>
      <c r="H21" s="65">
        <v>4</v>
      </c>
      <c r="I21" s="45" t="s">
        <v>760</v>
      </c>
      <c r="J21" s="45" t="s">
        <v>760</v>
      </c>
      <c r="K21" s="65">
        <v>1026</v>
      </c>
      <c r="L21" s="95">
        <v>-2.4380789599999999</v>
      </c>
      <c r="M21" s="95">
        <v>34.854988976999998</v>
      </c>
      <c r="N21" s="64">
        <v>42792</v>
      </c>
      <c r="O21" s="64"/>
      <c r="P21" s="65"/>
      <c r="Q21" s="72"/>
      <c r="R21" s="86" t="s">
        <v>76</v>
      </c>
      <c r="S21" s="77"/>
      <c r="T21" s="77"/>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148"/>
      <c r="BU21" s="65"/>
      <c r="BV21" s="148"/>
      <c r="BW21" s="148"/>
      <c r="BX21" s="148"/>
      <c r="BY21" s="148"/>
      <c r="BZ21" s="148"/>
      <c r="CA21" s="148"/>
      <c r="CB21" s="148"/>
      <c r="CC21" s="148"/>
      <c r="CD21" s="148"/>
      <c r="CE21" s="148"/>
      <c r="CF21" s="148"/>
      <c r="CG21" s="148"/>
      <c r="CH21" s="148"/>
      <c r="CI21" s="148"/>
      <c r="CJ21" s="148"/>
      <c r="CK21" s="148"/>
      <c r="CL21" s="148"/>
      <c r="CM21" s="148"/>
      <c r="CN21" s="148"/>
      <c r="CO21" s="148"/>
      <c r="CP21" s="148"/>
      <c r="CQ21" s="148"/>
      <c r="CR21" s="148"/>
      <c r="CS21" s="148"/>
      <c r="CT21" s="148"/>
      <c r="CU21" s="148"/>
      <c r="CV21" s="148"/>
      <c r="CW21" s="148"/>
      <c r="CX21" s="148"/>
      <c r="CY21" s="148"/>
      <c r="CZ21" s="148"/>
      <c r="DA21" s="148"/>
      <c r="DB21" s="148"/>
      <c r="DC21" s="148"/>
      <c r="DD21" s="148"/>
      <c r="DE21" s="148"/>
      <c r="DF21" s="148"/>
      <c r="DG21" s="148"/>
      <c r="DH21" s="148"/>
      <c r="DI21" s="148"/>
      <c r="DJ21" s="148"/>
      <c r="DK21" s="148"/>
      <c r="DL21" s="148"/>
      <c r="DM21" s="148"/>
      <c r="DN21" s="148"/>
      <c r="DO21" s="148"/>
      <c r="DP21" s="148"/>
      <c r="DQ21" s="148"/>
      <c r="DR21" s="148"/>
      <c r="DS21" s="148"/>
      <c r="DT21" s="148"/>
      <c r="DU21" s="148"/>
      <c r="DV21" s="148"/>
      <c r="DW21" s="148"/>
      <c r="DX21" s="148"/>
      <c r="DY21" s="148"/>
      <c r="DZ21" s="148"/>
      <c r="EA21" s="148"/>
      <c r="EB21" s="148"/>
      <c r="EC21" s="148"/>
      <c r="ED21" s="148"/>
      <c r="EE21" s="148"/>
      <c r="EF21" s="148"/>
      <c r="EG21" s="148"/>
      <c r="EH21" s="65"/>
      <c r="EI21" s="148">
        <f t="shared" si="0"/>
        <v>0</v>
      </c>
      <c r="EJ21" s="65">
        <v>35</v>
      </c>
      <c r="EK21" s="154"/>
      <c r="EL21" s="150"/>
      <c r="EM21" s="150" t="s">
        <v>850</v>
      </c>
      <c r="EN21" s="57"/>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57"/>
      <c r="GT21" s="45"/>
      <c r="GU21" s="57"/>
      <c r="GV21" s="57"/>
      <c r="GW21" s="57"/>
      <c r="GX21" s="57"/>
      <c r="GY21" s="57"/>
      <c r="GZ21" s="57"/>
      <c r="HA21" s="57"/>
      <c r="HB21" s="57"/>
      <c r="HC21" s="57"/>
      <c r="HD21" s="57"/>
      <c r="HE21" s="57"/>
      <c r="HF21" s="57"/>
      <c r="HG21" s="57"/>
      <c r="HH21" s="57"/>
      <c r="HI21" s="57"/>
      <c r="HJ21" s="57"/>
      <c r="HK21" s="57"/>
      <c r="HL21" s="57"/>
      <c r="HM21" s="57"/>
      <c r="HN21" s="57"/>
      <c r="HO21" s="57"/>
      <c r="HP21" s="57"/>
      <c r="HQ21" s="57"/>
      <c r="HR21" s="57"/>
      <c r="HS21" s="57"/>
      <c r="HT21" s="57"/>
      <c r="HU21" s="57"/>
      <c r="HV21" s="57"/>
      <c r="HW21" s="57"/>
      <c r="HX21" s="57"/>
      <c r="HY21" s="57"/>
      <c r="HZ21" s="57"/>
      <c r="IA21" s="57"/>
      <c r="IB21" s="57"/>
      <c r="IC21" s="57"/>
      <c r="ID21" s="57"/>
      <c r="IE21" s="57"/>
      <c r="IF21" s="57"/>
      <c r="IG21" s="57"/>
      <c r="IH21" s="57"/>
      <c r="II21" s="57"/>
      <c r="IJ21" s="57"/>
      <c r="IK21" s="57"/>
      <c r="IL21" s="57"/>
      <c r="IM21" s="57"/>
      <c r="IN21" s="57"/>
      <c r="IO21" s="57"/>
      <c r="IP21" s="57"/>
      <c r="IQ21" s="57"/>
      <c r="IR21" s="57"/>
      <c r="IS21" s="57"/>
      <c r="IT21" s="57"/>
      <c r="IU21" s="57"/>
      <c r="IV21" s="57"/>
      <c r="IW21" s="57"/>
      <c r="IX21" s="57"/>
      <c r="IY21" s="57"/>
      <c r="IZ21" s="57"/>
      <c r="JA21" s="57"/>
      <c r="JB21" s="57"/>
      <c r="JC21" s="57"/>
      <c r="JD21" s="45"/>
      <c r="JE21" s="45"/>
      <c r="JF21" s="45"/>
      <c r="JG21" s="45"/>
      <c r="JH21" s="150"/>
      <c r="JI21" s="60" t="s">
        <v>850</v>
      </c>
      <c r="JJ21" s="45"/>
      <c r="JK21" s="45"/>
      <c r="JL21" s="45"/>
      <c r="JM21" s="66">
        <v>2</v>
      </c>
      <c r="JN21" s="45"/>
      <c r="JO21" s="59"/>
      <c r="JP21" s="59"/>
      <c r="JQ21" s="59">
        <v>12.79</v>
      </c>
      <c r="JR21" s="59"/>
      <c r="JS21" s="46"/>
      <c r="JT21" s="46"/>
      <c r="JU21" s="72"/>
      <c r="JV21" s="59"/>
      <c r="JW21" s="134"/>
      <c r="JX21" s="60"/>
      <c r="JZ21" s="107">
        <v>10.1</v>
      </c>
      <c r="KA21" s="125">
        <v>5.19</v>
      </c>
      <c r="KB21" s="61">
        <v>4.92</v>
      </c>
      <c r="KD21" s="52"/>
      <c r="KE21" s="52"/>
      <c r="KF21" s="105"/>
      <c r="KG21" s="105"/>
      <c r="KH21" s="105">
        <v>3.71</v>
      </c>
      <c r="KI21" s="105">
        <v>0.3</v>
      </c>
      <c r="KJ21" s="105">
        <f t="shared" si="1"/>
        <v>3.71</v>
      </c>
      <c r="KK21" s="105">
        <f t="shared" si="2"/>
        <v>0.3</v>
      </c>
      <c r="KL21" s="105">
        <f t="shared" si="3"/>
        <v>10.1</v>
      </c>
      <c r="KM21" s="105"/>
      <c r="KN21" s="105"/>
      <c r="KO21" s="105"/>
      <c r="KP21" s="105"/>
      <c r="KU21" s="61">
        <v>10.1</v>
      </c>
      <c r="KV21" s="105">
        <v>28.055555555555557</v>
      </c>
      <c r="KW21" s="105"/>
      <c r="KX21" s="105"/>
      <c r="KY21" s="105"/>
      <c r="KZ21" s="105"/>
    </row>
    <row r="22" spans="1:312" ht="31.5" x14ac:dyDescent="0.25">
      <c r="A22" s="12" t="s">
        <v>2</v>
      </c>
      <c r="B22" s="4" t="s">
        <v>42</v>
      </c>
      <c r="C22" s="4" t="s">
        <v>661</v>
      </c>
      <c r="D22" s="4" t="s">
        <v>730</v>
      </c>
      <c r="E22" s="4" t="s">
        <v>14</v>
      </c>
      <c r="F22" s="12" t="s">
        <v>555</v>
      </c>
      <c r="G22" s="12" t="s">
        <v>556</v>
      </c>
      <c r="H22" s="24">
        <v>1</v>
      </c>
      <c r="I22" s="12" t="s">
        <v>557</v>
      </c>
      <c r="J22" s="12" t="s">
        <v>558</v>
      </c>
      <c r="K22" s="23">
        <v>954</v>
      </c>
      <c r="L22" s="94">
        <v>-2.2724839860000001</v>
      </c>
      <c r="M22" s="94">
        <v>34.023325982999999</v>
      </c>
      <c r="N22" s="17">
        <v>42782</v>
      </c>
      <c r="O22" s="17">
        <v>42814</v>
      </c>
      <c r="P22" s="23">
        <f>O22-N22</f>
        <v>32</v>
      </c>
      <c r="Q22" s="73">
        <f>INDEX([1]Sheet1!$J:$J,MATCH(A22,[1]Sheet1!$A:$A,0))</f>
        <v>145.671807538</v>
      </c>
      <c r="R22" s="87" t="s">
        <v>39</v>
      </c>
      <c r="S22" s="78">
        <v>3</v>
      </c>
      <c r="T22" s="78">
        <f>AVERAGE(4,2,2,0.5,1)</f>
        <v>1.9</v>
      </c>
      <c r="U22" s="23">
        <v>20</v>
      </c>
      <c r="V22" s="100">
        <v>10</v>
      </c>
      <c r="W22" s="100">
        <v>1</v>
      </c>
      <c r="AA22" s="100">
        <v>10</v>
      </c>
      <c r="AB22" s="100">
        <v>1</v>
      </c>
      <c r="AC22" s="100">
        <v>5</v>
      </c>
      <c r="EH22" s="23">
        <v>10</v>
      </c>
      <c r="EI22" s="147">
        <f t="shared" si="0"/>
        <v>57</v>
      </c>
      <c r="EJ22" s="23">
        <v>65</v>
      </c>
      <c r="EK22" s="11">
        <v>160217.18410000001</v>
      </c>
      <c r="EL22" s="3" t="s">
        <v>115</v>
      </c>
      <c r="EM22" s="3" t="s">
        <v>850</v>
      </c>
      <c r="EN22" s="1">
        <v>4</v>
      </c>
      <c r="EO22" s="4">
        <v>1.2</v>
      </c>
      <c r="EP22" s="4"/>
      <c r="EQ22" s="4">
        <v>13</v>
      </c>
      <c r="ER22" s="4"/>
      <c r="ES22" s="4"/>
      <c r="ET22" s="4"/>
      <c r="EU22" s="4"/>
      <c r="EV22" s="4"/>
      <c r="EW22" s="4"/>
      <c r="EX22" s="4"/>
      <c r="EY22" s="4"/>
      <c r="EZ22" s="4"/>
      <c r="FA22" s="4"/>
      <c r="FB22" s="4"/>
      <c r="FC22" s="4"/>
      <c r="FD22" s="4"/>
      <c r="FE22" s="4"/>
      <c r="FF22" s="4"/>
      <c r="FG22" s="4"/>
      <c r="FH22" s="4"/>
      <c r="FI22" s="4"/>
      <c r="FJ22" s="4"/>
      <c r="FK22" s="4"/>
      <c r="FL22" s="4"/>
      <c r="FM22" s="4"/>
      <c r="FN22" s="4"/>
      <c r="FO22" s="4"/>
      <c r="GS22" s="4">
        <v>15</v>
      </c>
      <c r="JD22" s="4">
        <v>4</v>
      </c>
      <c r="JE22" s="4">
        <f t="shared" ref="JE22:JE53" si="5">SUM(EP22:JD22)</f>
        <v>32</v>
      </c>
      <c r="JF22" s="4">
        <v>45</v>
      </c>
      <c r="JI22" s="28" t="s">
        <v>850</v>
      </c>
      <c r="JL22" s="4"/>
      <c r="JM22" s="4"/>
      <c r="JN22" s="4"/>
      <c r="JO22" s="34"/>
      <c r="JP22" s="34"/>
      <c r="JQ22" s="34">
        <f t="shared" ref="JQ22:JQ27" si="6">JJ22+JK22</f>
        <v>0</v>
      </c>
      <c r="JR22" s="31">
        <v>5.68</v>
      </c>
      <c r="JU22" s="103">
        <v>1.28</v>
      </c>
      <c r="JV22" s="31">
        <v>20.14</v>
      </c>
      <c r="JW22" s="132"/>
      <c r="JX22" s="28">
        <v>1.28</v>
      </c>
      <c r="JZ22" s="108">
        <v>16.100000000000001</v>
      </c>
      <c r="KA22" s="5">
        <v>4.97</v>
      </c>
      <c r="KB22">
        <v>3.73</v>
      </c>
      <c r="KC22" t="s">
        <v>596</v>
      </c>
      <c r="KH22" s="138"/>
      <c r="KI22" s="138"/>
      <c r="KJ22" s="103" t="str">
        <f t="shared" si="1"/>
        <v/>
      </c>
      <c r="KK22" s="103" t="str">
        <f t="shared" si="2"/>
        <v/>
      </c>
      <c r="KL22" s="103">
        <f t="shared" si="3"/>
        <v>17.380000000000003</v>
      </c>
      <c r="KM22" s="103">
        <f>IF(ISBLANK(JU22),"",IF(ISBLANK(JS23),"",IFERROR(((JU22-JS23)/0.36/P22),"")))</f>
        <v>-4.7743055555555559E-2</v>
      </c>
      <c r="KN22" s="103">
        <f>IF(ISBLANK(JU22),"",IF(ISBLANK(JU22),"",IFERROR(((JU22-JU23)/0.36/P22),"")))</f>
        <v>-3.9930555555555552E-2</v>
      </c>
      <c r="KO22" s="103">
        <f>IF(ISBLANK(JT23),"",IF(ISBLANK(KL22),"",IFERROR(((KL22-JT23)/0.36/P22),"")))</f>
        <v>0.13715277777777796</v>
      </c>
      <c r="KP22" s="103">
        <f>IF(ISBLANK(KL23),"",IF(ISBLANK(KL22),"",IFERROR(((KL22-KL23)/0.36/P22),"")))</f>
        <v>0.31684027777777796</v>
      </c>
      <c r="KU22">
        <v>17.380000000000003</v>
      </c>
      <c r="KV22" s="73">
        <v>48.277777777777786</v>
      </c>
      <c r="KW22" s="73">
        <v>-4.7743055555555559E-2</v>
      </c>
      <c r="KX22" s="73">
        <v>-3.9930555555555552E-2</v>
      </c>
      <c r="KY22" s="73">
        <v>0.13715277777777796</v>
      </c>
      <c r="KZ22" s="73">
        <v>0.31684027777777796</v>
      </c>
    </row>
    <row r="23" spans="1:312" ht="31.5" x14ac:dyDescent="0.25">
      <c r="A23" s="12" t="s">
        <v>3</v>
      </c>
      <c r="B23" s="4" t="s">
        <v>42</v>
      </c>
      <c r="C23" s="4" t="s">
        <v>661</v>
      </c>
      <c r="D23" s="4" t="s">
        <v>730</v>
      </c>
      <c r="E23" s="4" t="s">
        <v>14</v>
      </c>
      <c r="F23" s="12" t="s">
        <v>555</v>
      </c>
      <c r="G23" s="12" t="s">
        <v>556</v>
      </c>
      <c r="H23" s="24">
        <v>1</v>
      </c>
      <c r="I23" s="12" t="s">
        <v>559</v>
      </c>
      <c r="J23" s="12" t="s">
        <v>558</v>
      </c>
      <c r="K23" s="23">
        <v>954</v>
      </c>
      <c r="L23" s="94">
        <v>-2.2724839860000001</v>
      </c>
      <c r="M23" s="94">
        <v>34.023325982999999</v>
      </c>
      <c r="N23" s="17">
        <v>42782</v>
      </c>
      <c r="O23" s="17">
        <v>42814</v>
      </c>
      <c r="P23" s="23">
        <f t="shared" ref="P23:P86" si="7">O23-N23</f>
        <v>32</v>
      </c>
      <c r="Q23" s="73">
        <f>INDEX([1]Sheet1!$J:$J,MATCH(A23,[1]Sheet1!$A:$A,0))</f>
        <v>145.671807538</v>
      </c>
      <c r="R23" s="87" t="s">
        <v>39</v>
      </c>
      <c r="S23" s="78">
        <v>2.5</v>
      </c>
      <c r="T23" s="78">
        <f>AVERAGE(4,4,3.5,0,0)</f>
        <v>2.2999999999999998</v>
      </c>
      <c r="U23" s="23">
        <v>15</v>
      </c>
      <c r="V23" s="100">
        <v>10</v>
      </c>
      <c r="AA23" s="100">
        <v>5</v>
      </c>
      <c r="EH23" s="23">
        <v>10</v>
      </c>
      <c r="EI23" s="147">
        <f t="shared" si="0"/>
        <v>40</v>
      </c>
      <c r="EJ23" s="23">
        <v>40</v>
      </c>
      <c r="EK23" s="11">
        <v>160217.1844</v>
      </c>
      <c r="EL23" s="3" t="s">
        <v>115</v>
      </c>
      <c r="EM23" s="3" t="s">
        <v>850</v>
      </c>
      <c r="EN23" s="1">
        <v>1.5</v>
      </c>
      <c r="EO23" s="4">
        <v>1.4</v>
      </c>
      <c r="EP23" s="4"/>
      <c r="EQ23" s="4">
        <v>11</v>
      </c>
      <c r="ER23" s="4"/>
      <c r="ES23" s="4"/>
      <c r="ET23" s="4"/>
      <c r="EU23" s="4"/>
      <c r="EV23" s="4"/>
      <c r="EW23" s="4"/>
      <c r="EX23" s="4"/>
      <c r="EY23" s="4"/>
      <c r="EZ23" s="4"/>
      <c r="FA23" s="4"/>
      <c r="FB23" s="4"/>
      <c r="FC23" s="4"/>
      <c r="FD23" s="4"/>
      <c r="FE23" s="4"/>
      <c r="FF23" s="4"/>
      <c r="FG23" s="4"/>
      <c r="FH23" s="4"/>
      <c r="FI23" s="4"/>
      <c r="FJ23" s="4"/>
      <c r="FK23" s="4"/>
      <c r="FL23" s="4"/>
      <c r="FM23" s="4"/>
      <c r="FN23" s="4"/>
      <c r="FO23" s="4"/>
      <c r="JD23" s="4">
        <v>8</v>
      </c>
      <c r="JE23" s="4">
        <f t="shared" si="5"/>
        <v>19</v>
      </c>
      <c r="JF23" s="4">
        <v>30</v>
      </c>
      <c r="JI23" s="28" t="s">
        <v>850</v>
      </c>
      <c r="JL23" s="4"/>
      <c r="JM23" s="4"/>
      <c r="JN23" s="4"/>
      <c r="JO23" s="34"/>
      <c r="JP23" s="34"/>
      <c r="JQ23" s="34">
        <f t="shared" si="6"/>
        <v>0</v>
      </c>
      <c r="JR23" s="31">
        <v>6.07</v>
      </c>
      <c r="JS23">
        <v>1.83</v>
      </c>
      <c r="JT23">
        <v>15.8</v>
      </c>
      <c r="JU23" s="103">
        <v>1.74</v>
      </c>
      <c r="JV23" s="31">
        <v>16.34</v>
      </c>
      <c r="JW23" s="132"/>
      <c r="JX23" s="28">
        <v>1.74</v>
      </c>
      <c r="JZ23" s="108">
        <v>11.99</v>
      </c>
      <c r="KA23" s="5">
        <v>4.99</v>
      </c>
      <c r="KB23">
        <v>2.98</v>
      </c>
      <c r="KC23" t="s">
        <v>596</v>
      </c>
      <c r="KH23" s="138"/>
      <c r="KI23" s="138"/>
      <c r="KJ23" s="103" t="str">
        <f t="shared" si="1"/>
        <v/>
      </c>
      <c r="KK23" s="103" t="str">
        <f t="shared" si="2"/>
        <v/>
      </c>
      <c r="KL23" s="103">
        <f t="shared" si="3"/>
        <v>13.73</v>
      </c>
      <c r="KM23" s="103">
        <f>IF(ISBLANK(JU23),"",IF(ISBLANK(JS23),"",IFERROR(((JU23-JS23)/0.36/P23),"")))</f>
        <v>-7.8125000000000069E-3</v>
      </c>
      <c r="KO23" s="103">
        <f>IF(ISBLANK(KL23),"",IF(ISBLANK(JT23),"",IFERROR(((KL23-JT23)/0.36/P23),"")))</f>
        <v>-0.17968750000000003</v>
      </c>
      <c r="KU23">
        <v>13.73</v>
      </c>
      <c r="KV23" s="73">
        <v>38.138888888888893</v>
      </c>
      <c r="KW23" s="73">
        <v>-7.8125000000000069E-3</v>
      </c>
      <c r="KX23" s="73"/>
      <c r="KY23" s="73">
        <v>-0.17968750000000003</v>
      </c>
      <c r="KZ23" s="73"/>
    </row>
    <row r="24" spans="1:312" x14ac:dyDescent="0.25">
      <c r="A24" s="12" t="s">
        <v>4</v>
      </c>
      <c r="B24" s="4" t="s">
        <v>43</v>
      </c>
      <c r="C24" s="4" t="s">
        <v>661</v>
      </c>
      <c r="D24" s="4" t="s">
        <v>731</v>
      </c>
      <c r="E24" s="4" t="s">
        <v>14</v>
      </c>
      <c r="F24" s="12" t="s">
        <v>555</v>
      </c>
      <c r="G24" s="12" t="s">
        <v>556</v>
      </c>
      <c r="H24" s="24">
        <v>2</v>
      </c>
      <c r="I24" s="12" t="s">
        <v>557</v>
      </c>
      <c r="J24" s="12" t="s">
        <v>558</v>
      </c>
      <c r="K24" s="23">
        <v>953</v>
      </c>
      <c r="L24" s="94">
        <v>-2.2783000210000002</v>
      </c>
      <c r="M24" s="94">
        <v>34.024458965000001</v>
      </c>
      <c r="N24" s="17">
        <v>42782</v>
      </c>
      <c r="O24" s="17">
        <v>42814</v>
      </c>
      <c r="P24" s="23">
        <f t="shared" si="7"/>
        <v>32</v>
      </c>
      <c r="Q24" s="73">
        <f>INDEX([1]Sheet1!$J:$J,MATCH(A24,[1]Sheet1!$A:$A,0))</f>
        <v>145.671807538</v>
      </c>
      <c r="R24" s="87" t="s">
        <v>39</v>
      </c>
      <c r="S24" s="78">
        <v>2.2999999999999998</v>
      </c>
      <c r="T24" s="78">
        <v>2.1</v>
      </c>
      <c r="U24" s="23"/>
      <c r="V24" s="100">
        <v>10</v>
      </c>
      <c r="AD24" s="100">
        <v>10</v>
      </c>
      <c r="AG24" s="100">
        <v>3</v>
      </c>
      <c r="EH24" s="23">
        <v>20</v>
      </c>
      <c r="EI24" s="147">
        <f t="shared" si="0"/>
        <v>43</v>
      </c>
      <c r="EJ24" s="23">
        <v>40</v>
      </c>
      <c r="EK24" s="11">
        <v>240217.11429999999</v>
      </c>
      <c r="EL24" s="3" t="s">
        <v>60</v>
      </c>
      <c r="EM24" s="3" t="s">
        <v>850</v>
      </c>
      <c r="EN24" s="1">
        <v>2.2999999999999998</v>
      </c>
      <c r="EO24" s="4">
        <v>2.6</v>
      </c>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JD24" s="4">
        <v>5</v>
      </c>
      <c r="JE24" s="4">
        <f t="shared" si="5"/>
        <v>5</v>
      </c>
      <c r="JF24" s="4">
        <v>20</v>
      </c>
      <c r="JI24" s="28" t="s">
        <v>850</v>
      </c>
      <c r="JL24" s="4"/>
      <c r="JM24" s="4"/>
      <c r="JN24" s="4"/>
      <c r="JO24" s="34"/>
      <c r="JP24" s="34"/>
      <c r="JQ24" s="34">
        <f t="shared" si="6"/>
        <v>0</v>
      </c>
      <c r="JR24" s="31">
        <v>6.79</v>
      </c>
      <c r="JU24" s="103">
        <v>2.4700000000000002</v>
      </c>
      <c r="JV24" s="31">
        <v>10.71</v>
      </c>
      <c r="JW24" s="132"/>
      <c r="JX24" s="28"/>
      <c r="JZ24" s="106">
        <v>5.28</v>
      </c>
      <c r="KB24">
        <v>5.28</v>
      </c>
      <c r="KJ24" s="103" t="str">
        <f t="shared" si="1"/>
        <v/>
      </c>
      <c r="KK24" s="103" t="str">
        <f t="shared" si="2"/>
        <v/>
      </c>
      <c r="KL24" s="103">
        <f t="shared" si="3"/>
        <v>7.75</v>
      </c>
      <c r="KM24" s="103">
        <f>IF(ISBLANK(JU24),"",IF(ISBLANK(JS25),"",IFERROR(((JU24-JS25)/0.36/P24),"")))</f>
        <v>2.1701388888888888E-2</v>
      </c>
      <c r="KN24" s="103">
        <f>IF(ISBLANK(JU24),"",IF(ISBLANK(JU24),"",IFERROR(((JU24-JU25)/0.36/P24),"")))</f>
        <v>5.3819444444444454E-2</v>
      </c>
      <c r="KO24" s="103">
        <f>IF(ISBLANK(JT25),"",IF(ISBLANK(KL24),"",IFERROR(((KL24-JT25)/0.36/P24),"")))</f>
        <v>-0.40017361111111122</v>
      </c>
      <c r="KP24" s="103">
        <f>IF(ISBLANK(KL25),"",IF(ISBLANK(KL24),"",IFERROR(((KL24-KL25)/0.36/P24),"")))</f>
        <v>3.9930555555555476E-2</v>
      </c>
      <c r="KU24">
        <v>7.75</v>
      </c>
      <c r="KV24" s="73">
        <v>21.527777777777779</v>
      </c>
      <c r="KW24" s="73">
        <v>2.1701388888888888E-2</v>
      </c>
      <c r="KX24" s="73">
        <v>5.3819444444444454E-2</v>
      </c>
      <c r="KY24" s="73">
        <v>-0.40017361111111122</v>
      </c>
      <c r="KZ24" s="73">
        <v>3.9930555555555476E-2</v>
      </c>
    </row>
    <row r="25" spans="1:312" x14ac:dyDescent="0.25">
      <c r="A25" s="12" t="s">
        <v>5</v>
      </c>
      <c r="B25" s="4" t="s">
        <v>43</v>
      </c>
      <c r="C25" s="4" t="s">
        <v>661</v>
      </c>
      <c r="D25" s="4" t="s">
        <v>731</v>
      </c>
      <c r="E25" s="4" t="s">
        <v>14</v>
      </c>
      <c r="F25" s="12" t="s">
        <v>555</v>
      </c>
      <c r="G25" s="12" t="s">
        <v>556</v>
      </c>
      <c r="H25" s="24">
        <v>2</v>
      </c>
      <c r="I25" s="12" t="s">
        <v>559</v>
      </c>
      <c r="J25" s="12" t="s">
        <v>558</v>
      </c>
      <c r="K25" s="23">
        <v>953</v>
      </c>
      <c r="L25" s="94">
        <v>-2.2783000210000002</v>
      </c>
      <c r="M25" s="94">
        <v>34.024458965000001</v>
      </c>
      <c r="N25" s="17">
        <v>42782</v>
      </c>
      <c r="O25" s="17">
        <v>42814</v>
      </c>
      <c r="P25" s="23">
        <f t="shared" si="7"/>
        <v>32</v>
      </c>
      <c r="Q25" s="73">
        <f>INDEX([1]Sheet1!$J:$J,MATCH(A25,[1]Sheet1!$A:$A,0))</f>
        <v>145.671807538</v>
      </c>
      <c r="R25" s="87" t="s">
        <v>39</v>
      </c>
      <c r="S25" s="78">
        <v>2.5</v>
      </c>
      <c r="T25" s="78">
        <v>0.6</v>
      </c>
      <c r="U25" s="23"/>
      <c r="AC25" s="100">
        <v>10</v>
      </c>
      <c r="AD25" s="100">
        <v>18</v>
      </c>
      <c r="EH25" s="23">
        <v>12</v>
      </c>
      <c r="EI25" s="147">
        <f t="shared" si="0"/>
        <v>40</v>
      </c>
      <c r="EJ25" s="23">
        <v>40</v>
      </c>
      <c r="EK25" s="11">
        <v>240217.11429999999</v>
      </c>
      <c r="EL25" s="3" t="s">
        <v>60</v>
      </c>
      <c r="EM25" s="3" t="s">
        <v>850</v>
      </c>
      <c r="EN25" s="1">
        <v>1.5</v>
      </c>
      <c r="EO25" s="4">
        <v>0.6</v>
      </c>
      <c r="EP25" s="4"/>
      <c r="EQ25" s="4"/>
      <c r="ER25" s="4"/>
      <c r="ES25" s="4"/>
      <c r="ET25" s="4"/>
      <c r="EU25" s="4"/>
      <c r="EV25" s="4"/>
      <c r="EW25" s="4"/>
      <c r="EX25" s="4"/>
      <c r="EY25" s="4"/>
      <c r="EZ25" s="4"/>
      <c r="FA25" s="4">
        <v>10</v>
      </c>
      <c r="FB25" s="4"/>
      <c r="FC25" s="4"/>
      <c r="FD25" s="4"/>
      <c r="FE25" s="4"/>
      <c r="FF25" s="4"/>
      <c r="FG25" s="4"/>
      <c r="FH25" s="4"/>
      <c r="FI25" s="4"/>
      <c r="FJ25" s="4"/>
      <c r="FK25" s="4"/>
      <c r="FL25" s="4"/>
      <c r="FM25" s="4"/>
      <c r="FN25" s="4"/>
      <c r="FO25" s="4"/>
      <c r="JD25" s="4">
        <v>7</v>
      </c>
      <c r="JE25" s="4">
        <f t="shared" si="5"/>
        <v>17</v>
      </c>
      <c r="JF25" s="4">
        <v>24</v>
      </c>
      <c r="JI25" s="28" t="s">
        <v>850</v>
      </c>
      <c r="JL25" s="4"/>
      <c r="JM25" s="4"/>
      <c r="JN25" s="4"/>
      <c r="JO25" s="34"/>
      <c r="JP25" s="34"/>
      <c r="JQ25" s="34">
        <f t="shared" si="6"/>
        <v>0</v>
      </c>
      <c r="JR25" s="31">
        <v>6.18</v>
      </c>
      <c r="JS25">
        <v>2.2200000000000002</v>
      </c>
      <c r="JT25">
        <v>12.360000000000001</v>
      </c>
      <c r="JU25" s="103">
        <v>1.85</v>
      </c>
      <c r="JV25" s="31">
        <v>10.83</v>
      </c>
      <c r="JW25" s="132"/>
      <c r="JX25" s="28">
        <v>1.85</v>
      </c>
      <c r="JZ25" s="106">
        <v>5.44</v>
      </c>
      <c r="KB25">
        <v>5.44</v>
      </c>
      <c r="KJ25" s="103" t="str">
        <f t="shared" si="1"/>
        <v/>
      </c>
      <c r="KK25" s="103" t="str">
        <f t="shared" si="2"/>
        <v/>
      </c>
      <c r="KL25" s="103">
        <f t="shared" si="3"/>
        <v>7.2900000000000009</v>
      </c>
      <c r="KM25" s="103">
        <f>IF(ISBLANK(JU25),"",IF(ISBLANK(JS25),"",IFERROR(((JU25-JS25)/0.36/P25),"")))</f>
        <v>-3.2118055555555566E-2</v>
      </c>
      <c r="KO25" s="103">
        <f>IF(ISBLANK(KL25),"",IF(ISBLANK(JT25),"",IFERROR(((KL25-JT25)/0.36/P25),"")))</f>
        <v>-0.44010416666666669</v>
      </c>
      <c r="KU25">
        <v>7.2900000000000009</v>
      </c>
      <c r="KV25" s="73">
        <v>20.250000000000004</v>
      </c>
      <c r="KW25" s="73">
        <v>-3.2118055555555566E-2</v>
      </c>
      <c r="KX25" s="73"/>
      <c r="KY25" s="73">
        <v>-0.44010416666666669</v>
      </c>
      <c r="KZ25" s="73"/>
    </row>
    <row r="26" spans="1:312" x14ac:dyDescent="0.25">
      <c r="A26" s="12" t="s">
        <v>6</v>
      </c>
      <c r="B26" s="4" t="s">
        <v>44</v>
      </c>
      <c r="C26" s="4" t="s">
        <v>661</v>
      </c>
      <c r="D26" s="4" t="s">
        <v>732</v>
      </c>
      <c r="E26" s="4" t="s">
        <v>14</v>
      </c>
      <c r="F26" s="12" t="s">
        <v>555</v>
      </c>
      <c r="G26" s="12" t="s">
        <v>556</v>
      </c>
      <c r="H26" s="24">
        <v>3</v>
      </c>
      <c r="I26" s="12" t="s">
        <v>557</v>
      </c>
      <c r="J26" s="12" t="s">
        <v>558</v>
      </c>
      <c r="K26" s="23">
        <v>951</v>
      </c>
      <c r="L26" s="94">
        <v>-2.2779990269999999</v>
      </c>
      <c r="M26" s="94">
        <v>34.027678035000001</v>
      </c>
      <c r="N26" s="17">
        <v>42782</v>
      </c>
      <c r="O26" s="17">
        <v>42815</v>
      </c>
      <c r="P26" s="23">
        <f t="shared" si="7"/>
        <v>33</v>
      </c>
      <c r="Q26" s="73">
        <f>INDEX([1]Sheet1!$J:$J,MATCH(A26,[1]Sheet1!$A:$A,0))</f>
        <v>152.52879644500001</v>
      </c>
      <c r="R26" s="87" t="s">
        <v>39</v>
      </c>
      <c r="S26" s="78">
        <v>3.5</v>
      </c>
      <c r="T26" s="78">
        <v>2.4</v>
      </c>
      <c r="U26" s="23"/>
      <c r="V26" s="100">
        <v>15</v>
      </c>
      <c r="AC26" s="100">
        <v>5</v>
      </c>
      <c r="AF26" s="100">
        <v>5</v>
      </c>
      <c r="AI26" s="100">
        <v>5</v>
      </c>
      <c r="EH26" s="23">
        <v>25</v>
      </c>
      <c r="EI26" s="147">
        <f t="shared" si="0"/>
        <v>55</v>
      </c>
      <c r="EJ26" s="23">
        <v>55</v>
      </c>
      <c r="EK26" s="11">
        <v>160217.15059999999</v>
      </c>
      <c r="EL26" s="3" t="s">
        <v>124</v>
      </c>
      <c r="EM26" s="3" t="s">
        <v>850</v>
      </c>
      <c r="EN26" s="1">
        <v>2.5</v>
      </c>
      <c r="EO26" s="4">
        <v>4.0999999999999996</v>
      </c>
      <c r="EP26" s="4"/>
      <c r="EQ26" s="4">
        <v>7</v>
      </c>
      <c r="ER26" s="4"/>
      <c r="ES26" s="4"/>
      <c r="ET26" s="4"/>
      <c r="EU26" s="4"/>
      <c r="EV26" s="4"/>
      <c r="EW26" s="4"/>
      <c r="EX26" s="4"/>
      <c r="EY26" s="4"/>
      <c r="EZ26" s="4"/>
      <c r="FA26" s="4"/>
      <c r="FB26" s="4"/>
      <c r="FC26" s="4"/>
      <c r="FD26" s="4"/>
      <c r="FE26" s="4"/>
      <c r="FF26" s="4"/>
      <c r="FG26" s="4"/>
      <c r="FH26" s="4"/>
      <c r="FI26" s="4"/>
      <c r="FJ26" s="4"/>
      <c r="FK26" s="4"/>
      <c r="FL26" s="4"/>
      <c r="FM26" s="4"/>
      <c r="FN26" s="4"/>
      <c r="FO26" s="4"/>
      <c r="JD26" s="4">
        <v>20</v>
      </c>
      <c r="JE26" s="4">
        <f t="shared" si="5"/>
        <v>27</v>
      </c>
      <c r="JF26" s="4">
        <v>50</v>
      </c>
      <c r="JI26" s="28" t="s">
        <v>850</v>
      </c>
      <c r="JL26" s="4"/>
      <c r="JM26" s="4"/>
      <c r="JN26" s="38"/>
      <c r="JO26" s="34"/>
      <c r="JP26" s="34"/>
      <c r="JQ26" s="34">
        <f t="shared" si="6"/>
        <v>0</v>
      </c>
      <c r="JR26" s="31">
        <v>13.6</v>
      </c>
      <c r="JU26" s="103">
        <v>8.18</v>
      </c>
      <c r="JV26" s="31">
        <v>11.69</v>
      </c>
      <c r="JW26" s="132">
        <v>5.42</v>
      </c>
      <c r="JX26" s="28">
        <v>4.07</v>
      </c>
      <c r="JZ26" s="106">
        <v>6.52</v>
      </c>
      <c r="KA26" s="5">
        <v>3.86</v>
      </c>
      <c r="KB26">
        <v>2.57</v>
      </c>
      <c r="KF26" s="103">
        <v>1.47</v>
      </c>
      <c r="KG26" s="103">
        <v>0.13</v>
      </c>
      <c r="KH26" s="103">
        <v>2.0299999999999998</v>
      </c>
      <c r="KI26" s="103">
        <v>0.11</v>
      </c>
      <c r="KJ26" s="103">
        <f t="shared" si="1"/>
        <v>3.5</v>
      </c>
      <c r="KK26" s="103">
        <f t="shared" si="2"/>
        <v>0.24</v>
      </c>
      <c r="KL26" s="103">
        <f t="shared" si="3"/>
        <v>14.7</v>
      </c>
      <c r="KM26" s="103">
        <f>IF(ISBLANK(JU26),"",IF(ISBLANK(JS27),"",IFERROR(((JU26-JS27)/0.36/P26),"")))</f>
        <v>-3.6195286195286176E-2</v>
      </c>
      <c r="KN26" s="103">
        <f>IF(ISBLANK(JU26),"",IF(ISBLANK(JU26),"",IFERROR(((JU26-JU27)/0.36/P26),"")))</f>
        <v>-0.23063973063973064</v>
      </c>
      <c r="KO26" s="103">
        <f>IF(ISBLANK(JT27),"",IF(ISBLANK(KL26),"",IFERROR(((KL26-JT27)/0.36/P26),"")))</f>
        <v>-0.67929292929292928</v>
      </c>
      <c r="KP26" s="103">
        <f>IF(ISBLANK(KL27),"",IF(ISBLANK(KL26),"",IFERROR(((KL26-KL27)/0.36/P26),"")))</f>
        <v>-0.7617845117845119</v>
      </c>
      <c r="KU26">
        <v>14.7</v>
      </c>
      <c r="KV26" s="73">
        <v>40.833333333333336</v>
      </c>
      <c r="KW26" s="73">
        <v>-3.6195286195286176E-2</v>
      </c>
      <c r="KX26" s="73">
        <v>-0.23063973063973064</v>
      </c>
      <c r="KY26" s="73">
        <v>-0.67929292929292928</v>
      </c>
      <c r="KZ26" s="73">
        <v>-0.7617845117845119</v>
      </c>
    </row>
    <row r="27" spans="1:312" x14ac:dyDescent="0.25">
      <c r="A27" s="12" t="s">
        <v>7</v>
      </c>
      <c r="B27" s="4" t="s">
        <v>44</v>
      </c>
      <c r="C27" s="4" t="s">
        <v>661</v>
      </c>
      <c r="D27" s="4" t="s">
        <v>732</v>
      </c>
      <c r="E27" s="4" t="s">
        <v>14</v>
      </c>
      <c r="F27" s="12" t="s">
        <v>555</v>
      </c>
      <c r="G27" s="12" t="s">
        <v>556</v>
      </c>
      <c r="H27" s="24">
        <v>3</v>
      </c>
      <c r="I27" s="12" t="s">
        <v>559</v>
      </c>
      <c r="J27" s="12" t="s">
        <v>558</v>
      </c>
      <c r="K27" s="23">
        <v>951</v>
      </c>
      <c r="L27" s="94">
        <v>-2.2779990269999999</v>
      </c>
      <c r="M27" s="94">
        <v>34.027678035000001</v>
      </c>
      <c r="N27" s="17">
        <v>42782</v>
      </c>
      <c r="O27" s="17">
        <v>42815</v>
      </c>
      <c r="P27" s="23">
        <f t="shared" si="7"/>
        <v>33</v>
      </c>
      <c r="Q27" s="73">
        <f>INDEX([1]Sheet1!$J:$J,MATCH(A27,[1]Sheet1!$A:$A,0))</f>
        <v>152.52879644500001</v>
      </c>
      <c r="R27" s="87" t="s">
        <v>39</v>
      </c>
      <c r="S27" s="78">
        <v>2.5</v>
      </c>
      <c r="T27" s="78">
        <v>2.6</v>
      </c>
      <c r="U27" s="23"/>
      <c r="V27" s="100">
        <v>10</v>
      </c>
      <c r="AA27" s="100">
        <v>7</v>
      </c>
      <c r="AD27" s="100">
        <v>5</v>
      </c>
      <c r="EH27" s="23">
        <v>20</v>
      </c>
      <c r="EI27" s="147">
        <f t="shared" si="0"/>
        <v>42</v>
      </c>
      <c r="EJ27" s="23">
        <v>45</v>
      </c>
      <c r="EK27" s="11">
        <v>160217.1507</v>
      </c>
      <c r="EL27" s="3" t="s">
        <v>60</v>
      </c>
      <c r="EM27" s="3" t="s">
        <v>850</v>
      </c>
      <c r="EN27" s="1">
        <v>0.7</v>
      </c>
      <c r="EO27" s="4">
        <v>4.5</v>
      </c>
      <c r="EP27" s="4"/>
      <c r="EQ27" s="4"/>
      <c r="ER27" s="4"/>
      <c r="ES27" s="4"/>
      <c r="ET27" s="4"/>
      <c r="EU27" s="4"/>
      <c r="EV27" s="4"/>
      <c r="EW27" s="4"/>
      <c r="EX27" s="4"/>
      <c r="EY27" s="4">
        <v>5</v>
      </c>
      <c r="EZ27" s="4"/>
      <c r="FA27" s="4"/>
      <c r="FB27" s="4"/>
      <c r="FC27" s="4"/>
      <c r="FD27" s="4"/>
      <c r="FE27" s="4"/>
      <c r="FF27" s="4"/>
      <c r="FG27" s="4"/>
      <c r="FH27" s="4"/>
      <c r="FI27" s="4"/>
      <c r="FJ27" s="4"/>
      <c r="FK27" s="4"/>
      <c r="FL27" s="4"/>
      <c r="FM27" s="4"/>
      <c r="FN27" s="4"/>
      <c r="FO27" s="4"/>
      <c r="JD27" s="4">
        <v>15</v>
      </c>
      <c r="JE27" s="4">
        <f t="shared" si="5"/>
        <v>20</v>
      </c>
      <c r="JF27" s="4">
        <v>40</v>
      </c>
      <c r="JI27" s="28" t="s">
        <v>850</v>
      </c>
      <c r="JL27" s="4"/>
      <c r="JM27" s="4"/>
      <c r="JN27" s="4"/>
      <c r="JO27" s="34"/>
      <c r="JP27" s="34"/>
      <c r="JQ27" s="34">
        <f t="shared" si="6"/>
        <v>0</v>
      </c>
      <c r="JR27" s="31">
        <v>15.08</v>
      </c>
      <c r="JS27">
        <v>8.61</v>
      </c>
      <c r="JT27">
        <v>22.77</v>
      </c>
      <c r="JU27" s="103">
        <v>10.92</v>
      </c>
      <c r="JV27" s="31">
        <v>18.170000000000002</v>
      </c>
      <c r="JW27" s="132">
        <v>5.2</v>
      </c>
      <c r="JX27" s="28">
        <v>5.77</v>
      </c>
      <c r="JZ27" s="106">
        <v>12.83</v>
      </c>
      <c r="KA27" s="5">
        <v>4.9400000000000004</v>
      </c>
      <c r="KB27">
        <v>3.64</v>
      </c>
      <c r="KC27" t="s">
        <v>596</v>
      </c>
      <c r="KF27" s="138"/>
      <c r="KG27" s="138"/>
      <c r="KH27" s="138"/>
      <c r="KI27" s="138"/>
      <c r="KJ27" s="103" t="str">
        <f t="shared" si="1"/>
        <v/>
      </c>
      <c r="KK27" s="103" t="str">
        <f t="shared" si="2"/>
        <v/>
      </c>
      <c r="KL27" s="103">
        <f t="shared" si="3"/>
        <v>23.75</v>
      </c>
      <c r="KM27" s="103">
        <f>IF(ISBLANK(JU27),"",IF(ISBLANK(JS27),"",IFERROR(((JU27-JS27)/0.36/P27),"")))</f>
        <v>0.19444444444444448</v>
      </c>
      <c r="KO27" s="103">
        <f>IF(ISBLANK(KL27),"",IF(ISBLANK(JT27),"",IFERROR(((KL27-JT27)/0.36/P27),"")))</f>
        <v>8.2491582491582532E-2</v>
      </c>
      <c r="KU27">
        <v>23.75</v>
      </c>
      <c r="KV27" s="73">
        <v>65.972222222222229</v>
      </c>
      <c r="KW27" s="73">
        <v>0.19444444444444448</v>
      </c>
      <c r="KX27" s="73"/>
      <c r="KY27" s="73">
        <v>8.2491582491582532E-2</v>
      </c>
      <c r="KZ27" s="73"/>
    </row>
    <row r="28" spans="1:312" x14ac:dyDescent="0.25">
      <c r="A28" s="12" t="s">
        <v>8</v>
      </c>
      <c r="B28" s="4" t="s">
        <v>45</v>
      </c>
      <c r="C28" s="4" t="s">
        <v>661</v>
      </c>
      <c r="D28" s="4" t="s">
        <v>733</v>
      </c>
      <c r="E28" s="4" t="s">
        <v>14</v>
      </c>
      <c r="F28" s="12" t="s">
        <v>555</v>
      </c>
      <c r="G28" s="12" t="s">
        <v>556</v>
      </c>
      <c r="H28" s="24">
        <v>4</v>
      </c>
      <c r="I28" s="12" t="s">
        <v>557</v>
      </c>
      <c r="J28" s="12" t="s">
        <v>558</v>
      </c>
      <c r="K28" s="23">
        <v>950</v>
      </c>
      <c r="L28" s="94">
        <v>-2.2788369660000001</v>
      </c>
      <c r="M28" s="94">
        <v>34.031883989999997</v>
      </c>
      <c r="N28" s="17">
        <v>42782</v>
      </c>
      <c r="O28" s="17">
        <v>42815</v>
      </c>
      <c r="P28" s="23">
        <f t="shared" si="7"/>
        <v>33</v>
      </c>
      <c r="Q28" s="73">
        <f>INDEX([1]Sheet1!$J:$J,MATCH(A28,[1]Sheet1!$A:$A,0))</f>
        <v>152.52879644500001</v>
      </c>
      <c r="R28" s="87" t="s">
        <v>39</v>
      </c>
      <c r="S28" s="78">
        <v>1.5</v>
      </c>
      <c r="T28" s="78">
        <v>0.9</v>
      </c>
      <c r="U28" s="23"/>
      <c r="V28" s="100">
        <v>17</v>
      </c>
      <c r="AC28" s="100">
        <v>18</v>
      </c>
      <c r="AF28" s="100">
        <v>10</v>
      </c>
      <c r="EH28" s="23">
        <v>15</v>
      </c>
      <c r="EI28" s="147">
        <f t="shared" si="0"/>
        <v>60</v>
      </c>
      <c r="EJ28" s="23">
        <v>70</v>
      </c>
      <c r="EK28" s="11" t="s">
        <v>122</v>
      </c>
      <c r="EL28" s="3" t="s">
        <v>60</v>
      </c>
      <c r="EM28" s="3" t="s">
        <v>850</v>
      </c>
      <c r="EN28" s="1">
        <v>1.8</v>
      </c>
      <c r="EO28" s="4">
        <v>2.7</v>
      </c>
      <c r="EP28" s="4"/>
      <c r="EQ28" s="4"/>
      <c r="ER28" s="4"/>
      <c r="ES28" s="4"/>
      <c r="ET28" s="4"/>
      <c r="EU28" s="4"/>
      <c r="EV28" s="4"/>
      <c r="EW28" s="4"/>
      <c r="EX28" s="4">
        <v>17</v>
      </c>
      <c r="EY28" s="4"/>
      <c r="EZ28" s="4"/>
      <c r="FA28" s="4">
        <v>7</v>
      </c>
      <c r="FB28" s="4"/>
      <c r="FC28" s="4"/>
      <c r="FD28" s="4"/>
      <c r="FE28" s="4"/>
      <c r="FF28" s="4"/>
      <c r="FG28" s="4"/>
      <c r="FH28" s="4"/>
      <c r="FI28" s="4"/>
      <c r="FJ28" s="4"/>
      <c r="FK28" s="4"/>
      <c r="FL28" s="4"/>
      <c r="FM28" s="4"/>
      <c r="FN28" s="4"/>
      <c r="FO28" s="4"/>
      <c r="JD28" s="4">
        <v>5</v>
      </c>
      <c r="JE28" s="4">
        <f t="shared" si="5"/>
        <v>29</v>
      </c>
      <c r="JF28" s="4">
        <v>35</v>
      </c>
      <c r="JI28" s="28" t="s">
        <v>850</v>
      </c>
      <c r="JL28" s="4"/>
      <c r="JM28" s="4"/>
      <c r="JN28" s="4"/>
      <c r="JO28" s="34"/>
      <c r="JP28" s="34"/>
      <c r="JQ28" s="34">
        <f t="shared" ref="JQ28:JQ33" si="8">JJ28+JK28</f>
        <v>0</v>
      </c>
      <c r="JR28" s="31">
        <v>7.21</v>
      </c>
      <c r="JU28" s="103">
        <v>2.91</v>
      </c>
      <c r="JV28" s="31">
        <v>15.94</v>
      </c>
      <c r="JW28" s="132"/>
      <c r="JX28" s="28">
        <v>2.91</v>
      </c>
      <c r="JZ28" s="106">
        <v>10.26</v>
      </c>
      <c r="KA28" s="5">
        <v>6.97</v>
      </c>
      <c r="KB28">
        <v>3.17</v>
      </c>
      <c r="KH28" s="103">
        <v>1.82</v>
      </c>
      <c r="KI28" s="103">
        <v>0.1</v>
      </c>
      <c r="KJ28" s="103">
        <f t="shared" si="1"/>
        <v>1.82</v>
      </c>
      <c r="KK28" s="103">
        <f t="shared" si="2"/>
        <v>0.1</v>
      </c>
      <c r="KL28" s="103">
        <f t="shared" si="3"/>
        <v>13.17</v>
      </c>
      <c r="KM28" s="103" t="str">
        <f>IF(ISBLANK(JU28),"",IF(ISBLANK(JS29),"",IFERROR(((JU28-JS29)/0.36/P28),"")))</f>
        <v/>
      </c>
      <c r="KN28" s="103">
        <f>IF(ISBLANK(JU28),"",IF(ISBLANK(JU28),"",IFERROR(((JU28-JU29)/0.36/P28),"")))</f>
        <v>-0.22222222222222221</v>
      </c>
      <c r="KO28" s="103">
        <f>IF(ISBLANK(JT29),"",IF(ISBLANK(KL28),"",IFERROR(((KL28-JT29)/0.36/P28),"")))</f>
        <v>-1.3543771043771047</v>
      </c>
      <c r="KP28" s="103">
        <f>IF(ISBLANK(KL29),"",IF(ISBLANK(KL28),"",IFERROR(((KL28-KL29)/0.36/P28),"")))</f>
        <v>0.26683501683501681</v>
      </c>
      <c r="KU28">
        <v>13.17</v>
      </c>
      <c r="KV28" s="73">
        <v>36.583333333333336</v>
      </c>
      <c r="KW28" s="73" t="s">
        <v>787</v>
      </c>
      <c r="KX28" s="73">
        <v>-0.22222222222222221</v>
      </c>
      <c r="KY28" s="73">
        <v>-1.3543771043771047</v>
      </c>
      <c r="KZ28" s="73">
        <v>0.26683501683501681</v>
      </c>
    </row>
    <row r="29" spans="1:312" ht="31.5" x14ac:dyDescent="0.25">
      <c r="A29" s="12" t="s">
        <v>9</v>
      </c>
      <c r="B29" s="4" t="s">
        <v>45</v>
      </c>
      <c r="C29" s="4" t="s">
        <v>661</v>
      </c>
      <c r="D29" s="4" t="s">
        <v>733</v>
      </c>
      <c r="E29" s="4" t="s">
        <v>14</v>
      </c>
      <c r="F29" s="12" t="s">
        <v>555</v>
      </c>
      <c r="G29" s="12" t="s">
        <v>556</v>
      </c>
      <c r="H29" s="24">
        <v>4</v>
      </c>
      <c r="I29" s="12" t="s">
        <v>559</v>
      </c>
      <c r="J29" s="12" t="s">
        <v>558</v>
      </c>
      <c r="K29" s="23">
        <v>950</v>
      </c>
      <c r="L29" s="94">
        <v>-2.2788369660000001</v>
      </c>
      <c r="M29" s="94">
        <v>34.031883989999997</v>
      </c>
      <c r="N29" s="17">
        <v>42782</v>
      </c>
      <c r="O29" s="17">
        <v>42815</v>
      </c>
      <c r="P29" s="23">
        <f t="shared" si="7"/>
        <v>33</v>
      </c>
      <c r="Q29" s="73">
        <f>INDEX([1]Sheet1!$J:$J,MATCH(A29,[1]Sheet1!$A:$A,0))</f>
        <v>152.52879644500001</v>
      </c>
      <c r="R29" s="87" t="s">
        <v>39</v>
      </c>
      <c r="S29" s="78">
        <v>2.5</v>
      </c>
      <c r="T29" s="78">
        <v>1.8</v>
      </c>
      <c r="U29" s="23"/>
      <c r="V29" s="100">
        <v>15</v>
      </c>
      <c r="AC29" s="100">
        <v>15</v>
      </c>
      <c r="EH29" s="23">
        <v>25</v>
      </c>
      <c r="EI29" s="147">
        <f t="shared" si="0"/>
        <v>55</v>
      </c>
      <c r="EJ29" s="23">
        <v>65</v>
      </c>
      <c r="EK29" s="11" t="s">
        <v>123</v>
      </c>
      <c r="EL29" s="3" t="s">
        <v>125</v>
      </c>
      <c r="EM29" s="3" t="s">
        <v>850</v>
      </c>
      <c r="EN29" s="1">
        <v>1.8</v>
      </c>
      <c r="EO29" s="4">
        <v>2.2000000000000002</v>
      </c>
      <c r="EP29" s="4"/>
      <c r="EQ29" s="4">
        <v>5</v>
      </c>
      <c r="ER29" s="4"/>
      <c r="ES29" s="4"/>
      <c r="ET29" s="4"/>
      <c r="EU29" s="4"/>
      <c r="EV29" s="4"/>
      <c r="EW29" s="4"/>
      <c r="EX29" s="4">
        <v>5</v>
      </c>
      <c r="EY29" s="4"/>
      <c r="EZ29" s="4"/>
      <c r="FA29" s="4"/>
      <c r="FB29" s="4"/>
      <c r="FC29" s="4"/>
      <c r="FD29" s="4"/>
      <c r="FE29" s="4"/>
      <c r="FF29" s="4"/>
      <c r="FG29" s="4"/>
      <c r="FH29" s="4"/>
      <c r="FI29" s="4"/>
      <c r="FJ29" s="4"/>
      <c r="FK29" s="4"/>
      <c r="FL29" s="4"/>
      <c r="FM29" s="4"/>
      <c r="FN29" s="4"/>
      <c r="FO29" s="4"/>
      <c r="JD29" s="4">
        <v>18</v>
      </c>
      <c r="JE29" s="4">
        <f t="shared" si="5"/>
        <v>28</v>
      </c>
      <c r="JF29" s="4">
        <v>30</v>
      </c>
      <c r="JI29" s="28" t="s">
        <v>850</v>
      </c>
      <c r="JL29" s="4"/>
      <c r="JM29" s="4"/>
      <c r="JN29" s="4"/>
      <c r="JO29" s="34"/>
      <c r="JP29" s="34"/>
      <c r="JQ29" s="34">
        <f t="shared" si="8"/>
        <v>0</v>
      </c>
      <c r="JR29" s="31">
        <v>9.8800000000000008</v>
      </c>
      <c r="JT29">
        <v>29.26</v>
      </c>
      <c r="JU29" s="103">
        <v>5.55</v>
      </c>
      <c r="JV29" s="31">
        <v>9.84</v>
      </c>
      <c r="JW29" s="132"/>
      <c r="JX29" s="28">
        <v>5.55</v>
      </c>
      <c r="JZ29" s="108">
        <v>4.45</v>
      </c>
      <c r="KB29">
        <v>4.45</v>
      </c>
      <c r="KJ29" s="103" t="str">
        <f t="shared" si="1"/>
        <v/>
      </c>
      <c r="KK29" s="103" t="str">
        <f t="shared" si="2"/>
        <v/>
      </c>
      <c r="KL29" s="103">
        <f t="shared" si="3"/>
        <v>10</v>
      </c>
      <c r="KM29" s="103" t="str">
        <f>IF(ISBLANK(JU29),"",IF(ISBLANK(JS29),"",IFERROR(((JU29-JS29)/0.36/P29),"")))</f>
        <v/>
      </c>
      <c r="KO29" s="103">
        <f>IF(ISBLANK(KL29),"",IF(ISBLANK(JT29),"",IFERROR(((KL29-JT29)/0.36/P29),"")))</f>
        <v>-1.6212121212121213</v>
      </c>
      <c r="KU29">
        <v>10</v>
      </c>
      <c r="KV29" s="73">
        <v>27.777777777777779</v>
      </c>
      <c r="KW29" s="73" t="s">
        <v>787</v>
      </c>
      <c r="KX29" s="73"/>
      <c r="KY29" s="73">
        <v>-1.6212121212121213</v>
      </c>
      <c r="KZ29" s="73"/>
    </row>
    <row r="30" spans="1:312" x14ac:dyDescent="0.25">
      <c r="A30" s="12" t="s">
        <v>10</v>
      </c>
      <c r="B30" s="4" t="s">
        <v>46</v>
      </c>
      <c r="C30" s="4" t="s">
        <v>662</v>
      </c>
      <c r="D30" s="4" t="s">
        <v>734</v>
      </c>
      <c r="E30" s="4" t="s">
        <v>15</v>
      </c>
      <c r="F30" s="12" t="s">
        <v>555</v>
      </c>
      <c r="G30" s="12" t="s">
        <v>560</v>
      </c>
      <c r="H30" s="24">
        <v>1</v>
      </c>
      <c r="I30" s="12" t="s">
        <v>557</v>
      </c>
      <c r="J30" s="12" t="s">
        <v>558</v>
      </c>
      <c r="K30" s="23">
        <v>957</v>
      </c>
      <c r="L30" s="94">
        <v>-2.3500519620000002</v>
      </c>
      <c r="M30" s="94">
        <v>34.049975992999997</v>
      </c>
      <c r="N30" s="17">
        <v>42783</v>
      </c>
      <c r="O30" s="17">
        <v>42816</v>
      </c>
      <c r="P30" s="23">
        <f t="shared" si="7"/>
        <v>33</v>
      </c>
      <c r="Q30" s="73">
        <f>INDEX([1]Sheet1!$J:$J,MATCH(A30,[1]Sheet1!$A:$A,0))</f>
        <v>161.59826314</v>
      </c>
      <c r="R30" s="87" t="s">
        <v>23</v>
      </c>
      <c r="S30" s="78">
        <v>0.5</v>
      </c>
      <c r="T30" s="78">
        <v>0.4</v>
      </c>
      <c r="U30" s="23"/>
      <c r="X30" s="100">
        <v>0.1</v>
      </c>
      <c r="Z30" s="100">
        <v>5</v>
      </c>
      <c r="AK30" s="100">
        <v>0.1</v>
      </c>
      <c r="EH30" s="23">
        <v>1</v>
      </c>
      <c r="EI30" s="147">
        <f t="shared" si="0"/>
        <v>6.1999999999999993</v>
      </c>
      <c r="EJ30" s="23">
        <v>7</v>
      </c>
      <c r="EL30" s="3" t="s">
        <v>127</v>
      </c>
      <c r="EM30" s="3" t="s">
        <v>850</v>
      </c>
      <c r="EN30" s="1">
        <v>1.8</v>
      </c>
      <c r="EO30" s="4">
        <v>0.9</v>
      </c>
      <c r="EP30" s="4"/>
      <c r="EQ30" s="4"/>
      <c r="ER30" s="4"/>
      <c r="ES30" s="4"/>
      <c r="ET30" s="4"/>
      <c r="EU30" s="4">
        <v>16</v>
      </c>
      <c r="EV30" s="4"/>
      <c r="EW30" s="4"/>
      <c r="EX30" s="4"/>
      <c r="EY30" s="4"/>
      <c r="EZ30" s="4"/>
      <c r="FA30" s="4"/>
      <c r="FB30" s="4"/>
      <c r="FC30" s="4"/>
      <c r="FD30" s="4"/>
      <c r="FE30" s="4"/>
      <c r="FF30" s="4"/>
      <c r="FG30" s="4"/>
      <c r="FH30" s="4"/>
      <c r="FI30" s="4"/>
      <c r="FJ30" s="4"/>
      <c r="FK30" s="4"/>
      <c r="FL30" s="4"/>
      <c r="FM30" s="4"/>
      <c r="FN30" s="4"/>
      <c r="FO30" s="4"/>
      <c r="JD30" s="4">
        <v>6</v>
      </c>
      <c r="JE30" s="4">
        <f t="shared" si="5"/>
        <v>22</v>
      </c>
      <c r="JF30" s="4">
        <v>25</v>
      </c>
      <c r="JH30" s="3" t="s">
        <v>268</v>
      </c>
      <c r="JI30" s="28" t="s">
        <v>850</v>
      </c>
      <c r="JL30" s="4"/>
      <c r="JM30" s="4"/>
      <c r="JN30" s="4"/>
      <c r="JO30" s="34"/>
      <c r="JP30" s="34"/>
      <c r="JQ30" s="34">
        <f t="shared" si="8"/>
        <v>0</v>
      </c>
      <c r="JR30" s="31">
        <v>6.38</v>
      </c>
      <c r="JU30" s="103">
        <v>1.91</v>
      </c>
      <c r="JV30" s="31">
        <v>17.350000000000001</v>
      </c>
      <c r="JW30" s="132"/>
      <c r="JX30" s="28">
        <v>1.91</v>
      </c>
      <c r="JZ30" s="106">
        <v>13.25</v>
      </c>
      <c r="KA30" s="5">
        <v>7.28</v>
      </c>
      <c r="KB30">
        <v>4.93</v>
      </c>
      <c r="KH30" s="103">
        <v>2.35</v>
      </c>
      <c r="KI30" s="103">
        <v>0.03</v>
      </c>
      <c r="KJ30" s="103">
        <f t="shared" si="1"/>
        <v>2.35</v>
      </c>
      <c r="KK30" s="103">
        <f t="shared" si="2"/>
        <v>0.03</v>
      </c>
      <c r="KL30" s="103">
        <f t="shared" si="3"/>
        <v>15.16</v>
      </c>
      <c r="KM30" s="103">
        <f>IF(ISBLANK(JU30),"",IF(ISBLANK(JS31),"",IFERROR(((JU30-JS31)/0.36/P30),"")))</f>
        <v>-4.2929292929292928E-2</v>
      </c>
      <c r="KN30" s="103">
        <f>IF(ISBLANK(JU30),"",IF(ISBLANK(JU30),"",IFERROR(((JU30-JU31)/0.36/P30),"")))</f>
        <v>-0.57070707070707072</v>
      </c>
      <c r="KO30" s="103">
        <f>IF(ISBLANK(JT31),"",IF(ISBLANK(KL30),"",IFERROR(((KL30-JT31)/0.36/P30),"")))</f>
        <v>1</v>
      </c>
      <c r="KP30" s="103">
        <f>IF(ISBLANK(KL31),"",IF(ISBLANK(KL30),"",IFERROR(((KL30-KL31)/0.36/P30),"")))</f>
        <v>0.29208754208754217</v>
      </c>
      <c r="KU30">
        <v>15.16</v>
      </c>
      <c r="KV30" s="73">
        <v>42.111111111111114</v>
      </c>
      <c r="KW30" s="73">
        <v>-4.2929292929292928E-2</v>
      </c>
      <c r="KX30" s="73">
        <v>-0.57070707070707072</v>
      </c>
      <c r="KY30" s="73">
        <v>1</v>
      </c>
      <c r="KZ30" s="73">
        <v>0.29208754208754217</v>
      </c>
    </row>
    <row r="31" spans="1:312" x14ac:dyDescent="0.25">
      <c r="A31" s="12" t="s">
        <v>11</v>
      </c>
      <c r="B31" s="4" t="s">
        <v>46</v>
      </c>
      <c r="C31" s="4" t="s">
        <v>662</v>
      </c>
      <c r="D31" s="4" t="s">
        <v>734</v>
      </c>
      <c r="E31" s="4" t="s">
        <v>15</v>
      </c>
      <c r="F31" s="12" t="s">
        <v>555</v>
      </c>
      <c r="G31" s="12" t="s">
        <v>560</v>
      </c>
      <c r="H31" s="24">
        <v>1</v>
      </c>
      <c r="I31" s="12" t="s">
        <v>559</v>
      </c>
      <c r="J31" s="12" t="s">
        <v>558</v>
      </c>
      <c r="K31" s="23">
        <v>957</v>
      </c>
      <c r="L31" s="94">
        <v>-2.3500519620000002</v>
      </c>
      <c r="M31" s="94">
        <v>34.049975992999997</v>
      </c>
      <c r="N31" s="17">
        <v>42783</v>
      </c>
      <c r="O31" s="17">
        <v>42816</v>
      </c>
      <c r="P31" s="23">
        <f t="shared" si="7"/>
        <v>33</v>
      </c>
      <c r="Q31" s="73">
        <f>INDEX([1]Sheet1!$J:$J,MATCH(A31,[1]Sheet1!$A:$A,0))</f>
        <v>161.59826314</v>
      </c>
      <c r="R31" s="87" t="s">
        <v>23</v>
      </c>
      <c r="S31" s="78">
        <v>1</v>
      </c>
      <c r="T31" s="78">
        <v>1</v>
      </c>
      <c r="U31" s="23"/>
      <c r="X31" s="100">
        <v>0.2</v>
      </c>
      <c r="Z31" s="100">
        <v>4</v>
      </c>
      <c r="AK31" s="100">
        <v>0.2</v>
      </c>
      <c r="AL31" s="100">
        <v>0.5</v>
      </c>
      <c r="AM31" s="100">
        <v>0.1</v>
      </c>
      <c r="EH31" s="23">
        <v>10</v>
      </c>
      <c r="EI31" s="147">
        <f t="shared" si="0"/>
        <v>15</v>
      </c>
      <c r="EJ31" s="23">
        <v>15</v>
      </c>
      <c r="EL31" s="3" t="s">
        <v>127</v>
      </c>
      <c r="EM31" s="3" t="s">
        <v>850</v>
      </c>
      <c r="EN31" s="1">
        <v>1.5</v>
      </c>
      <c r="EO31" s="4">
        <v>0.8</v>
      </c>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JD31" s="4">
        <v>10</v>
      </c>
      <c r="JE31" s="4">
        <f t="shared" si="5"/>
        <v>10</v>
      </c>
      <c r="JF31" s="4">
        <v>18</v>
      </c>
      <c r="JH31" s="3" t="s">
        <v>268</v>
      </c>
      <c r="JI31" s="28" t="s">
        <v>850</v>
      </c>
      <c r="JL31" s="4"/>
      <c r="JM31" s="4"/>
      <c r="JN31" s="4"/>
      <c r="JO31" s="34"/>
      <c r="JP31" s="34"/>
      <c r="JQ31" s="34">
        <f t="shared" si="8"/>
        <v>0</v>
      </c>
      <c r="JR31" s="31">
        <v>13.9</v>
      </c>
      <c r="JS31">
        <v>2.42</v>
      </c>
      <c r="JT31">
        <v>3.28</v>
      </c>
      <c r="JU31" s="103">
        <v>8.69</v>
      </c>
      <c r="JV31" s="31">
        <v>7.6</v>
      </c>
      <c r="JW31" s="132">
        <v>5.39</v>
      </c>
      <c r="JX31" s="28">
        <v>3.2</v>
      </c>
      <c r="JZ31" s="106">
        <v>3</v>
      </c>
      <c r="KB31">
        <v>3</v>
      </c>
      <c r="KF31" s="138"/>
      <c r="KG31" s="138"/>
      <c r="KH31" s="143">
        <v>1.96</v>
      </c>
      <c r="KI31" s="143">
        <v>0.26</v>
      </c>
      <c r="KJ31" s="103">
        <f t="shared" si="1"/>
        <v>1.96</v>
      </c>
      <c r="KK31" s="103">
        <f t="shared" si="2"/>
        <v>0.26</v>
      </c>
      <c r="KL31" s="103">
        <f t="shared" si="3"/>
        <v>11.69</v>
      </c>
      <c r="KM31" s="103">
        <f>IF(ISBLANK(JU31),"",IF(ISBLANK(JS31),"",IFERROR(((JU31-JS31)/0.36/P31),"")))</f>
        <v>0.52777777777777779</v>
      </c>
      <c r="KO31" s="103">
        <f>IF(ISBLANK(KL31),"",IF(ISBLANK(JT31),"",IFERROR(((KL31-JT31)/0.36/P31),"")))</f>
        <v>0.70791245791245794</v>
      </c>
      <c r="KU31">
        <v>11.69</v>
      </c>
      <c r="KV31" s="73">
        <v>32.472222222222221</v>
      </c>
      <c r="KW31" s="73">
        <v>0.52777777777777779</v>
      </c>
      <c r="KX31" s="73"/>
      <c r="KY31" s="73">
        <v>0.70791245791245794</v>
      </c>
      <c r="KZ31" s="73"/>
    </row>
    <row r="32" spans="1:312" ht="31.5" x14ac:dyDescent="0.25">
      <c r="A32" s="12" t="s">
        <v>12</v>
      </c>
      <c r="B32" s="4" t="s">
        <v>47</v>
      </c>
      <c r="C32" s="4" t="s">
        <v>662</v>
      </c>
      <c r="D32" s="4" t="s">
        <v>735</v>
      </c>
      <c r="E32" s="4" t="s">
        <v>15</v>
      </c>
      <c r="F32" s="12" t="s">
        <v>555</v>
      </c>
      <c r="G32" s="12" t="s">
        <v>560</v>
      </c>
      <c r="H32" s="24">
        <v>2</v>
      </c>
      <c r="I32" s="12" t="s">
        <v>557</v>
      </c>
      <c r="J32" s="12" t="s">
        <v>558</v>
      </c>
      <c r="K32" s="23">
        <v>959</v>
      </c>
      <c r="L32" s="94">
        <v>-2.3484879830000001</v>
      </c>
      <c r="M32" s="94">
        <v>34.050110019999998</v>
      </c>
      <c r="N32" s="17">
        <v>42783</v>
      </c>
      <c r="O32" s="17">
        <v>42816</v>
      </c>
      <c r="P32" s="23">
        <f t="shared" si="7"/>
        <v>33</v>
      </c>
      <c r="Q32" s="73">
        <f>INDEX([1]Sheet1!$J:$J,MATCH(A32,[1]Sheet1!$A:$A,0))</f>
        <v>161.59826314</v>
      </c>
      <c r="R32" s="87" t="s">
        <v>23</v>
      </c>
      <c r="S32" s="78">
        <v>0.5</v>
      </c>
      <c r="T32" s="78">
        <v>0.6</v>
      </c>
      <c r="U32" s="23"/>
      <c r="X32" s="100">
        <v>4</v>
      </c>
      <c r="Z32" s="100">
        <v>2</v>
      </c>
      <c r="AK32" s="100">
        <v>8</v>
      </c>
      <c r="AM32" s="100">
        <v>0.4</v>
      </c>
      <c r="AN32" s="100">
        <v>0.2</v>
      </c>
      <c r="AO32" s="100">
        <v>0.2</v>
      </c>
      <c r="EH32" s="23">
        <v>0.2</v>
      </c>
      <c r="EI32" s="147">
        <f t="shared" si="0"/>
        <v>14.999999999999998</v>
      </c>
      <c r="EJ32" s="23">
        <v>15</v>
      </c>
      <c r="EL32" s="3" t="s">
        <v>128</v>
      </c>
      <c r="EM32" s="3" t="s">
        <v>850</v>
      </c>
      <c r="EN32" s="1">
        <v>1.6</v>
      </c>
      <c r="EO32" s="4">
        <v>3</v>
      </c>
      <c r="EP32" s="4"/>
      <c r="EQ32" s="4"/>
      <c r="ER32" s="4"/>
      <c r="ES32" s="4">
        <v>10</v>
      </c>
      <c r="ET32" s="4"/>
      <c r="EU32" s="4"/>
      <c r="EV32" s="4"/>
      <c r="EW32" s="4"/>
      <c r="EX32" s="4"/>
      <c r="EY32" s="4"/>
      <c r="EZ32" s="4"/>
      <c r="FA32" s="4">
        <v>5</v>
      </c>
      <c r="FB32" s="4"/>
      <c r="FC32" s="4"/>
      <c r="FD32" s="4"/>
      <c r="FE32" s="4"/>
      <c r="FF32" s="4">
        <v>10</v>
      </c>
      <c r="FG32" s="4"/>
      <c r="FH32" s="4"/>
      <c r="FI32" s="4"/>
      <c r="FJ32" s="4"/>
      <c r="FK32" s="4"/>
      <c r="FL32" s="4"/>
      <c r="FM32" s="4"/>
      <c r="FN32" s="4"/>
      <c r="FO32" s="4"/>
      <c r="JD32" s="4">
        <v>0</v>
      </c>
      <c r="JE32" s="4">
        <f t="shared" si="5"/>
        <v>25</v>
      </c>
      <c r="JF32" s="4">
        <v>40</v>
      </c>
      <c r="JH32" s="3" t="s">
        <v>268</v>
      </c>
      <c r="JI32" s="28" t="s">
        <v>850</v>
      </c>
      <c r="JL32" s="4"/>
      <c r="JM32" s="4"/>
      <c r="JN32" s="4"/>
      <c r="JO32" s="34"/>
      <c r="JP32" s="34"/>
      <c r="JQ32" s="34">
        <f t="shared" si="8"/>
        <v>0</v>
      </c>
      <c r="JR32" s="31">
        <v>0</v>
      </c>
      <c r="JU32" s="103">
        <v>0</v>
      </c>
      <c r="JV32" s="31">
        <v>18.78</v>
      </c>
      <c r="JW32" s="132"/>
      <c r="JX32" s="28"/>
      <c r="JZ32" s="106">
        <v>13.46</v>
      </c>
      <c r="KA32" s="5">
        <v>5.19</v>
      </c>
      <c r="KB32">
        <v>4.0199999999999996</v>
      </c>
      <c r="KC32" t="s">
        <v>596</v>
      </c>
      <c r="KH32" s="103">
        <v>2</v>
      </c>
      <c r="KI32" s="103">
        <v>0.13</v>
      </c>
      <c r="KJ32" s="103">
        <f t="shared" si="1"/>
        <v>2</v>
      </c>
      <c r="KK32" s="103">
        <f t="shared" si="2"/>
        <v>0.13</v>
      </c>
      <c r="KL32" s="103">
        <f t="shared" si="3"/>
        <v>13.46</v>
      </c>
      <c r="KM32" s="103">
        <f>IF(ISBLANK(JU32),"",IF(ISBLANK(JS33),"",IFERROR(((JU32-JS33)/0.36/P32),"")))</f>
        <v>-5.8080808080808073E-2</v>
      </c>
      <c r="KN32" s="103">
        <f>IF(ISBLANK(JU32),"",IF(ISBLANK(JU32),"",IFERROR(((JU32-JU33)/0.36/P32),"")))</f>
        <v>-1.2626262626262626E-2</v>
      </c>
      <c r="KO32" s="103">
        <f>IF(ISBLANK(JT33),"",IF(ISBLANK(KL32),"",IFERROR(((KL32-JT33)/0.36/P32),"")))</f>
        <v>0.86279461279461289</v>
      </c>
      <c r="KP32" s="103">
        <f>IF(ISBLANK(KL33),"",IF(ISBLANK(KL32),"",IFERROR(((KL32-KL33)/0.36/P32),"")))</f>
        <v>0.67760942760942766</v>
      </c>
      <c r="KU32">
        <v>13.46</v>
      </c>
      <c r="KV32" s="73">
        <v>37.388888888888893</v>
      </c>
      <c r="KW32" s="73">
        <v>-5.8080808080808073E-2</v>
      </c>
      <c r="KX32" s="73">
        <v>-1.2626262626262626E-2</v>
      </c>
      <c r="KY32" s="73">
        <v>0.86279461279461289</v>
      </c>
      <c r="KZ32" s="73">
        <v>0.67760942760942766</v>
      </c>
    </row>
    <row r="33" spans="1:312" ht="31.5" x14ac:dyDescent="0.25">
      <c r="A33" s="12" t="s">
        <v>13</v>
      </c>
      <c r="B33" s="4" t="s">
        <v>47</v>
      </c>
      <c r="C33" s="4" t="s">
        <v>662</v>
      </c>
      <c r="D33" s="4" t="s">
        <v>735</v>
      </c>
      <c r="E33" s="4" t="s">
        <v>15</v>
      </c>
      <c r="F33" s="12" t="s">
        <v>555</v>
      </c>
      <c r="G33" s="12" t="s">
        <v>560</v>
      </c>
      <c r="H33" s="24">
        <v>2</v>
      </c>
      <c r="I33" s="12" t="s">
        <v>559</v>
      </c>
      <c r="J33" s="12" t="s">
        <v>558</v>
      </c>
      <c r="K33" s="23">
        <v>959</v>
      </c>
      <c r="L33" s="94">
        <v>-2.3484879830000001</v>
      </c>
      <c r="M33" s="94">
        <v>34.050110019999998</v>
      </c>
      <c r="N33" s="17">
        <v>42783</v>
      </c>
      <c r="O33" s="17">
        <v>42816</v>
      </c>
      <c r="P33" s="23">
        <f t="shared" si="7"/>
        <v>33</v>
      </c>
      <c r="Q33" s="73">
        <f>INDEX([1]Sheet1!$J:$J,MATCH(A33,[1]Sheet1!$A:$A,0))</f>
        <v>161.59826314</v>
      </c>
      <c r="R33" s="87" t="s">
        <v>23</v>
      </c>
      <c r="S33" s="78">
        <v>1</v>
      </c>
      <c r="T33" s="78">
        <v>0.2</v>
      </c>
      <c r="U33" s="23"/>
      <c r="X33" s="100">
        <v>0.2</v>
      </c>
      <c r="Z33" s="100">
        <v>0.1</v>
      </c>
      <c r="AG33" s="100">
        <v>0.5</v>
      </c>
      <c r="AK33" s="100">
        <v>5</v>
      </c>
      <c r="AP33" s="100">
        <v>0.1</v>
      </c>
      <c r="EH33" s="23">
        <v>0.2</v>
      </c>
      <c r="EI33" s="147">
        <f t="shared" si="0"/>
        <v>6.1</v>
      </c>
      <c r="EJ33" s="23">
        <v>7</v>
      </c>
      <c r="EL33" s="3" t="s">
        <v>128</v>
      </c>
      <c r="EM33" s="3" t="s">
        <v>850</v>
      </c>
      <c r="EN33" s="1">
        <v>1</v>
      </c>
      <c r="EO33" s="4">
        <v>2.6</v>
      </c>
      <c r="EP33" s="4"/>
      <c r="EQ33" s="4"/>
      <c r="ER33" s="4"/>
      <c r="ES33" s="4"/>
      <c r="ET33" s="4"/>
      <c r="EU33" s="4"/>
      <c r="EV33" s="4"/>
      <c r="EW33" s="4"/>
      <c r="EX33" s="4"/>
      <c r="EY33" s="4"/>
      <c r="EZ33" s="4"/>
      <c r="FA33" s="4"/>
      <c r="FB33" s="4"/>
      <c r="FC33" s="4"/>
      <c r="FD33" s="4"/>
      <c r="FE33" s="4"/>
      <c r="FF33" s="4">
        <v>12</v>
      </c>
      <c r="FG33" s="4"/>
      <c r="FH33" s="4"/>
      <c r="FI33" s="4"/>
      <c r="FJ33" s="4"/>
      <c r="FK33" s="4"/>
      <c r="FL33" s="4"/>
      <c r="FM33" s="4"/>
      <c r="FN33" s="4"/>
      <c r="FO33" s="4"/>
      <c r="JD33" s="4">
        <v>3</v>
      </c>
      <c r="JE33" s="4">
        <f t="shared" si="5"/>
        <v>15</v>
      </c>
      <c r="JF33" s="4">
        <v>20</v>
      </c>
      <c r="JH33" s="3" t="s">
        <v>268</v>
      </c>
      <c r="JI33" s="28" t="s">
        <v>850</v>
      </c>
      <c r="JL33" s="4"/>
      <c r="JM33" s="4"/>
      <c r="JN33" s="4"/>
      <c r="JO33" s="34"/>
      <c r="JP33" s="34"/>
      <c r="JQ33" s="34">
        <f t="shared" si="8"/>
        <v>0</v>
      </c>
      <c r="JR33" s="31">
        <v>5.12</v>
      </c>
      <c r="JS33">
        <v>0.69</v>
      </c>
      <c r="JT33">
        <v>3.21</v>
      </c>
      <c r="JU33" s="103">
        <v>0.15</v>
      </c>
      <c r="JV33" s="31">
        <v>10.73</v>
      </c>
      <c r="JW33" s="132"/>
      <c r="JX33" s="28">
        <v>0.15</v>
      </c>
      <c r="JZ33" s="106">
        <v>5.26</v>
      </c>
      <c r="KB33">
        <v>5.26</v>
      </c>
      <c r="KJ33" s="103" t="str">
        <f t="shared" si="1"/>
        <v/>
      </c>
      <c r="KK33" s="103" t="str">
        <f t="shared" si="2"/>
        <v/>
      </c>
      <c r="KL33" s="103">
        <f t="shared" si="3"/>
        <v>5.41</v>
      </c>
      <c r="KM33" s="103">
        <f>IF(ISBLANK(JU33),"",IF(ISBLANK(JS33),"",IFERROR(((JU33-JS33)/0.36/P33),"")))</f>
        <v>-4.5454545454545449E-2</v>
      </c>
      <c r="KO33" s="103">
        <f>IF(ISBLANK(KL33),"",IF(ISBLANK(JT33),"",IFERROR(((KL33-JT33)/0.36/P33),"")))</f>
        <v>0.1851851851851852</v>
      </c>
      <c r="KU33">
        <v>5.41</v>
      </c>
      <c r="KV33" s="73">
        <v>15.027777777777779</v>
      </c>
      <c r="KW33" s="73">
        <v>-4.5454545454545449E-2</v>
      </c>
      <c r="KX33" s="73"/>
      <c r="KY33" s="73">
        <v>0.1851851851851852</v>
      </c>
      <c r="KZ33" s="73"/>
    </row>
    <row r="34" spans="1:312" x14ac:dyDescent="0.25">
      <c r="A34" s="12" t="s">
        <v>16</v>
      </c>
      <c r="B34" s="4" t="s">
        <v>48</v>
      </c>
      <c r="C34" s="4" t="s">
        <v>662</v>
      </c>
      <c r="D34" s="4" t="s">
        <v>736</v>
      </c>
      <c r="E34" s="4" t="s">
        <v>15</v>
      </c>
      <c r="F34" s="12" t="s">
        <v>555</v>
      </c>
      <c r="G34" s="12" t="s">
        <v>560</v>
      </c>
      <c r="H34" s="24">
        <v>3</v>
      </c>
      <c r="I34" s="12" t="s">
        <v>557</v>
      </c>
      <c r="J34" s="12" t="s">
        <v>558</v>
      </c>
      <c r="K34" s="23">
        <v>1022</v>
      </c>
      <c r="L34" s="94">
        <v>-2.3672930339999998</v>
      </c>
      <c r="M34" s="94">
        <v>34.062509034000001</v>
      </c>
      <c r="N34" s="17">
        <v>42783</v>
      </c>
      <c r="O34" s="17">
        <v>42816</v>
      </c>
      <c r="P34" s="23">
        <f t="shared" si="7"/>
        <v>33</v>
      </c>
      <c r="Q34" s="73">
        <f>INDEX([1]Sheet1!$J:$J,MATCH(A34,[1]Sheet1!$A:$A,0))</f>
        <v>161.59826314</v>
      </c>
      <c r="R34" s="87" t="s">
        <v>23</v>
      </c>
      <c r="S34" s="78">
        <v>1</v>
      </c>
      <c r="T34" s="78">
        <v>1.5</v>
      </c>
      <c r="U34" s="23"/>
      <c r="EH34" s="23"/>
      <c r="EI34" s="147">
        <f t="shared" si="0"/>
        <v>0</v>
      </c>
      <c r="EJ34" s="23"/>
      <c r="EL34" s="3" t="s">
        <v>130</v>
      </c>
      <c r="EM34" s="3" t="s">
        <v>850</v>
      </c>
      <c r="EN34" s="1">
        <v>3.2</v>
      </c>
      <c r="EO34" s="4">
        <v>2.6</v>
      </c>
      <c r="EP34" s="4"/>
      <c r="EQ34" s="4"/>
      <c r="ER34" s="4"/>
      <c r="ES34" s="4"/>
      <c r="ET34" s="4"/>
      <c r="EU34" s="4">
        <v>45</v>
      </c>
      <c r="EV34" s="4"/>
      <c r="EW34" s="4"/>
      <c r="EX34" s="4"/>
      <c r="EY34" s="4"/>
      <c r="EZ34" s="4"/>
      <c r="FA34" s="4"/>
      <c r="FB34" s="4"/>
      <c r="FC34" s="4"/>
      <c r="FD34" s="4"/>
      <c r="FE34" s="4"/>
      <c r="FF34" s="4"/>
      <c r="FG34" s="4"/>
      <c r="FH34" s="4"/>
      <c r="FI34" s="4"/>
      <c r="FJ34" s="4"/>
      <c r="FK34" s="4"/>
      <c r="FL34" s="4"/>
      <c r="FM34" s="4"/>
      <c r="FN34" s="4"/>
      <c r="FO34" s="4"/>
      <c r="JD34" s="4">
        <v>5</v>
      </c>
      <c r="JE34" s="4">
        <f t="shared" si="5"/>
        <v>50</v>
      </c>
      <c r="JF34" s="4">
        <v>70</v>
      </c>
      <c r="JH34" s="3" t="s">
        <v>269</v>
      </c>
      <c r="JI34" s="28" t="s">
        <v>850</v>
      </c>
      <c r="JL34" s="4"/>
      <c r="JM34" s="4"/>
      <c r="JN34" s="4"/>
      <c r="JO34" s="34"/>
      <c r="JP34" s="34"/>
      <c r="JQ34" s="34">
        <f t="shared" ref="JQ34:JQ53" si="9">JJ34+JK34</f>
        <v>0</v>
      </c>
      <c r="JR34" s="31">
        <v>5.16</v>
      </c>
      <c r="JU34" s="103">
        <v>5.16</v>
      </c>
      <c r="JV34" s="31">
        <v>38.44</v>
      </c>
      <c r="JW34" s="132"/>
      <c r="JX34" s="28">
        <v>5.16</v>
      </c>
      <c r="JZ34" s="106">
        <v>31.55</v>
      </c>
      <c r="KA34" s="5">
        <v>4.96</v>
      </c>
      <c r="KB34">
        <v>4.78</v>
      </c>
      <c r="KC34" t="s">
        <v>596</v>
      </c>
      <c r="KH34" s="103">
        <v>2.17</v>
      </c>
      <c r="KI34" s="103">
        <v>0.19</v>
      </c>
      <c r="KJ34" s="103">
        <f t="shared" si="1"/>
        <v>2.17</v>
      </c>
      <c r="KK34" s="103">
        <f t="shared" si="2"/>
        <v>0.19</v>
      </c>
      <c r="KL34" s="103">
        <f t="shared" si="3"/>
        <v>36.71</v>
      </c>
      <c r="KM34" s="103" t="str">
        <f>IF(ISBLANK(JU34),"",IF(ISBLANK(JS35),"",IFERROR(((JU34-JS35)/0.36/P34),"")))</f>
        <v/>
      </c>
      <c r="KN34" s="103">
        <f>IF(ISBLANK(JU34),"",IF(ISBLANK(JU34),"",IFERROR(((JU34-JU35)/0.36/P34),"")))</f>
        <v>0.35269360269360278</v>
      </c>
      <c r="KO34" s="103">
        <f>IF(ISBLANK(JT35),"",IF(ISBLANK(KL34),"",IFERROR(((KL34-JT35)/0.36/P34),"")))</f>
        <v>2.6725589225589226</v>
      </c>
      <c r="KP34" s="103">
        <f>IF(ISBLANK(KL35),"",IF(ISBLANK(KL34),"",IFERROR(((KL34-KL35)/0.36/P34),"")))</f>
        <v>1.2567340067340071</v>
      </c>
      <c r="KU34">
        <v>36.71</v>
      </c>
      <c r="KV34" s="73">
        <v>101.97222222222223</v>
      </c>
      <c r="KW34" s="73" t="s">
        <v>787</v>
      </c>
      <c r="KX34" s="73">
        <v>0.35269360269360278</v>
      </c>
      <c r="KY34" s="73">
        <v>2.6725589225589226</v>
      </c>
      <c r="KZ34" s="73">
        <v>1.2567340067340071</v>
      </c>
    </row>
    <row r="35" spans="1:312" x14ac:dyDescent="0.25">
      <c r="A35" s="12" t="s">
        <v>17</v>
      </c>
      <c r="B35" s="4" t="s">
        <v>48</v>
      </c>
      <c r="C35" s="4" t="s">
        <v>662</v>
      </c>
      <c r="D35" s="4" t="s">
        <v>736</v>
      </c>
      <c r="E35" s="4" t="s">
        <v>15</v>
      </c>
      <c r="F35" s="12" t="s">
        <v>555</v>
      </c>
      <c r="G35" s="12" t="s">
        <v>560</v>
      </c>
      <c r="H35" s="24">
        <v>3</v>
      </c>
      <c r="I35" s="12" t="s">
        <v>559</v>
      </c>
      <c r="J35" s="12" t="s">
        <v>558</v>
      </c>
      <c r="K35" s="23">
        <v>1022</v>
      </c>
      <c r="L35" s="94">
        <v>-2.3672930339999998</v>
      </c>
      <c r="M35" s="94">
        <v>34.062509034000001</v>
      </c>
      <c r="N35" s="17">
        <v>42783</v>
      </c>
      <c r="O35" s="17">
        <v>42816</v>
      </c>
      <c r="P35" s="23">
        <f t="shared" si="7"/>
        <v>33</v>
      </c>
      <c r="Q35" s="73">
        <f>INDEX([1]Sheet1!$J:$J,MATCH(A35,[1]Sheet1!$A:$A,0))</f>
        <v>161.59826314</v>
      </c>
      <c r="R35" s="87" t="s">
        <v>23</v>
      </c>
      <c r="S35" s="78">
        <v>1</v>
      </c>
      <c r="T35" s="78">
        <v>0.9</v>
      </c>
      <c r="U35" s="23"/>
      <c r="EH35" s="23"/>
      <c r="EI35" s="147">
        <f t="shared" si="0"/>
        <v>0</v>
      </c>
      <c r="EJ35" s="23"/>
      <c r="EL35" s="3" t="s">
        <v>130</v>
      </c>
      <c r="EM35" s="3" t="s">
        <v>850</v>
      </c>
      <c r="EN35" s="1">
        <v>1.6</v>
      </c>
      <c r="EO35" s="4">
        <v>0.8</v>
      </c>
      <c r="EP35" s="4"/>
      <c r="EQ35" s="4"/>
      <c r="ER35" s="4"/>
      <c r="ES35" s="4"/>
      <c r="ET35" s="4"/>
      <c r="EU35" s="4">
        <v>44</v>
      </c>
      <c r="EV35" s="4"/>
      <c r="EW35" s="4"/>
      <c r="EX35" s="4"/>
      <c r="EY35" s="4"/>
      <c r="EZ35" s="4"/>
      <c r="FA35" s="4"/>
      <c r="FB35" s="4"/>
      <c r="FC35" s="4"/>
      <c r="FD35" s="4"/>
      <c r="FE35" s="4"/>
      <c r="FF35" s="4"/>
      <c r="FG35" s="4"/>
      <c r="FH35" s="4"/>
      <c r="FI35" s="4"/>
      <c r="FJ35" s="4"/>
      <c r="FK35" s="4"/>
      <c r="FL35" s="4"/>
      <c r="FM35" s="4"/>
      <c r="FN35" s="4"/>
      <c r="FO35" s="4"/>
      <c r="JD35" s="4">
        <v>2</v>
      </c>
      <c r="JE35" s="4">
        <f t="shared" si="5"/>
        <v>46</v>
      </c>
      <c r="JF35" s="4">
        <v>55</v>
      </c>
      <c r="JI35" s="28" t="s">
        <v>850</v>
      </c>
      <c r="JL35" s="4"/>
      <c r="JM35" s="4"/>
      <c r="JN35" s="4"/>
      <c r="JO35" s="34"/>
      <c r="JP35" s="34"/>
      <c r="JQ35" s="34">
        <f t="shared" si="9"/>
        <v>0</v>
      </c>
      <c r="JR35" s="31">
        <v>5.42</v>
      </c>
      <c r="JT35">
        <v>4.96</v>
      </c>
      <c r="JU35" s="103">
        <v>0.97</v>
      </c>
      <c r="JV35" s="31">
        <v>27.5</v>
      </c>
      <c r="JW35" s="132"/>
      <c r="JX35" s="28">
        <v>0.97</v>
      </c>
      <c r="JZ35" s="106">
        <v>20.81</v>
      </c>
      <c r="KA35" s="5">
        <v>4.9400000000000004</v>
      </c>
      <c r="KB35">
        <v>4.08</v>
      </c>
      <c r="KC35" t="s">
        <v>596</v>
      </c>
      <c r="KH35" s="138">
        <v>1.05</v>
      </c>
      <c r="KI35" s="138">
        <v>0.09</v>
      </c>
      <c r="KJ35" s="103">
        <f t="shared" si="1"/>
        <v>1.05</v>
      </c>
      <c r="KK35" s="103">
        <f t="shared" si="2"/>
        <v>0.09</v>
      </c>
      <c r="KL35" s="103">
        <f t="shared" si="3"/>
        <v>21.779999999999998</v>
      </c>
      <c r="KM35" s="103" t="str">
        <f>IF(ISBLANK(JU35),"",IF(ISBLANK(JS35),"",IFERROR(((JU35-JS35)/0.36/P35),"")))</f>
        <v/>
      </c>
      <c r="KO35" s="103">
        <f>IF(ISBLANK(KL35),"",IF(ISBLANK(JT35),"",IFERROR(((KL35-JT35)/0.36/P35),"")))</f>
        <v>1.4158249158249157</v>
      </c>
      <c r="KU35">
        <v>21.779999999999998</v>
      </c>
      <c r="KV35" s="73">
        <v>60.499999999999993</v>
      </c>
      <c r="KW35" s="73" t="s">
        <v>787</v>
      </c>
      <c r="KX35" s="73"/>
      <c r="KY35" s="73">
        <v>1.4158249158249157</v>
      </c>
      <c r="KZ35" s="73"/>
    </row>
    <row r="36" spans="1:312" ht="31.5" x14ac:dyDescent="0.25">
      <c r="A36" s="12" t="s">
        <v>18</v>
      </c>
      <c r="B36" s="4" t="s">
        <v>49</v>
      </c>
      <c r="C36" s="4" t="s">
        <v>662</v>
      </c>
      <c r="D36" s="4" t="s">
        <v>737</v>
      </c>
      <c r="E36" s="4" t="s">
        <v>15</v>
      </c>
      <c r="F36" s="12" t="s">
        <v>555</v>
      </c>
      <c r="G36" s="12" t="s">
        <v>560</v>
      </c>
      <c r="H36" s="24">
        <v>4</v>
      </c>
      <c r="I36" s="12" t="s">
        <v>557</v>
      </c>
      <c r="J36" s="12" t="s">
        <v>558</v>
      </c>
      <c r="K36" s="23">
        <v>1020</v>
      </c>
      <c r="L36" s="94">
        <v>-2.3685700170000001</v>
      </c>
      <c r="M36" s="94">
        <v>34.062585980000001</v>
      </c>
      <c r="N36" s="17">
        <v>42789</v>
      </c>
      <c r="O36" s="17">
        <v>42816</v>
      </c>
      <c r="P36" s="23">
        <f t="shared" si="7"/>
        <v>27</v>
      </c>
      <c r="Q36" s="73">
        <f>INDEX([1]Sheet1!$J:$J,MATCH(A36,[1]Sheet1!$A:$A,0))</f>
        <v>119.69039660199999</v>
      </c>
      <c r="R36" s="87" t="s">
        <v>23</v>
      </c>
      <c r="S36" s="78"/>
      <c r="T36" s="78">
        <v>0.7</v>
      </c>
      <c r="U36" s="23">
        <v>0.5</v>
      </c>
      <c r="Z36" s="100">
        <v>6</v>
      </c>
      <c r="AA36" s="100">
        <v>1</v>
      </c>
      <c r="AB36" s="100">
        <v>0.1</v>
      </c>
      <c r="AN36" s="100">
        <v>3</v>
      </c>
      <c r="EH36" s="23">
        <v>9</v>
      </c>
      <c r="EI36" s="147">
        <f t="shared" si="0"/>
        <v>19.600000000000001</v>
      </c>
      <c r="EJ36" s="23">
        <v>20</v>
      </c>
      <c r="EL36" s="3" t="s">
        <v>131</v>
      </c>
      <c r="EM36" s="3" t="s">
        <v>850</v>
      </c>
      <c r="EN36" s="1">
        <v>1.5</v>
      </c>
      <c r="EO36" s="4">
        <v>0.7</v>
      </c>
      <c r="EP36" s="4"/>
      <c r="EQ36" s="4"/>
      <c r="ER36" s="4"/>
      <c r="ES36" s="4"/>
      <c r="ET36" s="4"/>
      <c r="EU36" s="4">
        <v>28</v>
      </c>
      <c r="EV36" s="4"/>
      <c r="EW36" s="4"/>
      <c r="EX36" s="4"/>
      <c r="EY36" s="4"/>
      <c r="EZ36" s="4"/>
      <c r="FA36" s="4"/>
      <c r="FB36" s="4"/>
      <c r="FC36" s="4">
        <v>10</v>
      </c>
      <c r="FD36" s="4"/>
      <c r="FE36" s="4"/>
      <c r="FF36" s="4"/>
      <c r="FG36" s="4"/>
      <c r="FH36" s="4"/>
      <c r="FI36" s="4"/>
      <c r="FJ36" s="4"/>
      <c r="FK36" s="4"/>
      <c r="FL36" s="4"/>
      <c r="FM36" s="4"/>
      <c r="FN36" s="4"/>
      <c r="FO36" s="4"/>
      <c r="JD36" s="4">
        <v>0</v>
      </c>
      <c r="JE36" s="4">
        <f t="shared" si="5"/>
        <v>38</v>
      </c>
      <c r="JF36" s="4">
        <v>60</v>
      </c>
      <c r="JI36" s="28" t="s">
        <v>850</v>
      </c>
      <c r="JL36" s="4"/>
      <c r="JM36" s="4"/>
      <c r="JN36" s="4"/>
      <c r="JO36" s="34"/>
      <c r="JP36" s="34"/>
      <c r="JQ36" s="34">
        <f t="shared" si="9"/>
        <v>0</v>
      </c>
      <c r="JR36" s="31">
        <v>0</v>
      </c>
      <c r="JU36" s="103">
        <v>0</v>
      </c>
      <c r="JV36" s="31">
        <v>39.46</v>
      </c>
      <c r="JW36" s="132"/>
      <c r="JX36" s="28"/>
      <c r="JZ36" s="106">
        <v>26.71</v>
      </c>
      <c r="KA36" s="5">
        <v>5.35</v>
      </c>
      <c r="KB36">
        <v>4.9400000000000004</v>
      </c>
      <c r="KC36" t="s">
        <v>596</v>
      </c>
      <c r="KH36" s="103">
        <v>2.31</v>
      </c>
      <c r="KI36" s="103">
        <v>0.1</v>
      </c>
      <c r="KJ36" s="103">
        <f t="shared" si="1"/>
        <v>2.31</v>
      </c>
      <c r="KK36" s="103">
        <f t="shared" si="2"/>
        <v>0.1</v>
      </c>
      <c r="KL36" s="103">
        <f t="shared" si="3"/>
        <v>26.71</v>
      </c>
      <c r="KM36" s="103">
        <f>IF(ISBLANK(JU36),"",IF(ISBLANK(JS37),"",IFERROR(((JU36-JS37)/0.36/P36),"")))</f>
        <v>-0.16975308641975306</v>
      </c>
      <c r="KN36" s="103">
        <f>IF(ISBLANK(JU36),"",IF(ISBLANK(JU36),"",IFERROR(((JU36-JU37)/0.36/P36),"")))</f>
        <v>0</v>
      </c>
      <c r="KO36" s="103">
        <f>IF(ISBLANK(JT37),"",IF(ISBLANK(KL36),"",IFERROR(((KL36-JT37)/0.36/P36),"")))</f>
        <v>2.2942386831275723</v>
      </c>
      <c r="KP36" s="103">
        <f>IF(ISBLANK(KL37),"",IF(ISBLANK(KL36),"",IFERROR(((KL36-KL37)/0.36/P36),"")))</f>
        <v>0.9125514403292182</v>
      </c>
      <c r="KU36">
        <v>26.71</v>
      </c>
      <c r="KV36" s="73">
        <v>74.194444444444443</v>
      </c>
      <c r="KW36" s="73">
        <v>-0.16975308641975306</v>
      </c>
      <c r="KX36" s="73">
        <v>0</v>
      </c>
      <c r="KY36" s="73">
        <v>2.2942386831275723</v>
      </c>
      <c r="KZ36" s="73">
        <v>0.9125514403292182</v>
      </c>
    </row>
    <row r="37" spans="1:312" ht="31.5" x14ac:dyDescent="0.25">
      <c r="A37" s="12" t="s">
        <v>19</v>
      </c>
      <c r="B37" s="4" t="s">
        <v>49</v>
      </c>
      <c r="C37" s="4" t="s">
        <v>662</v>
      </c>
      <c r="D37" s="4" t="s">
        <v>737</v>
      </c>
      <c r="E37" s="4" t="s">
        <v>15</v>
      </c>
      <c r="F37" s="12" t="s">
        <v>555</v>
      </c>
      <c r="G37" s="12" t="s">
        <v>560</v>
      </c>
      <c r="H37" s="24">
        <v>4</v>
      </c>
      <c r="I37" s="12" t="s">
        <v>559</v>
      </c>
      <c r="J37" s="12" t="s">
        <v>558</v>
      </c>
      <c r="K37" s="23">
        <v>1020</v>
      </c>
      <c r="L37" s="94">
        <v>-2.3685700170000001</v>
      </c>
      <c r="M37" s="94">
        <v>34.062585980000001</v>
      </c>
      <c r="N37" s="17">
        <v>42789</v>
      </c>
      <c r="O37" s="17">
        <v>42816</v>
      </c>
      <c r="P37" s="23">
        <f t="shared" si="7"/>
        <v>27</v>
      </c>
      <c r="Q37" s="73">
        <f>INDEX([1]Sheet1!$J:$J,MATCH(A37,[1]Sheet1!$A:$A,0))</f>
        <v>119.69039660199999</v>
      </c>
      <c r="R37" s="87" t="s">
        <v>23</v>
      </c>
      <c r="S37" s="78"/>
      <c r="T37" s="78">
        <v>0.4</v>
      </c>
      <c r="U37" s="23">
        <v>1</v>
      </c>
      <c r="Z37" s="100">
        <v>6</v>
      </c>
      <c r="EH37" s="23">
        <v>8</v>
      </c>
      <c r="EI37" s="147">
        <f t="shared" si="0"/>
        <v>15</v>
      </c>
      <c r="EJ37" s="23">
        <v>15</v>
      </c>
      <c r="EL37" s="3" t="s">
        <v>131</v>
      </c>
      <c r="EM37" s="3" t="s">
        <v>850</v>
      </c>
      <c r="EN37" s="1">
        <v>0.5</v>
      </c>
      <c r="EO37" s="4">
        <v>1.5</v>
      </c>
      <c r="EP37" s="4"/>
      <c r="EQ37" s="4"/>
      <c r="ER37" s="4"/>
      <c r="ES37" s="4"/>
      <c r="ET37" s="4"/>
      <c r="EU37" s="4">
        <v>36</v>
      </c>
      <c r="EV37" s="4"/>
      <c r="EW37" s="4"/>
      <c r="EX37" s="4"/>
      <c r="EY37" s="4"/>
      <c r="EZ37" s="4"/>
      <c r="FA37" s="4"/>
      <c r="FB37" s="4"/>
      <c r="FC37" s="4"/>
      <c r="FD37" s="4"/>
      <c r="FE37" s="4"/>
      <c r="FF37" s="4"/>
      <c r="FG37" s="4"/>
      <c r="FH37" s="4"/>
      <c r="FI37" s="4"/>
      <c r="FJ37" s="4"/>
      <c r="FK37" s="4"/>
      <c r="FL37" s="4"/>
      <c r="FM37" s="4"/>
      <c r="FN37" s="4"/>
      <c r="FO37" s="4"/>
      <c r="JD37" s="4">
        <v>0</v>
      </c>
      <c r="JE37" s="4">
        <f t="shared" si="5"/>
        <v>36</v>
      </c>
      <c r="JF37" s="4">
        <v>40</v>
      </c>
      <c r="JI37" s="28" t="s">
        <v>850</v>
      </c>
      <c r="JL37" s="4"/>
      <c r="JM37" s="4"/>
      <c r="JN37" s="4"/>
      <c r="JO37" s="34"/>
      <c r="JP37" s="34"/>
      <c r="JQ37" s="34">
        <f t="shared" si="9"/>
        <v>0</v>
      </c>
      <c r="JR37" s="31">
        <v>0</v>
      </c>
      <c r="JS37">
        <v>1.65</v>
      </c>
      <c r="JT37">
        <v>4.41</v>
      </c>
      <c r="JU37" s="103">
        <v>0</v>
      </c>
      <c r="JV37" s="31">
        <v>26.36</v>
      </c>
      <c r="JW37" s="132"/>
      <c r="JX37" s="28"/>
      <c r="JZ37" s="106">
        <v>17.84</v>
      </c>
      <c r="KA37" s="5">
        <v>5.0599999999999996</v>
      </c>
      <c r="KB37">
        <v>2.93</v>
      </c>
      <c r="KC37" t="s">
        <v>596</v>
      </c>
      <c r="KF37" s="143">
        <v>2.4900000000000002</v>
      </c>
      <c r="KG37" s="143">
        <v>0.12</v>
      </c>
      <c r="KH37" s="103">
        <v>2.0699999999999998</v>
      </c>
      <c r="KI37" s="103">
        <v>0.18</v>
      </c>
      <c r="KJ37" s="103">
        <f t="shared" si="1"/>
        <v>4.5600000000000005</v>
      </c>
      <c r="KK37" s="103">
        <f t="shared" si="2"/>
        <v>0.3</v>
      </c>
      <c r="KL37" s="103">
        <f t="shared" si="3"/>
        <v>17.84</v>
      </c>
      <c r="KM37" s="103">
        <f>IF(ISBLANK(JU37),"",IF(ISBLANK(JS37),"",IFERROR(((JU37-JS37)/0.36/P37),"")))</f>
        <v>-0.16975308641975306</v>
      </c>
      <c r="KO37" s="103">
        <f>IF(ISBLANK(KL37),"",IF(ISBLANK(JT37),"",IFERROR(((KL37-JT37)/0.36/P37),"")))</f>
        <v>1.381687242798354</v>
      </c>
      <c r="KU37">
        <v>17.84</v>
      </c>
      <c r="KV37" s="73">
        <v>49.555555555555557</v>
      </c>
      <c r="KW37" s="73">
        <v>-0.16975308641975306</v>
      </c>
      <c r="KX37" s="73"/>
      <c r="KY37" s="73">
        <v>1.381687242798354</v>
      </c>
      <c r="KZ37" s="73"/>
    </row>
    <row r="38" spans="1:312" x14ac:dyDescent="0.25">
      <c r="A38" s="12" t="s">
        <v>20</v>
      </c>
      <c r="B38" s="4" t="s">
        <v>51</v>
      </c>
      <c r="C38" s="4" t="s">
        <v>663</v>
      </c>
      <c r="D38" s="4" t="s">
        <v>738</v>
      </c>
      <c r="E38" s="4" t="s">
        <v>31</v>
      </c>
      <c r="F38" s="12" t="s">
        <v>561</v>
      </c>
      <c r="G38" s="12" t="s">
        <v>556</v>
      </c>
      <c r="H38" s="24">
        <v>1</v>
      </c>
      <c r="I38" s="12" t="s">
        <v>557</v>
      </c>
      <c r="J38" s="12" t="s">
        <v>558</v>
      </c>
      <c r="K38" s="23">
        <v>995</v>
      </c>
      <c r="L38" s="94">
        <v>-3.2993320000000002</v>
      </c>
      <c r="M38" s="94">
        <v>34.848457965999998</v>
      </c>
      <c r="N38" s="17">
        <v>42785</v>
      </c>
      <c r="O38" s="17">
        <v>42818</v>
      </c>
      <c r="P38" s="23">
        <f t="shared" si="7"/>
        <v>33</v>
      </c>
      <c r="Q38" s="73">
        <f>INDEX([1]Sheet1!$J:$J,MATCH(A38,[1]Sheet1!$A:$A,0))</f>
        <v>165.312109018</v>
      </c>
      <c r="R38" s="87" t="s">
        <v>94</v>
      </c>
      <c r="S38" s="78"/>
      <c r="T38" s="78">
        <v>1.8</v>
      </c>
      <c r="U38" s="23"/>
      <c r="AN38" s="100">
        <v>2</v>
      </c>
      <c r="AP38" s="100">
        <v>5</v>
      </c>
      <c r="AQ38" s="100">
        <v>2</v>
      </c>
      <c r="AS38" s="100">
        <v>8</v>
      </c>
      <c r="EH38" s="23">
        <v>10</v>
      </c>
      <c r="EI38" s="147">
        <f t="shared" si="0"/>
        <v>27</v>
      </c>
      <c r="EJ38" s="23">
        <v>20</v>
      </c>
      <c r="EK38" s="11">
        <v>190217.18150000001</v>
      </c>
      <c r="EM38" s="3" t="s">
        <v>850</v>
      </c>
      <c r="EN38" s="1">
        <v>3.5</v>
      </c>
      <c r="EO38" s="4">
        <v>6.8</v>
      </c>
      <c r="EP38" s="4"/>
      <c r="EQ38" s="4"/>
      <c r="ER38" s="4"/>
      <c r="ES38" s="4"/>
      <c r="ET38" s="4"/>
      <c r="EU38" s="4"/>
      <c r="EV38" s="4"/>
      <c r="EW38" s="4"/>
      <c r="EX38" s="4"/>
      <c r="EY38" s="4"/>
      <c r="EZ38" s="4"/>
      <c r="FA38" s="4"/>
      <c r="FB38" s="4"/>
      <c r="FC38" s="4"/>
      <c r="FD38" s="4"/>
      <c r="FE38" s="4"/>
      <c r="FF38" s="4"/>
      <c r="FG38" s="4"/>
      <c r="FH38" s="4"/>
      <c r="FI38" s="4"/>
      <c r="FJ38" s="4"/>
      <c r="FK38" s="4">
        <v>7</v>
      </c>
      <c r="FL38" s="4"/>
      <c r="FM38" s="4"/>
      <c r="FN38" s="4"/>
      <c r="FO38" s="4">
        <v>27</v>
      </c>
      <c r="GB38" s="4">
        <v>5</v>
      </c>
      <c r="JD38" s="4">
        <v>12</v>
      </c>
      <c r="JE38" s="4">
        <f t="shared" si="5"/>
        <v>51</v>
      </c>
      <c r="JF38" s="4">
        <v>55</v>
      </c>
      <c r="JH38" s="3" t="s">
        <v>270</v>
      </c>
      <c r="JI38" s="28" t="s">
        <v>850</v>
      </c>
      <c r="JL38" s="4"/>
      <c r="JM38" s="4"/>
      <c r="JN38" s="4"/>
      <c r="JO38" s="34"/>
      <c r="JP38" s="34"/>
      <c r="JQ38" s="34">
        <f t="shared" si="9"/>
        <v>0</v>
      </c>
      <c r="JR38" s="31">
        <v>19.940000000000001</v>
      </c>
      <c r="JU38" s="103">
        <v>14.67</v>
      </c>
      <c r="JV38" s="31">
        <v>53.78</v>
      </c>
      <c r="JW38" s="132">
        <v>4.93</v>
      </c>
      <c r="JX38" s="28">
        <v>5.0199999999999996</v>
      </c>
      <c r="JY38" t="s">
        <v>596</v>
      </c>
      <c r="JZ38" s="106">
        <v>41.78</v>
      </c>
      <c r="KA38" s="5">
        <v>5.12</v>
      </c>
      <c r="KB38">
        <v>4.95</v>
      </c>
      <c r="KC38" t="s">
        <v>596</v>
      </c>
      <c r="KF38" s="103">
        <v>1.82</v>
      </c>
      <c r="KG38" s="103">
        <v>0.15</v>
      </c>
      <c r="KH38" s="103">
        <v>1.86</v>
      </c>
      <c r="KI38" s="103">
        <v>0.15</v>
      </c>
      <c r="KJ38" s="103">
        <f t="shared" si="1"/>
        <v>3.68</v>
      </c>
      <c r="KK38" s="103">
        <f t="shared" si="2"/>
        <v>0.3</v>
      </c>
      <c r="KL38" s="103">
        <f t="shared" si="3"/>
        <v>56.45</v>
      </c>
      <c r="KM38" s="103">
        <f>IF(ISBLANK(JU38),"",IF(ISBLANK(JS40),"",IFERROR(((JU38-JS40)/0.36/P38),"")))</f>
        <v>0.20454545454545453</v>
      </c>
      <c r="KN38" s="103">
        <f>IF(ISBLANK(JU38),"",IF(ISBLANK(JU40),"",IFERROR(((JU38-JU40)/0.36/P38),"")))</f>
        <v>0.60690235690235694</v>
      </c>
      <c r="KO38" s="103">
        <f>IF(ISBLANK(KL38),"",IF(ISBLANK(JT40),"",IFERROR(((KL38-JT40)/0.36/P38),"")))</f>
        <v>3.5547138047138054</v>
      </c>
      <c r="KP38" s="103">
        <f>IF(ISBLANK(KL40),"",IF(ISBLANK(KL38),"",IFERROR(((KL38-KL40)/0.36/P38),"")))</f>
        <v>2.3754208754208759</v>
      </c>
      <c r="KU38">
        <v>56.45</v>
      </c>
      <c r="KV38" s="73">
        <v>156.80555555555557</v>
      </c>
      <c r="KW38" s="73">
        <v>0.20454545454545453</v>
      </c>
      <c r="KX38" s="73">
        <v>0.60690235690235694</v>
      </c>
      <c r="KY38" s="73">
        <v>3.5547138047138054</v>
      </c>
      <c r="KZ38" s="73">
        <v>2.3754208754208759</v>
      </c>
    </row>
    <row r="39" spans="1:312" x14ac:dyDescent="0.25">
      <c r="A39" s="12" t="s">
        <v>61</v>
      </c>
      <c r="B39" s="4" t="s">
        <v>51</v>
      </c>
      <c r="C39" s="4" t="s">
        <v>663</v>
      </c>
      <c r="D39" s="4" t="s">
        <v>738</v>
      </c>
      <c r="E39" s="4" t="s">
        <v>31</v>
      </c>
      <c r="F39" s="12" t="s">
        <v>561</v>
      </c>
      <c r="G39" s="12" t="s">
        <v>556</v>
      </c>
      <c r="H39" s="24">
        <v>1</v>
      </c>
      <c r="I39" s="12" t="s">
        <v>562</v>
      </c>
      <c r="J39" s="12" t="s">
        <v>558</v>
      </c>
      <c r="K39" s="23">
        <v>995</v>
      </c>
      <c r="L39" s="94">
        <v>-3.2993320000000002</v>
      </c>
      <c r="M39" s="94">
        <v>34.848457965999998</v>
      </c>
      <c r="N39" s="17">
        <v>42785</v>
      </c>
      <c r="O39" s="17">
        <v>42819</v>
      </c>
      <c r="P39" s="23">
        <f t="shared" si="7"/>
        <v>34</v>
      </c>
      <c r="Q39" s="73">
        <f>INDEX([1]Sheet1!$J:$J,MATCH(A39,[1]Sheet1!$A:$A,0))</f>
        <v>167.018623257</v>
      </c>
      <c r="R39" s="87" t="s">
        <v>94</v>
      </c>
      <c r="S39" s="78"/>
      <c r="T39" s="78">
        <v>1.2</v>
      </c>
      <c r="U39" s="23"/>
      <c r="Z39" s="100">
        <v>12</v>
      </c>
      <c r="AN39" s="100">
        <v>1</v>
      </c>
      <c r="AQ39" s="100">
        <v>4</v>
      </c>
      <c r="AR39" s="100">
        <v>1</v>
      </c>
      <c r="AS39" s="100">
        <v>8</v>
      </c>
      <c r="AT39" s="100">
        <v>3</v>
      </c>
      <c r="AW39" s="100">
        <v>0.5</v>
      </c>
      <c r="EH39" s="23">
        <v>10</v>
      </c>
      <c r="EI39" s="147">
        <f t="shared" si="0"/>
        <v>39.5</v>
      </c>
      <c r="EJ39" s="23">
        <v>30</v>
      </c>
      <c r="EK39" s="11">
        <v>190217.18150000001</v>
      </c>
      <c r="EM39" s="3" t="s">
        <v>850</v>
      </c>
      <c r="EN39" s="1">
        <v>2.8</v>
      </c>
      <c r="EO39" s="4">
        <v>13.4</v>
      </c>
      <c r="EP39" s="4"/>
      <c r="EQ39" s="4"/>
      <c r="ER39" s="4"/>
      <c r="ES39" s="4"/>
      <c r="ET39" s="4"/>
      <c r="EU39" s="4"/>
      <c r="EV39" s="4"/>
      <c r="EW39" s="4"/>
      <c r="EX39" s="4"/>
      <c r="EY39" s="4"/>
      <c r="EZ39" s="4"/>
      <c r="FA39" s="4"/>
      <c r="FB39" s="4"/>
      <c r="FC39" s="4"/>
      <c r="FD39" s="4"/>
      <c r="FE39" s="4"/>
      <c r="FF39" s="4"/>
      <c r="FG39" s="4"/>
      <c r="FH39" s="4"/>
      <c r="FI39" s="4"/>
      <c r="FJ39" s="4"/>
      <c r="FK39" s="4"/>
      <c r="FL39" s="4">
        <v>12</v>
      </c>
      <c r="FM39" s="4"/>
      <c r="FN39" s="4">
        <v>6</v>
      </c>
      <c r="FO39" s="4"/>
      <c r="GB39" s="4">
        <v>25</v>
      </c>
      <c r="JD39" s="4">
        <v>28</v>
      </c>
      <c r="JE39" s="4">
        <f t="shared" si="5"/>
        <v>71</v>
      </c>
      <c r="JF39" s="4">
        <v>78</v>
      </c>
      <c r="JI39" s="28" t="s">
        <v>850</v>
      </c>
      <c r="JL39" s="4"/>
      <c r="JM39" s="4"/>
      <c r="JN39" s="4"/>
      <c r="JO39" s="34"/>
      <c r="JP39" s="34"/>
      <c r="JQ39" s="34">
        <f t="shared" si="9"/>
        <v>0</v>
      </c>
      <c r="JR39" s="31">
        <v>45.91</v>
      </c>
      <c r="JU39" s="103">
        <v>24.35</v>
      </c>
      <c r="JV39" s="31">
        <v>93.32</v>
      </c>
      <c r="JW39" s="132">
        <v>5.23</v>
      </c>
      <c r="JX39" s="28">
        <v>4.95</v>
      </c>
      <c r="JY39" t="s">
        <v>596</v>
      </c>
      <c r="JZ39" s="106">
        <v>56.73</v>
      </c>
      <c r="KA39" s="5">
        <v>5.92</v>
      </c>
      <c r="KB39">
        <v>4.87</v>
      </c>
      <c r="KC39" t="s">
        <v>596</v>
      </c>
      <c r="KF39" s="103">
        <v>1.58</v>
      </c>
      <c r="KG39" s="103">
        <v>0.04</v>
      </c>
      <c r="KH39" s="103">
        <v>2.35</v>
      </c>
      <c r="KI39" s="103">
        <v>0.16</v>
      </c>
      <c r="KJ39" s="103">
        <f t="shared" si="1"/>
        <v>3.93</v>
      </c>
      <c r="KK39" s="103">
        <f t="shared" si="2"/>
        <v>0.2</v>
      </c>
      <c r="KL39" s="103">
        <f t="shared" si="3"/>
        <v>81.08</v>
      </c>
      <c r="KM39" s="103">
        <f>IF(ISBLANK(JU39),"",IF(ISBLANK(JS40),"",IFERROR(((JU39-JS40)/0.36/P39),"")))</f>
        <v>0.98937908496732041</v>
      </c>
      <c r="KN39" s="103">
        <f>IF(ISBLANK(JU39),"",IF(ISBLANK(JU40),"",IFERROR(((JU39-JU40)/0.36/P39),"")))</f>
        <v>1.3799019607843139</v>
      </c>
      <c r="KO39" s="103">
        <f>IF(ISBLANK(KL39),"",IF(ISBLANK(JT40),"",IFERROR(((KL39-JT40)/0.36/P39),"")))</f>
        <v>5.4624183006535949</v>
      </c>
      <c r="KP39" s="103">
        <f>IF(ISBLANK(KL40),"",IF(ISBLANK(KL39),"",IFERROR(((KL39-KL40)/0.36/P39),"")))</f>
        <v>4.3178104575163392</v>
      </c>
      <c r="KU39">
        <v>81.08</v>
      </c>
      <c r="KV39" s="73">
        <v>225.22222222222223</v>
      </c>
      <c r="KW39" s="73">
        <v>0.98937908496732041</v>
      </c>
      <c r="KX39" s="73">
        <v>1.3799019607843139</v>
      </c>
      <c r="KY39" s="73">
        <v>5.4624183006535949</v>
      </c>
      <c r="KZ39" s="73">
        <v>4.3178104575163392</v>
      </c>
    </row>
    <row r="40" spans="1:312" x14ac:dyDescent="0.25">
      <c r="A40" s="12" t="s">
        <v>24</v>
      </c>
      <c r="B40" s="4" t="s">
        <v>51</v>
      </c>
      <c r="C40" s="4" t="s">
        <v>663</v>
      </c>
      <c r="D40" s="4" t="s">
        <v>738</v>
      </c>
      <c r="E40" s="4" t="s">
        <v>31</v>
      </c>
      <c r="F40" s="12" t="s">
        <v>561</v>
      </c>
      <c r="G40" s="12" t="s">
        <v>556</v>
      </c>
      <c r="H40" s="24">
        <v>1</v>
      </c>
      <c r="I40" s="12" t="s">
        <v>559</v>
      </c>
      <c r="J40" s="12" t="s">
        <v>558</v>
      </c>
      <c r="K40" s="23">
        <v>995</v>
      </c>
      <c r="L40" s="94">
        <v>-3.2993320000000002</v>
      </c>
      <c r="M40" s="94">
        <v>34.848457965999998</v>
      </c>
      <c r="N40" s="17">
        <v>42785</v>
      </c>
      <c r="O40" s="17">
        <v>42818</v>
      </c>
      <c r="P40" s="23">
        <f t="shared" si="7"/>
        <v>33</v>
      </c>
      <c r="Q40" s="73">
        <f>INDEX([1]Sheet1!$J:$J,MATCH(A40,[1]Sheet1!$A:$A,0))</f>
        <v>165.312109018</v>
      </c>
      <c r="R40" s="87" t="s">
        <v>94</v>
      </c>
      <c r="S40" s="78"/>
      <c r="T40" s="78">
        <v>0.4</v>
      </c>
      <c r="U40" s="23"/>
      <c r="AN40" s="100">
        <v>4</v>
      </c>
      <c r="AQ40" s="100">
        <v>2</v>
      </c>
      <c r="AS40" s="100">
        <v>8</v>
      </c>
      <c r="AT40" s="100">
        <v>2</v>
      </c>
      <c r="AX40" s="100">
        <v>3</v>
      </c>
      <c r="EH40" s="23">
        <v>18</v>
      </c>
      <c r="EI40" s="147">
        <f t="shared" si="0"/>
        <v>37</v>
      </c>
      <c r="EJ40" s="23">
        <v>35</v>
      </c>
      <c r="EK40" s="11">
        <v>190217.18150000001</v>
      </c>
      <c r="EM40" s="3" t="s">
        <v>850</v>
      </c>
      <c r="EN40" s="1">
        <v>2</v>
      </c>
      <c r="EO40" s="4">
        <v>1.7</v>
      </c>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v>10</v>
      </c>
      <c r="JD40" s="4">
        <v>8</v>
      </c>
      <c r="JE40" s="4">
        <f t="shared" si="5"/>
        <v>18</v>
      </c>
      <c r="JF40" s="4">
        <v>28</v>
      </c>
      <c r="JH40" s="3" t="s">
        <v>271</v>
      </c>
      <c r="JI40" s="28" t="s">
        <v>850</v>
      </c>
      <c r="JL40" s="4"/>
      <c r="JM40" s="4"/>
      <c r="JN40" s="4"/>
      <c r="JO40" s="34"/>
      <c r="JP40" s="34"/>
      <c r="JQ40" s="34">
        <f t="shared" si="9"/>
        <v>0</v>
      </c>
      <c r="JR40" s="31">
        <v>12.72</v>
      </c>
      <c r="JS40">
        <v>12.24</v>
      </c>
      <c r="JT40">
        <v>14.22</v>
      </c>
      <c r="JU40" s="103">
        <v>7.46</v>
      </c>
      <c r="JV40" s="31">
        <v>29.51</v>
      </c>
      <c r="JW40" s="132">
        <v>5.0199999999999996</v>
      </c>
      <c r="JX40" s="28">
        <v>2.39</v>
      </c>
      <c r="JZ40" s="106">
        <v>20.77</v>
      </c>
      <c r="KA40" s="5">
        <v>5.1100000000000003</v>
      </c>
      <c r="KB40">
        <v>4.91</v>
      </c>
      <c r="KC40" t="s">
        <v>596</v>
      </c>
      <c r="KF40" s="103">
        <v>2.0299999999999998</v>
      </c>
      <c r="KG40" s="103">
        <v>0.12</v>
      </c>
      <c r="KH40" s="103">
        <v>2.0699999999999998</v>
      </c>
      <c r="KI40" s="103">
        <v>0.39</v>
      </c>
      <c r="KJ40" s="103">
        <f t="shared" si="1"/>
        <v>4.0999999999999996</v>
      </c>
      <c r="KK40" s="103">
        <f t="shared" si="2"/>
        <v>0.51</v>
      </c>
      <c r="KL40" s="103">
        <f t="shared" si="3"/>
        <v>28.23</v>
      </c>
      <c r="KM40" s="103">
        <f>IF(ISBLANK(JU40),"",IF(ISBLANK(JS40),"",IFERROR(((JU40-JS40)/0.36/P40),"")))</f>
        <v>-0.40235690235690236</v>
      </c>
      <c r="KO40" s="103">
        <f>IF(ISBLANK(KL40),"",IF(ISBLANK(JT40),"",IFERROR(((KL40-JT40)/0.36/P40),"")))</f>
        <v>1.1792929292929293</v>
      </c>
      <c r="KU40">
        <v>28.23</v>
      </c>
      <c r="KV40" s="73">
        <v>78.416666666666671</v>
      </c>
      <c r="KW40" s="73">
        <v>-0.40235690235690236</v>
      </c>
      <c r="KX40" s="73"/>
      <c r="KY40" s="73">
        <v>1.1792929292929293</v>
      </c>
      <c r="KZ40" s="73"/>
    </row>
    <row r="41" spans="1:312" x14ac:dyDescent="0.25">
      <c r="A41" s="12" t="s">
        <v>25</v>
      </c>
      <c r="B41" s="4" t="s">
        <v>52</v>
      </c>
      <c r="C41" s="4" t="s">
        <v>663</v>
      </c>
      <c r="D41" s="4" t="s">
        <v>739</v>
      </c>
      <c r="E41" s="4" t="s">
        <v>31</v>
      </c>
      <c r="F41" s="12" t="s">
        <v>561</v>
      </c>
      <c r="G41" s="12" t="s">
        <v>556</v>
      </c>
      <c r="H41" s="24">
        <v>2</v>
      </c>
      <c r="I41" s="12" t="s">
        <v>557</v>
      </c>
      <c r="J41" s="12" t="s">
        <v>558</v>
      </c>
      <c r="K41" s="23">
        <v>980</v>
      </c>
      <c r="L41" s="94">
        <v>-3.3032679740000002</v>
      </c>
      <c r="M41" s="94">
        <v>34.847795963000003</v>
      </c>
      <c r="N41" s="17">
        <v>42785</v>
      </c>
      <c r="O41" s="17">
        <v>42818</v>
      </c>
      <c r="P41" s="23">
        <f t="shared" si="7"/>
        <v>33</v>
      </c>
      <c r="Q41" s="73">
        <f>INDEX([1]Sheet1!$J:$J,MATCH(A41,[1]Sheet1!$A:$A,0))</f>
        <v>165.312109018</v>
      </c>
      <c r="R41" s="87" t="s">
        <v>94</v>
      </c>
      <c r="S41" s="78"/>
      <c r="T41" s="78">
        <v>0.4</v>
      </c>
      <c r="U41" s="23"/>
      <c r="Z41" s="100">
        <v>4</v>
      </c>
      <c r="AN41" s="100">
        <v>5</v>
      </c>
      <c r="AQ41" s="100">
        <v>12</v>
      </c>
      <c r="AS41" s="100">
        <v>3</v>
      </c>
      <c r="AU41" s="100">
        <v>0.1</v>
      </c>
      <c r="CE41" s="100">
        <v>3</v>
      </c>
      <c r="EH41" s="23">
        <v>15</v>
      </c>
      <c r="EI41" s="147">
        <f t="shared" si="0"/>
        <v>42.1</v>
      </c>
      <c r="EJ41" s="23">
        <v>45</v>
      </c>
      <c r="EK41" s="155">
        <v>190217.16</v>
      </c>
      <c r="EL41" s="3" t="s">
        <v>148</v>
      </c>
      <c r="EM41" s="3" t="s">
        <v>850</v>
      </c>
      <c r="EN41" s="1">
        <v>0.5</v>
      </c>
      <c r="EO41" s="4">
        <v>1.7</v>
      </c>
      <c r="EP41" s="4"/>
      <c r="EQ41" s="4"/>
      <c r="ER41" s="4"/>
      <c r="ES41" s="4"/>
      <c r="ET41" s="4"/>
      <c r="EU41" s="4"/>
      <c r="EV41" s="4"/>
      <c r="EW41" s="4"/>
      <c r="EX41" s="4"/>
      <c r="EY41" s="4"/>
      <c r="EZ41" s="4"/>
      <c r="FA41" s="4"/>
      <c r="FB41" s="4"/>
      <c r="FC41" s="4"/>
      <c r="FD41" s="4"/>
      <c r="FE41" s="4"/>
      <c r="FF41" s="4"/>
      <c r="FG41" s="4"/>
      <c r="FH41" s="4"/>
      <c r="FI41" s="4"/>
      <c r="FJ41" s="4"/>
      <c r="FK41" s="4"/>
      <c r="FL41" s="4">
        <v>5</v>
      </c>
      <c r="FM41" s="4">
        <v>8</v>
      </c>
      <c r="FN41" s="4">
        <v>5</v>
      </c>
      <c r="FO41" s="4"/>
      <c r="FP41" s="4">
        <v>5</v>
      </c>
      <c r="GB41" s="4">
        <v>8</v>
      </c>
      <c r="HA41" s="4">
        <v>8</v>
      </c>
      <c r="JD41" s="4">
        <v>4</v>
      </c>
      <c r="JE41" s="4">
        <f t="shared" si="5"/>
        <v>43</v>
      </c>
      <c r="JF41" s="4">
        <v>40</v>
      </c>
      <c r="JG41" s="4" t="s">
        <v>275</v>
      </c>
      <c r="JH41" s="3" t="s">
        <v>276</v>
      </c>
      <c r="JI41" s="28" t="s">
        <v>850</v>
      </c>
      <c r="JL41" s="4"/>
      <c r="JM41" s="4"/>
      <c r="JN41" s="4"/>
      <c r="JO41" s="34"/>
      <c r="JP41" s="34"/>
      <c r="JQ41" s="34">
        <f t="shared" si="9"/>
        <v>0</v>
      </c>
      <c r="JR41" s="31">
        <v>8.2899999999999991</v>
      </c>
      <c r="JU41" s="103">
        <v>3.03</v>
      </c>
      <c r="JV41" s="31">
        <v>51.58</v>
      </c>
      <c r="JW41" s="132"/>
      <c r="JX41" s="28">
        <v>3.03</v>
      </c>
      <c r="JZ41" s="106">
        <v>34.020000000000003</v>
      </c>
      <c r="KA41" s="5">
        <v>5.18</v>
      </c>
      <c r="KB41">
        <v>4.92</v>
      </c>
      <c r="KC41" t="s">
        <v>596</v>
      </c>
      <c r="KH41" s="103">
        <v>2.21</v>
      </c>
      <c r="KI41" s="103">
        <v>0.28000000000000003</v>
      </c>
      <c r="KJ41" s="103">
        <f t="shared" si="1"/>
        <v>2.21</v>
      </c>
      <c r="KK41" s="103">
        <f t="shared" si="2"/>
        <v>0.28000000000000003</v>
      </c>
      <c r="KL41" s="103">
        <f t="shared" si="3"/>
        <v>37.050000000000004</v>
      </c>
      <c r="KM41" s="103">
        <f>IF(ISBLANK(JU41),"",IF(ISBLANK(JS43),"",IFERROR(((JU41-JS43)/0.36/P41),"")))</f>
        <v>-8.0808080808080801E-2</v>
      </c>
      <c r="KN41" s="103">
        <f>IF(ISBLANK(JU41),"",IF(ISBLANK(JU43),"",IFERROR(((JU41-JU43)/0.36/P41),"")))</f>
        <v>7.9124579124579125E-2</v>
      </c>
      <c r="KO41" s="103">
        <f>IF(ISBLANK(KL41),"",IF(ISBLANK(JT43),"",IFERROR(((KL41-JT43)/0.36/P41),"")))</f>
        <v>2.1717171717171722</v>
      </c>
      <c r="KP41" s="103">
        <f>IF(ISBLANK(KL43),"",IF(ISBLANK(KL41),"",IFERROR(((KL41-KL43)/0.36/P41),"")))</f>
        <v>-0.28282828282828221</v>
      </c>
      <c r="KU41">
        <v>37.050000000000004</v>
      </c>
      <c r="KV41" s="73">
        <v>102.91666666666669</v>
      </c>
      <c r="KW41" s="73">
        <v>-8.0808080808080801E-2</v>
      </c>
      <c r="KX41" s="73">
        <v>7.9124579124579125E-2</v>
      </c>
      <c r="KY41" s="73">
        <v>2.1717171717171722</v>
      </c>
      <c r="KZ41" s="73">
        <v>-0.28282828282828221</v>
      </c>
    </row>
    <row r="42" spans="1:312" x14ac:dyDescent="0.25">
      <c r="A42" s="12" t="s">
        <v>62</v>
      </c>
      <c r="B42" s="4" t="s">
        <v>52</v>
      </c>
      <c r="C42" s="4" t="s">
        <v>663</v>
      </c>
      <c r="D42" s="4" t="s">
        <v>739</v>
      </c>
      <c r="E42" s="4" t="s">
        <v>31</v>
      </c>
      <c r="F42" s="12" t="s">
        <v>561</v>
      </c>
      <c r="G42" s="12" t="s">
        <v>556</v>
      </c>
      <c r="H42" s="24">
        <v>2</v>
      </c>
      <c r="I42" s="12" t="s">
        <v>562</v>
      </c>
      <c r="J42" s="12" t="s">
        <v>558</v>
      </c>
      <c r="K42" s="23">
        <v>980</v>
      </c>
      <c r="L42" s="94">
        <v>-3.3032679740000002</v>
      </c>
      <c r="M42" s="94">
        <v>34.847795963000003</v>
      </c>
      <c r="N42" s="17">
        <v>42785</v>
      </c>
      <c r="O42" s="17">
        <v>42819</v>
      </c>
      <c r="P42" s="23">
        <f t="shared" si="7"/>
        <v>34</v>
      </c>
      <c r="Q42" s="73">
        <f>INDEX([1]Sheet1!$J:$J,MATCH(A42,[1]Sheet1!$A:$A,0))</f>
        <v>167.018623257</v>
      </c>
      <c r="R42" s="87" t="s">
        <v>94</v>
      </c>
      <c r="S42" s="78"/>
      <c r="T42" s="78">
        <v>0.7</v>
      </c>
      <c r="U42" s="23"/>
      <c r="AN42" s="100">
        <v>7</v>
      </c>
      <c r="AQ42" s="100">
        <v>20</v>
      </c>
      <c r="AR42" s="100">
        <v>2</v>
      </c>
      <c r="AS42" s="100">
        <v>2</v>
      </c>
      <c r="AW42" s="100">
        <v>2</v>
      </c>
      <c r="CE42" s="100">
        <v>2</v>
      </c>
      <c r="EH42" s="23">
        <v>15</v>
      </c>
      <c r="EI42" s="147">
        <f t="shared" si="0"/>
        <v>50</v>
      </c>
      <c r="EJ42" s="23">
        <v>50</v>
      </c>
      <c r="EK42" s="155">
        <v>190217.16</v>
      </c>
      <c r="EL42" s="3" t="s">
        <v>148</v>
      </c>
      <c r="EM42" s="3" t="s">
        <v>850</v>
      </c>
      <c r="EN42" s="1">
        <v>3</v>
      </c>
      <c r="EO42" s="4">
        <v>24.6</v>
      </c>
      <c r="EP42" s="4"/>
      <c r="EQ42" s="4"/>
      <c r="ER42" s="4"/>
      <c r="ES42" s="4"/>
      <c r="ET42" s="4"/>
      <c r="EU42" s="4">
        <v>40</v>
      </c>
      <c r="EV42" s="4"/>
      <c r="EW42" s="4"/>
      <c r="EX42" s="4"/>
      <c r="EY42" s="4"/>
      <c r="EZ42" s="4"/>
      <c r="FA42" s="4"/>
      <c r="FB42" s="4"/>
      <c r="FC42" s="4"/>
      <c r="FD42" s="4"/>
      <c r="FE42" s="4"/>
      <c r="FF42" s="4"/>
      <c r="FG42" s="4"/>
      <c r="FH42" s="4"/>
      <c r="FI42" s="4"/>
      <c r="FJ42" s="4"/>
      <c r="FK42" s="4"/>
      <c r="FL42" s="4"/>
      <c r="FM42" s="4"/>
      <c r="FN42" s="4">
        <v>5</v>
      </c>
      <c r="FO42" s="4">
        <v>20</v>
      </c>
      <c r="JD42" s="4">
        <v>10</v>
      </c>
      <c r="JE42" s="4">
        <f t="shared" si="5"/>
        <v>75</v>
      </c>
      <c r="JF42" s="4">
        <v>80</v>
      </c>
      <c r="JH42" s="3" t="s">
        <v>272</v>
      </c>
      <c r="JI42" s="28" t="s">
        <v>850</v>
      </c>
      <c r="JL42" s="4"/>
      <c r="JM42" s="4"/>
      <c r="JN42" s="4"/>
      <c r="JO42" s="34"/>
      <c r="JP42" s="34"/>
      <c r="JQ42" s="34">
        <f t="shared" si="9"/>
        <v>0</v>
      </c>
      <c r="JR42" s="31">
        <v>30.49</v>
      </c>
      <c r="JU42" s="103">
        <v>9.42</v>
      </c>
      <c r="JV42" s="31">
        <v>87.72</v>
      </c>
      <c r="JW42" s="132">
        <v>5.05</v>
      </c>
      <c r="JX42" s="28">
        <v>2.5</v>
      </c>
      <c r="JZ42" s="106">
        <v>80.87</v>
      </c>
      <c r="KA42" s="5">
        <v>5.1100000000000003</v>
      </c>
      <c r="KB42">
        <v>4.97</v>
      </c>
      <c r="KC42" t="s">
        <v>596</v>
      </c>
      <c r="KF42" s="138"/>
      <c r="KG42" s="138"/>
      <c r="KH42" s="103">
        <v>1.82</v>
      </c>
      <c r="KI42" s="103">
        <v>0.47</v>
      </c>
      <c r="KJ42" s="103">
        <f t="shared" si="1"/>
        <v>1.82</v>
      </c>
      <c r="KK42" s="103">
        <f t="shared" si="2"/>
        <v>0.47</v>
      </c>
      <c r="KL42" s="103">
        <f t="shared" si="3"/>
        <v>90.29</v>
      </c>
      <c r="KM42" s="103">
        <f>IF(ISBLANK(JU42),"",IF(ISBLANK(JS43),"",IFERROR(((JU42-JS43)/0.36/P42),"")))</f>
        <v>0.44362745098039219</v>
      </c>
      <c r="KN42" s="103">
        <f>IF(ISBLANK(JU42),"",IF(ISBLANK(JU43),"",IFERROR(((JU42-JU43)/0.36/P42),"")))</f>
        <v>0.59885620915032678</v>
      </c>
      <c r="KO42" s="103">
        <f>IF(ISBLANK(KL42),"",IF(ISBLANK(JT43),"",IFERROR(((KL42-JT43)/0.36/P42),"")))</f>
        <v>6.4575163398692812</v>
      </c>
      <c r="KP42" s="103">
        <f>IF(ISBLANK(KL43),"",IF(ISBLANK(KL42),"",IFERROR(((KL42-KL43)/0.36/P42),"")))</f>
        <v>4.075163398692812</v>
      </c>
      <c r="KU42">
        <v>90.29</v>
      </c>
      <c r="KV42" s="73">
        <v>250.80555555555557</v>
      </c>
      <c r="KW42" s="73">
        <v>0.44362745098039219</v>
      </c>
      <c r="KX42" s="73">
        <v>0.59885620915032678</v>
      </c>
      <c r="KY42" s="73">
        <v>6.4575163398692812</v>
      </c>
      <c r="KZ42" s="73">
        <v>4.075163398692812</v>
      </c>
    </row>
    <row r="43" spans="1:312" s="7" customFormat="1" x14ac:dyDescent="0.25">
      <c r="A43" s="12" t="s">
        <v>26</v>
      </c>
      <c r="B43" s="12" t="s">
        <v>52</v>
      </c>
      <c r="C43" s="12" t="s">
        <v>663</v>
      </c>
      <c r="D43" s="12" t="s">
        <v>739</v>
      </c>
      <c r="E43" s="12" t="s">
        <v>31</v>
      </c>
      <c r="F43" s="12" t="s">
        <v>561</v>
      </c>
      <c r="G43" s="12" t="s">
        <v>556</v>
      </c>
      <c r="H43" s="24">
        <v>2</v>
      </c>
      <c r="I43" s="12" t="s">
        <v>559</v>
      </c>
      <c r="J43" s="12" t="s">
        <v>558</v>
      </c>
      <c r="K43" s="24">
        <v>980</v>
      </c>
      <c r="L43" s="94">
        <v>-3.3032679740000002</v>
      </c>
      <c r="M43" s="94">
        <v>34.847795963000003</v>
      </c>
      <c r="N43" s="19">
        <v>42785</v>
      </c>
      <c r="O43" s="19">
        <v>42818</v>
      </c>
      <c r="P43" s="23">
        <f t="shared" si="7"/>
        <v>33</v>
      </c>
      <c r="Q43" s="73">
        <f>INDEX([1]Sheet1!$J:$J,MATCH(A43,[1]Sheet1!$A:$A,0))</f>
        <v>165.312109018</v>
      </c>
      <c r="R43" s="87" t="s">
        <v>94</v>
      </c>
      <c r="S43" s="76"/>
      <c r="T43" s="76">
        <v>1.1000000000000001</v>
      </c>
      <c r="U43" s="24"/>
      <c r="V43" s="147"/>
      <c r="W43" s="147"/>
      <c r="X43" s="147"/>
      <c r="Y43" s="147"/>
      <c r="Z43" s="147">
        <v>3</v>
      </c>
      <c r="AA43" s="147"/>
      <c r="AB43" s="147"/>
      <c r="AC43" s="147"/>
      <c r="AD43" s="147"/>
      <c r="AE43" s="147"/>
      <c r="AF43" s="147"/>
      <c r="AG43" s="147"/>
      <c r="AH43" s="147"/>
      <c r="AI43" s="147"/>
      <c r="AJ43" s="147"/>
      <c r="AK43" s="147"/>
      <c r="AL43" s="147"/>
      <c r="AM43" s="147"/>
      <c r="AN43" s="147">
        <v>5</v>
      </c>
      <c r="AO43" s="147"/>
      <c r="AP43" s="147"/>
      <c r="AQ43" s="147">
        <v>10</v>
      </c>
      <c r="AR43" s="147">
        <v>2</v>
      </c>
      <c r="AS43" s="147">
        <v>5</v>
      </c>
      <c r="AT43" s="147">
        <v>1</v>
      </c>
      <c r="AU43" s="147">
        <v>0.1</v>
      </c>
      <c r="AV43" s="147"/>
      <c r="AW43" s="147"/>
      <c r="AX43" s="147"/>
      <c r="AY43" s="147"/>
      <c r="AZ43" s="147"/>
      <c r="BA43" s="147"/>
      <c r="BB43" s="147"/>
      <c r="BC43" s="147">
        <v>0.1</v>
      </c>
      <c r="BD43" s="147"/>
      <c r="BE43" s="147"/>
      <c r="BF43" s="147"/>
      <c r="BG43" s="147"/>
      <c r="BH43" s="147"/>
      <c r="BI43" s="147"/>
      <c r="BJ43" s="147"/>
      <c r="BK43" s="147"/>
      <c r="BL43" s="147"/>
      <c r="BM43" s="147"/>
      <c r="BN43" s="147"/>
      <c r="BO43" s="147"/>
      <c r="BP43" s="147"/>
      <c r="BQ43" s="147"/>
      <c r="BR43" s="147"/>
      <c r="BS43" s="147"/>
      <c r="BT43" s="147"/>
      <c r="BU43" s="147"/>
      <c r="BV43" s="147"/>
      <c r="BW43" s="147"/>
      <c r="BX43" s="147"/>
      <c r="BY43" s="147"/>
      <c r="BZ43" s="147"/>
      <c r="CA43" s="147"/>
      <c r="CB43" s="147"/>
      <c r="CC43" s="147"/>
      <c r="CD43" s="147"/>
      <c r="CE43" s="147">
        <v>1</v>
      </c>
      <c r="CF43" s="147"/>
      <c r="CG43" s="147"/>
      <c r="CH43" s="147"/>
      <c r="CI43" s="147"/>
      <c r="CJ43" s="147"/>
      <c r="CK43" s="147"/>
      <c r="CL43" s="147"/>
      <c r="CM43" s="147"/>
      <c r="CN43" s="147"/>
      <c r="CO43" s="147"/>
      <c r="CP43" s="147"/>
      <c r="CQ43" s="147"/>
      <c r="CR43" s="147"/>
      <c r="CS43" s="147"/>
      <c r="CT43" s="147"/>
      <c r="CU43" s="147"/>
      <c r="CV43" s="147"/>
      <c r="CW43" s="147"/>
      <c r="CX43" s="147"/>
      <c r="CY43" s="147"/>
      <c r="CZ43" s="147"/>
      <c r="DA43" s="147"/>
      <c r="DB43" s="147"/>
      <c r="DC43" s="147"/>
      <c r="DD43" s="147"/>
      <c r="DE43" s="147"/>
      <c r="DF43" s="147"/>
      <c r="DG43" s="147"/>
      <c r="DH43" s="147"/>
      <c r="DI43" s="147"/>
      <c r="DJ43" s="147"/>
      <c r="DK43" s="147"/>
      <c r="DL43" s="147"/>
      <c r="DM43" s="147"/>
      <c r="DN43" s="147"/>
      <c r="DO43" s="147"/>
      <c r="DP43" s="147"/>
      <c r="DQ43" s="147"/>
      <c r="DR43" s="147"/>
      <c r="DS43" s="147"/>
      <c r="DT43" s="147"/>
      <c r="DU43" s="147"/>
      <c r="DV43" s="147"/>
      <c r="DW43" s="147"/>
      <c r="DX43" s="147"/>
      <c r="DY43" s="147"/>
      <c r="DZ43" s="147"/>
      <c r="EA43" s="147"/>
      <c r="EB43" s="147"/>
      <c r="EC43" s="147"/>
      <c r="ED43" s="147"/>
      <c r="EE43" s="147"/>
      <c r="EF43" s="147"/>
      <c r="EG43" s="147"/>
      <c r="EH43" s="24">
        <v>7</v>
      </c>
      <c r="EI43" s="147">
        <f t="shared" si="0"/>
        <v>34.200000000000003</v>
      </c>
      <c r="EJ43" s="24">
        <v>60</v>
      </c>
      <c r="EK43" s="153">
        <v>190217.16</v>
      </c>
      <c r="EL43" s="63"/>
      <c r="EM43" s="3" t="s">
        <v>850</v>
      </c>
      <c r="EN43" s="8">
        <v>1.5</v>
      </c>
      <c r="EO43" s="12">
        <v>2.8</v>
      </c>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v>15</v>
      </c>
      <c r="FO43" s="12">
        <v>5</v>
      </c>
      <c r="FP43" s="12"/>
      <c r="FQ43" s="12"/>
      <c r="FR43" s="12"/>
      <c r="FS43" s="12"/>
      <c r="FT43" s="12"/>
      <c r="FU43" s="12"/>
      <c r="FV43" s="12"/>
      <c r="FW43" s="12"/>
      <c r="FX43" s="12"/>
      <c r="FY43" s="12"/>
      <c r="FZ43" s="12"/>
      <c r="GA43" s="12"/>
      <c r="GB43" s="12">
        <v>11</v>
      </c>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c r="IZ43" s="12"/>
      <c r="JA43" s="12"/>
      <c r="JB43" s="12"/>
      <c r="JC43" s="12"/>
      <c r="JD43" s="12">
        <v>6</v>
      </c>
      <c r="JE43" s="12">
        <f t="shared" si="5"/>
        <v>37</v>
      </c>
      <c r="JF43" s="12">
        <v>45</v>
      </c>
      <c r="JG43" s="12"/>
      <c r="JH43" s="63"/>
      <c r="JI43" s="28" t="s">
        <v>850</v>
      </c>
      <c r="JJ43" s="12"/>
      <c r="JK43" s="12"/>
      <c r="JL43" s="12"/>
      <c r="JM43" s="12"/>
      <c r="JN43" s="12"/>
      <c r="JO43" s="31"/>
      <c r="JP43" s="31"/>
      <c r="JQ43" s="31">
        <f t="shared" si="9"/>
        <v>0</v>
      </c>
      <c r="JR43" s="31">
        <v>7.46</v>
      </c>
      <c r="JS43">
        <v>3.9899999999999998</v>
      </c>
      <c r="JT43">
        <v>11.25</v>
      </c>
      <c r="JU43" s="103">
        <v>2.09</v>
      </c>
      <c r="JV43" s="31">
        <v>49.2</v>
      </c>
      <c r="JW43" s="132"/>
      <c r="JX43" s="28">
        <v>2.09</v>
      </c>
      <c r="JZ43" s="106">
        <v>38.32</v>
      </c>
      <c r="KA43" s="124">
        <v>5.65</v>
      </c>
      <c r="KB43" s="7">
        <v>4.6100000000000003</v>
      </c>
      <c r="KC43" s="7" t="s">
        <v>596</v>
      </c>
      <c r="KD43" s="29"/>
      <c r="KE43" s="29"/>
      <c r="KF43" s="103"/>
      <c r="KG43" s="103"/>
      <c r="KH43" s="103">
        <v>3.26</v>
      </c>
      <c r="KI43" s="103">
        <v>0.05</v>
      </c>
      <c r="KJ43" s="103">
        <f t="shared" si="1"/>
        <v>3.26</v>
      </c>
      <c r="KK43" s="103">
        <f t="shared" si="2"/>
        <v>0.05</v>
      </c>
      <c r="KL43" s="103">
        <f t="shared" si="3"/>
        <v>40.409999999999997</v>
      </c>
      <c r="KM43" s="103">
        <f>IF(ISBLANK(JU43),"",IF(ISBLANK(JS43),"",IFERROR(((JU43-JS43)/0.36/P43),"")))</f>
        <v>-0.15993265993265993</v>
      </c>
      <c r="KN43" s="103"/>
      <c r="KO43" s="103">
        <f>IF(ISBLANK(KL43),"",IF(ISBLANK(JT43),"",IFERROR(((KL43-JT43)/0.36/P43),"")))</f>
        <v>2.4545454545454546</v>
      </c>
      <c r="KP43" s="103"/>
      <c r="KU43" s="7">
        <v>40.409999999999997</v>
      </c>
      <c r="KV43" s="103">
        <v>112.25</v>
      </c>
      <c r="KW43" s="103">
        <v>-0.15993265993265993</v>
      </c>
      <c r="KX43" s="103"/>
      <c r="KY43" s="103">
        <v>2.4545454545454546</v>
      </c>
      <c r="KZ43" s="103"/>
    </row>
    <row r="44" spans="1:312" x14ac:dyDescent="0.25">
      <c r="A44" s="12" t="s">
        <v>27</v>
      </c>
      <c r="B44" s="4" t="s">
        <v>53</v>
      </c>
      <c r="C44" s="4" t="s">
        <v>663</v>
      </c>
      <c r="D44" s="4" t="s">
        <v>740</v>
      </c>
      <c r="E44" s="4" t="s">
        <v>31</v>
      </c>
      <c r="F44" s="12" t="s">
        <v>561</v>
      </c>
      <c r="G44" s="12" t="s">
        <v>556</v>
      </c>
      <c r="H44" s="24">
        <v>3</v>
      </c>
      <c r="I44" s="12" t="s">
        <v>557</v>
      </c>
      <c r="J44" s="12" t="s">
        <v>558</v>
      </c>
      <c r="K44" s="23">
        <v>998</v>
      </c>
      <c r="L44" s="94">
        <v>-3.295644969</v>
      </c>
      <c r="M44" s="94">
        <v>34.852435010999997</v>
      </c>
      <c r="N44" s="17">
        <v>42786</v>
      </c>
      <c r="O44" s="17">
        <v>42818</v>
      </c>
      <c r="P44" s="23">
        <f t="shared" si="7"/>
        <v>32</v>
      </c>
      <c r="Q44" s="73">
        <f>INDEX([1]Sheet1!$J:$J,MATCH(A44,[1]Sheet1!$A:$A,0))</f>
        <v>164.632957245</v>
      </c>
      <c r="R44" s="87" t="s">
        <v>94</v>
      </c>
      <c r="S44" s="78"/>
      <c r="T44" s="78">
        <v>0.6</v>
      </c>
      <c r="U44" s="23"/>
      <c r="AQ44" s="100">
        <v>10</v>
      </c>
      <c r="AR44" s="100">
        <v>0.1</v>
      </c>
      <c r="AS44" s="100">
        <v>1</v>
      </c>
      <c r="AT44" s="100">
        <v>0.5</v>
      </c>
      <c r="CE44" s="100">
        <v>3</v>
      </c>
      <c r="EH44" s="23">
        <v>10</v>
      </c>
      <c r="EI44" s="147">
        <f t="shared" si="0"/>
        <v>24.6</v>
      </c>
      <c r="EJ44" s="23">
        <v>25</v>
      </c>
      <c r="EK44" s="155">
        <v>200217.09349999999</v>
      </c>
      <c r="EM44" s="3" t="s">
        <v>850</v>
      </c>
      <c r="EN44" s="1">
        <v>1.5</v>
      </c>
      <c r="EO44" s="4">
        <v>4.8</v>
      </c>
      <c r="EP44" s="4"/>
      <c r="EQ44" s="4"/>
      <c r="ER44" s="4"/>
      <c r="ES44" s="4"/>
      <c r="ET44" s="4"/>
      <c r="EU44" s="4"/>
      <c r="EV44" s="4"/>
      <c r="EW44" s="4"/>
      <c r="EX44" s="4"/>
      <c r="EY44" s="4"/>
      <c r="EZ44" s="4"/>
      <c r="FA44" s="4"/>
      <c r="FB44" s="4"/>
      <c r="FC44" s="4"/>
      <c r="FD44" s="4"/>
      <c r="FE44" s="4"/>
      <c r="FF44" s="4"/>
      <c r="FG44" s="4"/>
      <c r="FH44" s="4"/>
      <c r="FI44" s="4"/>
      <c r="FJ44" s="4"/>
      <c r="FK44" s="4"/>
      <c r="FL44" s="4">
        <v>15</v>
      </c>
      <c r="FM44" s="4">
        <v>5</v>
      </c>
      <c r="FN44" s="4">
        <v>7</v>
      </c>
      <c r="FO44" s="4"/>
      <c r="HA44" s="4">
        <v>5</v>
      </c>
      <c r="JD44" s="4">
        <v>20</v>
      </c>
      <c r="JE44" s="4">
        <f t="shared" si="5"/>
        <v>52</v>
      </c>
      <c r="JF44" s="4">
        <v>53</v>
      </c>
      <c r="JH44" s="3" t="s">
        <v>274</v>
      </c>
      <c r="JI44" s="28" t="s">
        <v>850</v>
      </c>
      <c r="JL44" s="4"/>
      <c r="JM44" s="4"/>
      <c r="JN44" s="4"/>
      <c r="JO44" s="34"/>
      <c r="JP44" s="34"/>
      <c r="JQ44" s="34">
        <f t="shared" si="9"/>
        <v>0</v>
      </c>
      <c r="JR44" s="31">
        <v>12.63</v>
      </c>
      <c r="JU44" s="103">
        <v>8.26</v>
      </c>
      <c r="JV44" s="31">
        <v>42.65</v>
      </c>
      <c r="JW44" s="132">
        <v>4.07</v>
      </c>
      <c r="JX44" s="28">
        <v>4.13</v>
      </c>
      <c r="JZ44" s="106">
        <v>30.12</v>
      </c>
      <c r="KA44" s="124">
        <v>5.05</v>
      </c>
      <c r="KB44" s="7">
        <v>5.05</v>
      </c>
      <c r="KC44" t="s">
        <v>596</v>
      </c>
      <c r="KF44" s="103">
        <v>0.39</v>
      </c>
      <c r="KG44" s="103">
        <v>0.13</v>
      </c>
      <c r="KH44" s="106">
        <v>2.35</v>
      </c>
      <c r="KI44" s="106">
        <v>0.14000000000000001</v>
      </c>
      <c r="KJ44" s="103">
        <f t="shared" si="1"/>
        <v>2.74</v>
      </c>
      <c r="KK44" s="103">
        <f t="shared" si="2"/>
        <v>0.27</v>
      </c>
      <c r="KL44" s="103">
        <f t="shared" si="3"/>
        <v>38.380000000000003</v>
      </c>
      <c r="KM44" s="103">
        <f>IF(ISBLANK(JU44),"",IF(ISBLANK(JS46),"",IFERROR(((JU44-JS46)/0.36/P44),"")))</f>
        <v>0.50694444444444442</v>
      </c>
      <c r="KN44" s="103">
        <f>IF(ISBLANK(JU44),"",IF(ISBLANK(JU46),"",IFERROR(((JU44-JU46)/0.36/P44),"")))</f>
        <v>8.6805555555555552E-2</v>
      </c>
      <c r="KO44" s="103">
        <f>IF(ISBLANK(KL44),"",IF(ISBLANK(JT46),"",IFERROR(((KL44-JT46)/0.36/P44),"")))</f>
        <v>2.1623263888888893</v>
      </c>
      <c r="KP44" s="103">
        <f>IF(ISBLANK(KL46),"",IF(ISBLANK(KL44),"",IFERROR(((KL44-KL46)/0.36/P44),"")))</f>
        <v>1.1467013888888891</v>
      </c>
      <c r="KU44">
        <v>38.380000000000003</v>
      </c>
      <c r="KV44" s="73">
        <v>106.61111111111113</v>
      </c>
      <c r="KW44" s="73">
        <v>0.50694444444444442</v>
      </c>
      <c r="KX44" s="73">
        <v>8.6805555555555552E-2</v>
      </c>
      <c r="KY44" s="73">
        <v>2.1623263888888893</v>
      </c>
      <c r="KZ44" s="73">
        <v>1.1467013888888891</v>
      </c>
    </row>
    <row r="45" spans="1:312" x14ac:dyDescent="0.25">
      <c r="A45" s="12" t="s">
        <v>63</v>
      </c>
      <c r="B45" s="4" t="s">
        <v>53</v>
      </c>
      <c r="C45" s="4" t="s">
        <v>663</v>
      </c>
      <c r="D45" s="4" t="s">
        <v>740</v>
      </c>
      <c r="E45" s="4" t="s">
        <v>31</v>
      </c>
      <c r="F45" s="12" t="s">
        <v>561</v>
      </c>
      <c r="G45" s="12" t="s">
        <v>556</v>
      </c>
      <c r="H45" s="24">
        <v>3</v>
      </c>
      <c r="I45" s="12" t="s">
        <v>562</v>
      </c>
      <c r="J45" s="12" t="s">
        <v>558</v>
      </c>
      <c r="K45" s="23">
        <v>998</v>
      </c>
      <c r="L45" s="94">
        <v>-3.295644969</v>
      </c>
      <c r="M45" s="94">
        <v>34.852435010999997</v>
      </c>
      <c r="N45" s="17">
        <v>42786</v>
      </c>
      <c r="O45" s="17">
        <v>42819</v>
      </c>
      <c r="P45" s="23">
        <f t="shared" si="7"/>
        <v>33</v>
      </c>
      <c r="Q45" s="73">
        <f>INDEX([1]Sheet1!$J:$J,MATCH(A45,[1]Sheet1!$A:$A,0))</f>
        <v>166.339471484</v>
      </c>
      <c r="R45" s="87" t="s">
        <v>94</v>
      </c>
      <c r="S45" s="78"/>
      <c r="T45" s="78">
        <v>0.2</v>
      </c>
      <c r="U45" s="23"/>
      <c r="Z45" s="100">
        <v>0.2</v>
      </c>
      <c r="AN45" s="100">
        <v>0.1</v>
      </c>
      <c r="AQ45" s="100">
        <v>25</v>
      </c>
      <c r="AR45" s="100">
        <v>0.1</v>
      </c>
      <c r="AS45" s="100">
        <v>1</v>
      </c>
      <c r="AT45" s="100">
        <v>0.2</v>
      </c>
      <c r="EH45" s="23">
        <v>10</v>
      </c>
      <c r="EI45" s="147">
        <f t="shared" si="0"/>
        <v>36.6</v>
      </c>
      <c r="EJ45" s="23">
        <v>40</v>
      </c>
      <c r="EK45" s="155">
        <v>200217.09349999999</v>
      </c>
      <c r="EM45" s="3" t="s">
        <v>850</v>
      </c>
      <c r="EN45" s="1">
        <v>2</v>
      </c>
      <c r="EO45" s="4">
        <v>12</v>
      </c>
      <c r="EP45" s="4"/>
      <c r="EQ45" s="4"/>
      <c r="ER45" s="4"/>
      <c r="ES45" s="4"/>
      <c r="ET45" s="4"/>
      <c r="EU45" s="4"/>
      <c r="EV45" s="4"/>
      <c r="EW45" s="4"/>
      <c r="EX45" s="4"/>
      <c r="EY45" s="4"/>
      <c r="EZ45" s="4"/>
      <c r="FA45" s="4"/>
      <c r="FB45" s="4"/>
      <c r="FC45" s="4"/>
      <c r="FD45" s="4"/>
      <c r="FE45" s="4"/>
      <c r="FF45" s="4"/>
      <c r="FG45" s="4"/>
      <c r="FH45" s="4"/>
      <c r="FI45" s="4"/>
      <c r="FJ45" s="4"/>
      <c r="FK45" s="4"/>
      <c r="FL45" s="4">
        <v>35</v>
      </c>
      <c r="FM45" s="4"/>
      <c r="FN45" s="4"/>
      <c r="FO45" s="4"/>
      <c r="JD45" s="4">
        <v>25</v>
      </c>
      <c r="JE45" s="4">
        <f t="shared" si="5"/>
        <v>60</v>
      </c>
      <c r="JF45" s="4">
        <v>70</v>
      </c>
      <c r="JH45" s="3" t="s">
        <v>273</v>
      </c>
      <c r="JI45" s="28" t="s">
        <v>850</v>
      </c>
      <c r="JL45" s="4"/>
      <c r="JM45" s="4"/>
      <c r="JN45" s="4"/>
      <c r="JO45" s="34"/>
      <c r="JP45" s="34"/>
      <c r="JQ45" s="34">
        <f t="shared" si="9"/>
        <v>0</v>
      </c>
      <c r="JR45" s="31">
        <v>38.119999999999997</v>
      </c>
      <c r="JU45" s="103">
        <v>17.64</v>
      </c>
      <c r="JV45" s="31">
        <v>67.94</v>
      </c>
      <c r="JW45" s="132">
        <v>5.0199999999999996</v>
      </c>
      <c r="JX45" s="28">
        <v>4.76</v>
      </c>
      <c r="JY45" t="s">
        <v>596</v>
      </c>
      <c r="JZ45" s="106">
        <v>56.39</v>
      </c>
      <c r="KA45" s="5">
        <v>5.77</v>
      </c>
      <c r="KB45">
        <v>4.6900000000000004</v>
      </c>
      <c r="KC45" t="s">
        <v>596</v>
      </c>
      <c r="KF45" s="103">
        <v>3.5</v>
      </c>
      <c r="KG45" s="103">
        <v>0.12</v>
      </c>
      <c r="KH45" s="103">
        <v>3.33</v>
      </c>
      <c r="KI45" s="103">
        <v>0.38</v>
      </c>
      <c r="KJ45" s="103">
        <f t="shared" si="1"/>
        <v>6.83</v>
      </c>
      <c r="KK45" s="103">
        <f t="shared" si="2"/>
        <v>0.5</v>
      </c>
      <c r="KL45" s="103">
        <f t="shared" si="3"/>
        <v>74.03</v>
      </c>
      <c r="KM45" s="103">
        <f>IF(ISBLANK(JU45),"",IF(ISBLANK(JS46),"",IFERROR(((JU45-JS46)/0.36/P45),"")))</f>
        <v>1.2811447811447811</v>
      </c>
      <c r="KN45" s="103">
        <f>IF(ISBLANK(JU45),"",IF(ISBLANK(JU46),"",IFERROR(((JU45-JU46)/0.36/P45),"")))</f>
        <v>0.87373737373737381</v>
      </c>
      <c r="KO45" s="103">
        <f>IF(ISBLANK(KL45),"",IF(ISBLANK(JT46),"",IFERROR(((KL45-JT46)/0.36/P45),"")))</f>
        <v>5.0976430976430978</v>
      </c>
      <c r="KP45" s="103">
        <f>IF(ISBLANK(KL46),"",IF(ISBLANK(KL45),"",IFERROR(((KL45-KL46)/0.36/P45),"")))</f>
        <v>4.1127946127946133</v>
      </c>
      <c r="KU45">
        <v>74.03</v>
      </c>
      <c r="KV45" s="73">
        <v>205.63888888888889</v>
      </c>
      <c r="KW45" s="73">
        <v>1.2811447811447811</v>
      </c>
      <c r="KX45" s="73">
        <v>0.87373737373737381</v>
      </c>
      <c r="KY45" s="73">
        <v>5.0976430976430978</v>
      </c>
      <c r="KZ45" s="73">
        <v>4.1127946127946133</v>
      </c>
    </row>
    <row r="46" spans="1:312" x14ac:dyDescent="0.25">
      <c r="A46" s="12" t="s">
        <v>28</v>
      </c>
      <c r="B46" s="4" t="s">
        <v>53</v>
      </c>
      <c r="C46" s="4" t="s">
        <v>663</v>
      </c>
      <c r="D46" s="4" t="s">
        <v>740</v>
      </c>
      <c r="E46" s="4" t="s">
        <v>31</v>
      </c>
      <c r="F46" s="12" t="s">
        <v>561</v>
      </c>
      <c r="G46" s="12" t="s">
        <v>556</v>
      </c>
      <c r="H46" s="24">
        <v>3</v>
      </c>
      <c r="I46" s="12" t="s">
        <v>559</v>
      </c>
      <c r="J46" s="12" t="s">
        <v>558</v>
      </c>
      <c r="K46" s="23">
        <v>998</v>
      </c>
      <c r="L46" s="94">
        <v>-3.295644969</v>
      </c>
      <c r="M46" s="94">
        <v>34.852435010999997</v>
      </c>
      <c r="N46" s="17">
        <v>42786</v>
      </c>
      <c r="O46" s="17">
        <v>42818</v>
      </c>
      <c r="P46" s="23">
        <f t="shared" si="7"/>
        <v>32</v>
      </c>
      <c r="Q46" s="73">
        <f>INDEX([1]Sheet1!$J:$J,MATCH(A46,[1]Sheet1!$A:$A,0))</f>
        <v>164.632957245</v>
      </c>
      <c r="R46" s="87" t="s">
        <v>94</v>
      </c>
      <c r="S46" s="78"/>
      <c r="T46" s="78">
        <v>0.3</v>
      </c>
      <c r="U46" s="23">
        <v>1</v>
      </c>
      <c r="AK46" s="100">
        <v>3</v>
      </c>
      <c r="AQ46" s="100">
        <v>15</v>
      </c>
      <c r="AS46" s="100">
        <v>3</v>
      </c>
      <c r="BE46" s="100">
        <v>0.5</v>
      </c>
      <c r="EH46" s="23">
        <v>20</v>
      </c>
      <c r="EI46" s="147">
        <f t="shared" si="0"/>
        <v>42.5</v>
      </c>
      <c r="EJ46" s="23">
        <v>45</v>
      </c>
      <c r="EK46" s="155">
        <v>200217.09349999999</v>
      </c>
      <c r="EM46" s="3" t="s">
        <v>850</v>
      </c>
      <c r="EN46" s="1">
        <v>1.3</v>
      </c>
      <c r="EO46" s="4">
        <v>3.3</v>
      </c>
      <c r="EP46" s="4"/>
      <c r="EQ46" s="4"/>
      <c r="ER46" s="4"/>
      <c r="ES46" s="4"/>
      <c r="ET46" s="4"/>
      <c r="EU46" s="4"/>
      <c r="EV46" s="4"/>
      <c r="EW46" s="4"/>
      <c r="EX46" s="4"/>
      <c r="EY46" s="4"/>
      <c r="EZ46" s="4"/>
      <c r="FA46" s="4"/>
      <c r="FB46" s="4"/>
      <c r="FC46" s="4"/>
      <c r="FD46" s="4"/>
      <c r="FE46" s="4"/>
      <c r="FF46" s="4"/>
      <c r="FG46" s="4"/>
      <c r="FH46" s="4"/>
      <c r="FI46" s="4"/>
      <c r="FJ46" s="4"/>
      <c r="FK46" s="4"/>
      <c r="FL46" s="4">
        <v>30</v>
      </c>
      <c r="FM46" s="4"/>
      <c r="FN46" s="4"/>
      <c r="FO46" s="4"/>
      <c r="JD46" s="4">
        <v>20</v>
      </c>
      <c r="JE46" s="4">
        <f t="shared" si="5"/>
        <v>50</v>
      </c>
      <c r="JF46" s="4">
        <v>60</v>
      </c>
      <c r="JH46" s="3" t="s">
        <v>277</v>
      </c>
      <c r="JI46" s="28" t="s">
        <v>850</v>
      </c>
      <c r="JL46" s="4"/>
      <c r="JM46" s="4"/>
      <c r="JN46" s="4"/>
      <c r="JO46" s="34"/>
      <c r="JP46" s="34"/>
      <c r="JQ46" s="34">
        <f t="shared" si="9"/>
        <v>0</v>
      </c>
      <c r="JR46" s="31">
        <v>14.17</v>
      </c>
      <c r="JS46">
        <v>2.42</v>
      </c>
      <c r="JT46">
        <v>13.47</v>
      </c>
      <c r="JU46" s="103">
        <v>7.26</v>
      </c>
      <c r="JV46" s="31">
        <v>38.450000000000003</v>
      </c>
      <c r="JW46" s="132">
        <v>5.0599999999999996</v>
      </c>
      <c r="JX46" s="28">
        <v>3.63</v>
      </c>
      <c r="JZ46" s="106">
        <v>17.91</v>
      </c>
      <c r="KA46" s="5">
        <v>5.18</v>
      </c>
      <c r="KB46">
        <v>4.82</v>
      </c>
      <c r="KC46" t="s">
        <v>596</v>
      </c>
      <c r="KF46" s="103">
        <v>2.1</v>
      </c>
      <c r="KG46" s="103">
        <v>0.13</v>
      </c>
      <c r="KH46" s="103">
        <v>2.0299999999999998</v>
      </c>
      <c r="KI46" s="103">
        <v>0.23</v>
      </c>
      <c r="KJ46" s="103">
        <f t="shared" si="1"/>
        <v>4.13</v>
      </c>
      <c r="KK46" s="103">
        <f t="shared" si="2"/>
        <v>0.36</v>
      </c>
      <c r="KL46" s="103">
        <f t="shared" si="3"/>
        <v>25.17</v>
      </c>
      <c r="KM46" s="103">
        <f>IF(ISBLANK(JU46),"",IF(ISBLANK(JS46),"",IFERROR(((JU46-JS46)/0.36/P46),"")))</f>
        <v>0.4201388888888889</v>
      </c>
      <c r="KO46" s="103">
        <f>IF(ISBLANK(KL46),"",IF(ISBLANK(JT46),"",IFERROR(((KL46-JT46)/0.36/P46),"")))</f>
        <v>1.0156250000000002</v>
      </c>
      <c r="KU46">
        <v>25.17</v>
      </c>
      <c r="KV46" s="73">
        <v>69.916666666666671</v>
      </c>
      <c r="KW46" s="73">
        <v>0.4201388888888889</v>
      </c>
      <c r="KX46" s="73"/>
      <c r="KY46" s="73">
        <v>1.0156250000000002</v>
      </c>
      <c r="KZ46" s="73"/>
    </row>
    <row r="47" spans="1:312" x14ac:dyDescent="0.25">
      <c r="A47" s="12" t="s">
        <v>29</v>
      </c>
      <c r="B47" s="4" t="s">
        <v>54</v>
      </c>
      <c r="C47" s="4" t="s">
        <v>663</v>
      </c>
      <c r="D47" s="4" t="s">
        <v>741</v>
      </c>
      <c r="E47" s="4" t="s">
        <v>31</v>
      </c>
      <c r="F47" s="12" t="s">
        <v>561</v>
      </c>
      <c r="G47" s="12" t="s">
        <v>556</v>
      </c>
      <c r="H47" s="24">
        <v>4</v>
      </c>
      <c r="I47" s="12" t="s">
        <v>557</v>
      </c>
      <c r="J47" s="12" t="s">
        <v>558</v>
      </c>
      <c r="K47" s="23">
        <v>1000</v>
      </c>
      <c r="L47" s="94">
        <v>-3.296013018</v>
      </c>
      <c r="M47" s="94">
        <v>34.854326974999999</v>
      </c>
      <c r="N47" s="17">
        <v>42786</v>
      </c>
      <c r="O47" s="17">
        <v>42819</v>
      </c>
      <c r="P47" s="23">
        <f t="shared" si="7"/>
        <v>33</v>
      </c>
      <c r="Q47" s="73">
        <f>INDEX([1]Sheet1!$J:$J,MATCH(A47,[1]Sheet1!$A:$A,0))</f>
        <v>170.33385144799999</v>
      </c>
      <c r="R47" s="87" t="s">
        <v>94</v>
      </c>
      <c r="S47" s="78"/>
      <c r="T47" s="78">
        <v>0.2</v>
      </c>
      <c r="U47" s="23"/>
      <c r="Z47" s="100">
        <v>1</v>
      </c>
      <c r="AN47" s="100">
        <v>1</v>
      </c>
      <c r="AQ47" s="100">
        <v>20</v>
      </c>
      <c r="CE47" s="100">
        <v>0.5</v>
      </c>
      <c r="EH47" s="23">
        <v>7.5</v>
      </c>
      <c r="EI47" s="147">
        <f t="shared" si="0"/>
        <v>30</v>
      </c>
      <c r="EJ47" s="23">
        <v>30</v>
      </c>
      <c r="EK47" s="155">
        <v>200217.10569999999</v>
      </c>
      <c r="EM47" s="3" t="s">
        <v>850</v>
      </c>
      <c r="EN47" s="1">
        <v>1.6</v>
      </c>
      <c r="EO47" s="4">
        <v>3.9</v>
      </c>
      <c r="EP47" s="4"/>
      <c r="EQ47" s="4"/>
      <c r="ER47" s="4"/>
      <c r="ES47" s="4"/>
      <c r="ET47" s="4"/>
      <c r="EU47" s="4"/>
      <c r="EV47" s="4"/>
      <c r="EW47" s="4"/>
      <c r="EX47" s="4"/>
      <c r="EY47" s="4"/>
      <c r="EZ47" s="4"/>
      <c r="FA47" s="4"/>
      <c r="FB47" s="4"/>
      <c r="FC47" s="4"/>
      <c r="FD47" s="4"/>
      <c r="FE47" s="4"/>
      <c r="FF47" s="4"/>
      <c r="FG47" s="4"/>
      <c r="FH47" s="4"/>
      <c r="FI47" s="4"/>
      <c r="FJ47" s="4"/>
      <c r="FK47" s="4"/>
      <c r="FL47" s="4">
        <v>36</v>
      </c>
      <c r="FM47" s="4"/>
      <c r="FN47" s="4"/>
      <c r="FO47" s="4"/>
      <c r="JD47" s="4">
        <v>10</v>
      </c>
      <c r="JE47" s="4">
        <f t="shared" si="5"/>
        <v>46</v>
      </c>
      <c r="JF47" s="4">
        <v>50</v>
      </c>
      <c r="JH47" s="3" t="s">
        <v>274</v>
      </c>
      <c r="JI47" s="28" t="s">
        <v>850</v>
      </c>
      <c r="JL47" s="4"/>
      <c r="JM47" s="4"/>
      <c r="JN47" s="4"/>
      <c r="JO47" s="34"/>
      <c r="JP47" s="34"/>
      <c r="JQ47" s="34">
        <f t="shared" si="9"/>
        <v>0</v>
      </c>
      <c r="JR47" s="31">
        <v>9.44</v>
      </c>
      <c r="JU47" s="103">
        <v>3.59</v>
      </c>
      <c r="JV47" s="31">
        <v>58.92</v>
      </c>
      <c r="JW47" s="132"/>
      <c r="JX47" s="28">
        <v>3.59</v>
      </c>
      <c r="JZ47" s="106">
        <v>49.69</v>
      </c>
      <c r="KA47" s="5">
        <v>5.0599999999999996</v>
      </c>
      <c r="KB47">
        <v>4.87</v>
      </c>
      <c r="KC47" t="s">
        <v>596</v>
      </c>
      <c r="KH47" s="103">
        <v>2.0699999999999998</v>
      </c>
      <c r="KI47" s="103">
        <v>0.21</v>
      </c>
      <c r="KJ47" s="103">
        <f t="shared" si="1"/>
        <v>2.0699999999999998</v>
      </c>
      <c r="KK47" s="103">
        <f t="shared" si="2"/>
        <v>0.21</v>
      </c>
      <c r="KL47" s="103">
        <f t="shared" si="3"/>
        <v>53.28</v>
      </c>
      <c r="KM47" s="103">
        <f>IF(ISBLANK(JU47),"",IF(ISBLANK(JS49),"",IFERROR(((JU47-JS49)/0.36/P47),"")))</f>
        <v>0.17845117845117847</v>
      </c>
      <c r="KN47" s="103">
        <f>IF(ISBLANK(JU47),"",IF(ISBLANK(JU49),"",IFERROR(((JU47-JU49)/0.36/P47),"")))</f>
        <v>-0.40404040404040409</v>
      </c>
      <c r="KO47" s="103">
        <f>IF(ISBLANK(KL47),"",IF(ISBLANK(JT49),"",IFERROR(((KL47-JT49)/0.36/P47),"")))</f>
        <v>3.236531986531987</v>
      </c>
      <c r="KP47" s="103">
        <f>IF(ISBLANK(KL49),"",IF(ISBLANK(KL47),"",IFERROR(((KL47-KL49)/0.36/P47),"")))</f>
        <v>2.2786195286195285</v>
      </c>
      <c r="KU47">
        <v>53.28</v>
      </c>
      <c r="KV47" s="73">
        <v>148</v>
      </c>
      <c r="KW47" s="73">
        <v>0.17845117845117847</v>
      </c>
      <c r="KX47" s="73">
        <v>-0.40404040404040409</v>
      </c>
      <c r="KY47" s="73">
        <v>3.236531986531987</v>
      </c>
      <c r="KZ47" s="73">
        <v>2.2786195286195285</v>
      </c>
    </row>
    <row r="48" spans="1:312" x14ac:dyDescent="0.25">
      <c r="A48" s="12" t="s">
        <v>64</v>
      </c>
      <c r="B48" s="4" t="s">
        <v>54</v>
      </c>
      <c r="C48" s="4" t="s">
        <v>663</v>
      </c>
      <c r="D48" s="4" t="s">
        <v>741</v>
      </c>
      <c r="E48" s="4" t="s">
        <v>31</v>
      </c>
      <c r="F48" s="12" t="s">
        <v>561</v>
      </c>
      <c r="G48" s="12" t="s">
        <v>556</v>
      </c>
      <c r="H48" s="24">
        <v>4</v>
      </c>
      <c r="I48" s="12" t="s">
        <v>562</v>
      </c>
      <c r="J48" s="12" t="s">
        <v>558</v>
      </c>
      <c r="K48" s="23">
        <v>1000</v>
      </c>
      <c r="L48" s="94">
        <v>-3.296013018</v>
      </c>
      <c r="M48" s="94">
        <v>34.854326974999999</v>
      </c>
      <c r="N48" s="17">
        <v>42786</v>
      </c>
      <c r="O48" s="17">
        <v>42819</v>
      </c>
      <c r="P48" s="23">
        <f t="shared" si="7"/>
        <v>33</v>
      </c>
      <c r="Q48" s="73">
        <f>INDEX([1]Sheet1!$J:$J,MATCH(A48,[1]Sheet1!$A:$A,0))</f>
        <v>170.33385144799999</v>
      </c>
      <c r="R48" s="87" t="s">
        <v>94</v>
      </c>
      <c r="S48" s="78"/>
      <c r="T48" s="78">
        <v>0.3</v>
      </c>
      <c r="U48" s="23"/>
      <c r="AQ48" s="100">
        <v>12</v>
      </c>
      <c r="AT48" s="100">
        <v>1</v>
      </c>
      <c r="BE48" s="100">
        <v>0.5</v>
      </c>
      <c r="EH48" s="23">
        <v>12</v>
      </c>
      <c r="EI48" s="147">
        <f t="shared" si="0"/>
        <v>25.5</v>
      </c>
      <c r="EJ48" s="23">
        <v>25</v>
      </c>
      <c r="EK48" s="155">
        <v>200217.10569999999</v>
      </c>
      <c r="EM48" s="3" t="s">
        <v>850</v>
      </c>
      <c r="EN48" s="1">
        <v>3.5</v>
      </c>
      <c r="EO48" s="4">
        <v>3.3</v>
      </c>
      <c r="EP48" s="4"/>
      <c r="EQ48" s="4"/>
      <c r="ER48" s="4"/>
      <c r="ES48" s="4"/>
      <c r="ET48" s="4"/>
      <c r="EU48" s="4"/>
      <c r="EV48" s="4"/>
      <c r="EW48" s="4"/>
      <c r="EX48" s="4"/>
      <c r="EY48" s="4"/>
      <c r="EZ48" s="4"/>
      <c r="FA48" s="4"/>
      <c r="FB48" s="4"/>
      <c r="FC48" s="4"/>
      <c r="FD48" s="4"/>
      <c r="FE48" s="4"/>
      <c r="FF48" s="4"/>
      <c r="FG48" s="4"/>
      <c r="FH48" s="4"/>
      <c r="FI48" s="4"/>
      <c r="FJ48" s="4"/>
      <c r="FK48" s="4"/>
      <c r="FL48" s="4">
        <v>31</v>
      </c>
      <c r="FM48" s="4"/>
      <c r="FN48" s="4"/>
      <c r="FO48" s="4"/>
      <c r="JD48" s="4">
        <v>15</v>
      </c>
      <c r="JE48" s="4">
        <f t="shared" si="5"/>
        <v>46</v>
      </c>
      <c r="JF48" s="4">
        <v>50</v>
      </c>
      <c r="JH48" s="3" t="s">
        <v>274</v>
      </c>
      <c r="JI48" s="28" t="s">
        <v>850</v>
      </c>
      <c r="JL48" s="4"/>
      <c r="JM48" s="4"/>
      <c r="JN48" s="4"/>
      <c r="JO48" s="34"/>
      <c r="JP48" s="34"/>
      <c r="JQ48" s="34">
        <f t="shared" si="9"/>
        <v>0</v>
      </c>
      <c r="JR48" s="31">
        <v>77.45</v>
      </c>
      <c r="JU48" s="103">
        <v>49.76</v>
      </c>
      <c r="JV48" s="31">
        <v>74.11</v>
      </c>
      <c r="JW48" s="5">
        <v>6.03</v>
      </c>
      <c r="JX48">
        <v>4.8499999999999996</v>
      </c>
      <c r="JY48" t="s">
        <v>596</v>
      </c>
      <c r="JZ48" s="106">
        <v>46.73</v>
      </c>
      <c r="KA48" s="5">
        <v>5.22</v>
      </c>
      <c r="KB48">
        <v>4.1900000000000004</v>
      </c>
      <c r="KC48" t="s">
        <v>596</v>
      </c>
      <c r="KF48" s="103">
        <v>2.2799999999999998</v>
      </c>
      <c r="KG48" s="103">
        <v>0.27</v>
      </c>
      <c r="KH48" s="103">
        <v>1.79</v>
      </c>
      <c r="KI48" s="103">
        <v>0.04</v>
      </c>
      <c r="KJ48" s="103" t="e">
        <f>IF((AND(#REF!="", KF48="")),"",#REF!+KF48)</f>
        <v>#REF!</v>
      </c>
      <c r="KK48" s="103" t="e">
        <f>IF((AND(#REF!="", KG48="")),"",#REF!+KG48)</f>
        <v>#REF!</v>
      </c>
      <c r="KL48" s="103">
        <f t="shared" si="3"/>
        <v>96.49</v>
      </c>
      <c r="KM48" s="103">
        <f>IF(ISBLANK(JU48),"",IF(ISBLANK(JS49),"",IFERROR(((JU48-JS49)/0.36/P48),"")))</f>
        <v>4.0648148148148149</v>
      </c>
      <c r="KN48" s="103">
        <f>IF(ISBLANK(JU48),"",IF(ISBLANK(JU49),"",IFERROR(((JU48-JU49)/0.36/P48),"")))</f>
        <v>3.4823232323232318</v>
      </c>
      <c r="KO48" s="103">
        <f>IF(ISBLANK(KL48),"",IF(ISBLANK(JT49),"",IFERROR(((KL48-JT49)/0.36/P48),"")))</f>
        <v>6.8737373737373737</v>
      </c>
      <c r="KP48" s="103">
        <f>IF(ISBLANK(KL49),"",IF(ISBLANK(KL48),"",IFERROR(((KL48-KL49)/0.36/P48),"")))</f>
        <v>5.9158249158249161</v>
      </c>
      <c r="KU48">
        <v>96.49</v>
      </c>
      <c r="KV48" s="73">
        <v>268.02777777777777</v>
      </c>
      <c r="KW48" s="73">
        <v>4.0648148148148149</v>
      </c>
      <c r="KX48" s="73">
        <v>3.4823232323232318</v>
      </c>
      <c r="KY48" s="73">
        <v>6.8737373737373737</v>
      </c>
      <c r="KZ48" s="73">
        <v>5.9158249158249161</v>
      </c>
    </row>
    <row r="49" spans="1:312" x14ac:dyDescent="0.25">
      <c r="A49" s="12" t="s">
        <v>30</v>
      </c>
      <c r="B49" s="4" t="s">
        <v>54</v>
      </c>
      <c r="C49" s="4" t="s">
        <v>663</v>
      </c>
      <c r="D49" s="4" t="s">
        <v>741</v>
      </c>
      <c r="E49" s="4" t="s">
        <v>31</v>
      </c>
      <c r="F49" s="12" t="s">
        <v>561</v>
      </c>
      <c r="G49" s="12" t="s">
        <v>556</v>
      </c>
      <c r="H49" s="24">
        <v>4</v>
      </c>
      <c r="I49" s="12" t="s">
        <v>559</v>
      </c>
      <c r="J49" s="12" t="s">
        <v>558</v>
      </c>
      <c r="K49" s="23">
        <v>1000</v>
      </c>
      <c r="L49" s="94">
        <v>-3.296013018</v>
      </c>
      <c r="M49" s="94">
        <v>34.854326974999999</v>
      </c>
      <c r="N49" s="17">
        <v>42786</v>
      </c>
      <c r="O49" s="17">
        <v>42819</v>
      </c>
      <c r="P49" s="23">
        <f t="shared" si="7"/>
        <v>33</v>
      </c>
      <c r="Q49" s="73">
        <f>INDEX([1]Sheet1!$J:$J,MATCH(A49,[1]Sheet1!$A:$A,0))</f>
        <v>170.33385144799999</v>
      </c>
      <c r="R49" s="87" t="s">
        <v>94</v>
      </c>
      <c r="S49" s="78"/>
      <c r="T49" s="78">
        <v>0.5</v>
      </c>
      <c r="U49" s="23"/>
      <c r="Z49" s="100">
        <v>3</v>
      </c>
      <c r="AN49" s="100">
        <v>4</v>
      </c>
      <c r="AQ49" s="100">
        <v>14</v>
      </c>
      <c r="AR49" s="100">
        <v>7</v>
      </c>
      <c r="AS49" s="100">
        <v>1</v>
      </c>
      <c r="AT49" s="100">
        <v>6</v>
      </c>
      <c r="AY49" s="100">
        <v>1</v>
      </c>
      <c r="CE49" s="100">
        <v>1</v>
      </c>
      <c r="EH49" s="23">
        <v>8</v>
      </c>
      <c r="EI49" s="147">
        <f t="shared" si="0"/>
        <v>45</v>
      </c>
      <c r="EJ49" s="23">
        <v>45</v>
      </c>
      <c r="EK49" s="155">
        <v>200217.10569999999</v>
      </c>
      <c r="EM49" s="3" t="s">
        <v>850</v>
      </c>
      <c r="EN49" s="1">
        <v>4</v>
      </c>
      <c r="EO49" s="4">
        <v>14</v>
      </c>
      <c r="EP49" s="4"/>
      <c r="EQ49" s="4"/>
      <c r="ER49" s="4"/>
      <c r="ES49" s="4"/>
      <c r="ET49" s="4"/>
      <c r="EU49" s="4"/>
      <c r="EV49" s="4"/>
      <c r="EW49" s="4"/>
      <c r="EX49" s="4"/>
      <c r="EY49" s="4"/>
      <c r="EZ49" s="4"/>
      <c r="FA49" s="4"/>
      <c r="FB49" s="4"/>
      <c r="FC49" s="4">
        <v>8</v>
      </c>
      <c r="FD49" s="4"/>
      <c r="FE49" s="4"/>
      <c r="FF49" s="4"/>
      <c r="FG49" s="4"/>
      <c r="FH49" s="4"/>
      <c r="FI49" s="4"/>
      <c r="FJ49" s="4"/>
      <c r="FK49" s="4"/>
      <c r="FL49" s="4">
        <v>5</v>
      </c>
      <c r="FM49" s="4"/>
      <c r="FN49" s="4">
        <v>25</v>
      </c>
      <c r="FO49" s="4"/>
      <c r="FP49" s="4">
        <v>10</v>
      </c>
      <c r="JD49" s="4">
        <v>9</v>
      </c>
      <c r="JE49" s="4">
        <f t="shared" si="5"/>
        <v>57</v>
      </c>
      <c r="JF49" s="4">
        <v>60</v>
      </c>
      <c r="JH49" s="3" t="s">
        <v>274</v>
      </c>
      <c r="JI49" s="28" t="s">
        <v>850</v>
      </c>
      <c r="JL49" s="4"/>
      <c r="JM49" s="4"/>
      <c r="JN49" s="4"/>
      <c r="JO49" s="34"/>
      <c r="JP49" s="34"/>
      <c r="JQ49" s="34">
        <f t="shared" si="9"/>
        <v>0</v>
      </c>
      <c r="JR49" s="31">
        <v>13.78</v>
      </c>
      <c r="JS49">
        <v>1.47</v>
      </c>
      <c r="JT49">
        <v>14.83</v>
      </c>
      <c r="JU49" s="103">
        <v>8.39</v>
      </c>
      <c r="JV49" s="31">
        <v>23.09</v>
      </c>
      <c r="JW49" s="132">
        <v>4.96</v>
      </c>
      <c r="JX49" s="28">
        <v>3.3</v>
      </c>
      <c r="JZ49" s="106">
        <v>17.82</v>
      </c>
      <c r="KF49" s="103">
        <v>1.61</v>
      </c>
      <c r="KG49" s="103">
        <v>0.06</v>
      </c>
      <c r="KJ49" s="103">
        <f t="shared" si="1"/>
        <v>1.61</v>
      </c>
      <c r="KK49" s="103">
        <f t="shared" si="2"/>
        <v>0.06</v>
      </c>
      <c r="KL49" s="103">
        <f t="shared" si="3"/>
        <v>26.21</v>
      </c>
      <c r="KM49" s="103">
        <f>IF(ISBLANK(JU49),"",IF(ISBLANK(JS49),"",IFERROR(((JU49-JS49)/0.36/P49),"")))</f>
        <v>0.58249158249158262</v>
      </c>
      <c r="KO49" s="103">
        <f>IF(ISBLANK(KL49),"",IF(ISBLANK(JT49),"",IFERROR(((KL49-JT49)/0.36/P49),"")))</f>
        <v>0.95791245791245805</v>
      </c>
      <c r="KU49">
        <v>26.21</v>
      </c>
      <c r="KV49" s="73">
        <v>72.805555555555557</v>
      </c>
      <c r="KW49" s="73">
        <v>0.58249158249158262</v>
      </c>
      <c r="KX49" s="73"/>
      <c r="KY49" s="73">
        <v>0.95791245791245805</v>
      </c>
      <c r="KZ49" s="73"/>
    </row>
    <row r="50" spans="1:312" s="4" customFormat="1" ht="32.25" customHeight="1" x14ac:dyDescent="0.25">
      <c r="A50" s="12" t="s">
        <v>32</v>
      </c>
      <c r="B50" s="4" t="s">
        <v>55</v>
      </c>
      <c r="C50" s="4" t="s">
        <v>664</v>
      </c>
      <c r="D50" s="4" t="s">
        <v>742</v>
      </c>
      <c r="E50" s="4" t="s">
        <v>59</v>
      </c>
      <c r="F50" s="12" t="s">
        <v>561</v>
      </c>
      <c r="G50" s="12" t="s">
        <v>560</v>
      </c>
      <c r="H50" s="24">
        <v>1</v>
      </c>
      <c r="I50" s="12" t="s">
        <v>557</v>
      </c>
      <c r="J50" s="12" t="s">
        <v>558</v>
      </c>
      <c r="K50" s="23">
        <v>1009</v>
      </c>
      <c r="L50" s="157">
        <v>-3.3032119830000002</v>
      </c>
      <c r="M50" s="157">
        <v>34.847736032999997</v>
      </c>
      <c r="N50" s="17">
        <v>42787</v>
      </c>
      <c r="O50" s="17">
        <v>42820</v>
      </c>
      <c r="P50" s="23">
        <f t="shared" si="7"/>
        <v>33</v>
      </c>
      <c r="Q50" s="158">
        <f>INDEX([1]Sheet1!$J:$J,MATCH(A50,[1]Sheet1!$A:$A,0))</f>
        <v>156.80644156700001</v>
      </c>
      <c r="R50" s="87" t="s">
        <v>292</v>
      </c>
      <c r="S50" s="78">
        <v>1.3</v>
      </c>
      <c r="T50" s="78">
        <v>1.4</v>
      </c>
      <c r="U50" s="23"/>
      <c r="V50" s="100"/>
      <c r="W50" s="100"/>
      <c r="X50" s="100"/>
      <c r="Y50" s="100"/>
      <c r="Z50" s="100"/>
      <c r="AA50" s="100"/>
      <c r="AB50" s="100"/>
      <c r="AC50" s="100">
        <v>1</v>
      </c>
      <c r="AD50" s="100"/>
      <c r="AE50" s="100"/>
      <c r="AF50" s="100"/>
      <c r="AG50" s="100"/>
      <c r="AH50" s="100"/>
      <c r="AI50" s="100"/>
      <c r="AJ50" s="100"/>
      <c r="AK50" s="100">
        <v>2</v>
      </c>
      <c r="AL50" s="100"/>
      <c r="AM50" s="100"/>
      <c r="AN50" s="100">
        <v>4</v>
      </c>
      <c r="AO50" s="100"/>
      <c r="AP50" s="100"/>
      <c r="AQ50" s="100"/>
      <c r="AR50" s="100"/>
      <c r="AS50" s="100">
        <v>2</v>
      </c>
      <c r="AT50" s="100"/>
      <c r="AU50" s="100"/>
      <c r="AV50" s="100">
        <v>3</v>
      </c>
      <c r="AW50" s="100"/>
      <c r="AX50" s="100"/>
      <c r="AY50" s="100"/>
      <c r="AZ50" s="100"/>
      <c r="BA50" s="100"/>
      <c r="BB50" s="100"/>
      <c r="BC50" s="100"/>
      <c r="BD50" s="100"/>
      <c r="BE50" s="100"/>
      <c r="BF50" s="100"/>
      <c r="BG50" s="100">
        <v>29</v>
      </c>
      <c r="BH50" s="100">
        <v>8</v>
      </c>
      <c r="BI50" s="100"/>
      <c r="BJ50" s="100"/>
      <c r="BK50" s="100"/>
      <c r="BL50" s="100"/>
      <c r="BM50" s="100"/>
      <c r="BN50" s="100"/>
      <c r="BO50" s="100"/>
      <c r="BP50" s="100"/>
      <c r="BQ50" s="100"/>
      <c r="BR50" s="100"/>
      <c r="BS50" s="100"/>
      <c r="BT50" s="100"/>
      <c r="BU50" s="100"/>
      <c r="BV50" s="100"/>
      <c r="BW50" s="100"/>
      <c r="BX50" s="100"/>
      <c r="BY50" s="100"/>
      <c r="BZ50" s="100"/>
      <c r="CA50" s="100"/>
      <c r="CB50" s="100"/>
      <c r="CC50" s="100"/>
      <c r="CD50" s="100"/>
      <c r="CE50" s="100">
        <v>1</v>
      </c>
      <c r="CF50" s="100"/>
      <c r="CG50" s="100"/>
      <c r="CH50" s="100"/>
      <c r="CI50" s="100"/>
      <c r="CJ50" s="100"/>
      <c r="CK50" s="100"/>
      <c r="CL50" s="100"/>
      <c r="CM50" s="100"/>
      <c r="CN50" s="100"/>
      <c r="CO50" s="100"/>
      <c r="CP50" s="100"/>
      <c r="CQ50" s="100"/>
      <c r="CR50" s="100"/>
      <c r="CS50" s="100"/>
      <c r="CT50" s="100"/>
      <c r="CU50" s="100"/>
      <c r="CV50" s="100"/>
      <c r="CW50" s="100"/>
      <c r="CX50" s="100"/>
      <c r="CY50" s="100"/>
      <c r="CZ50" s="100"/>
      <c r="DA50" s="100"/>
      <c r="DB50" s="100"/>
      <c r="DC50" s="100"/>
      <c r="DD50" s="100"/>
      <c r="DE50" s="100"/>
      <c r="DF50" s="100"/>
      <c r="DG50" s="100"/>
      <c r="DH50" s="100"/>
      <c r="DI50" s="100"/>
      <c r="DJ50" s="100"/>
      <c r="DK50" s="100"/>
      <c r="DL50" s="100"/>
      <c r="DM50" s="100"/>
      <c r="DN50" s="100"/>
      <c r="DO50" s="100"/>
      <c r="DP50" s="100"/>
      <c r="DQ50" s="100"/>
      <c r="DR50" s="100"/>
      <c r="DS50" s="100"/>
      <c r="DT50" s="100"/>
      <c r="DU50" s="100"/>
      <c r="DV50" s="100"/>
      <c r="DW50" s="100"/>
      <c r="DX50" s="100"/>
      <c r="DY50" s="100"/>
      <c r="DZ50" s="100"/>
      <c r="EA50" s="100"/>
      <c r="EB50" s="100"/>
      <c r="EC50" s="100"/>
      <c r="ED50" s="100"/>
      <c r="EE50" s="100"/>
      <c r="EF50" s="100"/>
      <c r="EG50" s="100"/>
      <c r="EH50" s="23">
        <v>5</v>
      </c>
      <c r="EI50" s="147">
        <f t="shared" si="0"/>
        <v>55</v>
      </c>
      <c r="EJ50" s="23">
        <v>55</v>
      </c>
      <c r="EK50" s="18">
        <v>210217.10329999999</v>
      </c>
      <c r="EL50" s="1" t="s">
        <v>149</v>
      </c>
      <c r="EM50" s="3" t="s">
        <v>850</v>
      </c>
      <c r="EN50" s="1">
        <v>7.5</v>
      </c>
      <c r="EO50" s="4">
        <v>18.600000000000001</v>
      </c>
      <c r="FC50" s="4">
        <v>7</v>
      </c>
      <c r="GC50" s="4">
        <v>70</v>
      </c>
      <c r="GU50" s="4">
        <v>5</v>
      </c>
      <c r="GV50" s="4">
        <v>5</v>
      </c>
      <c r="JD50" s="4">
        <v>3</v>
      </c>
      <c r="JE50" s="4">
        <f t="shared" si="5"/>
        <v>90</v>
      </c>
      <c r="JF50" s="4">
        <v>95</v>
      </c>
      <c r="JG50" s="1" t="s">
        <v>652</v>
      </c>
      <c r="JH50" s="1" t="s">
        <v>280</v>
      </c>
      <c r="JI50" s="28" t="s">
        <v>850</v>
      </c>
      <c r="JO50" s="34"/>
      <c r="JP50" s="34"/>
      <c r="JQ50" s="34">
        <f t="shared" si="9"/>
        <v>0</v>
      </c>
      <c r="JR50" s="31">
        <v>18.79</v>
      </c>
      <c r="JU50" s="71">
        <v>3.06</v>
      </c>
      <c r="JV50" s="31">
        <v>149.78</v>
      </c>
      <c r="JW50" s="132"/>
      <c r="JX50" s="28">
        <v>3.06</v>
      </c>
      <c r="JZ50" s="108">
        <v>106.62</v>
      </c>
      <c r="KA50" s="127">
        <v>5.92</v>
      </c>
      <c r="KB50" s="4">
        <v>4.8899999999999997</v>
      </c>
      <c r="KC50" s="4" t="s">
        <v>596</v>
      </c>
      <c r="KD50" s="38"/>
      <c r="KE50" s="38"/>
      <c r="KF50" s="71"/>
      <c r="KG50" s="71"/>
      <c r="KH50" s="144"/>
      <c r="KI50" s="144"/>
      <c r="KJ50" s="71" t="str">
        <f t="shared" si="1"/>
        <v/>
      </c>
      <c r="KK50" s="71" t="str">
        <f t="shared" si="2"/>
        <v/>
      </c>
      <c r="KL50" s="71">
        <f t="shared" si="3"/>
        <v>109.68</v>
      </c>
      <c r="KM50" s="71">
        <f>IF(ISBLANK(JU50),"",IF(ISBLANK(JS51),"",IFERROR(((JU50-JS51)/0.36/P50),"")))</f>
        <v>8.6700336700336722E-2</v>
      </c>
      <c r="KN50" s="71">
        <f>IF(ISBLANK(JU50),"",IF(ISBLANK(JU51),"",IFERROR(((JU50-JU51)/0.36/P50),"")))</f>
        <v>-0.41919191919191912</v>
      </c>
      <c r="KO50" s="71">
        <f>IF(ISBLANK(KL50),"",IF(ISBLANK(JT51),"",IFERROR(((KL50-JT51)/0.36/P50),"")))</f>
        <v>8.0740740740740744</v>
      </c>
      <c r="KP50" s="71">
        <f>IF(ISBLANK(KL51),"",IF(ISBLANK(KL50),"",IFERROR(((KL50-KL51)/0.36/P50),"")))</f>
        <v>4.5925925925925943</v>
      </c>
      <c r="KU50" s="4">
        <v>109.68</v>
      </c>
      <c r="KV50" s="158">
        <v>304.66666666666669</v>
      </c>
      <c r="KW50" s="158">
        <v>8.6700336700336722E-2</v>
      </c>
      <c r="KX50" s="158">
        <v>-0.41919191919191912</v>
      </c>
      <c r="KY50" s="158">
        <v>8.0740740740740744</v>
      </c>
      <c r="KZ50" s="158">
        <v>4.5925925925925943</v>
      </c>
    </row>
    <row r="51" spans="1:312" ht="31.5" x14ac:dyDescent="0.25">
      <c r="A51" s="12" t="s">
        <v>33</v>
      </c>
      <c r="B51" s="4" t="s">
        <v>55</v>
      </c>
      <c r="C51" s="4" t="s">
        <v>664</v>
      </c>
      <c r="D51" s="4" t="s">
        <v>742</v>
      </c>
      <c r="E51" s="4" t="s">
        <v>59</v>
      </c>
      <c r="F51" s="12" t="s">
        <v>561</v>
      </c>
      <c r="G51" s="12" t="s">
        <v>560</v>
      </c>
      <c r="H51" s="24">
        <v>1</v>
      </c>
      <c r="I51" s="12" t="s">
        <v>559</v>
      </c>
      <c r="J51" s="12" t="s">
        <v>558</v>
      </c>
      <c r="K51" s="23">
        <v>1009</v>
      </c>
      <c r="L51" s="94">
        <v>-3.3032119830000002</v>
      </c>
      <c r="M51" s="94">
        <v>34.847736032999997</v>
      </c>
      <c r="N51" s="17">
        <v>42787</v>
      </c>
      <c r="O51" s="17">
        <v>42820</v>
      </c>
      <c r="P51" s="23">
        <f t="shared" si="7"/>
        <v>33</v>
      </c>
      <c r="Q51" s="73">
        <f>INDEX([1]Sheet1!$J:$J,MATCH(A51,[1]Sheet1!$A:$A,0))</f>
        <v>156.80644156700001</v>
      </c>
      <c r="R51" s="87" t="s">
        <v>292</v>
      </c>
      <c r="S51" s="78">
        <v>1.4</v>
      </c>
      <c r="T51" s="78">
        <v>1.3</v>
      </c>
      <c r="U51" s="23">
        <v>5</v>
      </c>
      <c r="V51" s="100">
        <v>1</v>
      </c>
      <c r="AK51" s="100">
        <v>2</v>
      </c>
      <c r="AL51" s="100">
        <v>7</v>
      </c>
      <c r="AS51" s="100">
        <v>10</v>
      </c>
      <c r="BG51" s="100">
        <v>15</v>
      </c>
      <c r="BI51" s="100">
        <v>0.5</v>
      </c>
      <c r="BJ51" s="100">
        <v>1</v>
      </c>
      <c r="BL51" s="100">
        <v>0.5</v>
      </c>
      <c r="EH51" s="23">
        <v>8</v>
      </c>
      <c r="EI51" s="147">
        <f t="shared" si="0"/>
        <v>50</v>
      </c>
      <c r="EJ51" s="23">
        <v>50</v>
      </c>
      <c r="EK51" s="155">
        <v>210217.10329999999</v>
      </c>
      <c r="EL51" s="3" t="s">
        <v>149</v>
      </c>
      <c r="EM51" s="3" t="s">
        <v>850</v>
      </c>
      <c r="EN51" s="1">
        <v>2</v>
      </c>
      <c r="EO51" s="4">
        <v>4</v>
      </c>
      <c r="EP51" s="4"/>
      <c r="EQ51" s="4"/>
      <c r="ER51" s="4"/>
      <c r="ES51" s="4"/>
      <c r="ET51" s="4"/>
      <c r="EU51" s="4"/>
      <c r="EV51" s="4"/>
      <c r="EW51" s="4"/>
      <c r="EX51" s="4"/>
      <c r="EY51" s="4"/>
      <c r="EZ51" s="4"/>
      <c r="FA51" s="4"/>
      <c r="FB51" s="4"/>
      <c r="FC51" s="4"/>
      <c r="FD51" s="4"/>
      <c r="FE51" s="4"/>
      <c r="FF51" s="4"/>
      <c r="FG51" s="4"/>
      <c r="FH51" s="4">
        <v>5</v>
      </c>
      <c r="FI51" s="4"/>
      <c r="FJ51" s="4"/>
      <c r="FK51" s="4"/>
      <c r="FL51" s="4"/>
      <c r="FM51" s="4"/>
      <c r="FN51" s="4"/>
      <c r="FO51" s="4"/>
      <c r="GC51" s="4">
        <v>18</v>
      </c>
      <c r="JD51" s="4">
        <v>8</v>
      </c>
      <c r="JE51" s="4">
        <f t="shared" si="5"/>
        <v>31</v>
      </c>
      <c r="JF51" s="4">
        <v>70</v>
      </c>
      <c r="JI51" s="28" t="s">
        <v>850</v>
      </c>
      <c r="JL51" s="4"/>
      <c r="JM51" s="4"/>
      <c r="JN51" s="4"/>
      <c r="JO51" s="34"/>
      <c r="JP51" s="34"/>
      <c r="JQ51" s="34">
        <f t="shared" si="9"/>
        <v>0</v>
      </c>
      <c r="JR51" s="31">
        <v>12.32</v>
      </c>
      <c r="JS51">
        <v>2.0299999999999998</v>
      </c>
      <c r="JT51">
        <v>13.76</v>
      </c>
      <c r="JU51" s="103">
        <v>8.0399999999999991</v>
      </c>
      <c r="JV51" s="31">
        <v>69.08</v>
      </c>
      <c r="JW51" s="132">
        <v>4.88</v>
      </c>
      <c r="JX51" s="28">
        <v>3.21</v>
      </c>
      <c r="JZ51" s="106">
        <v>47.08</v>
      </c>
      <c r="KA51" s="5">
        <v>5.78</v>
      </c>
      <c r="KB51">
        <v>4.71</v>
      </c>
      <c r="KC51" t="s">
        <v>596</v>
      </c>
      <c r="KF51" s="103">
        <v>3.92</v>
      </c>
      <c r="KG51" s="103">
        <v>0.22</v>
      </c>
      <c r="KH51" s="103">
        <v>1.3</v>
      </c>
      <c r="KI51" s="103">
        <v>0.15</v>
      </c>
      <c r="KJ51" s="103">
        <f t="shared" si="1"/>
        <v>5.22</v>
      </c>
      <c r="KK51" s="103">
        <f t="shared" si="2"/>
        <v>0.37</v>
      </c>
      <c r="KL51" s="103">
        <f t="shared" si="3"/>
        <v>55.12</v>
      </c>
      <c r="KM51" s="103">
        <f>IF(ISBLANK(JU51),"",IF(ISBLANK(JS51),"",IFERROR(((JU51-JS51)/0.36/P51),"")))</f>
        <v>0.50589225589225584</v>
      </c>
      <c r="KO51" s="103">
        <f>IF(ISBLANK(KL51),"",IF(ISBLANK(JT51),"",IFERROR(((KL51-JT51)/0.36/P51),"")))</f>
        <v>3.4814814814814814</v>
      </c>
      <c r="KU51">
        <v>55.12</v>
      </c>
      <c r="KV51" s="73">
        <v>153.11111111111111</v>
      </c>
      <c r="KW51" s="73">
        <v>0.50589225589225584</v>
      </c>
      <c r="KX51" s="73"/>
      <c r="KY51" s="73">
        <v>3.4814814814814814</v>
      </c>
      <c r="KZ51" s="73"/>
    </row>
    <row r="52" spans="1:312" x14ac:dyDescent="0.25">
      <c r="A52" s="12" t="s">
        <v>34</v>
      </c>
      <c r="B52" s="4" t="s">
        <v>56</v>
      </c>
      <c r="C52" s="4" t="s">
        <v>664</v>
      </c>
      <c r="D52" s="4" t="s">
        <v>743</v>
      </c>
      <c r="E52" s="4" t="s">
        <v>59</v>
      </c>
      <c r="F52" s="12" t="s">
        <v>561</v>
      </c>
      <c r="G52" s="12" t="s">
        <v>560</v>
      </c>
      <c r="H52" s="24">
        <v>2</v>
      </c>
      <c r="I52" s="12" t="s">
        <v>557</v>
      </c>
      <c r="J52" s="12" t="s">
        <v>558</v>
      </c>
      <c r="K52" s="23">
        <v>1006</v>
      </c>
      <c r="L52" s="94">
        <v>-3.40842599</v>
      </c>
      <c r="M52" s="94">
        <v>34.850243982000002</v>
      </c>
      <c r="N52" s="17">
        <v>42787</v>
      </c>
      <c r="O52" s="17">
        <v>42820</v>
      </c>
      <c r="P52" s="23">
        <f t="shared" si="7"/>
        <v>33</v>
      </c>
      <c r="Q52" s="73">
        <f>INDEX([1]Sheet1!$J:$J,MATCH(A52,[1]Sheet1!$A:$A,0))</f>
        <v>156.80644156700001</v>
      </c>
      <c r="R52" s="87" t="s">
        <v>292</v>
      </c>
      <c r="S52" s="78">
        <v>1</v>
      </c>
      <c r="T52" s="78">
        <v>0.2</v>
      </c>
      <c r="U52" s="23">
        <v>2</v>
      </c>
      <c r="AN52" s="100">
        <v>0.5</v>
      </c>
      <c r="AS52" s="100">
        <v>4</v>
      </c>
      <c r="AV52" s="100">
        <v>5</v>
      </c>
      <c r="AZ52" s="100">
        <v>1</v>
      </c>
      <c r="BD52" s="100">
        <v>3</v>
      </c>
      <c r="BG52" s="100">
        <v>0.5</v>
      </c>
      <c r="BJ52" s="100">
        <v>1</v>
      </c>
      <c r="BQ52" s="100">
        <v>3</v>
      </c>
      <c r="CE52" s="100">
        <v>2</v>
      </c>
      <c r="EH52" s="23">
        <v>24</v>
      </c>
      <c r="EI52" s="147">
        <f t="shared" si="0"/>
        <v>46</v>
      </c>
      <c r="EJ52" s="23">
        <v>45</v>
      </c>
      <c r="EK52" s="155">
        <v>210217.09400000001</v>
      </c>
      <c r="EM52" s="3" t="s">
        <v>850</v>
      </c>
      <c r="EN52" s="1">
        <v>3</v>
      </c>
      <c r="EO52" s="4">
        <v>10</v>
      </c>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GC52" s="4">
        <v>6</v>
      </c>
      <c r="GL52" s="4">
        <v>5</v>
      </c>
      <c r="GW52" s="4">
        <v>10</v>
      </c>
      <c r="JD52" s="4">
        <v>20</v>
      </c>
      <c r="JE52" s="4">
        <f t="shared" si="5"/>
        <v>41</v>
      </c>
      <c r="JF52" s="4">
        <v>47</v>
      </c>
      <c r="JH52" s="3" t="s">
        <v>282</v>
      </c>
      <c r="JI52" s="28" t="s">
        <v>850</v>
      </c>
      <c r="JL52" s="4"/>
      <c r="JM52" s="4"/>
      <c r="JN52" s="4"/>
      <c r="JO52" s="34"/>
      <c r="JP52" s="34"/>
      <c r="JQ52" s="34">
        <f t="shared" si="9"/>
        <v>0</v>
      </c>
      <c r="JR52" s="31">
        <v>25.04</v>
      </c>
      <c r="JU52" s="103">
        <v>20.78</v>
      </c>
      <c r="JV52" s="31">
        <v>61.76</v>
      </c>
      <c r="JW52" s="132">
        <v>5.43</v>
      </c>
      <c r="JX52" s="28">
        <v>5.07</v>
      </c>
      <c r="JY52" t="s">
        <v>596</v>
      </c>
      <c r="JZ52" s="106">
        <v>33.33</v>
      </c>
      <c r="KA52" s="5">
        <v>5.71</v>
      </c>
      <c r="KB52">
        <v>4.82</v>
      </c>
      <c r="KC52" t="s">
        <v>596</v>
      </c>
      <c r="KF52" s="103">
        <v>2.91</v>
      </c>
      <c r="KG52" s="103">
        <v>0.14000000000000001</v>
      </c>
      <c r="KH52" s="138"/>
      <c r="KI52" s="138"/>
      <c r="KJ52" s="103">
        <f t="shared" si="1"/>
        <v>2.91</v>
      </c>
      <c r="KK52" s="103">
        <f t="shared" si="2"/>
        <v>0.14000000000000001</v>
      </c>
      <c r="KL52" s="103">
        <f t="shared" si="3"/>
        <v>54.11</v>
      </c>
      <c r="KM52" s="103">
        <f>IF(ISBLANK(JU52),"",IF(ISBLANK(JS53),"",IFERROR(((JU52-JS53)/0.36/P52),"")))</f>
        <v>1.2525252525252526</v>
      </c>
      <c r="KN52" s="103">
        <f>IF(ISBLANK(JU52),"",IF(ISBLANK(JU53),"",IFERROR(((JU52-JU53)/0.36/P52),"")))</f>
        <v>1.4856902356902359</v>
      </c>
      <c r="KO52" s="103">
        <f>IF(ISBLANK(KL52),"",IF(ISBLANK(JT53),"",IFERROR(((KL52-JT53)/0.36/P52),"")))</f>
        <v>3.7028619528619524</v>
      </c>
      <c r="KP52" s="103">
        <f>IF(ISBLANK(KL53),"",IF(ISBLANK(KL52),"",IFERROR(((KL52-KL53)/0.36/P52),"")))</f>
        <v>0.99074074074074048</v>
      </c>
      <c r="KU52">
        <v>54.11</v>
      </c>
      <c r="KV52" s="73">
        <v>150.30555555555557</v>
      </c>
      <c r="KW52" s="73">
        <v>1.2525252525252526</v>
      </c>
      <c r="KX52" s="73">
        <v>1.4856902356902359</v>
      </c>
      <c r="KY52" s="73">
        <v>3.7028619528619524</v>
      </c>
      <c r="KZ52" s="73">
        <v>0.99074074074074048</v>
      </c>
    </row>
    <row r="53" spans="1:312" s="7" customFormat="1" x14ac:dyDescent="0.25">
      <c r="A53" s="12" t="s">
        <v>35</v>
      </c>
      <c r="B53" s="12" t="s">
        <v>56</v>
      </c>
      <c r="C53" s="12" t="s">
        <v>664</v>
      </c>
      <c r="D53" s="12" t="s">
        <v>743</v>
      </c>
      <c r="E53" s="12" t="s">
        <v>59</v>
      </c>
      <c r="F53" s="12" t="s">
        <v>561</v>
      </c>
      <c r="G53" s="12" t="s">
        <v>560</v>
      </c>
      <c r="H53" s="24">
        <v>2</v>
      </c>
      <c r="I53" s="12" t="s">
        <v>559</v>
      </c>
      <c r="J53" s="12" t="s">
        <v>558</v>
      </c>
      <c r="K53" s="24">
        <v>1006</v>
      </c>
      <c r="L53" s="94">
        <v>-3.40842599</v>
      </c>
      <c r="M53" s="94">
        <v>34.850243982000002</v>
      </c>
      <c r="N53" s="19">
        <v>42787</v>
      </c>
      <c r="O53" s="19">
        <v>42820</v>
      </c>
      <c r="P53" s="23">
        <f t="shared" si="7"/>
        <v>33</v>
      </c>
      <c r="Q53" s="73">
        <f>INDEX([1]Sheet1!$J:$J,MATCH(A53,[1]Sheet1!$A:$A,0))</f>
        <v>156.80644156700001</v>
      </c>
      <c r="R53" s="85" t="s">
        <v>292</v>
      </c>
      <c r="S53" s="76">
        <v>0.8</v>
      </c>
      <c r="T53" s="76">
        <v>1.1000000000000001</v>
      </c>
      <c r="U53" s="24"/>
      <c r="V53" s="147"/>
      <c r="W53" s="147">
        <v>2</v>
      </c>
      <c r="X53" s="147"/>
      <c r="Y53" s="147"/>
      <c r="Z53" s="147"/>
      <c r="AA53" s="147"/>
      <c r="AB53" s="147"/>
      <c r="AC53" s="147"/>
      <c r="AD53" s="147"/>
      <c r="AE53" s="147"/>
      <c r="AF53" s="147"/>
      <c r="AG53" s="147"/>
      <c r="AH53" s="147"/>
      <c r="AI53" s="147"/>
      <c r="AJ53" s="147"/>
      <c r="AK53" s="147">
        <v>2</v>
      </c>
      <c r="AL53" s="147">
        <v>5</v>
      </c>
      <c r="AM53" s="147"/>
      <c r="AN53" s="147">
        <v>4</v>
      </c>
      <c r="AO53" s="147"/>
      <c r="AP53" s="147"/>
      <c r="AQ53" s="147"/>
      <c r="AR53" s="147"/>
      <c r="AS53" s="147">
        <v>2</v>
      </c>
      <c r="AT53" s="147"/>
      <c r="AU53" s="147"/>
      <c r="AV53" s="147">
        <v>5</v>
      </c>
      <c r="AW53" s="147"/>
      <c r="AX53" s="147"/>
      <c r="AY53" s="147"/>
      <c r="AZ53" s="147"/>
      <c r="BA53" s="147"/>
      <c r="BB53" s="147"/>
      <c r="BC53" s="147"/>
      <c r="BD53" s="147">
        <v>1</v>
      </c>
      <c r="BE53" s="147"/>
      <c r="BF53" s="147"/>
      <c r="BG53" s="147"/>
      <c r="BH53" s="147"/>
      <c r="BI53" s="147"/>
      <c r="BJ53" s="147">
        <v>1</v>
      </c>
      <c r="BK53" s="147"/>
      <c r="BL53" s="147"/>
      <c r="BM53" s="147"/>
      <c r="BN53" s="147"/>
      <c r="BO53" s="147"/>
      <c r="BP53" s="147"/>
      <c r="BQ53" s="147"/>
      <c r="BR53" s="147">
        <v>5</v>
      </c>
      <c r="BS53" s="147"/>
      <c r="BT53" s="147"/>
      <c r="BU53" s="147"/>
      <c r="BV53" s="147"/>
      <c r="BW53" s="147"/>
      <c r="BX53" s="147"/>
      <c r="BY53" s="147"/>
      <c r="BZ53" s="147"/>
      <c r="CA53" s="147"/>
      <c r="CB53" s="147"/>
      <c r="CC53" s="147"/>
      <c r="CD53" s="147"/>
      <c r="CE53" s="147">
        <v>10</v>
      </c>
      <c r="CF53" s="147"/>
      <c r="CG53" s="147"/>
      <c r="CH53" s="147"/>
      <c r="CI53" s="147"/>
      <c r="CJ53" s="147"/>
      <c r="CK53" s="147"/>
      <c r="CL53" s="147"/>
      <c r="CM53" s="147"/>
      <c r="CN53" s="147"/>
      <c r="CO53" s="147"/>
      <c r="CP53" s="147"/>
      <c r="CQ53" s="147"/>
      <c r="CR53" s="147"/>
      <c r="CS53" s="147"/>
      <c r="CT53" s="147"/>
      <c r="CU53" s="147"/>
      <c r="CV53" s="147"/>
      <c r="CW53" s="147"/>
      <c r="CX53" s="147"/>
      <c r="CY53" s="147"/>
      <c r="CZ53" s="147"/>
      <c r="DA53" s="147"/>
      <c r="DB53" s="147"/>
      <c r="DC53" s="147"/>
      <c r="DD53" s="147"/>
      <c r="DE53" s="147"/>
      <c r="DF53" s="147"/>
      <c r="DG53" s="147"/>
      <c r="DH53" s="147"/>
      <c r="DI53" s="147"/>
      <c r="DJ53" s="147"/>
      <c r="DK53" s="147"/>
      <c r="DL53" s="147"/>
      <c r="DM53" s="147"/>
      <c r="DN53" s="147"/>
      <c r="DO53" s="147"/>
      <c r="DP53" s="147"/>
      <c r="DQ53" s="147"/>
      <c r="DR53" s="147"/>
      <c r="DS53" s="147"/>
      <c r="DT53" s="147"/>
      <c r="DU53" s="147"/>
      <c r="DV53" s="147"/>
      <c r="DW53" s="147"/>
      <c r="DX53" s="147"/>
      <c r="DY53" s="147"/>
      <c r="DZ53" s="147"/>
      <c r="EA53" s="147"/>
      <c r="EB53" s="147"/>
      <c r="EC53" s="147"/>
      <c r="ED53" s="147"/>
      <c r="EE53" s="147"/>
      <c r="EF53" s="147"/>
      <c r="EG53" s="147"/>
      <c r="EH53" s="24">
        <v>3</v>
      </c>
      <c r="EI53" s="147">
        <f t="shared" si="0"/>
        <v>40</v>
      </c>
      <c r="EJ53" s="24">
        <v>30</v>
      </c>
      <c r="EK53" s="153">
        <v>210217.09400000001</v>
      </c>
      <c r="EL53" s="63"/>
      <c r="EM53" s="3" t="s">
        <v>850</v>
      </c>
      <c r="EN53" s="8">
        <v>1</v>
      </c>
      <c r="EO53" s="12">
        <v>0.9</v>
      </c>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v>15</v>
      </c>
      <c r="FN53" s="12"/>
      <c r="FO53" s="12"/>
      <c r="FP53" s="12"/>
      <c r="FQ53" s="12"/>
      <c r="FR53" s="12"/>
      <c r="FS53" s="12"/>
      <c r="FT53" s="12"/>
      <c r="FU53" s="12"/>
      <c r="FV53" s="12"/>
      <c r="FW53" s="12"/>
      <c r="FX53" s="12"/>
      <c r="FY53" s="12"/>
      <c r="FZ53" s="12"/>
      <c r="GA53" s="12"/>
      <c r="GB53" s="12">
        <v>5</v>
      </c>
      <c r="GC53" s="12">
        <v>6</v>
      </c>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v>15</v>
      </c>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c r="IW53" s="12"/>
      <c r="IX53" s="12"/>
      <c r="IY53" s="12"/>
      <c r="IZ53" s="12"/>
      <c r="JA53" s="12"/>
      <c r="JB53" s="12"/>
      <c r="JC53" s="12"/>
      <c r="JD53" s="12">
        <v>9</v>
      </c>
      <c r="JE53" s="12">
        <f t="shared" si="5"/>
        <v>50</v>
      </c>
      <c r="JF53" s="12">
        <v>55</v>
      </c>
      <c r="JG53" s="12"/>
      <c r="JH53" s="63" t="s">
        <v>271</v>
      </c>
      <c r="JI53" s="28" t="s">
        <v>850</v>
      </c>
      <c r="JJ53" s="12"/>
      <c r="JK53" s="12"/>
      <c r="JL53" s="12"/>
      <c r="JM53" s="12"/>
      <c r="JN53" s="12"/>
      <c r="JO53" s="31"/>
      <c r="JP53" s="31"/>
      <c r="JQ53" s="31">
        <f t="shared" si="9"/>
        <v>0</v>
      </c>
      <c r="JR53" s="31">
        <v>7.51</v>
      </c>
      <c r="JS53">
        <v>5.9</v>
      </c>
      <c r="JT53">
        <v>10.120000000000001</v>
      </c>
      <c r="JU53" s="103">
        <v>3.13</v>
      </c>
      <c r="JV53" s="31">
        <v>60.51</v>
      </c>
      <c r="JW53" s="132"/>
      <c r="JX53" s="28">
        <v>3.13</v>
      </c>
      <c r="JZ53" s="106">
        <v>39.21</v>
      </c>
      <c r="KA53" s="124">
        <v>5.05</v>
      </c>
      <c r="KB53" s="7">
        <v>4.84</v>
      </c>
      <c r="KC53" s="7" t="s">
        <v>596</v>
      </c>
      <c r="KD53" s="29"/>
      <c r="KE53" s="29"/>
      <c r="KF53" s="103"/>
      <c r="KG53" s="103"/>
      <c r="KH53" s="103">
        <v>1.93</v>
      </c>
      <c r="KI53" s="103">
        <v>0.02</v>
      </c>
      <c r="KJ53" s="103">
        <f t="shared" si="1"/>
        <v>1.93</v>
      </c>
      <c r="KK53" s="103">
        <f t="shared" si="2"/>
        <v>0.02</v>
      </c>
      <c r="KL53" s="103">
        <f t="shared" si="3"/>
        <v>42.34</v>
      </c>
      <c r="KM53" s="103">
        <f>IF(ISBLANK(JU53),"",IF(ISBLANK(JS53),"",IFERROR(((JU53-JS53)/0.36/P53),"")))</f>
        <v>-0.23316498316498321</v>
      </c>
      <c r="KN53" s="103"/>
      <c r="KO53" s="103">
        <f>IF(ISBLANK(KL53),"",IF(ISBLANK(JT53),"",IFERROR(((KL53-JT53)/0.36/P53),"")))</f>
        <v>2.7121212121212119</v>
      </c>
      <c r="KP53" s="103"/>
      <c r="KU53" s="7">
        <v>42.34</v>
      </c>
      <c r="KV53" s="103">
        <v>117.61111111111113</v>
      </c>
      <c r="KW53" s="103">
        <v>-0.23316498316498321</v>
      </c>
      <c r="KX53" s="103"/>
      <c r="KY53" s="103">
        <v>2.7121212121212119</v>
      </c>
      <c r="KZ53" s="103"/>
    </row>
    <row r="54" spans="1:312" s="7" customFormat="1" x14ac:dyDescent="0.25">
      <c r="A54" s="12" t="s">
        <v>36</v>
      </c>
      <c r="B54" s="12" t="s">
        <v>57</v>
      </c>
      <c r="C54" s="12" t="s">
        <v>664</v>
      </c>
      <c r="D54" s="12" t="s">
        <v>744</v>
      </c>
      <c r="E54" s="12" t="s">
        <v>59</v>
      </c>
      <c r="F54" s="12" t="s">
        <v>561</v>
      </c>
      <c r="G54" s="12" t="s">
        <v>560</v>
      </c>
      <c r="H54" s="24">
        <v>3</v>
      </c>
      <c r="I54" s="12" t="s">
        <v>557</v>
      </c>
      <c r="J54" s="12" t="s">
        <v>558</v>
      </c>
      <c r="K54" s="24">
        <v>1001</v>
      </c>
      <c r="L54" s="94">
        <v>-3.4063160140000002</v>
      </c>
      <c r="M54" s="94">
        <v>34.850407009999998</v>
      </c>
      <c r="N54" s="19">
        <v>42786</v>
      </c>
      <c r="O54" s="17">
        <v>42820</v>
      </c>
      <c r="P54" s="23">
        <f t="shared" si="7"/>
        <v>34</v>
      </c>
      <c r="Q54" s="73">
        <f>INDEX([1]Sheet1!$J:$J,MATCH(A54,[1]Sheet1!$A:$A,0))</f>
        <v>176.81583716700001</v>
      </c>
      <c r="R54" s="85" t="s">
        <v>292</v>
      </c>
      <c r="S54" s="76">
        <v>1.7</v>
      </c>
      <c r="T54" s="76">
        <v>1.5</v>
      </c>
      <c r="U54" s="24">
        <v>15</v>
      </c>
      <c r="V54" s="147"/>
      <c r="W54" s="147"/>
      <c r="X54" s="147"/>
      <c r="Y54" s="147"/>
      <c r="Z54" s="147"/>
      <c r="AA54" s="147"/>
      <c r="AB54" s="147"/>
      <c r="AC54" s="147"/>
      <c r="AD54" s="147"/>
      <c r="AE54" s="147"/>
      <c r="AF54" s="147"/>
      <c r="AG54" s="147"/>
      <c r="AH54" s="147"/>
      <c r="AI54" s="147"/>
      <c r="AJ54" s="147"/>
      <c r="AK54" s="147"/>
      <c r="AL54" s="147">
        <v>2</v>
      </c>
      <c r="AM54" s="147"/>
      <c r="AN54" s="147">
        <v>7</v>
      </c>
      <c r="AO54" s="147"/>
      <c r="AP54" s="147"/>
      <c r="AQ54" s="147"/>
      <c r="AR54" s="147"/>
      <c r="AS54" s="147"/>
      <c r="AT54" s="147"/>
      <c r="AU54" s="147"/>
      <c r="AV54" s="147"/>
      <c r="AW54" s="147">
        <v>1</v>
      </c>
      <c r="AX54" s="147"/>
      <c r="AY54" s="147"/>
      <c r="AZ54" s="147"/>
      <c r="BA54" s="147"/>
      <c r="BB54" s="147"/>
      <c r="BC54" s="147"/>
      <c r="BD54" s="147"/>
      <c r="BE54" s="147"/>
      <c r="BF54" s="147"/>
      <c r="BG54" s="147"/>
      <c r="BH54" s="147">
        <v>1</v>
      </c>
      <c r="BI54" s="147"/>
      <c r="BJ54" s="147"/>
      <c r="BK54" s="147"/>
      <c r="BL54" s="147"/>
      <c r="BM54" s="147"/>
      <c r="BN54" s="147"/>
      <c r="BO54" s="147"/>
      <c r="BP54" s="147">
        <v>1</v>
      </c>
      <c r="BQ54" s="147"/>
      <c r="BR54" s="147">
        <v>2</v>
      </c>
      <c r="BS54" s="147">
        <v>4</v>
      </c>
      <c r="BT54" s="100"/>
      <c r="BU54" s="147"/>
      <c r="BV54" s="100"/>
      <c r="BW54" s="100"/>
      <c r="BX54" s="100"/>
      <c r="BY54" s="100"/>
      <c r="BZ54" s="100"/>
      <c r="CA54" s="100"/>
      <c r="CB54" s="100"/>
      <c r="CC54" s="100"/>
      <c r="CD54" s="100"/>
      <c r="CE54" s="147">
        <v>18</v>
      </c>
      <c r="CF54" s="100"/>
      <c r="CG54" s="100"/>
      <c r="CH54" s="100"/>
      <c r="CI54" s="100"/>
      <c r="CJ54" s="100"/>
      <c r="CK54" s="100"/>
      <c r="CL54" s="100"/>
      <c r="CM54" s="100"/>
      <c r="CN54" s="100"/>
      <c r="CO54" s="100"/>
      <c r="CP54" s="100"/>
      <c r="CQ54" s="100"/>
      <c r="CR54" s="100"/>
      <c r="CS54" s="100"/>
      <c r="CT54" s="100"/>
      <c r="CU54" s="100"/>
      <c r="CV54" s="100"/>
      <c r="CW54" s="100"/>
      <c r="CX54" s="100"/>
      <c r="CY54" s="100"/>
      <c r="CZ54" s="100"/>
      <c r="DA54" s="100"/>
      <c r="DB54" s="100"/>
      <c r="DC54" s="100"/>
      <c r="DD54" s="100"/>
      <c r="DE54" s="100"/>
      <c r="DF54" s="100"/>
      <c r="DG54" s="100"/>
      <c r="DH54" s="100"/>
      <c r="DI54" s="100"/>
      <c r="DJ54" s="100"/>
      <c r="DK54" s="100"/>
      <c r="DL54" s="100"/>
      <c r="DM54" s="100"/>
      <c r="DN54" s="100"/>
      <c r="DO54" s="100"/>
      <c r="DP54" s="100"/>
      <c r="DQ54" s="100"/>
      <c r="DR54" s="100"/>
      <c r="DS54" s="100"/>
      <c r="DT54" s="100"/>
      <c r="DU54" s="100"/>
      <c r="DV54" s="100"/>
      <c r="DW54" s="100"/>
      <c r="DX54" s="100"/>
      <c r="DY54" s="100"/>
      <c r="DZ54" s="100"/>
      <c r="EA54" s="100"/>
      <c r="EB54" s="100"/>
      <c r="EC54" s="100"/>
      <c r="ED54" s="100"/>
      <c r="EE54" s="100"/>
      <c r="EF54" s="100"/>
      <c r="EG54" s="100"/>
      <c r="EH54" s="24">
        <v>4</v>
      </c>
      <c r="EI54" s="147">
        <f t="shared" si="0"/>
        <v>55</v>
      </c>
      <c r="EJ54" s="24">
        <v>55</v>
      </c>
      <c r="EK54" s="152">
        <v>200217.1513</v>
      </c>
      <c r="EL54" s="63" t="s">
        <v>151</v>
      </c>
      <c r="EM54" s="3" t="s">
        <v>850</v>
      </c>
      <c r="EN54" s="8"/>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c r="IW54" s="12"/>
      <c r="IX54" s="12"/>
      <c r="IY54" s="12"/>
      <c r="IZ54" s="12"/>
      <c r="JA54" s="12"/>
      <c r="JB54" s="12"/>
      <c r="JC54" s="12"/>
      <c r="JD54" s="12"/>
      <c r="JE54" s="4"/>
      <c r="JF54" s="12"/>
      <c r="JG54" s="12"/>
      <c r="JH54" s="63" t="s">
        <v>283</v>
      </c>
      <c r="JI54" s="28" t="s">
        <v>850</v>
      </c>
      <c r="JJ54" s="12"/>
      <c r="JK54" s="12"/>
      <c r="JL54" s="12"/>
      <c r="JM54" s="12"/>
      <c r="JN54" s="12"/>
      <c r="JO54" s="12"/>
      <c r="JP54" s="12"/>
      <c r="JQ54" s="12"/>
      <c r="JR54" s="12"/>
      <c r="JS54"/>
      <c r="JU54" s="71"/>
      <c r="JV54" s="31"/>
      <c r="JW54" s="132"/>
      <c r="JX54" s="28"/>
      <c r="JZ54" s="71"/>
      <c r="KA54" s="124"/>
      <c r="KD54" s="29"/>
      <c r="KE54" s="29"/>
      <c r="KF54" s="103"/>
      <c r="KG54" s="103"/>
      <c r="KH54" s="103"/>
      <c r="KI54" s="103"/>
      <c r="KJ54" s="103" t="str">
        <f t="shared" si="1"/>
        <v/>
      </c>
      <c r="KK54" s="103" t="str">
        <f t="shared" si="2"/>
        <v/>
      </c>
      <c r="KL54" s="103" t="str">
        <f t="shared" si="3"/>
        <v/>
      </c>
      <c r="KM54" s="103" t="str">
        <f>IF(ISBLANK(JU54),"",IF(ISBLANK(JS55),"",IFERROR(((JU54-JS55)/0.36/P54),"")))</f>
        <v/>
      </c>
      <c r="KN54" s="103" t="str">
        <f>IF(ISBLANK(JU54),"",IF(ISBLANK(JU55),"",IFERROR(((JU54-JU55)/0.36/P54),"")))</f>
        <v/>
      </c>
      <c r="KO54" s="103" t="str">
        <f>IF(ISBLANK(KL54),"",IF(ISBLANK(JT55),"",IFERROR(((KL54-JT55)/0.36/P54),"")))</f>
        <v/>
      </c>
      <c r="KP54" s="103" t="str">
        <f>IF(ISBLANK(KL55),"",IF(ISBLANK(KL54),"",IFERROR(((KL54-KL55)/0.36/P54),"")))</f>
        <v/>
      </c>
      <c r="KU54" s="7" t="s">
        <v>787</v>
      </c>
      <c r="KV54" s="103" t="s">
        <v>787</v>
      </c>
      <c r="KW54" s="103" t="s">
        <v>787</v>
      </c>
      <c r="KX54" s="103" t="s">
        <v>787</v>
      </c>
      <c r="KY54" s="103" t="s">
        <v>787</v>
      </c>
      <c r="KZ54" s="103" t="s">
        <v>787</v>
      </c>
    </row>
    <row r="55" spans="1:312" s="7" customFormat="1" x14ac:dyDescent="0.25">
      <c r="A55" s="12" t="s">
        <v>37</v>
      </c>
      <c r="B55" s="12" t="s">
        <v>57</v>
      </c>
      <c r="C55" s="12" t="s">
        <v>664</v>
      </c>
      <c r="D55" s="12" t="s">
        <v>744</v>
      </c>
      <c r="E55" s="12" t="s">
        <v>59</v>
      </c>
      <c r="F55" s="12" t="s">
        <v>561</v>
      </c>
      <c r="G55" s="12" t="s">
        <v>560</v>
      </c>
      <c r="H55" s="24">
        <v>3</v>
      </c>
      <c r="I55" s="12" t="s">
        <v>559</v>
      </c>
      <c r="J55" s="12" t="s">
        <v>558</v>
      </c>
      <c r="K55" s="24">
        <v>1001</v>
      </c>
      <c r="L55" s="94">
        <v>-3.4063160140000002</v>
      </c>
      <c r="M55" s="94">
        <v>34.850407009999998</v>
      </c>
      <c r="N55" s="19">
        <v>42786</v>
      </c>
      <c r="O55" s="17">
        <v>42820</v>
      </c>
      <c r="P55" s="23">
        <f t="shared" si="7"/>
        <v>34</v>
      </c>
      <c r="Q55" s="73">
        <f>INDEX([1]Sheet1!$J:$J,MATCH(A55,[1]Sheet1!$A:$A,0))</f>
        <v>176.81583716700001</v>
      </c>
      <c r="R55" s="85" t="s">
        <v>292</v>
      </c>
      <c r="S55" s="76">
        <v>1.2</v>
      </c>
      <c r="T55" s="76">
        <v>1.2</v>
      </c>
      <c r="U55" s="24">
        <v>4</v>
      </c>
      <c r="V55" s="147">
        <v>2</v>
      </c>
      <c r="W55" s="147"/>
      <c r="X55" s="147"/>
      <c r="Y55" s="147"/>
      <c r="Z55" s="147"/>
      <c r="AA55" s="147"/>
      <c r="AB55" s="147"/>
      <c r="AC55" s="147"/>
      <c r="AD55" s="147"/>
      <c r="AE55" s="147"/>
      <c r="AF55" s="147"/>
      <c r="AG55" s="147"/>
      <c r="AH55" s="147"/>
      <c r="AI55" s="147"/>
      <c r="AJ55" s="147"/>
      <c r="AK55" s="147">
        <v>3</v>
      </c>
      <c r="AL55" s="147">
        <v>10</v>
      </c>
      <c r="AM55" s="147"/>
      <c r="AN55" s="147"/>
      <c r="AO55" s="147"/>
      <c r="AP55" s="147"/>
      <c r="AQ55" s="147"/>
      <c r="AR55" s="147"/>
      <c r="AS55" s="147">
        <v>5</v>
      </c>
      <c r="AT55" s="147">
        <v>2</v>
      </c>
      <c r="AU55" s="147"/>
      <c r="AV55" s="147"/>
      <c r="AW55" s="147"/>
      <c r="AX55" s="147"/>
      <c r="AY55" s="147"/>
      <c r="AZ55" s="147"/>
      <c r="BA55" s="147"/>
      <c r="BB55" s="147"/>
      <c r="BC55" s="147"/>
      <c r="BD55" s="147"/>
      <c r="BE55" s="147"/>
      <c r="BF55" s="147"/>
      <c r="BG55" s="147"/>
      <c r="BH55" s="147"/>
      <c r="BI55" s="147"/>
      <c r="BJ55" s="147"/>
      <c r="BK55" s="147"/>
      <c r="BL55" s="147"/>
      <c r="BM55" s="147"/>
      <c r="BN55" s="147">
        <v>20</v>
      </c>
      <c r="BO55" s="147"/>
      <c r="BP55" s="147"/>
      <c r="BQ55" s="147"/>
      <c r="BR55" s="147">
        <v>0.5</v>
      </c>
      <c r="BS55" s="147">
        <v>2</v>
      </c>
      <c r="BT55" s="100"/>
      <c r="BU55" s="147"/>
      <c r="BV55" s="100"/>
      <c r="BW55" s="100"/>
      <c r="BX55" s="100"/>
      <c r="BY55" s="100"/>
      <c r="BZ55" s="100"/>
      <c r="CA55" s="100"/>
      <c r="CB55" s="100"/>
      <c r="CC55" s="100"/>
      <c r="CD55" s="100"/>
      <c r="CE55" s="147">
        <v>4</v>
      </c>
      <c r="CF55" s="100"/>
      <c r="CG55" s="100"/>
      <c r="CH55" s="100"/>
      <c r="CI55" s="100"/>
      <c r="CJ55" s="100"/>
      <c r="CK55" s="100"/>
      <c r="CL55" s="100"/>
      <c r="CM55" s="100"/>
      <c r="CN55" s="100"/>
      <c r="CO55" s="100"/>
      <c r="CP55" s="100"/>
      <c r="CQ55" s="100"/>
      <c r="CR55" s="100"/>
      <c r="CS55" s="100"/>
      <c r="CT55" s="100"/>
      <c r="CU55" s="100"/>
      <c r="CV55" s="100"/>
      <c r="CW55" s="100"/>
      <c r="CX55" s="100"/>
      <c r="CY55" s="100"/>
      <c r="CZ55" s="100"/>
      <c r="DA55" s="100"/>
      <c r="DB55" s="100"/>
      <c r="DC55" s="100"/>
      <c r="DD55" s="100"/>
      <c r="DE55" s="100"/>
      <c r="DF55" s="100"/>
      <c r="DG55" s="100"/>
      <c r="DH55" s="100"/>
      <c r="DI55" s="100"/>
      <c r="DJ55" s="100"/>
      <c r="DK55" s="100"/>
      <c r="DL55" s="100"/>
      <c r="DM55" s="100"/>
      <c r="DN55" s="100"/>
      <c r="DO55" s="100"/>
      <c r="DP55" s="100"/>
      <c r="DQ55" s="100"/>
      <c r="DR55" s="100"/>
      <c r="DS55" s="100"/>
      <c r="DT55" s="100"/>
      <c r="DU55" s="100"/>
      <c r="DV55" s="100"/>
      <c r="DW55" s="100"/>
      <c r="DX55" s="100"/>
      <c r="DY55" s="100"/>
      <c r="DZ55" s="100"/>
      <c r="EA55" s="100"/>
      <c r="EB55" s="100"/>
      <c r="EC55" s="100"/>
      <c r="ED55" s="100"/>
      <c r="EE55" s="100"/>
      <c r="EF55" s="100"/>
      <c r="EG55" s="100"/>
      <c r="EH55" s="24">
        <v>2</v>
      </c>
      <c r="EI55" s="147">
        <f t="shared" si="0"/>
        <v>54.5</v>
      </c>
      <c r="EJ55" s="24">
        <v>50</v>
      </c>
      <c r="EK55" s="152">
        <v>200217.1513</v>
      </c>
      <c r="EL55" s="63" t="s">
        <v>151</v>
      </c>
      <c r="EM55" s="3" t="s">
        <v>850</v>
      </c>
      <c r="EN55" s="8">
        <v>2</v>
      </c>
      <c r="EO55" s="12">
        <v>2.4</v>
      </c>
      <c r="EP55" s="12"/>
      <c r="EQ55" s="12"/>
      <c r="ER55" s="12"/>
      <c r="ES55" s="12"/>
      <c r="ET55" s="12"/>
      <c r="EU55" s="12"/>
      <c r="EV55" s="12"/>
      <c r="EW55" s="12"/>
      <c r="EX55" s="12"/>
      <c r="EY55" s="12"/>
      <c r="EZ55" s="12"/>
      <c r="FA55" s="12"/>
      <c r="FB55" s="12"/>
      <c r="FC55" s="12"/>
      <c r="FD55" s="12"/>
      <c r="FE55" s="12"/>
      <c r="FF55" s="12"/>
      <c r="FG55" s="12">
        <v>10</v>
      </c>
      <c r="FH55" s="12"/>
      <c r="FI55" s="12"/>
      <c r="FJ55" s="12"/>
      <c r="FK55" s="12"/>
      <c r="FL55" s="12"/>
      <c r="FM55" s="12">
        <v>5</v>
      </c>
      <c r="FN55" s="12"/>
      <c r="FO55" s="12"/>
      <c r="FP55" s="12"/>
      <c r="FQ55" s="12"/>
      <c r="FR55" s="12"/>
      <c r="FS55" s="12"/>
      <c r="FT55" s="12"/>
      <c r="FU55" s="12"/>
      <c r="FV55" s="12"/>
      <c r="FW55" s="12"/>
      <c r="FX55" s="12"/>
      <c r="FY55" s="12"/>
      <c r="FZ55" s="12"/>
      <c r="GA55" s="12"/>
      <c r="GB55" s="12"/>
      <c r="GC55" s="12">
        <v>6</v>
      </c>
      <c r="GD55" s="12"/>
      <c r="GE55" s="12"/>
      <c r="GF55" s="12"/>
      <c r="GG55" s="12"/>
      <c r="GH55" s="12"/>
      <c r="GI55" s="12"/>
      <c r="GJ55" s="12"/>
      <c r="GK55" s="12"/>
      <c r="GL55" s="12"/>
      <c r="GM55" s="12"/>
      <c r="GN55" s="12"/>
      <c r="GO55" s="12">
        <v>5</v>
      </c>
      <c r="GP55" s="12"/>
      <c r="GQ55" s="12"/>
      <c r="GR55" s="12"/>
      <c r="GS55" s="12"/>
      <c r="GT55" s="12"/>
      <c r="GU55" s="12">
        <v>10</v>
      </c>
      <c r="GV55" s="12"/>
      <c r="GW55" s="12"/>
      <c r="GX55" s="12"/>
      <c r="GY55" s="12"/>
      <c r="GZ55" s="12"/>
      <c r="HA55" s="12">
        <v>5</v>
      </c>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c r="JA55" s="12"/>
      <c r="JB55" s="12"/>
      <c r="JC55" s="12"/>
      <c r="JD55" s="12">
        <v>7</v>
      </c>
      <c r="JE55" s="4">
        <f t="shared" ref="JE55:JE85" si="10">SUM(EP55:JD55)</f>
        <v>48</v>
      </c>
      <c r="JF55" s="12">
        <v>60</v>
      </c>
      <c r="JG55" s="12"/>
      <c r="JH55" s="63" t="s">
        <v>271</v>
      </c>
      <c r="JI55" s="28" t="s">
        <v>850</v>
      </c>
      <c r="JJ55" s="12"/>
      <c r="JK55" s="12"/>
      <c r="JL55" s="12"/>
      <c r="JM55" s="12"/>
      <c r="JN55" s="12"/>
      <c r="JO55" s="31"/>
      <c r="JP55" s="31"/>
      <c r="JQ55" s="31">
        <f t="shared" ref="JQ55:JQ66" si="11">JJ55+JK55</f>
        <v>0</v>
      </c>
      <c r="JR55" s="31">
        <v>6.03</v>
      </c>
      <c r="JS55">
        <v>0.79</v>
      </c>
      <c r="JT55">
        <v>11.79</v>
      </c>
      <c r="JU55" s="103">
        <v>1.61</v>
      </c>
      <c r="JV55" s="31">
        <v>73.400000000000006</v>
      </c>
      <c r="JW55" s="132"/>
      <c r="JX55" s="28">
        <v>1.61</v>
      </c>
      <c r="JZ55" s="106">
        <v>51.76</v>
      </c>
      <c r="KA55" s="124">
        <v>6.3</v>
      </c>
      <c r="KB55" s="7">
        <v>4.99</v>
      </c>
      <c r="KC55" s="7" t="s">
        <v>596</v>
      </c>
      <c r="KD55" s="29"/>
      <c r="KE55" s="29"/>
      <c r="KF55" s="103"/>
      <c r="KG55" s="103"/>
      <c r="KH55" s="138"/>
      <c r="KI55" s="138"/>
      <c r="KJ55" s="103" t="str">
        <f t="shared" si="1"/>
        <v/>
      </c>
      <c r="KK55" s="103" t="str">
        <f t="shared" si="2"/>
        <v/>
      </c>
      <c r="KL55" s="103">
        <f t="shared" si="3"/>
        <v>53.37</v>
      </c>
      <c r="KM55" s="103">
        <f>IF(ISBLANK(JU55),"",IF(ISBLANK(JS55),"",IFERROR(((JU55-JS55)/0.36/P55),"")))</f>
        <v>6.6993464052287593E-2</v>
      </c>
      <c r="KN55" s="103"/>
      <c r="KO55" s="103">
        <f>IF(ISBLANK(KL55),"",IF(ISBLANK(JT55),"",IFERROR(((KL55-JT55)/0.36/P55),"")))</f>
        <v>3.3970588235294117</v>
      </c>
      <c r="KP55" s="103"/>
      <c r="KU55" s="7">
        <v>53.37</v>
      </c>
      <c r="KV55" s="103">
        <v>148.25</v>
      </c>
      <c r="KW55" s="103">
        <v>6.6993464052287593E-2</v>
      </c>
      <c r="KX55" s="103"/>
      <c r="KY55" s="103">
        <v>3.3970588235294117</v>
      </c>
      <c r="KZ55" s="103"/>
    </row>
    <row r="56" spans="1:312" x14ac:dyDescent="0.25">
      <c r="A56" s="12" t="s">
        <v>38</v>
      </c>
      <c r="B56" s="4" t="s">
        <v>58</v>
      </c>
      <c r="C56" s="4" t="s">
        <v>664</v>
      </c>
      <c r="D56" s="4" t="s">
        <v>745</v>
      </c>
      <c r="E56" s="4" t="s">
        <v>59</v>
      </c>
      <c r="F56" s="12" t="s">
        <v>561</v>
      </c>
      <c r="G56" s="12" t="s">
        <v>560</v>
      </c>
      <c r="H56" s="24">
        <v>4</v>
      </c>
      <c r="I56" s="12" t="s">
        <v>557</v>
      </c>
      <c r="J56" s="12" t="s">
        <v>558</v>
      </c>
      <c r="K56" s="23">
        <v>1003</v>
      </c>
      <c r="L56" s="94">
        <v>-3.4068529590000001</v>
      </c>
      <c r="M56" s="94">
        <v>34.851600005999998</v>
      </c>
      <c r="N56" s="17">
        <v>42786</v>
      </c>
      <c r="O56" s="17">
        <v>42820</v>
      </c>
      <c r="P56" s="23">
        <f t="shared" si="7"/>
        <v>34</v>
      </c>
      <c r="Q56" s="73">
        <f>INDEX([1]Sheet1!$J:$J,MATCH(A56,[1]Sheet1!$A:$A,0))</f>
        <v>176.81583716700001</v>
      </c>
      <c r="R56" s="87" t="s">
        <v>292</v>
      </c>
      <c r="S56" s="78">
        <v>1.5</v>
      </c>
      <c r="T56" s="78">
        <v>1.9</v>
      </c>
      <c r="U56" s="23">
        <v>2</v>
      </c>
      <c r="W56" s="147"/>
      <c r="X56" s="147"/>
      <c r="Y56" s="147"/>
      <c r="AA56" s="147"/>
      <c r="AB56" s="147"/>
      <c r="AD56" s="147"/>
      <c r="AE56" s="147"/>
      <c r="AF56" s="147"/>
      <c r="AG56" s="147"/>
      <c r="AH56" s="100">
        <v>3</v>
      </c>
      <c r="AI56" s="147"/>
      <c r="AJ56" s="147"/>
      <c r="AK56" s="100">
        <v>5</v>
      </c>
      <c r="AL56" s="100">
        <v>10</v>
      </c>
      <c r="AM56" s="147"/>
      <c r="AO56" s="147"/>
      <c r="AP56" s="147"/>
      <c r="AQ56" s="147"/>
      <c r="AR56" s="147"/>
      <c r="AS56" s="100">
        <v>4</v>
      </c>
      <c r="AU56" s="147"/>
      <c r="AV56" s="147"/>
      <c r="AW56" s="147"/>
      <c r="AX56" s="147"/>
      <c r="AY56" s="147"/>
      <c r="AZ56" s="147"/>
      <c r="BA56" s="147"/>
      <c r="BB56" s="147"/>
      <c r="BC56" s="147"/>
      <c r="BD56" s="147"/>
      <c r="BF56" s="100">
        <v>0.5</v>
      </c>
      <c r="BG56" s="147"/>
      <c r="BI56" s="100">
        <v>0.5</v>
      </c>
      <c r="BJ56" s="147"/>
      <c r="BK56" s="147"/>
      <c r="BL56" s="100">
        <v>1</v>
      </c>
      <c r="BM56" s="147"/>
      <c r="BN56" s="100">
        <v>10</v>
      </c>
      <c r="BO56" s="147"/>
      <c r="BP56" s="147"/>
      <c r="BQ56" s="147"/>
      <c r="BR56" s="147"/>
      <c r="BS56" s="147"/>
      <c r="BU56" s="147"/>
      <c r="EH56" s="23">
        <v>10</v>
      </c>
      <c r="EI56" s="147">
        <f t="shared" si="0"/>
        <v>46</v>
      </c>
      <c r="EJ56" s="23">
        <v>45</v>
      </c>
      <c r="EK56" s="155">
        <v>200217.17199999999</v>
      </c>
      <c r="EL56" s="3" t="s">
        <v>152</v>
      </c>
      <c r="EM56" s="3" t="s">
        <v>850</v>
      </c>
      <c r="EN56" s="1">
        <v>4</v>
      </c>
      <c r="EO56" s="4">
        <v>8.1999999999999993</v>
      </c>
      <c r="EP56" s="4"/>
      <c r="EQ56" s="4"/>
      <c r="ER56" s="4"/>
      <c r="ES56" s="4"/>
      <c r="ET56" s="4"/>
      <c r="EU56" s="4"/>
      <c r="EV56" s="4"/>
      <c r="EW56" s="4"/>
      <c r="EX56" s="4"/>
      <c r="EY56" s="4"/>
      <c r="EZ56" s="4"/>
      <c r="FA56" s="4"/>
      <c r="FB56" s="4"/>
      <c r="FC56" s="4">
        <v>5</v>
      </c>
      <c r="FD56" s="4"/>
      <c r="FE56" s="4"/>
      <c r="FF56" s="4"/>
      <c r="FG56" s="4"/>
      <c r="FH56" s="4">
        <v>5</v>
      </c>
      <c r="FI56" s="4"/>
      <c r="FJ56" s="4"/>
      <c r="FK56" s="4"/>
      <c r="FL56" s="4"/>
      <c r="FM56" s="4"/>
      <c r="FN56" s="4"/>
      <c r="FO56" s="4"/>
      <c r="GC56" s="4">
        <v>17</v>
      </c>
      <c r="GU56" s="4">
        <v>6</v>
      </c>
      <c r="JD56" s="4">
        <v>10</v>
      </c>
      <c r="JE56" s="4">
        <f t="shared" si="10"/>
        <v>43</v>
      </c>
      <c r="JF56" s="4">
        <v>55</v>
      </c>
      <c r="JI56" s="28" t="s">
        <v>850</v>
      </c>
      <c r="JL56" s="4"/>
      <c r="JM56" s="4"/>
      <c r="JN56" s="4"/>
      <c r="JO56" s="34"/>
      <c r="JP56" s="34"/>
      <c r="JQ56" s="31">
        <f t="shared" si="11"/>
        <v>0</v>
      </c>
      <c r="JR56" s="31">
        <v>13.52</v>
      </c>
      <c r="JU56" s="103">
        <v>9.01</v>
      </c>
      <c r="JV56" s="31">
        <v>78.900000000000006</v>
      </c>
      <c r="JW56" s="132">
        <v>5.17</v>
      </c>
      <c r="JX56" s="28">
        <v>4.01</v>
      </c>
      <c r="JZ56" s="106">
        <v>47.2</v>
      </c>
      <c r="KA56" s="124">
        <v>4.97</v>
      </c>
      <c r="KB56" s="7">
        <v>4.99</v>
      </c>
      <c r="KC56" t="s">
        <v>596</v>
      </c>
      <c r="KF56" s="138"/>
      <c r="KG56" s="138"/>
      <c r="KH56" s="103">
        <v>1.51</v>
      </c>
      <c r="KI56" s="103">
        <v>0.14000000000000001</v>
      </c>
      <c r="KJ56" s="103">
        <f t="shared" si="1"/>
        <v>1.51</v>
      </c>
      <c r="KK56" s="103">
        <f t="shared" si="2"/>
        <v>0.14000000000000001</v>
      </c>
      <c r="KL56" s="103">
        <f t="shared" si="3"/>
        <v>56.21</v>
      </c>
      <c r="KM56" s="103">
        <f>IF(ISBLANK(JU56),"",IF(ISBLANK(JS57),"",IFERROR(((JU56-JS57)/0.36/P56),"")))</f>
        <v>0.6413398692810458</v>
      </c>
      <c r="KN56" s="103">
        <f>IF(ISBLANK(JU56),"",IF(ISBLANK(JU57),"",IFERROR(((JU56-JU57)/0.36/P56),"")))</f>
        <v>0.56944444444444442</v>
      </c>
      <c r="KO56" s="103">
        <f>IF(ISBLANK(KL56),"",IF(ISBLANK(JT57),"",IFERROR(((KL56-JT57)/0.36/P56),"")))</f>
        <v>3.5449346405228761</v>
      </c>
      <c r="KP56" s="103">
        <f>IF(ISBLANK(KL57),"",IF(ISBLANK(KL56),"",IFERROR(((KL56-KL57)/0.36/P56),"")))</f>
        <v>1.5727124183006536</v>
      </c>
      <c r="KU56">
        <v>56.21</v>
      </c>
      <c r="KV56" s="73">
        <v>156.13888888888889</v>
      </c>
      <c r="KW56" s="73">
        <v>0.6413398692810458</v>
      </c>
      <c r="KX56" s="73">
        <v>0.56944444444444442</v>
      </c>
      <c r="KY56" s="73">
        <v>3.5449346405228761</v>
      </c>
      <c r="KZ56" s="73">
        <v>1.5727124183006536</v>
      </c>
    </row>
    <row r="57" spans="1:312" x14ac:dyDescent="0.25">
      <c r="A57" s="12" t="s">
        <v>50</v>
      </c>
      <c r="B57" s="4" t="s">
        <v>58</v>
      </c>
      <c r="C57" s="4" t="s">
        <v>664</v>
      </c>
      <c r="D57" s="4" t="s">
        <v>745</v>
      </c>
      <c r="E57" s="4" t="s">
        <v>59</v>
      </c>
      <c r="F57" s="12" t="s">
        <v>561</v>
      </c>
      <c r="G57" s="12" t="s">
        <v>560</v>
      </c>
      <c r="H57" s="24">
        <v>4</v>
      </c>
      <c r="I57" s="12" t="s">
        <v>559</v>
      </c>
      <c r="J57" s="12" t="s">
        <v>558</v>
      </c>
      <c r="K57" s="23">
        <v>1003</v>
      </c>
      <c r="L57" s="94">
        <v>-3.4068529590000001</v>
      </c>
      <c r="M57" s="94">
        <v>34.851600005999998</v>
      </c>
      <c r="N57" s="17">
        <v>42786</v>
      </c>
      <c r="O57" s="17">
        <v>42820</v>
      </c>
      <c r="P57" s="23">
        <f t="shared" si="7"/>
        <v>34</v>
      </c>
      <c r="Q57" s="73">
        <f>INDEX([1]Sheet1!$J:$J,MATCH(A57,[1]Sheet1!$A:$A,0))</f>
        <v>176.81583716700001</v>
      </c>
      <c r="R57" s="87" t="s">
        <v>292</v>
      </c>
      <c r="S57" s="78">
        <v>1.5</v>
      </c>
      <c r="T57" s="78">
        <v>3.5</v>
      </c>
      <c r="U57" s="23"/>
      <c r="V57" s="100">
        <v>2</v>
      </c>
      <c r="W57" s="147"/>
      <c r="X57" s="147"/>
      <c r="Y57" s="147"/>
      <c r="AA57" s="147"/>
      <c r="AB57" s="147"/>
      <c r="AC57" s="100">
        <v>2</v>
      </c>
      <c r="AD57" s="147"/>
      <c r="AE57" s="147"/>
      <c r="AF57" s="147"/>
      <c r="AG57" s="147"/>
      <c r="AI57" s="147"/>
      <c r="AJ57" s="147"/>
      <c r="AK57" s="100">
        <v>3</v>
      </c>
      <c r="AL57" s="100">
        <v>18</v>
      </c>
      <c r="AM57" s="147"/>
      <c r="AO57" s="147"/>
      <c r="AP57" s="147"/>
      <c r="AQ57" s="147"/>
      <c r="AR57" s="147"/>
      <c r="AS57" s="100">
        <v>1</v>
      </c>
      <c r="AT57" s="100">
        <v>0.5</v>
      </c>
      <c r="AU57" s="147"/>
      <c r="AV57" s="147"/>
      <c r="AW57" s="147"/>
      <c r="AX57" s="147"/>
      <c r="AY57" s="147"/>
      <c r="AZ57" s="147"/>
      <c r="BA57" s="147"/>
      <c r="BB57" s="147"/>
      <c r="BC57" s="147"/>
      <c r="BD57" s="147"/>
      <c r="BI57" s="100">
        <v>2</v>
      </c>
      <c r="BJ57" s="147"/>
      <c r="BK57" s="147"/>
      <c r="BM57" s="147"/>
      <c r="BN57" s="100">
        <v>8</v>
      </c>
      <c r="BO57" s="147"/>
      <c r="BP57" s="147"/>
      <c r="BQ57" s="147"/>
      <c r="BR57" s="147"/>
      <c r="BS57" s="147"/>
      <c r="BU57" s="147"/>
      <c r="EH57" s="23">
        <v>5</v>
      </c>
      <c r="EI57" s="147">
        <f t="shared" si="0"/>
        <v>41.5</v>
      </c>
      <c r="EJ57" s="23">
        <v>45</v>
      </c>
      <c r="EK57" s="155">
        <v>200217.17199999999</v>
      </c>
      <c r="EL57" s="3" t="s">
        <v>152</v>
      </c>
      <c r="EM57" s="3" t="s">
        <v>850</v>
      </c>
      <c r="EN57" s="1">
        <v>2.2999999999999998</v>
      </c>
      <c r="EO57" s="4">
        <v>5.6</v>
      </c>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GC57" s="4">
        <v>36</v>
      </c>
      <c r="JD57" s="4">
        <v>4</v>
      </c>
      <c r="JE57" s="4">
        <f t="shared" si="10"/>
        <v>40</v>
      </c>
      <c r="JF57" s="4">
        <v>50</v>
      </c>
      <c r="JI57" s="28" t="s">
        <v>850</v>
      </c>
      <c r="JL57" s="4"/>
      <c r="JM57" s="4"/>
      <c r="JN57" s="4"/>
      <c r="JO57" s="34"/>
      <c r="JP57" s="34"/>
      <c r="JQ57" s="31">
        <f t="shared" si="11"/>
        <v>0</v>
      </c>
      <c r="JR57" s="31">
        <v>6.48</v>
      </c>
      <c r="JS57">
        <v>1.1599999999999999</v>
      </c>
      <c r="JT57">
        <v>12.82</v>
      </c>
      <c r="JU57" s="103">
        <v>2.04</v>
      </c>
      <c r="JV57" s="31">
        <v>58.06</v>
      </c>
      <c r="JW57" s="132"/>
      <c r="JX57" s="28">
        <v>2.04</v>
      </c>
      <c r="JZ57" s="106">
        <v>34.92</v>
      </c>
      <c r="KA57" s="124">
        <v>4.95</v>
      </c>
      <c r="KB57" s="7">
        <v>4.9800000000000004</v>
      </c>
      <c r="KC57" s="7" t="s">
        <v>596</v>
      </c>
      <c r="KH57" s="138"/>
      <c r="KI57" s="138"/>
      <c r="KJ57" s="103" t="str">
        <f t="shared" si="1"/>
        <v/>
      </c>
      <c r="KK57" s="103" t="str">
        <f t="shared" si="2"/>
        <v/>
      </c>
      <c r="KL57" s="103">
        <f t="shared" si="3"/>
        <v>36.96</v>
      </c>
      <c r="KM57" s="103">
        <f>IF(ISBLANK(JU57),"",IF(ISBLANK(JS57),"",IFERROR(((JU57-JS57)/0.36/P57),"")))</f>
        <v>7.1895424836601315E-2</v>
      </c>
      <c r="KO57" s="103">
        <f>IF(ISBLANK(KL57),"",IF(ISBLANK(JT57),"",IFERROR(((KL57-JT57)/0.36/P57),"")))</f>
        <v>1.9722222222222223</v>
      </c>
      <c r="KU57">
        <v>36.96</v>
      </c>
      <c r="KV57" s="73">
        <v>102.66666666666667</v>
      </c>
      <c r="KW57" s="73">
        <v>7.1895424836601315E-2</v>
      </c>
      <c r="KX57" s="73"/>
      <c r="KY57" s="73">
        <v>1.9722222222222223</v>
      </c>
      <c r="KZ57" s="73"/>
    </row>
    <row r="58" spans="1:312" x14ac:dyDescent="0.25">
      <c r="A58" s="12" t="s">
        <v>65</v>
      </c>
      <c r="B58" s="4" t="s">
        <v>224</v>
      </c>
      <c r="C58" s="4" t="s">
        <v>563</v>
      </c>
      <c r="D58" s="4" t="s">
        <v>747</v>
      </c>
      <c r="E58" s="4" t="s">
        <v>137</v>
      </c>
      <c r="F58" s="12" t="s">
        <v>563</v>
      </c>
      <c r="G58" s="7" t="s">
        <v>556</v>
      </c>
      <c r="H58" s="24">
        <v>1</v>
      </c>
      <c r="I58" s="12" t="s">
        <v>557</v>
      </c>
      <c r="J58" s="12" t="s">
        <v>558</v>
      </c>
      <c r="K58" s="24">
        <v>1023</v>
      </c>
      <c r="L58" s="94">
        <v>-2.4377470369999998</v>
      </c>
      <c r="M58" s="94">
        <v>34.855161979999998</v>
      </c>
      <c r="N58" s="17">
        <v>42792</v>
      </c>
      <c r="O58" s="17">
        <v>42812</v>
      </c>
      <c r="P58" s="23">
        <f t="shared" si="7"/>
        <v>20</v>
      </c>
      <c r="Q58" s="73">
        <f>INDEX([1]Sheet1!$J:$J,MATCH(A58,[1]Sheet1!$A:$A,0))</f>
        <v>84.864578339000005</v>
      </c>
      <c r="R58" s="87" t="s">
        <v>76</v>
      </c>
      <c r="S58" s="78"/>
      <c r="T58" s="78">
        <v>0.9</v>
      </c>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U58" s="23"/>
      <c r="EH58" s="23">
        <v>4</v>
      </c>
      <c r="EI58" s="147">
        <f t="shared" si="0"/>
        <v>4</v>
      </c>
      <c r="EJ58" s="23">
        <v>45</v>
      </c>
      <c r="EM58" s="3" t="s">
        <v>850</v>
      </c>
      <c r="EN58" s="1">
        <v>4</v>
      </c>
      <c r="EO58" s="4">
        <v>7.3</v>
      </c>
      <c r="EP58" s="4"/>
      <c r="EQ58" s="4"/>
      <c r="ER58" s="4"/>
      <c r="ES58" s="4">
        <v>5</v>
      </c>
      <c r="ET58" s="4"/>
      <c r="EU58" s="4"/>
      <c r="EV58" s="4"/>
      <c r="EW58" s="4"/>
      <c r="EX58" s="4"/>
      <c r="EY58" s="4"/>
      <c r="EZ58" s="4"/>
      <c r="FA58" s="4"/>
      <c r="FB58" s="4"/>
      <c r="FC58" s="4"/>
      <c r="FD58" s="4"/>
      <c r="FE58" s="4"/>
      <c r="FF58" s="4"/>
      <c r="FG58" s="4"/>
      <c r="FH58" s="4">
        <v>15</v>
      </c>
      <c r="FI58" s="4"/>
      <c r="FJ58" s="4"/>
      <c r="FK58" s="4"/>
      <c r="FL58" s="4"/>
      <c r="FM58" s="4"/>
      <c r="FN58" s="4"/>
      <c r="FO58" s="4"/>
      <c r="JD58" s="4">
        <v>6</v>
      </c>
      <c r="JE58" s="4">
        <f t="shared" si="10"/>
        <v>26</v>
      </c>
      <c r="JF58" s="4">
        <v>65</v>
      </c>
      <c r="JI58" s="28" t="s">
        <v>850</v>
      </c>
      <c r="JJ58" s="4">
        <v>5.0199999999999996</v>
      </c>
      <c r="JK58" s="4">
        <v>39.22</v>
      </c>
      <c r="JL58" s="26">
        <v>1.52</v>
      </c>
      <c r="JM58" s="4"/>
      <c r="JN58" s="12"/>
      <c r="JO58" s="31"/>
      <c r="JP58" s="31"/>
      <c r="JQ58" s="34">
        <f t="shared" si="11"/>
        <v>44.239999999999995</v>
      </c>
      <c r="JR58" s="31"/>
      <c r="JU58" s="71">
        <v>5.0199999999999996</v>
      </c>
      <c r="JV58" s="31">
        <v>53.89</v>
      </c>
      <c r="JW58" s="132"/>
      <c r="JX58" s="28">
        <v>5.0199999999999996</v>
      </c>
      <c r="JZ58" s="106">
        <v>36.340000000000003</v>
      </c>
      <c r="KA58" s="5">
        <v>5.19</v>
      </c>
      <c r="KB58">
        <v>5.17</v>
      </c>
      <c r="KC58" t="s">
        <v>596</v>
      </c>
      <c r="KH58" s="103">
        <v>1.99</v>
      </c>
      <c r="KI58" s="103">
        <v>0.92</v>
      </c>
      <c r="KJ58" s="103">
        <f t="shared" si="1"/>
        <v>1.99</v>
      </c>
      <c r="KK58" s="103">
        <f t="shared" si="2"/>
        <v>0.92</v>
      </c>
      <c r="KL58" s="103">
        <f t="shared" si="3"/>
        <v>41.36</v>
      </c>
      <c r="KM58" s="103" t="str">
        <f>IF(ISBLANK(JU58),"",IF(ISBLANK(JS60),"",IFERROR(((JU58-JS60)/0.36/P58),"")))</f>
        <v/>
      </c>
      <c r="KN58" s="103">
        <f>IF(ISBLANK(JU58),"",IF(ISBLANK(JU60),"",IFERROR(((JU58-JU60)/0.36/P58),"")))</f>
        <v>-0.6527777777777779</v>
      </c>
      <c r="KO58" s="103">
        <f>IF(ISBLANK(KL58),"",IF(ISBLANK(JT60),"",IFERROR(((KL58-JT60)/0.36/P58),"")))</f>
        <v>4.0291666666666668</v>
      </c>
      <c r="KP58" s="103">
        <f>IF(ISBLANK(KL60),"",IF(ISBLANK(KL58),"",IFERROR(((KL58-KL60)/0.36/P58),"")))</f>
        <v>-0.35694444444444451</v>
      </c>
      <c r="KU58">
        <v>41.36</v>
      </c>
      <c r="KV58" s="73">
        <v>114.88888888888889</v>
      </c>
      <c r="KW58" s="73" t="s">
        <v>787</v>
      </c>
      <c r="KX58" s="73">
        <v>-0.6527777777777779</v>
      </c>
      <c r="KY58" s="73">
        <v>4.0291666666666668</v>
      </c>
      <c r="KZ58" s="73">
        <v>-0.35694444444444451</v>
      </c>
    </row>
    <row r="59" spans="1:312" x14ac:dyDescent="0.25">
      <c r="A59" s="12" t="s">
        <v>66</v>
      </c>
      <c r="B59" s="4" t="s">
        <v>224</v>
      </c>
      <c r="C59" s="4" t="s">
        <v>563</v>
      </c>
      <c r="D59" s="4" t="s">
        <v>747</v>
      </c>
      <c r="E59" s="4" t="s">
        <v>137</v>
      </c>
      <c r="F59" s="12" t="s">
        <v>563</v>
      </c>
      <c r="G59" s="7" t="s">
        <v>556</v>
      </c>
      <c r="H59" s="24">
        <v>1</v>
      </c>
      <c r="I59" s="12" t="s">
        <v>562</v>
      </c>
      <c r="J59" s="12" t="s">
        <v>558</v>
      </c>
      <c r="K59" s="24">
        <v>1023</v>
      </c>
      <c r="L59" s="94">
        <v>-2.4377470369999998</v>
      </c>
      <c r="M59" s="94">
        <v>34.855161979999998</v>
      </c>
      <c r="N59" s="17">
        <v>42791</v>
      </c>
      <c r="O59" s="17">
        <v>42812</v>
      </c>
      <c r="P59" s="23">
        <f t="shared" si="7"/>
        <v>21</v>
      </c>
      <c r="Q59" s="73">
        <f>INDEX([1]Sheet1!$J:$J,MATCH(A59,[1]Sheet1!$A:$A,0))</f>
        <v>86.139725776999995</v>
      </c>
      <c r="R59" s="87" t="s">
        <v>76</v>
      </c>
      <c r="S59" s="78"/>
      <c r="T59" s="78">
        <v>1</v>
      </c>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U59" s="23"/>
      <c r="EH59" s="23">
        <v>2</v>
      </c>
      <c r="EI59" s="147">
        <f t="shared" si="0"/>
        <v>2</v>
      </c>
      <c r="EJ59" s="23">
        <v>45</v>
      </c>
      <c r="EM59" s="3" t="s">
        <v>850</v>
      </c>
      <c r="EN59" s="1">
        <v>3.9</v>
      </c>
      <c r="EO59" s="4">
        <v>8.3000000000000007</v>
      </c>
      <c r="EP59" s="4"/>
      <c r="EQ59" s="4"/>
      <c r="ER59" s="4"/>
      <c r="ES59" s="4">
        <v>15</v>
      </c>
      <c r="ET59" s="4"/>
      <c r="EU59" s="4"/>
      <c r="EV59" s="4"/>
      <c r="EW59" s="4"/>
      <c r="EX59" s="4"/>
      <c r="EY59" s="4"/>
      <c r="EZ59" s="4"/>
      <c r="FA59" s="4"/>
      <c r="FB59" s="4"/>
      <c r="FC59" s="4"/>
      <c r="FD59" s="4"/>
      <c r="FE59" s="4"/>
      <c r="FF59" s="4"/>
      <c r="FG59" s="4"/>
      <c r="FH59" s="4">
        <v>30</v>
      </c>
      <c r="FI59" s="4"/>
      <c r="FJ59" s="4"/>
      <c r="FK59" s="4"/>
      <c r="FL59" s="4"/>
      <c r="FM59" s="4"/>
      <c r="FN59" s="4"/>
      <c r="FO59" s="4"/>
      <c r="JD59" s="4">
        <v>3</v>
      </c>
      <c r="JE59" s="4">
        <f t="shared" si="10"/>
        <v>48</v>
      </c>
      <c r="JF59" s="4">
        <v>60</v>
      </c>
      <c r="JI59" s="28" t="s">
        <v>850</v>
      </c>
      <c r="JJ59" s="4">
        <v>3.18</v>
      </c>
      <c r="JK59" s="4">
        <v>50.55</v>
      </c>
      <c r="JL59" s="26">
        <v>1.63</v>
      </c>
      <c r="JM59" s="4"/>
      <c r="JN59" s="12"/>
      <c r="JO59" s="31"/>
      <c r="JP59" s="31"/>
      <c r="JQ59" s="34">
        <f t="shared" si="11"/>
        <v>53.73</v>
      </c>
      <c r="JR59" s="31"/>
      <c r="JU59" s="71">
        <v>3.18</v>
      </c>
      <c r="JV59" s="31">
        <v>63.61</v>
      </c>
      <c r="JW59" s="132"/>
      <c r="JX59" s="28">
        <v>3.18</v>
      </c>
      <c r="JZ59" s="106">
        <v>47.03</v>
      </c>
      <c r="KA59" s="5">
        <v>5.33</v>
      </c>
      <c r="KB59">
        <v>4.92</v>
      </c>
      <c r="KC59" t="s">
        <v>596</v>
      </c>
      <c r="KH59" s="103">
        <v>1.69</v>
      </c>
      <c r="KI59" s="103">
        <v>0.08</v>
      </c>
      <c r="KJ59" s="103">
        <f t="shared" si="1"/>
        <v>1.69</v>
      </c>
      <c r="KK59" s="103">
        <f t="shared" si="2"/>
        <v>0.08</v>
      </c>
      <c r="KL59" s="103">
        <f t="shared" si="3"/>
        <v>50.21</v>
      </c>
      <c r="KM59" s="103" t="str">
        <f>IF(ISBLANK(JU59),"",IF(ISBLANK(JS60),"",IFERROR(((JU59-JS60)/0.36/P59),"")))</f>
        <v/>
      </c>
      <c r="KN59" s="103">
        <f>IF(ISBLANK(JU59),"",IF(ISBLANK(JU60),"",IFERROR(((JU59-JU60)/0.36/P59),"")))</f>
        <v>-0.86507936507936534</v>
      </c>
      <c r="KO59" s="103">
        <f>IF(ISBLANK(KL59),"",IF(ISBLANK(JT60),"",IFERROR(((KL59-JT60)/0.36/P59),"")))</f>
        <v>5.0079365079365079</v>
      </c>
      <c r="KP59" s="103">
        <f>IF(ISBLANK(KL60),"",IF(ISBLANK(KL59),"",IFERROR(((KL59-KL60)/0.36/P59),"")))</f>
        <v>0.83068783068783092</v>
      </c>
      <c r="KU59">
        <v>50.21</v>
      </c>
      <c r="KV59" s="73">
        <v>139.47222222222223</v>
      </c>
      <c r="KW59" s="73" t="s">
        <v>787</v>
      </c>
      <c r="KX59" s="73">
        <v>-0.86507936507936534</v>
      </c>
      <c r="KY59" s="73">
        <v>5.0079365079365079</v>
      </c>
      <c r="KZ59" s="73">
        <v>0.83068783068783092</v>
      </c>
    </row>
    <row r="60" spans="1:312" x14ac:dyDescent="0.25">
      <c r="A60" s="12" t="s">
        <v>154</v>
      </c>
      <c r="B60" s="4" t="s">
        <v>224</v>
      </c>
      <c r="C60" s="4" t="s">
        <v>563</v>
      </c>
      <c r="D60" s="4" t="s">
        <v>747</v>
      </c>
      <c r="E60" s="4" t="s">
        <v>137</v>
      </c>
      <c r="F60" s="12" t="s">
        <v>563</v>
      </c>
      <c r="G60" s="7" t="s">
        <v>556</v>
      </c>
      <c r="H60" s="24">
        <v>1</v>
      </c>
      <c r="I60" s="12" t="s">
        <v>559</v>
      </c>
      <c r="J60" s="12" t="s">
        <v>558</v>
      </c>
      <c r="K60" s="24">
        <v>1023</v>
      </c>
      <c r="L60" s="94">
        <v>-2.4377470369999998</v>
      </c>
      <c r="M60" s="94">
        <v>34.855161979999998</v>
      </c>
      <c r="N60" s="17">
        <v>42791</v>
      </c>
      <c r="O60" s="17">
        <v>42812</v>
      </c>
      <c r="P60" s="23">
        <f t="shared" si="7"/>
        <v>21</v>
      </c>
      <c r="Q60" s="73">
        <f>INDEX([1]Sheet1!$J:$J,MATCH(A60,[1]Sheet1!$A:$A,0))</f>
        <v>86.139725776999995</v>
      </c>
      <c r="R60" s="87" t="s">
        <v>76</v>
      </c>
      <c r="S60" s="78"/>
      <c r="T60" s="78">
        <v>2.6</v>
      </c>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U60" s="23"/>
      <c r="EH60" s="23">
        <v>2</v>
      </c>
      <c r="EI60" s="147">
        <f t="shared" si="0"/>
        <v>2</v>
      </c>
      <c r="EJ60" s="23">
        <v>45</v>
      </c>
      <c r="EM60" s="3" t="s">
        <v>850</v>
      </c>
      <c r="EN60" s="1">
        <v>4.3</v>
      </c>
      <c r="EO60" s="4">
        <v>10.3</v>
      </c>
      <c r="EP60" s="4"/>
      <c r="EQ60" s="4"/>
      <c r="ER60" s="4"/>
      <c r="ES60" s="4">
        <v>6</v>
      </c>
      <c r="ET60" s="4"/>
      <c r="EU60" s="4"/>
      <c r="EV60" s="4"/>
      <c r="EW60" s="4"/>
      <c r="EX60" s="4"/>
      <c r="EY60" s="4"/>
      <c r="EZ60" s="4"/>
      <c r="FA60" s="4"/>
      <c r="FB60" s="4"/>
      <c r="FC60" s="4"/>
      <c r="FD60" s="4"/>
      <c r="FE60" s="4"/>
      <c r="FF60" s="4"/>
      <c r="FG60" s="4"/>
      <c r="FH60" s="4">
        <v>20</v>
      </c>
      <c r="FI60" s="4"/>
      <c r="FJ60" s="4"/>
      <c r="FK60" s="4"/>
      <c r="FL60" s="4"/>
      <c r="FM60" s="4"/>
      <c r="FN60" s="4"/>
      <c r="FO60" s="4"/>
      <c r="GP60" s="4">
        <v>5</v>
      </c>
      <c r="JD60" s="4">
        <v>10</v>
      </c>
      <c r="JE60" s="4">
        <f t="shared" si="10"/>
        <v>41</v>
      </c>
      <c r="JF60" s="4">
        <v>55</v>
      </c>
      <c r="JI60" s="28" t="s">
        <v>850</v>
      </c>
      <c r="JJ60" s="4">
        <v>9.7200000000000006</v>
      </c>
      <c r="JL60" s="27" t="s">
        <v>494</v>
      </c>
      <c r="JM60" s="4"/>
      <c r="JN60" s="12"/>
      <c r="JO60" s="31"/>
      <c r="JP60" s="31"/>
      <c r="JQ60" s="34">
        <f t="shared" si="11"/>
        <v>9.7200000000000006</v>
      </c>
      <c r="JR60" s="31"/>
      <c r="JT60">
        <v>12.35</v>
      </c>
      <c r="JU60" s="71">
        <v>9.7200000000000006</v>
      </c>
      <c r="JV60" s="31">
        <v>7.65</v>
      </c>
      <c r="JW60" s="132"/>
      <c r="JX60" s="28">
        <v>9.7200000000000006</v>
      </c>
      <c r="JZ60" s="106">
        <v>34.21</v>
      </c>
      <c r="KA60" s="5">
        <v>5.55</v>
      </c>
      <c r="KB60">
        <v>5.08</v>
      </c>
      <c r="KC60" t="s">
        <v>596</v>
      </c>
      <c r="KH60" s="103">
        <v>1.96</v>
      </c>
      <c r="KI60" s="103">
        <v>0.12</v>
      </c>
      <c r="KJ60" s="103">
        <f t="shared" si="1"/>
        <v>1.96</v>
      </c>
      <c r="KK60" s="103">
        <f t="shared" si="2"/>
        <v>0.12</v>
      </c>
      <c r="KL60" s="103">
        <f t="shared" si="3"/>
        <v>43.93</v>
      </c>
      <c r="KM60" s="103" t="str">
        <f>IF(ISBLANK(JU60),"",IF(ISBLANK(JS60),"",IFERROR(((JU60-JS60)/0.36/P60),"")))</f>
        <v/>
      </c>
      <c r="KO60" s="103">
        <f>IF(ISBLANK(KL60),"",IF(ISBLANK(JT60),"",IFERROR(((KL60-JT60)/0.36/P60),"")))</f>
        <v>4.1772486772486772</v>
      </c>
      <c r="KU60">
        <v>43.93</v>
      </c>
      <c r="KV60" s="73">
        <v>122.02777777777779</v>
      </c>
      <c r="KW60" s="73" t="s">
        <v>787</v>
      </c>
      <c r="KX60" s="73"/>
      <c r="KY60" s="73">
        <v>4.1772486772486772</v>
      </c>
      <c r="KZ60" s="73"/>
    </row>
    <row r="61" spans="1:312" x14ac:dyDescent="0.25">
      <c r="A61" s="12" t="s">
        <v>155</v>
      </c>
      <c r="B61" s="4" t="s">
        <v>225</v>
      </c>
      <c r="C61" s="4" t="s">
        <v>563</v>
      </c>
      <c r="D61" s="4" t="s">
        <v>748</v>
      </c>
      <c r="E61" s="4" t="s">
        <v>137</v>
      </c>
      <c r="F61" s="12" t="s">
        <v>563</v>
      </c>
      <c r="G61" s="7" t="s">
        <v>556</v>
      </c>
      <c r="H61" s="24">
        <v>2</v>
      </c>
      <c r="I61" s="12" t="s">
        <v>557</v>
      </c>
      <c r="J61" s="12" t="s">
        <v>558</v>
      </c>
      <c r="K61" s="24">
        <v>1025</v>
      </c>
      <c r="L61" s="94">
        <v>-2.43776598</v>
      </c>
      <c r="M61" s="94">
        <v>34.855393991</v>
      </c>
      <c r="N61" s="17">
        <v>42792</v>
      </c>
      <c r="O61" s="17">
        <v>42812</v>
      </c>
      <c r="P61" s="23">
        <f t="shared" si="7"/>
        <v>20</v>
      </c>
      <c r="Q61" s="73">
        <f>INDEX([1]Sheet1!$J:$J,MATCH(A61,[1]Sheet1!$A:$A,0))</f>
        <v>84.864578339000005</v>
      </c>
      <c r="R61" s="87" t="s">
        <v>76</v>
      </c>
      <c r="S61" s="78"/>
      <c r="T61" s="78">
        <v>1.8</v>
      </c>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U61" s="23"/>
      <c r="EH61" s="23">
        <v>3</v>
      </c>
      <c r="EI61" s="147">
        <f t="shared" si="0"/>
        <v>3</v>
      </c>
      <c r="EJ61" s="23">
        <v>35</v>
      </c>
      <c r="EM61" s="3" t="s">
        <v>850</v>
      </c>
      <c r="EN61" s="1">
        <v>3.9</v>
      </c>
      <c r="EO61" s="4">
        <v>7.4</v>
      </c>
      <c r="EP61" s="4"/>
      <c r="EQ61" s="4"/>
      <c r="ER61" s="4"/>
      <c r="ES61" s="4">
        <v>5</v>
      </c>
      <c r="ET61" s="4"/>
      <c r="EU61" s="4"/>
      <c r="EV61" s="4"/>
      <c r="EW61" s="4"/>
      <c r="EX61" s="4"/>
      <c r="EY61" s="4"/>
      <c r="EZ61" s="4"/>
      <c r="FA61" s="4"/>
      <c r="FB61" s="4"/>
      <c r="FC61" s="4"/>
      <c r="FD61" s="4"/>
      <c r="FE61" s="4"/>
      <c r="FF61" s="4"/>
      <c r="FG61" s="4"/>
      <c r="FH61" s="4">
        <v>35</v>
      </c>
      <c r="FI61" s="4"/>
      <c r="FJ61" s="4"/>
      <c r="FK61" s="4"/>
      <c r="FL61" s="4"/>
      <c r="FM61" s="4"/>
      <c r="FN61" s="4"/>
      <c r="FO61" s="4"/>
      <c r="GP61" s="4">
        <v>7</v>
      </c>
      <c r="JD61" s="4">
        <v>5</v>
      </c>
      <c r="JE61" s="4">
        <f t="shared" si="10"/>
        <v>52</v>
      </c>
      <c r="JF61" s="4">
        <v>70</v>
      </c>
      <c r="JI61" s="28" t="s">
        <v>850</v>
      </c>
      <c r="JJ61" s="4">
        <v>4.68</v>
      </c>
      <c r="JL61" s="27" t="s">
        <v>494</v>
      </c>
      <c r="JM61" s="4"/>
      <c r="JN61" s="12"/>
      <c r="JO61" s="31"/>
      <c r="JP61" s="31"/>
      <c r="JQ61" s="34">
        <f t="shared" si="11"/>
        <v>4.68</v>
      </c>
      <c r="JR61" s="31"/>
      <c r="JU61" s="71">
        <v>4.68</v>
      </c>
      <c r="JV61" s="31">
        <v>52.03</v>
      </c>
      <c r="JW61" s="132"/>
      <c r="JX61" s="28">
        <v>4.68</v>
      </c>
      <c r="JZ61" s="106">
        <v>36.83</v>
      </c>
      <c r="KA61" s="5">
        <v>5.43</v>
      </c>
      <c r="KB61">
        <v>5.0999999999999996</v>
      </c>
      <c r="KC61" t="s">
        <v>596</v>
      </c>
      <c r="KH61" s="103">
        <v>1.93</v>
      </c>
      <c r="KI61" s="103">
        <v>0.13</v>
      </c>
      <c r="KJ61" s="103">
        <f t="shared" si="1"/>
        <v>1.93</v>
      </c>
      <c r="KK61" s="103">
        <f t="shared" si="2"/>
        <v>0.13</v>
      </c>
      <c r="KL61" s="103">
        <f t="shared" si="3"/>
        <v>41.51</v>
      </c>
      <c r="KM61" s="103" t="str">
        <f>IF(ISBLANK(JU61),"",IF(ISBLANK(JS63),"",IFERROR(((JU61-JS63)/0.36/P61),"")))</f>
        <v/>
      </c>
      <c r="KN61" s="103">
        <f>IF(ISBLANK(JU61),"",IF(ISBLANK(JU63),"",IFERROR(((JU61-JU63)/0.36/P61),"")))</f>
        <v>-0.39166666666666672</v>
      </c>
      <c r="KO61" s="103">
        <f>IF(ISBLANK(KL61),"",IF(ISBLANK(JT63),"",IFERROR(((KL61-JT63)/0.36/P61),"")))</f>
        <v>4.5875000000000004</v>
      </c>
      <c r="KP61" s="103">
        <f>IF(ISBLANK(KL63),"",IF(ISBLANK(KL61),"",IFERROR(((KL61-KL63)/0.36/P61),"")))</f>
        <v>1.1097222222222225</v>
      </c>
      <c r="KU61">
        <v>41.51</v>
      </c>
      <c r="KV61" s="73">
        <v>115.30555555555556</v>
      </c>
      <c r="KW61" s="73" t="s">
        <v>787</v>
      </c>
      <c r="KX61" s="73">
        <v>-0.39166666666666672</v>
      </c>
      <c r="KY61" s="73">
        <v>4.5875000000000004</v>
      </c>
      <c r="KZ61" s="73">
        <v>1.1097222222222225</v>
      </c>
    </row>
    <row r="62" spans="1:312" x14ac:dyDescent="0.25">
      <c r="A62" s="12" t="s">
        <v>156</v>
      </c>
      <c r="B62" s="4" t="s">
        <v>225</v>
      </c>
      <c r="C62" s="4" t="s">
        <v>563</v>
      </c>
      <c r="D62" s="4" t="s">
        <v>748</v>
      </c>
      <c r="E62" s="4" t="s">
        <v>137</v>
      </c>
      <c r="F62" s="12" t="s">
        <v>563</v>
      </c>
      <c r="G62" s="7" t="s">
        <v>556</v>
      </c>
      <c r="H62" s="24">
        <v>2</v>
      </c>
      <c r="I62" s="12" t="s">
        <v>562</v>
      </c>
      <c r="J62" s="12" t="s">
        <v>558</v>
      </c>
      <c r="K62" s="24">
        <v>1025</v>
      </c>
      <c r="L62" s="94">
        <v>-2.43776598</v>
      </c>
      <c r="M62" s="94">
        <v>34.855393991</v>
      </c>
      <c r="N62" s="17">
        <v>42791</v>
      </c>
      <c r="O62" s="17">
        <v>42812</v>
      </c>
      <c r="P62" s="23">
        <f t="shared" si="7"/>
        <v>21</v>
      </c>
      <c r="Q62" s="73">
        <f>INDEX([1]Sheet1!$J:$J,MATCH(A62,[1]Sheet1!$A:$A,0))</f>
        <v>86.139725776999995</v>
      </c>
      <c r="R62" s="87" t="s">
        <v>76</v>
      </c>
      <c r="S62" s="78"/>
      <c r="T62" s="78">
        <v>2.1</v>
      </c>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U62" s="23"/>
      <c r="EH62" s="23">
        <v>12</v>
      </c>
      <c r="EI62" s="147">
        <f t="shared" si="0"/>
        <v>12</v>
      </c>
      <c r="EJ62" s="23">
        <v>30</v>
      </c>
      <c r="EM62" s="3" t="s">
        <v>850</v>
      </c>
      <c r="EN62" s="1">
        <v>3.4</v>
      </c>
      <c r="EO62" s="4">
        <v>5.4</v>
      </c>
      <c r="EP62" s="4"/>
      <c r="EQ62" s="4"/>
      <c r="ER62" s="4"/>
      <c r="ES62" s="4"/>
      <c r="ET62" s="4"/>
      <c r="EU62" s="4"/>
      <c r="EV62" s="4"/>
      <c r="EW62" s="4"/>
      <c r="EX62" s="4"/>
      <c r="EY62" s="4"/>
      <c r="EZ62" s="4"/>
      <c r="FA62" s="4"/>
      <c r="FB62" s="4"/>
      <c r="FC62" s="4"/>
      <c r="FD62" s="4"/>
      <c r="FE62" s="4"/>
      <c r="FF62" s="4">
        <v>12</v>
      </c>
      <c r="FG62" s="4">
        <v>5</v>
      </c>
      <c r="FH62" s="4"/>
      <c r="FI62" s="4"/>
      <c r="FJ62" s="4"/>
      <c r="FK62" s="4"/>
      <c r="FL62" s="4"/>
      <c r="FM62" s="4"/>
      <c r="FN62" s="4"/>
      <c r="FO62" s="4"/>
      <c r="JD62" s="4">
        <v>18</v>
      </c>
      <c r="JE62" s="4">
        <f t="shared" si="10"/>
        <v>35</v>
      </c>
      <c r="JF62" s="4">
        <v>45</v>
      </c>
      <c r="JI62" s="28" t="s">
        <v>850</v>
      </c>
      <c r="JJ62" s="4">
        <v>7.25</v>
      </c>
      <c r="JL62" s="26">
        <v>1.99</v>
      </c>
      <c r="JM62" s="4"/>
      <c r="JN62" s="12"/>
      <c r="JO62" s="31"/>
      <c r="JP62" s="31"/>
      <c r="JQ62" s="34">
        <f t="shared" si="11"/>
        <v>7.25</v>
      </c>
      <c r="JR62" s="31"/>
      <c r="JU62" s="71">
        <v>7.25</v>
      </c>
      <c r="JV62" s="31">
        <v>36.93</v>
      </c>
      <c r="JW62" s="132"/>
      <c r="JX62" s="28">
        <v>4.8099999999999996</v>
      </c>
      <c r="JZ62" s="106">
        <v>16.190000000000001</v>
      </c>
      <c r="KA62" s="5">
        <v>5.47</v>
      </c>
      <c r="KB62">
        <v>4.5599999999999996</v>
      </c>
      <c r="KC62" t="s">
        <v>596</v>
      </c>
      <c r="KH62" s="103">
        <v>1.82</v>
      </c>
      <c r="KI62" s="103">
        <v>0.21</v>
      </c>
      <c r="KJ62" s="103">
        <f t="shared" si="1"/>
        <v>1.82</v>
      </c>
      <c r="KK62" s="103">
        <f t="shared" si="2"/>
        <v>0.21</v>
      </c>
      <c r="KL62" s="103">
        <f t="shared" si="3"/>
        <v>23.44</v>
      </c>
      <c r="KM62" s="103" t="str">
        <f>IF(ISBLANK(JU62),"",IF(ISBLANK(JS63),"",IFERROR(((JU62-JS63)/0.36/P62),"")))</f>
        <v/>
      </c>
      <c r="KN62" s="103">
        <f>IF(ISBLANK(JU62),"",IF(ISBLANK(JU63),"",IFERROR(((JU62-JU63)/0.36/P62),"")))</f>
        <v>-3.3068783068783067E-2</v>
      </c>
      <c r="KO62" s="103">
        <f>IF(ISBLANK(KL62),"",IF(ISBLANK(JT63),"",IFERROR(((KL62-JT63)/0.36/P62),"")))</f>
        <v>1.9788359788359788</v>
      </c>
      <c r="KP62" s="103">
        <f>IF(ISBLANK(KL63),"",IF(ISBLANK(KL62),"",IFERROR(((KL62-KL63)/0.36/P62),"")))</f>
        <v>-1.3333333333333326</v>
      </c>
      <c r="KU62">
        <v>23.44</v>
      </c>
      <c r="KV62" s="73">
        <v>65.111111111111114</v>
      </c>
      <c r="KW62" s="73" t="s">
        <v>787</v>
      </c>
      <c r="KX62" s="73">
        <v>-3.3068783068783067E-2</v>
      </c>
      <c r="KY62" s="73">
        <v>1.9788359788359788</v>
      </c>
      <c r="KZ62" s="73">
        <v>-1.3333333333333326</v>
      </c>
    </row>
    <row r="63" spans="1:312" x14ac:dyDescent="0.25">
      <c r="A63" s="12" t="s">
        <v>157</v>
      </c>
      <c r="B63" s="4" t="s">
        <v>225</v>
      </c>
      <c r="C63" s="4" t="s">
        <v>563</v>
      </c>
      <c r="D63" s="4" t="s">
        <v>748</v>
      </c>
      <c r="E63" s="4" t="s">
        <v>137</v>
      </c>
      <c r="F63" s="12" t="s">
        <v>563</v>
      </c>
      <c r="G63" s="7" t="s">
        <v>556</v>
      </c>
      <c r="H63" s="24">
        <v>2</v>
      </c>
      <c r="I63" s="12" t="s">
        <v>559</v>
      </c>
      <c r="J63" s="12" t="s">
        <v>558</v>
      </c>
      <c r="K63" s="24">
        <v>1025</v>
      </c>
      <c r="L63" s="94">
        <v>-2.43776598</v>
      </c>
      <c r="M63" s="94">
        <v>34.855393991</v>
      </c>
      <c r="N63" s="17">
        <v>42791</v>
      </c>
      <c r="O63" s="17">
        <v>42812</v>
      </c>
      <c r="P63" s="23">
        <f t="shared" si="7"/>
        <v>21</v>
      </c>
      <c r="Q63" s="73">
        <f>INDEX([1]Sheet1!$J:$J,MATCH(A63,[1]Sheet1!$A:$A,0))</f>
        <v>86.139725776999995</v>
      </c>
      <c r="R63" s="87" t="s">
        <v>76</v>
      </c>
      <c r="S63" s="78"/>
      <c r="T63" s="78">
        <v>3.3</v>
      </c>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U63" s="23"/>
      <c r="EH63" s="23">
        <v>8</v>
      </c>
      <c r="EI63" s="147">
        <f t="shared" si="0"/>
        <v>8</v>
      </c>
      <c r="EJ63" s="23">
        <v>35</v>
      </c>
      <c r="EM63" s="3" t="s">
        <v>850</v>
      </c>
      <c r="EN63" s="1">
        <v>3.4</v>
      </c>
      <c r="EO63" s="4">
        <v>4.4000000000000004</v>
      </c>
      <c r="EP63" s="4"/>
      <c r="EQ63" s="4"/>
      <c r="ER63" s="4"/>
      <c r="ES63" s="4"/>
      <c r="ET63" s="4"/>
      <c r="EU63" s="4"/>
      <c r="EV63" s="4"/>
      <c r="EW63" s="4"/>
      <c r="EX63" s="4"/>
      <c r="EY63" s="4"/>
      <c r="EZ63" s="4"/>
      <c r="FA63" s="4"/>
      <c r="FB63" s="4"/>
      <c r="FC63" s="4"/>
      <c r="FD63" s="4"/>
      <c r="FE63" s="4"/>
      <c r="FF63" s="4">
        <v>6</v>
      </c>
      <c r="FG63" s="4"/>
      <c r="FH63" s="4">
        <v>8</v>
      </c>
      <c r="FI63" s="4"/>
      <c r="FJ63" s="4"/>
      <c r="FK63" s="4"/>
      <c r="FL63" s="4"/>
      <c r="FM63" s="4"/>
      <c r="FN63" s="4"/>
      <c r="FO63" s="4"/>
      <c r="GP63" s="4">
        <v>6</v>
      </c>
      <c r="GQ63" s="4">
        <v>8</v>
      </c>
      <c r="JD63" s="4">
        <v>10</v>
      </c>
      <c r="JE63" s="4">
        <f t="shared" si="10"/>
        <v>38</v>
      </c>
      <c r="JF63" s="4">
        <v>40</v>
      </c>
      <c r="JH63" s="3" t="s">
        <v>171</v>
      </c>
      <c r="JI63" s="28" t="s">
        <v>850</v>
      </c>
      <c r="JJ63" s="4">
        <v>7.5</v>
      </c>
      <c r="JL63" s="26">
        <v>2.06</v>
      </c>
      <c r="JM63" s="4"/>
      <c r="JN63" s="12"/>
      <c r="JO63" s="31"/>
      <c r="JP63" s="31"/>
      <c r="JQ63" s="34">
        <f t="shared" si="11"/>
        <v>7.5</v>
      </c>
      <c r="JR63" s="31"/>
      <c r="JT63">
        <v>8.48</v>
      </c>
      <c r="JU63" s="71">
        <v>7.5</v>
      </c>
      <c r="JV63" s="31">
        <v>44.14</v>
      </c>
      <c r="JW63" s="132">
        <v>2.79</v>
      </c>
      <c r="JX63" s="28">
        <v>2.17</v>
      </c>
      <c r="JZ63" s="106">
        <v>26.02</v>
      </c>
      <c r="KA63" s="5">
        <v>5.22</v>
      </c>
      <c r="KB63">
        <v>5.08</v>
      </c>
      <c r="KC63" t="s">
        <v>596</v>
      </c>
      <c r="KF63" s="103">
        <v>1.72</v>
      </c>
      <c r="KG63" s="103">
        <v>0.13</v>
      </c>
      <c r="KH63" s="103">
        <v>1.96</v>
      </c>
      <c r="KI63" s="103">
        <v>0.27</v>
      </c>
      <c r="KJ63" s="103">
        <f t="shared" si="1"/>
        <v>3.6799999999999997</v>
      </c>
      <c r="KK63" s="103">
        <f t="shared" si="2"/>
        <v>0.4</v>
      </c>
      <c r="KL63" s="103">
        <f t="shared" si="3"/>
        <v>33.519999999999996</v>
      </c>
      <c r="KM63" s="103" t="str">
        <f>IF(ISBLANK(JU63),"",IF(ISBLANK(JS63),"",IFERROR(((JU63-JS63)/0.36/P63),"")))</f>
        <v/>
      </c>
      <c r="KO63" s="103">
        <f>IF(ISBLANK(KL63),"",IF(ISBLANK(JT63),"",IFERROR(((KL63-JT63)/0.36/P63),"")))</f>
        <v>3.3121693121693117</v>
      </c>
      <c r="KU63">
        <v>33.519999999999996</v>
      </c>
      <c r="KV63" s="73">
        <v>93.1111111111111</v>
      </c>
      <c r="KW63" s="73" t="s">
        <v>787</v>
      </c>
      <c r="KX63" s="73"/>
      <c r="KY63" s="73">
        <v>3.3121693121693117</v>
      </c>
      <c r="KZ63" s="73"/>
    </row>
    <row r="64" spans="1:312" x14ac:dyDescent="0.25">
      <c r="A64" s="12" t="s">
        <v>158</v>
      </c>
      <c r="B64" s="4" t="s">
        <v>227</v>
      </c>
      <c r="C64" s="4" t="s">
        <v>563</v>
      </c>
      <c r="D64" s="4" t="s">
        <v>749</v>
      </c>
      <c r="E64" s="4" t="s">
        <v>137</v>
      </c>
      <c r="F64" s="12" t="s">
        <v>563</v>
      </c>
      <c r="G64" s="7" t="s">
        <v>556</v>
      </c>
      <c r="H64" s="24">
        <v>3</v>
      </c>
      <c r="I64" s="12" t="s">
        <v>557</v>
      </c>
      <c r="J64" s="12" t="s">
        <v>558</v>
      </c>
      <c r="K64" s="24">
        <v>1027</v>
      </c>
      <c r="L64" s="94">
        <v>-2.4379910339999999</v>
      </c>
      <c r="M64" s="94">
        <v>34.855417963000001</v>
      </c>
      <c r="N64" s="17">
        <v>42792</v>
      </c>
      <c r="O64" s="17">
        <v>42812</v>
      </c>
      <c r="P64" s="23">
        <f t="shared" si="7"/>
        <v>20</v>
      </c>
      <c r="Q64" s="73">
        <f>INDEX([1]Sheet1!$J:$J,MATCH(A64,[1]Sheet1!$A:$A,0))</f>
        <v>84.864578339000005</v>
      </c>
      <c r="R64" s="87" t="s">
        <v>76</v>
      </c>
      <c r="S64" s="78"/>
      <c r="T64" s="78">
        <v>2.4</v>
      </c>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U64" s="23"/>
      <c r="EH64" s="23">
        <v>5</v>
      </c>
      <c r="EI64" s="147">
        <f t="shared" si="0"/>
        <v>5</v>
      </c>
      <c r="EJ64" s="23">
        <v>50</v>
      </c>
      <c r="EM64" s="3" t="s">
        <v>850</v>
      </c>
      <c r="EN64" s="1">
        <v>5</v>
      </c>
      <c r="EO64" s="4">
        <v>8.3000000000000007</v>
      </c>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GB64" s="4">
        <v>5</v>
      </c>
      <c r="GP64" s="4">
        <v>25</v>
      </c>
      <c r="GR64" s="4">
        <v>5</v>
      </c>
      <c r="JD64" s="4">
        <v>7</v>
      </c>
      <c r="JE64" s="4">
        <f t="shared" si="10"/>
        <v>42</v>
      </c>
      <c r="JF64" s="4">
        <v>70</v>
      </c>
      <c r="JI64" s="28" t="s">
        <v>850</v>
      </c>
      <c r="JJ64" s="4">
        <v>16.940000000000001</v>
      </c>
      <c r="JL64" s="26">
        <v>2.08</v>
      </c>
      <c r="JM64" s="4"/>
      <c r="JN64" s="12"/>
      <c r="JO64" s="31"/>
      <c r="JP64" s="31"/>
      <c r="JQ64" s="34">
        <f t="shared" si="11"/>
        <v>16.940000000000001</v>
      </c>
      <c r="JR64" s="31"/>
      <c r="JU64" s="71">
        <v>16.940000000000001</v>
      </c>
      <c r="JV64" s="31">
        <v>64.92</v>
      </c>
      <c r="JW64" s="132">
        <v>5.08</v>
      </c>
      <c r="JX64" s="28">
        <v>5.07</v>
      </c>
      <c r="JY64" t="s">
        <v>596</v>
      </c>
      <c r="JZ64" s="106">
        <v>46.21</v>
      </c>
      <c r="KA64" s="5">
        <v>5.16</v>
      </c>
      <c r="KB64">
        <v>5.08</v>
      </c>
      <c r="KC64" t="s">
        <v>596</v>
      </c>
      <c r="KF64" s="103">
        <v>1.65</v>
      </c>
      <c r="KG64" s="103">
        <v>0.22</v>
      </c>
      <c r="KH64" s="103">
        <v>0.4</v>
      </c>
      <c r="KI64" s="103">
        <v>0.19</v>
      </c>
      <c r="KJ64" s="103">
        <f t="shared" si="1"/>
        <v>2.0499999999999998</v>
      </c>
      <c r="KK64" s="103">
        <f t="shared" si="2"/>
        <v>0.41000000000000003</v>
      </c>
      <c r="KL64" s="103">
        <f t="shared" si="3"/>
        <v>63.150000000000006</v>
      </c>
      <c r="KM64" s="103" t="str">
        <f>IF(ISBLANK(JU64),"",IF(ISBLANK(JS66),"",IFERROR(((JU64-JS66)/0.36/P64),"")))</f>
        <v/>
      </c>
      <c r="KN64" s="103">
        <f>IF(ISBLANK(JU64),"",IF(ISBLANK(JU66),"",IFERROR(((JU64-JU66)/0.36/P64),"")))</f>
        <v>1.4763888888888892</v>
      </c>
      <c r="KO64" s="103">
        <f>IF(ISBLANK(KL64),"",IF(ISBLANK(JT66),"",IFERROR(((KL64-JT66)/0.36/P64),"")))</f>
        <v>7.4083333333333341</v>
      </c>
      <c r="KP64" s="103">
        <f>IF(ISBLANK(KL66),"",IF(ISBLANK(KL64),"",IFERROR(((KL64-KL66)/0.36/P64),"")))</f>
        <v>3.3152777777777787</v>
      </c>
      <c r="KU64">
        <v>63.150000000000006</v>
      </c>
      <c r="KV64" s="73">
        <v>175.41666666666669</v>
      </c>
      <c r="KW64" s="73" t="s">
        <v>787</v>
      </c>
      <c r="KX64" s="73">
        <v>1.4763888888888892</v>
      </c>
      <c r="KY64" s="73">
        <v>7.4083333333333341</v>
      </c>
      <c r="KZ64" s="73">
        <v>3.3152777777777787</v>
      </c>
    </row>
    <row r="65" spans="1:312" x14ac:dyDescent="0.25">
      <c r="A65" s="12" t="s">
        <v>159</v>
      </c>
      <c r="B65" s="4" t="s">
        <v>227</v>
      </c>
      <c r="C65" s="4" t="s">
        <v>563</v>
      </c>
      <c r="D65" s="4" t="s">
        <v>749</v>
      </c>
      <c r="E65" s="4" t="s">
        <v>137</v>
      </c>
      <c r="F65" s="12" t="s">
        <v>563</v>
      </c>
      <c r="G65" s="7" t="s">
        <v>556</v>
      </c>
      <c r="H65" s="24">
        <v>3</v>
      </c>
      <c r="I65" s="12" t="s">
        <v>562</v>
      </c>
      <c r="J65" s="12" t="s">
        <v>558</v>
      </c>
      <c r="K65" s="24">
        <v>1027</v>
      </c>
      <c r="L65" s="94">
        <v>-2.4379910339999999</v>
      </c>
      <c r="M65" s="94">
        <v>34.855417963000001</v>
      </c>
      <c r="N65" s="17">
        <v>42791</v>
      </c>
      <c r="O65" s="17">
        <v>42812</v>
      </c>
      <c r="P65" s="23">
        <f t="shared" si="7"/>
        <v>21</v>
      </c>
      <c r="Q65" s="73">
        <f>INDEX([1]Sheet1!$J:$J,MATCH(A65,[1]Sheet1!$A:$A,0))</f>
        <v>86.139725776999995</v>
      </c>
      <c r="R65" s="87" t="s">
        <v>76</v>
      </c>
      <c r="S65" s="78"/>
      <c r="T65" s="78">
        <v>1.4</v>
      </c>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U65" s="23"/>
      <c r="EH65" s="23">
        <v>5</v>
      </c>
      <c r="EI65" s="147">
        <f t="shared" si="0"/>
        <v>5</v>
      </c>
      <c r="EJ65" s="23">
        <v>45</v>
      </c>
      <c r="EM65" s="3" t="s">
        <v>850</v>
      </c>
      <c r="EN65" s="1">
        <v>5</v>
      </c>
      <c r="EO65" s="4">
        <v>3.3</v>
      </c>
      <c r="EP65" s="4"/>
      <c r="EQ65" s="4"/>
      <c r="ER65" s="4"/>
      <c r="ES65" s="4"/>
      <c r="ET65" s="4"/>
      <c r="EU65" s="4"/>
      <c r="EV65" s="4"/>
      <c r="EW65" s="4"/>
      <c r="EX65" s="4"/>
      <c r="EY65" s="4"/>
      <c r="EZ65" s="4"/>
      <c r="FA65" s="4"/>
      <c r="FB65" s="4"/>
      <c r="FC65" s="4"/>
      <c r="FD65" s="4"/>
      <c r="FE65" s="4"/>
      <c r="FF65" s="4">
        <v>5</v>
      </c>
      <c r="FG65" s="4"/>
      <c r="FH65" s="4">
        <v>15</v>
      </c>
      <c r="FI65" s="4"/>
      <c r="FJ65" s="4"/>
      <c r="FK65" s="4"/>
      <c r="FL65" s="4"/>
      <c r="FM65" s="4"/>
      <c r="FN65" s="4"/>
      <c r="FO65" s="4"/>
      <c r="GP65" s="4">
        <v>7</v>
      </c>
      <c r="GR65" s="4">
        <v>5</v>
      </c>
      <c r="JD65" s="4">
        <v>15</v>
      </c>
      <c r="JE65" s="4">
        <f t="shared" si="10"/>
        <v>47</v>
      </c>
      <c r="JF65" s="4">
        <v>65</v>
      </c>
      <c r="JI65" s="28" t="s">
        <v>850</v>
      </c>
      <c r="JJ65" s="4">
        <v>9.1199999999999992</v>
      </c>
      <c r="JL65" s="26">
        <v>2.06</v>
      </c>
      <c r="JM65" s="4"/>
      <c r="JN65" s="12"/>
      <c r="JO65" s="31"/>
      <c r="JP65" s="31"/>
      <c r="JQ65" s="34">
        <f t="shared" si="11"/>
        <v>9.1199999999999992</v>
      </c>
      <c r="JR65" s="31"/>
      <c r="JU65" s="71">
        <v>9.1199999999999992</v>
      </c>
      <c r="JV65" s="31">
        <v>58.03</v>
      </c>
      <c r="JW65" s="132">
        <v>4.3499999999999996</v>
      </c>
      <c r="JX65" s="28">
        <v>2.21</v>
      </c>
      <c r="JZ65" s="106">
        <v>30.96</v>
      </c>
      <c r="KA65" s="5">
        <v>5.24</v>
      </c>
      <c r="KB65">
        <v>4.93</v>
      </c>
      <c r="KC65" t="s">
        <v>596</v>
      </c>
      <c r="KF65" s="103">
        <v>1.36</v>
      </c>
      <c r="KG65" s="103">
        <v>0.16</v>
      </c>
      <c r="KH65" s="103">
        <v>1.69</v>
      </c>
      <c r="KI65" s="103">
        <v>0.38</v>
      </c>
      <c r="KJ65" s="103">
        <f t="shared" si="1"/>
        <v>3.05</v>
      </c>
      <c r="KK65" s="103">
        <f t="shared" si="2"/>
        <v>0.54</v>
      </c>
      <c r="KL65" s="103">
        <f t="shared" si="3"/>
        <v>40.08</v>
      </c>
      <c r="KM65" s="103" t="str">
        <f>IF(ISBLANK(JU65),"",IF(ISBLANK(JS66),"",IFERROR(((JU65-JS66)/0.36/P65),"")))</f>
        <v/>
      </c>
      <c r="KN65" s="103">
        <f>IF(ISBLANK(JU65),"",IF(ISBLANK(JU66),"",IFERROR(((JU65-JU66)/0.36/P65),"")))</f>
        <v>0.37169312169312163</v>
      </c>
      <c r="KO65" s="103">
        <f>IF(ISBLANK(KL65),"",IF(ISBLANK(JT66),"",IFERROR(((KL65-JT66)/0.36/P65),"")))</f>
        <v>4.003968253968254</v>
      </c>
      <c r="KP65" s="103">
        <f>IF(ISBLANK(KL66),"",IF(ISBLANK(KL65),"",IFERROR(((KL65-KL66)/0.36/P65),"")))</f>
        <v>0.10582010582010544</v>
      </c>
      <c r="KU65">
        <v>40.08</v>
      </c>
      <c r="KV65" s="73">
        <v>111.33333333333333</v>
      </c>
      <c r="KW65" s="73" t="s">
        <v>787</v>
      </c>
      <c r="KX65" s="73">
        <v>0.37169312169312163</v>
      </c>
      <c r="KY65" s="73">
        <v>4.003968253968254</v>
      </c>
      <c r="KZ65" s="73">
        <v>0.10582010582010544</v>
      </c>
    </row>
    <row r="66" spans="1:312" x14ac:dyDescent="0.25">
      <c r="A66" s="12" t="s">
        <v>160</v>
      </c>
      <c r="B66" s="4" t="s">
        <v>227</v>
      </c>
      <c r="C66" s="4" t="s">
        <v>563</v>
      </c>
      <c r="D66" s="4" t="s">
        <v>749</v>
      </c>
      <c r="E66" s="4" t="s">
        <v>137</v>
      </c>
      <c r="F66" s="12" t="s">
        <v>563</v>
      </c>
      <c r="G66" s="7" t="s">
        <v>556</v>
      </c>
      <c r="H66" s="24">
        <v>3</v>
      </c>
      <c r="I66" s="12" t="s">
        <v>559</v>
      </c>
      <c r="J66" s="12" t="s">
        <v>558</v>
      </c>
      <c r="K66" s="24">
        <v>1027</v>
      </c>
      <c r="L66" s="94">
        <v>-2.4379910339999999</v>
      </c>
      <c r="M66" s="94">
        <v>34.855417963000001</v>
      </c>
      <c r="N66" s="17">
        <v>42791</v>
      </c>
      <c r="O66" s="17">
        <v>42812</v>
      </c>
      <c r="P66" s="23">
        <f t="shared" si="7"/>
        <v>21</v>
      </c>
      <c r="Q66" s="73">
        <f>INDEX([1]Sheet1!$J:$J,MATCH(A66,[1]Sheet1!$A:$A,0))</f>
        <v>86.139725776999995</v>
      </c>
      <c r="R66" s="87" t="s">
        <v>76</v>
      </c>
      <c r="S66" s="78"/>
      <c r="T66" s="78">
        <v>1.3</v>
      </c>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U66" s="23"/>
      <c r="EH66" s="23">
        <v>10</v>
      </c>
      <c r="EI66" s="147">
        <f t="shared" ref="EI66:EI129" si="12">SUM(U66:EH66)</f>
        <v>10</v>
      </c>
      <c r="EJ66" s="23">
        <v>40</v>
      </c>
      <c r="EM66" s="3" t="s">
        <v>850</v>
      </c>
      <c r="EN66" s="1">
        <v>4.0999999999999996</v>
      </c>
      <c r="EO66" s="4">
        <v>6</v>
      </c>
      <c r="EP66" s="4"/>
      <c r="EQ66" s="4"/>
      <c r="ER66" s="4"/>
      <c r="ES66" s="4">
        <v>5</v>
      </c>
      <c r="ET66" s="4"/>
      <c r="EU66" s="4"/>
      <c r="EV66" s="4"/>
      <c r="EW66" s="4"/>
      <c r="EX66" s="4"/>
      <c r="EY66" s="4"/>
      <c r="EZ66" s="4"/>
      <c r="FA66" s="4"/>
      <c r="FB66" s="4"/>
      <c r="FC66" s="4"/>
      <c r="FD66" s="4"/>
      <c r="FE66" s="4"/>
      <c r="FF66" s="4"/>
      <c r="FG66" s="4"/>
      <c r="FH66" s="4">
        <v>25</v>
      </c>
      <c r="FI66" s="4"/>
      <c r="FJ66" s="4"/>
      <c r="FK66" s="4"/>
      <c r="FL66" s="4"/>
      <c r="FM66" s="4"/>
      <c r="FN66" s="4"/>
      <c r="FO66" s="4"/>
      <c r="JD66" s="4">
        <v>6</v>
      </c>
      <c r="JE66" s="4">
        <f t="shared" si="10"/>
        <v>36</v>
      </c>
      <c r="JF66" s="4">
        <v>50</v>
      </c>
      <c r="JI66" s="28" t="s">
        <v>850</v>
      </c>
      <c r="JJ66" s="4">
        <v>6.31</v>
      </c>
      <c r="JL66" s="26">
        <v>2.0099999999999998</v>
      </c>
      <c r="JM66" s="4"/>
      <c r="JN66" s="12"/>
      <c r="JO66" s="31"/>
      <c r="JP66" s="31"/>
      <c r="JQ66" s="34">
        <f t="shared" si="11"/>
        <v>6.31</v>
      </c>
      <c r="JR66" s="31"/>
      <c r="JT66">
        <v>9.81</v>
      </c>
      <c r="JU66" s="71">
        <v>6.31</v>
      </c>
      <c r="JV66" s="31">
        <v>53.88</v>
      </c>
      <c r="JW66" s="132"/>
      <c r="JX66" s="28">
        <v>6.31</v>
      </c>
      <c r="JZ66" s="106">
        <v>32.97</v>
      </c>
      <c r="KA66" s="5">
        <v>5.64</v>
      </c>
      <c r="KB66">
        <v>5.15</v>
      </c>
      <c r="KH66" s="103">
        <v>1.72</v>
      </c>
      <c r="KI66" s="103">
        <v>0.05</v>
      </c>
      <c r="KJ66" s="103">
        <f t="shared" ref="KJ66:KJ129" si="13">IF((AND(KF66="", KH66="")),"",KF66+KH66)</f>
        <v>1.72</v>
      </c>
      <c r="KK66" s="103">
        <f t="shared" ref="KK66:KK129" si="14">IF((AND(KG66="", KI66="")),"",KG66+KI66)</f>
        <v>0.05</v>
      </c>
      <c r="KL66" s="103">
        <f t="shared" ref="KL66:KL129" si="15">IF((AND(JU66="", JZ66="")),"",JU66+JZ66)</f>
        <v>39.28</v>
      </c>
      <c r="KM66" s="103" t="str">
        <f>IF(ISBLANK(JU66),"",IF(ISBLANK(JS66),"",IFERROR(((JU66-JS66)/0.36/P66),"")))</f>
        <v/>
      </c>
      <c r="KO66" s="103">
        <f>IF(ISBLANK(KL66),"",IF(ISBLANK(JT66),"",IFERROR(((KL66-JT66)/0.36/P66),"")))</f>
        <v>3.8981481481481484</v>
      </c>
      <c r="KU66">
        <v>39.28</v>
      </c>
      <c r="KV66" s="73">
        <v>109.11111111111111</v>
      </c>
      <c r="KW66" s="73" t="s">
        <v>787</v>
      </c>
      <c r="KX66" s="73"/>
      <c r="KY66" s="73">
        <v>3.8981481481481484</v>
      </c>
      <c r="KZ66" s="73"/>
    </row>
    <row r="67" spans="1:312" x14ac:dyDescent="0.25">
      <c r="A67" s="12" t="s">
        <v>161</v>
      </c>
      <c r="B67" s="4" t="s">
        <v>228</v>
      </c>
      <c r="C67" s="4" t="s">
        <v>563</v>
      </c>
      <c r="D67" s="4" t="s">
        <v>750</v>
      </c>
      <c r="E67" s="4" t="s">
        <v>137</v>
      </c>
      <c r="F67" s="12" t="s">
        <v>563</v>
      </c>
      <c r="G67" s="7" t="s">
        <v>556</v>
      </c>
      <c r="H67" s="24">
        <v>4</v>
      </c>
      <c r="I67" s="12" t="s">
        <v>557</v>
      </c>
      <c r="J67" s="12" t="s">
        <v>558</v>
      </c>
      <c r="K67" s="98">
        <v>1026</v>
      </c>
      <c r="L67" s="96">
        <v>-2.4380789599999999</v>
      </c>
      <c r="M67" s="96">
        <v>34.854988976999998</v>
      </c>
      <c r="N67" s="17">
        <v>42792</v>
      </c>
      <c r="O67" s="17">
        <v>42812</v>
      </c>
      <c r="P67" s="23">
        <f t="shared" si="7"/>
        <v>20</v>
      </c>
      <c r="Q67" s="73">
        <f>INDEX([1]Sheet1!$J:$J,MATCH(A67,[1]Sheet1!$A:$A,0))</f>
        <v>84.864578339000005</v>
      </c>
      <c r="R67" s="87" t="s">
        <v>76</v>
      </c>
      <c r="S67" s="78"/>
      <c r="T67" s="78">
        <v>3.9</v>
      </c>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U67" s="23"/>
      <c r="EH67" s="23">
        <v>6</v>
      </c>
      <c r="EI67" s="147">
        <f t="shared" si="12"/>
        <v>6</v>
      </c>
      <c r="EJ67" s="23">
        <v>35</v>
      </c>
      <c r="EM67" s="3" t="s">
        <v>850</v>
      </c>
      <c r="EN67" s="1">
        <v>5.6</v>
      </c>
      <c r="EO67" s="4">
        <v>8.8000000000000007</v>
      </c>
      <c r="EP67" s="4"/>
      <c r="EQ67" s="4"/>
      <c r="ER67" s="4"/>
      <c r="ES67" s="4"/>
      <c r="ET67" s="4"/>
      <c r="EU67" s="4"/>
      <c r="EV67" s="4"/>
      <c r="EW67" s="4"/>
      <c r="EX67" s="4"/>
      <c r="EY67" s="4"/>
      <c r="EZ67" s="4"/>
      <c r="FA67" s="4"/>
      <c r="FB67" s="4"/>
      <c r="FC67" s="4"/>
      <c r="FD67" s="4"/>
      <c r="FE67" s="4"/>
      <c r="FF67" s="4">
        <v>5</v>
      </c>
      <c r="FG67" s="4"/>
      <c r="FH67" s="4">
        <v>22</v>
      </c>
      <c r="FI67" s="4"/>
      <c r="FJ67" s="4"/>
      <c r="FK67" s="4"/>
      <c r="FL67" s="4"/>
      <c r="FM67" s="4"/>
      <c r="FN67" s="4"/>
      <c r="FO67" s="4"/>
      <c r="GR67" s="4">
        <v>5</v>
      </c>
      <c r="JD67" s="4">
        <v>8</v>
      </c>
      <c r="JE67" s="4">
        <f t="shared" si="10"/>
        <v>40</v>
      </c>
      <c r="JF67" s="4">
        <v>65</v>
      </c>
      <c r="JI67" s="28" t="s">
        <v>850</v>
      </c>
      <c r="JJ67" s="4">
        <v>9.73</v>
      </c>
      <c r="JL67" s="26">
        <v>2</v>
      </c>
      <c r="JM67" s="4"/>
      <c r="JN67" s="4"/>
      <c r="JO67" s="34"/>
      <c r="JP67" s="34"/>
      <c r="JQ67" s="34">
        <f t="shared" ref="JQ67:JQ97" si="16">JJ67+JK67</f>
        <v>9.73</v>
      </c>
      <c r="JR67" s="31"/>
      <c r="JU67" s="71">
        <v>9.73</v>
      </c>
      <c r="JV67" s="31">
        <v>67.709999999999994</v>
      </c>
      <c r="JW67" s="132">
        <v>4.83</v>
      </c>
      <c r="JX67" s="28">
        <v>2.2599999999999998</v>
      </c>
      <c r="JZ67" s="106">
        <v>42.17</v>
      </c>
      <c r="KA67" s="5">
        <v>5.28</v>
      </c>
      <c r="KB67">
        <v>5.19</v>
      </c>
      <c r="KC67" t="s">
        <v>596</v>
      </c>
      <c r="KF67" s="103">
        <v>1.89</v>
      </c>
      <c r="KG67" s="103">
        <v>0.16</v>
      </c>
      <c r="KH67" s="103">
        <v>2.0299999999999998</v>
      </c>
      <c r="KI67" s="103">
        <v>0.33</v>
      </c>
      <c r="KJ67" s="103">
        <f t="shared" si="13"/>
        <v>3.92</v>
      </c>
      <c r="KK67" s="103">
        <f t="shared" si="14"/>
        <v>0.49</v>
      </c>
      <c r="KL67" s="103">
        <f t="shared" si="15"/>
        <v>51.900000000000006</v>
      </c>
      <c r="KM67" s="103" t="str">
        <f>IF(ISBLANK(JU67),"",IF(ISBLANK(JS69),"",IFERROR(((JU67-JS69)/0.36/P67),"")))</f>
        <v/>
      </c>
      <c r="KN67" s="103">
        <f>IF(ISBLANK(JU67),"",IF(ISBLANK(JU69),"",IFERROR(((JU67-JU69)/0.36/P67),"")))</f>
        <v>9.0277777777777832E-2</v>
      </c>
      <c r="KO67" s="103">
        <f>IF(ISBLANK(KL67),"",IF(ISBLANK(JT69),"",IFERROR(((KL67-JT69)/0.36/P67),"")))</f>
        <v>5.8055555555555562</v>
      </c>
      <c r="KP67" s="103">
        <f>IF(ISBLANK(KL69),"",IF(ISBLANK(KL67),"",IFERROR(((KL67-KL69)/0.36/P67),"")))</f>
        <v>2.1402777777777784</v>
      </c>
      <c r="KU67">
        <v>51.900000000000006</v>
      </c>
      <c r="KV67" s="73">
        <v>144.16666666666669</v>
      </c>
      <c r="KW67" s="73" t="s">
        <v>787</v>
      </c>
      <c r="KX67" s="73">
        <v>9.0277777777777832E-2</v>
      </c>
      <c r="KY67" s="73">
        <v>5.8055555555555562</v>
      </c>
      <c r="KZ67" s="73">
        <v>2.1402777777777784</v>
      </c>
    </row>
    <row r="68" spans="1:312" x14ac:dyDescent="0.25">
      <c r="A68" s="12" t="s">
        <v>162</v>
      </c>
      <c r="B68" s="4" t="s">
        <v>228</v>
      </c>
      <c r="C68" s="4" t="s">
        <v>563</v>
      </c>
      <c r="D68" s="4" t="s">
        <v>750</v>
      </c>
      <c r="E68" s="4" t="s">
        <v>137</v>
      </c>
      <c r="F68" s="12" t="s">
        <v>563</v>
      </c>
      <c r="G68" s="7" t="s">
        <v>556</v>
      </c>
      <c r="H68" s="24">
        <v>4</v>
      </c>
      <c r="I68" s="12" t="s">
        <v>562</v>
      </c>
      <c r="J68" s="12" t="s">
        <v>558</v>
      </c>
      <c r="K68" s="98">
        <v>1026</v>
      </c>
      <c r="L68" s="96">
        <v>-2.4380789599999999</v>
      </c>
      <c r="M68" s="96">
        <v>34.854988976999998</v>
      </c>
      <c r="N68" s="17">
        <v>42791</v>
      </c>
      <c r="O68" s="17">
        <v>42812</v>
      </c>
      <c r="P68" s="23">
        <f t="shared" si="7"/>
        <v>21</v>
      </c>
      <c r="Q68" s="73">
        <f>INDEX([1]Sheet1!$J:$J,MATCH(A68,[1]Sheet1!$A:$A,0))</f>
        <v>86.139725776999995</v>
      </c>
      <c r="R68" s="87" t="s">
        <v>76</v>
      </c>
      <c r="S68" s="78"/>
      <c r="T68" s="78">
        <v>2.74</v>
      </c>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U68" s="23"/>
      <c r="EH68" s="23">
        <v>15</v>
      </c>
      <c r="EI68" s="147">
        <f t="shared" si="12"/>
        <v>15</v>
      </c>
      <c r="EJ68" s="23">
        <v>35</v>
      </c>
      <c r="EM68" s="3" t="s">
        <v>850</v>
      </c>
      <c r="EN68" s="1">
        <v>5.4</v>
      </c>
      <c r="EO68" s="4">
        <v>12.5</v>
      </c>
      <c r="EP68" s="4"/>
      <c r="EQ68" s="4"/>
      <c r="ER68" s="4"/>
      <c r="ES68" s="4"/>
      <c r="ET68" s="4"/>
      <c r="EU68" s="4"/>
      <c r="EV68" s="4"/>
      <c r="EW68" s="4"/>
      <c r="EX68" s="4"/>
      <c r="EY68" s="4"/>
      <c r="EZ68" s="4"/>
      <c r="FA68" s="4"/>
      <c r="FB68" s="4"/>
      <c r="FC68" s="4"/>
      <c r="FD68" s="4"/>
      <c r="FE68" s="4"/>
      <c r="FF68" s="4"/>
      <c r="FG68" s="4"/>
      <c r="FH68" s="4">
        <v>18</v>
      </c>
      <c r="FI68" s="4"/>
      <c r="FJ68" s="4"/>
      <c r="FK68" s="4"/>
      <c r="FL68" s="4"/>
      <c r="FM68" s="4"/>
      <c r="FN68" s="4"/>
      <c r="FO68" s="4"/>
      <c r="GP68" s="4">
        <v>10</v>
      </c>
      <c r="JD68" s="4">
        <v>25</v>
      </c>
      <c r="JE68" s="4">
        <f t="shared" si="10"/>
        <v>53</v>
      </c>
      <c r="JF68" s="4">
        <v>55</v>
      </c>
      <c r="JI68" s="28" t="s">
        <v>850</v>
      </c>
      <c r="JJ68" s="4">
        <f>14.41+11.87</f>
        <v>26.28</v>
      </c>
      <c r="JL68" s="26">
        <v>2.08</v>
      </c>
      <c r="JM68" s="4"/>
      <c r="JN68" s="4"/>
      <c r="JO68" s="34"/>
      <c r="JP68" s="34"/>
      <c r="JQ68" s="34">
        <f t="shared" si="16"/>
        <v>26.28</v>
      </c>
      <c r="JR68" s="31"/>
      <c r="JU68" s="71">
        <f>14.41+11.87</f>
        <v>26.28</v>
      </c>
      <c r="JV68" s="31">
        <v>52.62</v>
      </c>
      <c r="JW68" s="132">
        <v>5.0999999999999996</v>
      </c>
      <c r="JX68" s="28">
        <v>5.0199999999999996</v>
      </c>
      <c r="JY68" t="s">
        <v>596</v>
      </c>
      <c r="JZ68" s="106">
        <v>34.409999999999997</v>
      </c>
      <c r="KA68" s="5">
        <v>5.54</v>
      </c>
      <c r="KB68">
        <v>4.91</v>
      </c>
      <c r="KC68" t="s">
        <v>596</v>
      </c>
      <c r="KF68" s="103">
        <v>1.58</v>
      </c>
      <c r="KG68" s="103">
        <v>0.22</v>
      </c>
      <c r="KH68" s="103">
        <v>2.14</v>
      </c>
      <c r="KI68" s="103">
        <v>0.23</v>
      </c>
      <c r="KJ68" s="103">
        <f t="shared" si="13"/>
        <v>3.72</v>
      </c>
      <c r="KK68" s="103">
        <f t="shared" si="14"/>
        <v>0.45</v>
      </c>
      <c r="KL68" s="103">
        <f t="shared" si="15"/>
        <v>60.69</v>
      </c>
      <c r="KM68" s="103" t="str">
        <f>IF(ISBLANK(JU68),"",IF(ISBLANK(JS69),"",IFERROR(((JU68-JS69)/0.36/P68),"")))</f>
        <v/>
      </c>
      <c r="KN68" s="103">
        <f>IF(ISBLANK(JU68),"",IF(ISBLANK(JU69),"",IFERROR(((JU68-JU69)/0.36/P68),"")))</f>
        <v>2.2751322751322753</v>
      </c>
      <c r="KO68" s="103">
        <f>IF(ISBLANK(KL68),"",IF(ISBLANK(JT69),"",IFERROR(((KL68-JT69)/0.36/P68),"")))</f>
        <v>6.6917989417989414</v>
      </c>
      <c r="KP68" s="103">
        <f>IF(ISBLANK(KL69),"",IF(ISBLANK(KL68),"",IFERROR(((KL68-KL69)/0.36/P68),"")))</f>
        <v>3.2010582010582005</v>
      </c>
      <c r="KU68">
        <v>60.69</v>
      </c>
      <c r="KV68" s="73">
        <v>168.58333333333334</v>
      </c>
      <c r="KW68" s="73" t="s">
        <v>787</v>
      </c>
      <c r="KX68" s="73">
        <v>2.2751322751322753</v>
      </c>
      <c r="KY68" s="73">
        <v>6.6917989417989414</v>
      </c>
      <c r="KZ68" s="73">
        <v>3.2010582010582005</v>
      </c>
    </row>
    <row r="69" spans="1:312" s="46" customFormat="1" x14ac:dyDescent="0.25">
      <c r="A69" s="45" t="s">
        <v>163</v>
      </c>
      <c r="B69" s="47" t="s">
        <v>228</v>
      </c>
      <c r="C69" s="47" t="s">
        <v>563</v>
      </c>
      <c r="D69" s="47" t="s">
        <v>750</v>
      </c>
      <c r="E69" s="47" t="s">
        <v>137</v>
      </c>
      <c r="F69" s="45" t="s">
        <v>563</v>
      </c>
      <c r="G69" s="61" t="s">
        <v>556</v>
      </c>
      <c r="H69" s="65">
        <v>4</v>
      </c>
      <c r="I69" s="45" t="s">
        <v>559</v>
      </c>
      <c r="J69" s="45" t="s">
        <v>558</v>
      </c>
      <c r="K69" s="65">
        <v>1026</v>
      </c>
      <c r="L69" s="95">
        <v>-2.4380789599999999</v>
      </c>
      <c r="M69" s="95">
        <v>34.854988976999998</v>
      </c>
      <c r="N69" s="55">
        <v>42791</v>
      </c>
      <c r="O69" s="55">
        <v>42812</v>
      </c>
      <c r="P69" s="56">
        <f t="shared" si="7"/>
        <v>21</v>
      </c>
      <c r="Q69" s="74">
        <f>INDEX([1]Sheet1!$J:$J,MATCH(A69,[1]Sheet1!$A:$A,0))</f>
        <v>86.139725776999995</v>
      </c>
      <c r="R69" s="88" t="s">
        <v>76</v>
      </c>
      <c r="S69" s="80"/>
      <c r="T69" s="80">
        <v>4.0999999999999996</v>
      </c>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149"/>
      <c r="BU69" s="56"/>
      <c r="BV69" s="149"/>
      <c r="BW69" s="149"/>
      <c r="BX69" s="149"/>
      <c r="BY69" s="149"/>
      <c r="BZ69" s="149"/>
      <c r="CA69" s="149"/>
      <c r="CB69" s="149"/>
      <c r="CC69" s="149"/>
      <c r="CD69" s="149"/>
      <c r="CE69" s="149"/>
      <c r="CF69" s="149"/>
      <c r="CG69" s="149"/>
      <c r="CH69" s="149"/>
      <c r="CI69" s="149"/>
      <c r="CJ69" s="149"/>
      <c r="CK69" s="149"/>
      <c r="CL69" s="149"/>
      <c r="CM69" s="149"/>
      <c r="CN69" s="149"/>
      <c r="CO69" s="149"/>
      <c r="CP69" s="149"/>
      <c r="CQ69" s="149"/>
      <c r="CR69" s="149"/>
      <c r="CS69" s="149"/>
      <c r="CT69" s="149"/>
      <c r="CU69" s="149"/>
      <c r="CV69" s="149"/>
      <c r="CW69" s="149"/>
      <c r="CX69" s="149"/>
      <c r="CY69" s="149"/>
      <c r="CZ69" s="149"/>
      <c r="DA69" s="149"/>
      <c r="DB69" s="149"/>
      <c r="DC69" s="149"/>
      <c r="DD69" s="149"/>
      <c r="DE69" s="149"/>
      <c r="DF69" s="149"/>
      <c r="DG69" s="149"/>
      <c r="DH69" s="149"/>
      <c r="DI69" s="149"/>
      <c r="DJ69" s="149"/>
      <c r="DK69" s="149"/>
      <c r="DL69" s="149"/>
      <c r="DM69" s="149"/>
      <c r="DN69" s="149"/>
      <c r="DO69" s="149"/>
      <c r="DP69" s="149"/>
      <c r="DQ69" s="149"/>
      <c r="DR69" s="149"/>
      <c r="DS69" s="149"/>
      <c r="DT69" s="149"/>
      <c r="DU69" s="149"/>
      <c r="DV69" s="149"/>
      <c r="DW69" s="149"/>
      <c r="DX69" s="149"/>
      <c r="DY69" s="149"/>
      <c r="DZ69" s="149"/>
      <c r="EA69" s="149"/>
      <c r="EB69" s="149"/>
      <c r="EC69" s="149"/>
      <c r="ED69" s="149"/>
      <c r="EE69" s="149"/>
      <c r="EF69" s="149"/>
      <c r="EG69" s="149"/>
      <c r="EH69" s="56">
        <v>6</v>
      </c>
      <c r="EI69" s="148">
        <f t="shared" si="12"/>
        <v>6</v>
      </c>
      <c r="EJ69" s="56">
        <v>40</v>
      </c>
      <c r="EK69" s="156"/>
      <c r="EL69" s="151"/>
      <c r="EM69" s="151" t="s">
        <v>850</v>
      </c>
      <c r="EN69" s="49">
        <v>4.7</v>
      </c>
      <c r="EO69" s="47">
        <v>7.1</v>
      </c>
      <c r="EP69" s="47"/>
      <c r="EQ69" s="47"/>
      <c r="ER69" s="47"/>
      <c r="ES69" s="47"/>
      <c r="ET69" s="47"/>
      <c r="EU69" s="47"/>
      <c r="EV69" s="47"/>
      <c r="EW69" s="47"/>
      <c r="EX69" s="47"/>
      <c r="EY69" s="47"/>
      <c r="EZ69" s="47"/>
      <c r="FA69" s="47"/>
      <c r="FB69" s="47"/>
      <c r="FC69" s="47"/>
      <c r="FD69" s="47"/>
      <c r="FE69" s="47"/>
      <c r="FF69" s="47"/>
      <c r="FG69" s="47"/>
      <c r="FH69" s="47">
        <v>8</v>
      </c>
      <c r="FI69" s="47"/>
      <c r="FJ69" s="47"/>
      <c r="FK69" s="47"/>
      <c r="FL69" s="47"/>
      <c r="FM69" s="47"/>
      <c r="FN69" s="47"/>
      <c r="FO69" s="47"/>
      <c r="FP69" s="47"/>
      <c r="FQ69" s="47"/>
      <c r="FR69" s="47"/>
      <c r="FS69" s="47"/>
      <c r="FT69" s="47"/>
      <c r="FU69" s="47"/>
      <c r="FV69" s="47"/>
      <c r="FW69" s="47"/>
      <c r="FX69" s="47"/>
      <c r="FY69" s="47"/>
      <c r="FZ69" s="47"/>
      <c r="GA69" s="47"/>
      <c r="GB69" s="47"/>
      <c r="GC69" s="47"/>
      <c r="GD69" s="47"/>
      <c r="GE69" s="47"/>
      <c r="GF69" s="47"/>
      <c r="GG69" s="47"/>
      <c r="GH69" s="47"/>
      <c r="GI69" s="47"/>
      <c r="GJ69" s="47"/>
      <c r="GK69" s="47"/>
      <c r="GL69" s="47"/>
      <c r="GM69" s="47"/>
      <c r="GN69" s="47"/>
      <c r="GO69" s="47"/>
      <c r="GP69" s="47">
        <v>6</v>
      </c>
      <c r="GQ69" s="47"/>
      <c r="GR69" s="47"/>
      <c r="GS69" s="47"/>
      <c r="GT69" s="47"/>
      <c r="GU69" s="47"/>
      <c r="GV69" s="47"/>
      <c r="GW69" s="47"/>
      <c r="GX69" s="47"/>
      <c r="GY69" s="47"/>
      <c r="GZ69" s="47"/>
      <c r="HA69" s="47"/>
      <c r="HB69" s="47"/>
      <c r="HC69" s="47"/>
      <c r="HD69" s="47"/>
      <c r="HE69" s="47"/>
      <c r="HF69" s="47"/>
      <c r="HG69" s="47"/>
      <c r="HH69" s="47"/>
      <c r="HI69" s="47"/>
      <c r="HJ69" s="47"/>
      <c r="HK69" s="47"/>
      <c r="HL69" s="47"/>
      <c r="HM69" s="47"/>
      <c r="HN69" s="47"/>
      <c r="HO69" s="47"/>
      <c r="HP69" s="47"/>
      <c r="HQ69" s="47"/>
      <c r="HR69" s="47"/>
      <c r="HS69" s="47"/>
      <c r="HT69" s="47"/>
      <c r="HU69" s="47"/>
      <c r="HV69" s="47"/>
      <c r="HW69" s="47"/>
      <c r="HX69" s="47"/>
      <c r="HY69" s="47"/>
      <c r="HZ69" s="47"/>
      <c r="IA69" s="47"/>
      <c r="IB69" s="47"/>
      <c r="IC69" s="47"/>
      <c r="ID69" s="47"/>
      <c r="IE69" s="47"/>
      <c r="IF69" s="47"/>
      <c r="IG69" s="47"/>
      <c r="IH69" s="47"/>
      <c r="II69" s="47"/>
      <c r="IJ69" s="47"/>
      <c r="IK69" s="47"/>
      <c r="IL69" s="47"/>
      <c r="IM69" s="47"/>
      <c r="IN69" s="47"/>
      <c r="IO69" s="47"/>
      <c r="IP69" s="47"/>
      <c r="IQ69" s="47"/>
      <c r="IR69" s="47"/>
      <c r="IS69" s="47"/>
      <c r="IT69" s="47"/>
      <c r="IU69" s="47"/>
      <c r="IV69" s="47"/>
      <c r="IW69" s="47"/>
      <c r="IX69" s="47"/>
      <c r="IY69" s="47"/>
      <c r="IZ69" s="47"/>
      <c r="JA69" s="47"/>
      <c r="JB69" s="47"/>
      <c r="JC69" s="47"/>
      <c r="JD69" s="47">
        <v>10</v>
      </c>
      <c r="JE69" s="47">
        <f t="shared" si="10"/>
        <v>24</v>
      </c>
      <c r="JF69" s="47">
        <v>45</v>
      </c>
      <c r="JG69" s="47"/>
      <c r="JH69" s="151"/>
      <c r="JI69" s="60" t="s">
        <v>850</v>
      </c>
      <c r="JJ69" s="47">
        <v>9.08</v>
      </c>
      <c r="JK69" s="47"/>
      <c r="JL69" s="62">
        <v>2.06</v>
      </c>
      <c r="JM69" s="47"/>
      <c r="JN69" s="47"/>
      <c r="JO69" s="58"/>
      <c r="JP69" s="58"/>
      <c r="JQ69" s="58">
        <f t="shared" si="16"/>
        <v>9.08</v>
      </c>
      <c r="JR69" s="59"/>
      <c r="JT69" s="46">
        <v>10.1</v>
      </c>
      <c r="JU69" s="72">
        <v>9.08</v>
      </c>
      <c r="JV69" s="59">
        <v>46.78</v>
      </c>
      <c r="JW69" s="134"/>
      <c r="JX69" s="60" t="s">
        <v>597</v>
      </c>
      <c r="JZ69" s="107">
        <v>27.41</v>
      </c>
      <c r="KA69" s="126">
        <v>5.38</v>
      </c>
      <c r="KB69" s="46">
        <v>4.66</v>
      </c>
      <c r="KC69" s="46" t="s">
        <v>596</v>
      </c>
      <c r="KD69" s="53"/>
      <c r="KE69" s="53"/>
      <c r="KF69" s="105"/>
      <c r="KG69" s="105"/>
      <c r="KH69" s="105">
        <v>2.1</v>
      </c>
      <c r="KI69" s="105">
        <v>0.12</v>
      </c>
      <c r="KJ69" s="105">
        <f t="shared" si="13"/>
        <v>2.1</v>
      </c>
      <c r="KK69" s="105">
        <f t="shared" si="14"/>
        <v>0.12</v>
      </c>
      <c r="KL69" s="105">
        <f t="shared" si="15"/>
        <v>36.49</v>
      </c>
      <c r="KM69" s="105" t="str">
        <f>IF(ISBLANK(JU69),"",IF(ISBLANK(JS69),"",IFERROR(((JU69-JS69)/0.36/P69),"")))</f>
        <v/>
      </c>
      <c r="KN69" s="105"/>
      <c r="KO69" s="105">
        <f>IF(ISBLANK(KL69),"",IF(ISBLANK(JT69),"",IFERROR(((KL69-JT69)/0.36/P69),"")))</f>
        <v>3.4907407407407409</v>
      </c>
      <c r="KP69" s="105"/>
      <c r="KU69" s="46">
        <v>36.49</v>
      </c>
      <c r="KV69" s="74">
        <v>101.36111111111111</v>
      </c>
      <c r="KW69" s="74" t="s">
        <v>787</v>
      </c>
      <c r="KX69" s="74"/>
      <c r="KY69" s="74">
        <v>3.4907407407407409</v>
      </c>
      <c r="KZ69" s="74"/>
    </row>
    <row r="70" spans="1:312" s="4" customFormat="1" ht="31.5" x14ac:dyDescent="0.25">
      <c r="A70" s="12" t="s">
        <v>176</v>
      </c>
      <c r="B70" s="4" t="s">
        <v>229</v>
      </c>
      <c r="C70" s="4" t="s">
        <v>661</v>
      </c>
      <c r="D70" s="4" t="s">
        <v>730</v>
      </c>
      <c r="E70" s="4" t="s">
        <v>14</v>
      </c>
      <c r="F70" s="12" t="s">
        <v>555</v>
      </c>
      <c r="G70" s="12" t="s">
        <v>556</v>
      </c>
      <c r="H70" s="24">
        <v>1</v>
      </c>
      <c r="I70" s="12" t="s">
        <v>557</v>
      </c>
      <c r="J70" s="12" t="s">
        <v>564</v>
      </c>
      <c r="K70" s="23">
        <v>954</v>
      </c>
      <c r="L70" s="94">
        <v>-2.2724839860000001</v>
      </c>
      <c r="M70" s="94">
        <v>34.023325982999999</v>
      </c>
      <c r="N70" s="17">
        <v>42814</v>
      </c>
      <c r="O70" s="17">
        <v>42868</v>
      </c>
      <c r="P70" s="23">
        <f t="shared" si="7"/>
        <v>54</v>
      </c>
      <c r="Q70" s="73">
        <f>INDEX([1]Sheet1!$J:$J,MATCH(A70,[1]Sheet1!$A:$A,0))</f>
        <v>217.804459587</v>
      </c>
      <c r="R70" s="87" t="s">
        <v>39</v>
      </c>
      <c r="S70" s="79">
        <v>1.5</v>
      </c>
      <c r="T70" s="78">
        <v>2.7</v>
      </c>
      <c r="U70" s="23"/>
      <c r="V70" s="23">
        <v>10</v>
      </c>
      <c r="W70" s="23"/>
      <c r="X70" s="23"/>
      <c r="Y70" s="23"/>
      <c r="Z70" s="23"/>
      <c r="AA70" s="23"/>
      <c r="AB70" s="23"/>
      <c r="AC70" s="23"/>
      <c r="AD70" s="23"/>
      <c r="AE70" s="23"/>
      <c r="AF70" s="23"/>
      <c r="AG70" s="23">
        <v>5</v>
      </c>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100"/>
      <c r="BU70" s="23"/>
      <c r="BV70" s="100"/>
      <c r="BW70" s="100"/>
      <c r="BX70" s="100"/>
      <c r="BY70" s="100"/>
      <c r="BZ70" s="100"/>
      <c r="CA70" s="100"/>
      <c r="CB70" s="100"/>
      <c r="CC70" s="100"/>
      <c r="CD70" s="100"/>
      <c r="CE70" s="100"/>
      <c r="CF70" s="100"/>
      <c r="CG70" s="100"/>
      <c r="CH70" s="100"/>
      <c r="CI70" s="100"/>
      <c r="CJ70" s="100"/>
      <c r="CK70" s="100"/>
      <c r="CL70" s="100"/>
      <c r="CM70" s="100"/>
      <c r="CN70" s="100"/>
      <c r="CO70" s="100"/>
      <c r="CP70" s="100"/>
      <c r="CQ70" s="100"/>
      <c r="CR70" s="100"/>
      <c r="CS70" s="100"/>
      <c r="CT70" s="100"/>
      <c r="CU70" s="100"/>
      <c r="CV70" s="100"/>
      <c r="CW70" s="100"/>
      <c r="CX70" s="100"/>
      <c r="CY70" s="100"/>
      <c r="CZ70" s="100"/>
      <c r="DA70" s="100"/>
      <c r="DB70" s="100"/>
      <c r="DC70" s="100"/>
      <c r="DD70" s="100"/>
      <c r="DE70" s="100"/>
      <c r="DF70" s="100"/>
      <c r="DG70" s="100"/>
      <c r="DH70" s="100"/>
      <c r="DI70" s="100"/>
      <c r="DJ70" s="100"/>
      <c r="DK70" s="100"/>
      <c r="DL70" s="100"/>
      <c r="DM70" s="100"/>
      <c r="DN70" s="100"/>
      <c r="DO70" s="100"/>
      <c r="DP70" s="100"/>
      <c r="DQ70" s="100"/>
      <c r="DR70" s="100"/>
      <c r="DS70" s="100"/>
      <c r="DT70" s="100"/>
      <c r="DU70" s="100"/>
      <c r="DV70" s="100"/>
      <c r="DW70" s="100"/>
      <c r="DX70" s="100"/>
      <c r="DY70" s="100"/>
      <c r="DZ70" s="100"/>
      <c r="EA70" s="100"/>
      <c r="EB70" s="100"/>
      <c r="EC70" s="100"/>
      <c r="ED70" s="100"/>
      <c r="EE70" s="100"/>
      <c r="EF70" s="100"/>
      <c r="EG70" s="100"/>
      <c r="EH70" s="100">
        <v>7</v>
      </c>
      <c r="EI70" s="23">
        <f t="shared" si="12"/>
        <v>22</v>
      </c>
      <c r="EJ70" s="100">
        <v>45</v>
      </c>
      <c r="EK70" s="11"/>
      <c r="EL70" s="3"/>
      <c r="EM70" s="3" t="s">
        <v>851</v>
      </c>
      <c r="EN70" s="8">
        <v>3.5</v>
      </c>
      <c r="EO70" s="12">
        <v>17</v>
      </c>
      <c r="EP70" s="12"/>
      <c r="EQ70" s="12">
        <v>10</v>
      </c>
      <c r="ER70" s="12"/>
      <c r="ES70" s="12"/>
      <c r="ET70" s="12"/>
      <c r="EU70" s="12"/>
      <c r="EV70" s="12">
        <v>12</v>
      </c>
      <c r="EW70" s="12"/>
      <c r="EX70" s="12">
        <v>5</v>
      </c>
      <c r="EY70" s="12"/>
      <c r="EZ70" s="12"/>
      <c r="FA70" s="12"/>
      <c r="FB70" s="12">
        <v>10</v>
      </c>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c r="IH70" s="12"/>
      <c r="II70" s="12"/>
      <c r="IJ70" s="12"/>
      <c r="IK70" s="12"/>
      <c r="IL70" s="12"/>
      <c r="IM70" s="12"/>
      <c r="IN70" s="12"/>
      <c r="IO70" s="12"/>
      <c r="IP70" s="12"/>
      <c r="IQ70" s="12"/>
      <c r="IR70" s="12"/>
      <c r="IS70" s="12"/>
      <c r="IT70" s="12"/>
      <c r="IU70" s="12"/>
      <c r="IV70" s="12"/>
      <c r="IW70" s="12"/>
      <c r="IX70" s="12"/>
      <c r="IY70" s="12"/>
      <c r="IZ70" s="12"/>
      <c r="JA70" s="12"/>
      <c r="JB70" s="12"/>
      <c r="JC70" s="12"/>
      <c r="JD70" s="12">
        <v>5</v>
      </c>
      <c r="JE70" s="12">
        <f t="shared" si="10"/>
        <v>42</v>
      </c>
      <c r="JF70" s="12">
        <v>40</v>
      </c>
      <c r="JG70" s="12"/>
      <c r="JH70" s="63" t="s">
        <v>290</v>
      </c>
      <c r="JI70" s="28" t="s">
        <v>891</v>
      </c>
      <c r="JO70" s="34"/>
      <c r="JP70" s="34"/>
      <c r="JQ70" s="34">
        <f t="shared" si="16"/>
        <v>0</v>
      </c>
      <c r="JR70" s="31"/>
      <c r="JS70" s="103">
        <v>1.28</v>
      </c>
      <c r="JT70">
        <v>17.380000000000003</v>
      </c>
      <c r="JU70" s="71">
        <v>2.2200000000000002</v>
      </c>
      <c r="JV70" s="31"/>
      <c r="JW70" s="132"/>
      <c r="JX70" s="28">
        <v>2.2200000000000002</v>
      </c>
      <c r="JZ70" s="108">
        <v>23.49</v>
      </c>
      <c r="KA70" s="127">
        <v>5.18</v>
      </c>
      <c r="KB70" s="4">
        <v>4.87</v>
      </c>
      <c r="KC70" s="4" t="s">
        <v>596</v>
      </c>
      <c r="KD70" s="38"/>
      <c r="KE70" s="38"/>
      <c r="KF70" s="71"/>
      <c r="KG70" s="71"/>
      <c r="KH70" s="144"/>
      <c r="KI70" s="144"/>
      <c r="KJ70" s="103" t="str">
        <f t="shared" si="13"/>
        <v/>
      </c>
      <c r="KK70" s="103" t="str">
        <f t="shared" si="14"/>
        <v/>
      </c>
      <c r="KL70" s="103">
        <f t="shared" si="15"/>
        <v>25.709999999999997</v>
      </c>
      <c r="KM70" s="103">
        <f>IF(ISBLANK(JU70),"",IF(ISBLANK(JS71),"",IFERROR(((JU70-JS71)/0.36/P70),"")))</f>
        <v>2.4691358024691371E-2</v>
      </c>
      <c r="KN70" s="103">
        <f>IF(ISBLANK(JU70),"",IF(ISBLANK(JU70),"",IFERROR(((JU70-JU71)/0.36/P70),"")))</f>
        <v>4.0637860082304536E-2</v>
      </c>
      <c r="KO70" s="103">
        <f>IF(ISBLANK(JT71),"",IF(ISBLANK(KL70),"",IFERROR(((KL70-JT71)/0.36/P70),"")))</f>
        <v>0.6162551440329217</v>
      </c>
      <c r="KP70" s="103">
        <f>IF(ISBLANK(KL71),"",IF(ISBLANK(KL70),"",IFERROR(((KL70-KL71)/0.36/P70),"")))</f>
        <v>-0.56532921810699621</v>
      </c>
      <c r="KQ70" s="71"/>
      <c r="KR70" s="71"/>
      <c r="KS70" s="71"/>
      <c r="KT70" s="71"/>
      <c r="KU70" s="4">
        <v>25.709999999999997</v>
      </c>
      <c r="KV70" s="158">
        <v>71.416666666666657</v>
      </c>
      <c r="KW70" s="158">
        <v>2.4691358024691371E-2</v>
      </c>
      <c r="KX70" s="158">
        <v>4.0637860082304536E-2</v>
      </c>
      <c r="KY70" s="158">
        <v>0.6162551440329217</v>
      </c>
      <c r="KZ70" s="158">
        <v>-0.56532921810699621</v>
      </c>
    </row>
    <row r="71" spans="1:312" x14ac:dyDescent="0.25">
      <c r="A71" s="12" t="s">
        <v>177</v>
      </c>
      <c r="B71" s="4" t="s">
        <v>229</v>
      </c>
      <c r="C71" s="4" t="s">
        <v>661</v>
      </c>
      <c r="D71" s="4" t="s">
        <v>730</v>
      </c>
      <c r="E71" s="4" t="s">
        <v>14</v>
      </c>
      <c r="F71" s="12" t="s">
        <v>555</v>
      </c>
      <c r="G71" s="12" t="s">
        <v>556</v>
      </c>
      <c r="H71" s="24">
        <v>1</v>
      </c>
      <c r="I71" s="12" t="s">
        <v>559</v>
      </c>
      <c r="J71" s="12" t="s">
        <v>564</v>
      </c>
      <c r="K71" s="23">
        <v>954</v>
      </c>
      <c r="L71" s="94">
        <v>-2.2724839860000001</v>
      </c>
      <c r="M71" s="94">
        <v>34.023325982999999</v>
      </c>
      <c r="N71" s="17">
        <v>42814</v>
      </c>
      <c r="O71" s="17">
        <v>42868</v>
      </c>
      <c r="P71" s="23">
        <f t="shared" si="7"/>
        <v>54</v>
      </c>
      <c r="Q71" s="73">
        <f>INDEX([1]Sheet1!$J:$J,MATCH(A71,[1]Sheet1!$A:$A,0))</f>
        <v>217.804459587</v>
      </c>
      <c r="R71" s="87" t="s">
        <v>39</v>
      </c>
      <c r="S71" s="79">
        <v>1.5</v>
      </c>
      <c r="T71" s="78">
        <v>5.5</v>
      </c>
      <c r="U71" s="23"/>
      <c r="V71" s="23">
        <v>10</v>
      </c>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v>9</v>
      </c>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U71" s="23"/>
      <c r="EH71" s="100">
        <v>5</v>
      </c>
      <c r="EI71" s="23">
        <f t="shared" si="12"/>
        <v>24</v>
      </c>
      <c r="EJ71" s="100">
        <v>45</v>
      </c>
      <c r="EM71" s="3" t="s">
        <v>851</v>
      </c>
      <c r="EN71" s="8">
        <v>5.2</v>
      </c>
      <c r="EO71" s="12">
        <v>10.199999999999999</v>
      </c>
      <c r="EP71" s="12"/>
      <c r="EQ71" s="12"/>
      <c r="ER71" s="12"/>
      <c r="ES71" s="12"/>
      <c r="ET71" s="12"/>
      <c r="EU71" s="12"/>
      <c r="EV71" s="12">
        <v>5</v>
      </c>
      <c r="EW71" s="12"/>
      <c r="EX71" s="12"/>
      <c r="EY71" s="12"/>
      <c r="EZ71" s="12"/>
      <c r="FA71" s="12">
        <v>15</v>
      </c>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c r="IT71" s="12"/>
      <c r="IU71" s="12"/>
      <c r="IV71" s="12"/>
      <c r="IW71" s="12"/>
      <c r="IX71" s="12"/>
      <c r="IY71" s="12"/>
      <c r="IZ71" s="12"/>
      <c r="JA71" s="12"/>
      <c r="JB71" s="12"/>
      <c r="JC71" s="12"/>
      <c r="JD71" s="12">
        <v>5</v>
      </c>
      <c r="JE71" s="12">
        <f t="shared" si="10"/>
        <v>25</v>
      </c>
      <c r="JF71" s="12">
        <v>30</v>
      </c>
      <c r="JG71" s="12"/>
      <c r="JH71" s="63" t="s">
        <v>291</v>
      </c>
      <c r="JI71" s="28" t="s">
        <v>891</v>
      </c>
      <c r="JL71" s="4"/>
      <c r="JM71" s="4"/>
      <c r="JN71" s="4"/>
      <c r="JO71" s="34"/>
      <c r="JP71" s="34"/>
      <c r="JQ71" s="34">
        <f t="shared" si="16"/>
        <v>0</v>
      </c>
      <c r="JR71" s="31"/>
      <c r="JS71" s="103">
        <v>1.74</v>
      </c>
      <c r="JT71">
        <v>13.73</v>
      </c>
      <c r="JU71" s="103">
        <v>1.43</v>
      </c>
      <c r="JV71" s="31"/>
      <c r="JW71" s="132"/>
      <c r="JX71" s="28">
        <v>1.43</v>
      </c>
      <c r="JZ71" s="106">
        <v>35.270000000000003</v>
      </c>
      <c r="KA71" s="127">
        <v>5.0599999999999996</v>
      </c>
      <c r="KB71" s="4">
        <v>4.8899999999999997</v>
      </c>
      <c r="KC71" s="4" t="s">
        <v>596</v>
      </c>
      <c r="KH71" s="138"/>
      <c r="KI71" s="138"/>
      <c r="KJ71" s="103" t="str">
        <f t="shared" si="13"/>
        <v/>
      </c>
      <c r="KK71" s="103" t="str">
        <f t="shared" si="14"/>
        <v/>
      </c>
      <c r="KL71" s="103">
        <f t="shared" si="15"/>
        <v>36.700000000000003</v>
      </c>
      <c r="KM71" s="103">
        <f>IF(ISBLANK(JU71),"",IF(ISBLANK(JS71),"",IFERROR(((JU71-JS71)/0.36/P71),"")))</f>
        <v>-1.5946502057613172E-2</v>
      </c>
      <c r="KO71" s="103">
        <f>IF(ISBLANK(KL71),"",IF(ISBLANK(JT71),"",IFERROR(((KL71-JT71)/0.36/P71),"")))</f>
        <v>1.1815843621399178</v>
      </c>
      <c r="KQ71" s="103"/>
      <c r="KR71" s="103"/>
      <c r="KS71" s="103"/>
      <c r="KT71" s="103"/>
      <c r="KU71">
        <v>36.700000000000003</v>
      </c>
      <c r="KV71" s="73">
        <v>101.94444444444446</v>
      </c>
      <c r="KW71" s="73">
        <v>-1.5946502057613172E-2</v>
      </c>
      <c r="KX71" s="73"/>
      <c r="KY71" s="73">
        <v>1.1815843621399178</v>
      </c>
      <c r="KZ71" s="73"/>
    </row>
    <row r="72" spans="1:312" x14ac:dyDescent="0.25">
      <c r="A72" s="12" t="s">
        <v>178</v>
      </c>
      <c r="B72" s="4" t="s">
        <v>230</v>
      </c>
      <c r="C72" s="4" t="s">
        <v>661</v>
      </c>
      <c r="D72" s="4" t="s">
        <v>731</v>
      </c>
      <c r="E72" s="4" t="s">
        <v>14</v>
      </c>
      <c r="F72" s="12" t="s">
        <v>555</v>
      </c>
      <c r="G72" s="12" t="s">
        <v>556</v>
      </c>
      <c r="H72" s="24">
        <v>2</v>
      </c>
      <c r="I72" s="12" t="s">
        <v>557</v>
      </c>
      <c r="J72" s="12" t="s">
        <v>564</v>
      </c>
      <c r="K72" s="23">
        <v>953</v>
      </c>
      <c r="L72" s="94">
        <v>-2.2783000210000002</v>
      </c>
      <c r="M72" s="94">
        <v>34.024458965000001</v>
      </c>
      <c r="N72" s="17">
        <v>42814</v>
      </c>
      <c r="O72" s="17">
        <v>42868</v>
      </c>
      <c r="P72" s="23">
        <f t="shared" si="7"/>
        <v>54</v>
      </c>
      <c r="Q72" s="73">
        <f>INDEX([1]Sheet1!$J:$J,MATCH(A72,[1]Sheet1!$A:$A,0))</f>
        <v>217.804459587</v>
      </c>
      <c r="R72" s="87" t="s">
        <v>39</v>
      </c>
      <c r="S72" s="79">
        <v>1.5</v>
      </c>
      <c r="T72" s="78">
        <v>1.4</v>
      </c>
      <c r="U72" s="23"/>
      <c r="V72" s="23">
        <v>5</v>
      </c>
      <c r="W72" s="23"/>
      <c r="X72" s="23"/>
      <c r="Y72" s="23"/>
      <c r="Z72" s="23"/>
      <c r="AA72" s="23"/>
      <c r="AB72" s="23"/>
      <c r="AC72" s="23"/>
      <c r="AD72" s="23"/>
      <c r="AE72" s="23"/>
      <c r="AF72" s="23">
        <v>5</v>
      </c>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U72" s="23"/>
      <c r="EH72" s="100">
        <v>8</v>
      </c>
      <c r="EI72" s="23">
        <f t="shared" si="12"/>
        <v>18</v>
      </c>
      <c r="EJ72" s="100">
        <v>35</v>
      </c>
      <c r="EL72" s="3" t="s">
        <v>260</v>
      </c>
      <c r="EM72" s="3" t="s">
        <v>851</v>
      </c>
      <c r="EN72" s="8">
        <v>5</v>
      </c>
      <c r="EO72" s="12">
        <v>24.6</v>
      </c>
      <c r="EP72" s="12"/>
      <c r="EQ72" s="12"/>
      <c r="ER72" s="12"/>
      <c r="ES72" s="12"/>
      <c r="ET72" s="12"/>
      <c r="EU72" s="12"/>
      <c r="EV72" s="12">
        <v>20</v>
      </c>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v>5</v>
      </c>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c r="II72" s="12"/>
      <c r="IJ72" s="12"/>
      <c r="IK72" s="12"/>
      <c r="IL72" s="12"/>
      <c r="IM72" s="12"/>
      <c r="IN72" s="12"/>
      <c r="IO72" s="12"/>
      <c r="IP72" s="12"/>
      <c r="IQ72" s="12"/>
      <c r="IR72" s="12"/>
      <c r="IS72" s="12"/>
      <c r="IT72" s="12"/>
      <c r="IU72" s="12"/>
      <c r="IV72" s="12"/>
      <c r="IW72" s="12"/>
      <c r="IX72" s="12"/>
      <c r="IY72" s="12"/>
      <c r="IZ72" s="12"/>
      <c r="JA72" s="12"/>
      <c r="JB72" s="12"/>
      <c r="JC72" s="12"/>
      <c r="JD72" s="12">
        <v>20</v>
      </c>
      <c r="JE72" s="12">
        <f t="shared" si="10"/>
        <v>45</v>
      </c>
      <c r="JF72" s="12">
        <v>55</v>
      </c>
      <c r="JG72" s="12"/>
      <c r="JH72" s="63"/>
      <c r="JI72" s="28" t="s">
        <v>891</v>
      </c>
      <c r="JL72" s="4"/>
      <c r="JM72" s="4"/>
      <c r="JN72" s="4"/>
      <c r="JO72" s="34"/>
      <c r="JP72" s="34"/>
      <c r="JQ72" s="34">
        <f t="shared" si="16"/>
        <v>0</v>
      </c>
      <c r="JR72" s="31"/>
      <c r="JS72" s="103">
        <v>2.4700000000000002</v>
      </c>
      <c r="JT72">
        <v>7.75</v>
      </c>
      <c r="JU72" s="106">
        <v>14.86</v>
      </c>
      <c r="JV72" s="44"/>
      <c r="JW72" s="132">
        <v>5.0199999999999996</v>
      </c>
      <c r="JX72" s="28">
        <v>4.99</v>
      </c>
      <c r="JY72" t="s">
        <v>596</v>
      </c>
      <c r="JZ72" s="106">
        <v>37.83</v>
      </c>
      <c r="KA72" s="5">
        <v>5.31</v>
      </c>
      <c r="KB72">
        <v>4.8099999999999996</v>
      </c>
      <c r="KC72" t="s">
        <v>596</v>
      </c>
      <c r="KF72" s="138"/>
      <c r="KG72" s="138"/>
      <c r="KH72" s="103">
        <v>1.4</v>
      </c>
      <c r="KI72" s="103">
        <v>0.16</v>
      </c>
      <c r="KJ72" s="103">
        <f t="shared" si="13"/>
        <v>1.4</v>
      </c>
      <c r="KK72" s="103">
        <f t="shared" si="14"/>
        <v>0.16</v>
      </c>
      <c r="KL72" s="103">
        <f t="shared" si="15"/>
        <v>52.69</v>
      </c>
      <c r="KM72" s="103">
        <f>IF(ISBLANK(JU72),"",IF(ISBLANK(JS73),"",IFERROR(((JU72-JS73)/0.36/P72),"")))</f>
        <v>0.66923868312757206</v>
      </c>
      <c r="KN72" s="103">
        <f>IF(ISBLANK(JU72),"",IF(ISBLANK(JU72),"",IFERROR(((JU72-JU73)/0.36/P72),"")))</f>
        <v>0.76440329218106995</v>
      </c>
      <c r="KO72" s="103">
        <f>IF(ISBLANK(JT73),"",IF(ISBLANK(KL72),"",IFERROR(((KL72-JT73)/0.36/P72),"")))</f>
        <v>2.3353909465020575</v>
      </c>
      <c r="KP72" s="103">
        <f>IF(ISBLANK(KL73),"",IF(ISBLANK(KL72),"",IFERROR(((KL72-KL73)/0.36/P72),"")))</f>
        <v>2.0432098765432096</v>
      </c>
      <c r="KQ72" s="103"/>
      <c r="KR72" s="103"/>
      <c r="KS72" s="103"/>
      <c r="KT72" s="103"/>
      <c r="KU72">
        <v>52.69</v>
      </c>
      <c r="KV72" s="73">
        <v>146.36111111111111</v>
      </c>
      <c r="KW72" s="73">
        <v>0.66923868312757206</v>
      </c>
      <c r="KX72" s="73">
        <v>0.76440329218106995</v>
      </c>
      <c r="KY72" s="73">
        <v>2.3353909465020575</v>
      </c>
      <c r="KZ72" s="73">
        <v>2.0432098765432096</v>
      </c>
    </row>
    <row r="73" spans="1:312" x14ac:dyDescent="0.25">
      <c r="A73" s="12" t="s">
        <v>179</v>
      </c>
      <c r="B73" s="4" t="s">
        <v>230</v>
      </c>
      <c r="C73" s="4" t="s">
        <v>661</v>
      </c>
      <c r="D73" s="4" t="s">
        <v>731</v>
      </c>
      <c r="E73" s="4" t="s">
        <v>14</v>
      </c>
      <c r="F73" s="12" t="s">
        <v>555</v>
      </c>
      <c r="G73" s="12" t="s">
        <v>556</v>
      </c>
      <c r="H73" s="24">
        <v>2</v>
      </c>
      <c r="I73" s="12" t="s">
        <v>559</v>
      </c>
      <c r="J73" s="12" t="s">
        <v>564</v>
      </c>
      <c r="K73" s="23">
        <v>953</v>
      </c>
      <c r="L73" s="94">
        <v>-2.2783000210000002</v>
      </c>
      <c r="M73" s="94">
        <v>34.024458965000001</v>
      </c>
      <c r="N73" s="17">
        <v>42814</v>
      </c>
      <c r="O73" s="17">
        <v>42868</v>
      </c>
      <c r="P73" s="23">
        <f t="shared" si="7"/>
        <v>54</v>
      </c>
      <c r="Q73" s="73">
        <f>INDEX([1]Sheet1!$J:$J,MATCH(A73,[1]Sheet1!$A:$A,0))</f>
        <v>217.804459587</v>
      </c>
      <c r="R73" s="87" t="s">
        <v>39</v>
      </c>
      <c r="S73" s="79">
        <v>0.8</v>
      </c>
      <c r="T73" s="78">
        <v>3.7</v>
      </c>
      <c r="U73" s="23"/>
      <c r="V73" s="23">
        <v>15</v>
      </c>
      <c r="W73" s="23"/>
      <c r="X73" s="23"/>
      <c r="Y73" s="23"/>
      <c r="Z73" s="23"/>
      <c r="AA73" s="23"/>
      <c r="AB73" s="23"/>
      <c r="AC73" s="23"/>
      <c r="AD73" s="23"/>
      <c r="AE73" s="23"/>
      <c r="AF73" s="23">
        <v>5</v>
      </c>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U73" s="23"/>
      <c r="EH73" s="100">
        <v>15</v>
      </c>
      <c r="EI73" s="23">
        <f t="shared" si="12"/>
        <v>35</v>
      </c>
      <c r="EJ73" s="100">
        <v>35</v>
      </c>
      <c r="EM73" s="3" t="s">
        <v>851</v>
      </c>
      <c r="EN73" s="8">
        <v>3</v>
      </c>
      <c r="EO73" s="12">
        <v>9.6</v>
      </c>
      <c r="EP73" s="12"/>
      <c r="EQ73" s="12"/>
      <c r="ER73" s="12"/>
      <c r="ES73" s="12"/>
      <c r="ET73" s="12"/>
      <c r="EU73" s="12"/>
      <c r="EV73" s="12">
        <v>30</v>
      </c>
      <c r="EW73" s="12"/>
      <c r="EX73" s="12">
        <v>7</v>
      </c>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c r="IW73" s="12"/>
      <c r="IX73" s="12"/>
      <c r="IY73" s="12"/>
      <c r="IZ73" s="12"/>
      <c r="JA73" s="12"/>
      <c r="JB73" s="12"/>
      <c r="JC73" s="12"/>
      <c r="JD73" s="12">
        <v>15</v>
      </c>
      <c r="JE73" s="12">
        <f t="shared" si="10"/>
        <v>52</v>
      </c>
      <c r="JF73" s="12">
        <v>50</v>
      </c>
      <c r="JG73" s="12"/>
      <c r="JH73" s="63"/>
      <c r="JI73" s="28" t="s">
        <v>891</v>
      </c>
      <c r="JL73" s="4"/>
      <c r="JM73" s="4"/>
      <c r="JN73" s="4"/>
      <c r="JO73" s="34"/>
      <c r="JP73" s="34"/>
      <c r="JQ73" s="34">
        <f t="shared" si="16"/>
        <v>0</v>
      </c>
      <c r="JR73" s="31"/>
      <c r="JS73" s="103">
        <v>1.85</v>
      </c>
      <c r="JT73">
        <v>7.2900000000000009</v>
      </c>
      <c r="JV73" s="44"/>
      <c r="JW73" s="132"/>
      <c r="JX73" s="28"/>
      <c r="JZ73" s="106">
        <v>12.97</v>
      </c>
      <c r="KA73" s="5">
        <v>5</v>
      </c>
      <c r="KB73">
        <v>4.57</v>
      </c>
      <c r="KC73" t="s">
        <v>596</v>
      </c>
      <c r="KH73" s="138"/>
      <c r="KI73" s="138"/>
      <c r="KJ73" s="103" t="str">
        <f t="shared" si="13"/>
        <v/>
      </c>
      <c r="KK73" s="103" t="str">
        <f t="shared" si="14"/>
        <v/>
      </c>
      <c r="KL73" s="103">
        <f t="shared" si="15"/>
        <v>12.97</v>
      </c>
      <c r="KM73" s="103" t="str">
        <f>IF(ISBLANK(JU73),"",IF(ISBLANK(JS73),"",IFERROR(((JU73-JS73)/0.36/P73),"")))</f>
        <v/>
      </c>
      <c r="KO73" s="103">
        <f>IF(ISBLANK(KL73),"",IF(ISBLANK(JT73),"",IFERROR(((KL73-JT73)/0.36/P73),"")))</f>
        <v>0.29218106995884774</v>
      </c>
      <c r="KQ73" s="103"/>
      <c r="KR73" s="103"/>
      <c r="KS73" s="103"/>
      <c r="KT73" s="103"/>
      <c r="KU73">
        <v>12.97</v>
      </c>
      <c r="KV73" s="73">
        <v>36.027777777777779</v>
      </c>
      <c r="KW73" s="73" t="s">
        <v>787</v>
      </c>
      <c r="KX73" s="73"/>
      <c r="KY73" s="73">
        <v>0.29218106995884774</v>
      </c>
      <c r="KZ73" s="73"/>
    </row>
    <row r="74" spans="1:312" x14ac:dyDescent="0.25">
      <c r="A74" s="12" t="s">
        <v>180</v>
      </c>
      <c r="B74" s="4" t="s">
        <v>231</v>
      </c>
      <c r="C74" s="4" t="s">
        <v>661</v>
      </c>
      <c r="D74" s="4" t="s">
        <v>732</v>
      </c>
      <c r="E74" s="4" t="s">
        <v>14</v>
      </c>
      <c r="F74" s="12" t="s">
        <v>555</v>
      </c>
      <c r="G74" s="12" t="s">
        <v>556</v>
      </c>
      <c r="H74" s="24">
        <v>3</v>
      </c>
      <c r="I74" s="12" t="s">
        <v>557</v>
      </c>
      <c r="J74" s="12" t="s">
        <v>564</v>
      </c>
      <c r="K74" s="23">
        <v>951</v>
      </c>
      <c r="L74" s="94">
        <v>-2.2779990269999999</v>
      </c>
      <c r="M74" s="94">
        <v>34.027678035000001</v>
      </c>
      <c r="N74" s="17">
        <v>42815</v>
      </c>
      <c r="O74" s="17">
        <v>42868</v>
      </c>
      <c r="P74" s="23">
        <f t="shared" si="7"/>
        <v>53</v>
      </c>
      <c r="Q74" s="73">
        <f>INDEX([1]Sheet1!$J:$J,MATCH(A74,[1]Sheet1!$A:$A,0))</f>
        <v>213.79325629799999</v>
      </c>
      <c r="R74" s="87" t="s">
        <v>39</v>
      </c>
      <c r="S74" s="79">
        <v>2.8</v>
      </c>
      <c r="T74" s="78">
        <v>1.4</v>
      </c>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U74" s="23"/>
      <c r="BW74" s="23">
        <v>7</v>
      </c>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23"/>
      <c r="DG74" s="23"/>
      <c r="DH74" s="23"/>
      <c r="DI74" s="23"/>
      <c r="DJ74" s="23"/>
      <c r="DK74" s="23"/>
      <c r="DL74" s="23"/>
      <c r="DM74" s="23"/>
      <c r="DN74" s="23"/>
      <c r="DO74" s="23"/>
      <c r="DP74" s="23"/>
      <c r="DQ74" s="23"/>
      <c r="DR74" s="23"/>
      <c r="DS74" s="23"/>
      <c r="DT74" s="23"/>
      <c r="DU74" s="23"/>
      <c r="DV74" s="23"/>
      <c r="DW74" s="23"/>
      <c r="DX74" s="23"/>
      <c r="DY74" s="23"/>
      <c r="DZ74" s="23"/>
      <c r="EA74" s="23"/>
      <c r="EB74" s="23"/>
      <c r="EC74" s="23"/>
      <c r="ED74" s="23"/>
      <c r="EE74" s="23"/>
      <c r="EF74" s="23"/>
      <c r="EG74" s="23"/>
      <c r="EH74" s="100">
        <v>15</v>
      </c>
      <c r="EI74" s="23">
        <f t="shared" si="12"/>
        <v>22</v>
      </c>
      <c r="EJ74" s="100">
        <v>35</v>
      </c>
      <c r="EM74" s="3" t="s">
        <v>851</v>
      </c>
      <c r="EN74" s="8">
        <v>3.5</v>
      </c>
      <c r="EO74" s="12">
        <v>31.6</v>
      </c>
      <c r="EP74" s="12"/>
      <c r="EQ74" s="12"/>
      <c r="ER74" s="12"/>
      <c r="ES74" s="12"/>
      <c r="ET74" s="12"/>
      <c r="EU74" s="12"/>
      <c r="EV74" s="12"/>
      <c r="EW74" s="12"/>
      <c r="EX74" s="12">
        <v>10</v>
      </c>
      <c r="EY74" s="12"/>
      <c r="EZ74" s="12"/>
      <c r="FA74" s="12">
        <v>10</v>
      </c>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v>40</v>
      </c>
      <c r="JE74" s="12">
        <f t="shared" si="10"/>
        <v>60</v>
      </c>
      <c r="JF74" s="12">
        <v>65</v>
      </c>
      <c r="JG74" s="12"/>
      <c r="JH74" s="63"/>
      <c r="JI74" s="28" t="s">
        <v>891</v>
      </c>
      <c r="JL74" s="4"/>
      <c r="JM74" s="4"/>
      <c r="JN74" s="4"/>
      <c r="JO74" s="34"/>
      <c r="JP74" s="34"/>
      <c r="JQ74" s="34">
        <f t="shared" si="16"/>
        <v>0</v>
      </c>
      <c r="JR74" s="31"/>
      <c r="JS74" s="103">
        <v>8.18</v>
      </c>
      <c r="JT74">
        <v>14.7</v>
      </c>
      <c r="JU74" s="103">
        <v>63.96</v>
      </c>
      <c r="JV74" s="31"/>
      <c r="JW74" s="132">
        <v>5.24</v>
      </c>
      <c r="JX74" s="28">
        <v>5.03</v>
      </c>
      <c r="JY74" t="s">
        <v>596</v>
      </c>
      <c r="JZ74" s="106">
        <v>17.079999999999998</v>
      </c>
      <c r="KA74" s="5">
        <v>5.37</v>
      </c>
      <c r="KB74">
        <v>5.03</v>
      </c>
      <c r="KD74" s="37">
        <v>10.77</v>
      </c>
      <c r="KE74" s="37">
        <v>6.27</v>
      </c>
      <c r="KF74" s="103">
        <v>1.44</v>
      </c>
      <c r="KG74" s="103">
        <v>0.12</v>
      </c>
      <c r="KH74" s="138"/>
      <c r="KI74" s="138"/>
      <c r="KJ74" s="103">
        <f t="shared" si="13"/>
        <v>1.44</v>
      </c>
      <c r="KK74" s="103">
        <f t="shared" si="14"/>
        <v>0.12</v>
      </c>
      <c r="KL74" s="103">
        <f t="shared" si="15"/>
        <v>81.039999999999992</v>
      </c>
      <c r="KM74" s="103">
        <f>IF(ISBLANK(JU74),"",IF(ISBLANK(JS75),"",IFERROR(((JU74-JS75)/0.36/P74),"")))</f>
        <v>2.7798742138364783</v>
      </c>
      <c r="KN74" s="103">
        <f>IF(ISBLANK(JU74),"",IF(ISBLANK(JU74),"",IFERROR(((JU74-JU75)/0.36/P74),"")))</f>
        <v>3.3522012578616356</v>
      </c>
      <c r="KO74" s="103">
        <f>IF(ISBLANK(JT75),"",IF(ISBLANK(KL74),"",IFERROR(((KL74-JT75)/0.36/P74),"")))</f>
        <v>3.0026205450733752</v>
      </c>
      <c r="KP74" s="103">
        <f>IF(ISBLANK(KL75),"",IF(ISBLANK(KL74),"",IFERROR(((KL74-KL75)/0.36/P74),"")))</f>
        <v>3.3427672955974836</v>
      </c>
      <c r="KQ74" s="103">
        <v>0.84</v>
      </c>
      <c r="KR74" s="103">
        <v>0.19</v>
      </c>
      <c r="KS74" s="103">
        <v>1.23</v>
      </c>
      <c r="KT74" s="103">
        <v>0.23</v>
      </c>
      <c r="KU74">
        <v>81.039999999999992</v>
      </c>
      <c r="KV74" s="73">
        <v>225.11111111111109</v>
      </c>
      <c r="KW74" s="73">
        <v>2.7798742138364783</v>
      </c>
      <c r="KX74" s="73">
        <v>3.3522012578616356</v>
      </c>
      <c r="KY74" s="73">
        <v>3.0026205450733752</v>
      </c>
      <c r="KZ74" s="73">
        <v>3.3427672955974836</v>
      </c>
    </row>
    <row r="75" spans="1:312" x14ac:dyDescent="0.25">
      <c r="A75" s="12" t="s">
        <v>181</v>
      </c>
      <c r="B75" s="4" t="s">
        <v>231</v>
      </c>
      <c r="C75" s="4" t="s">
        <v>661</v>
      </c>
      <c r="D75" s="4" t="s">
        <v>732</v>
      </c>
      <c r="E75" s="4" t="s">
        <v>14</v>
      </c>
      <c r="F75" s="12" t="s">
        <v>555</v>
      </c>
      <c r="G75" s="12" t="s">
        <v>556</v>
      </c>
      <c r="H75" s="24">
        <v>3</v>
      </c>
      <c r="I75" s="12" t="s">
        <v>559</v>
      </c>
      <c r="J75" s="12" t="s">
        <v>564</v>
      </c>
      <c r="K75" s="23">
        <v>951</v>
      </c>
      <c r="L75" s="94">
        <v>-2.2779990269999999</v>
      </c>
      <c r="M75" s="94">
        <v>34.027678035000001</v>
      </c>
      <c r="N75" s="17">
        <v>42815</v>
      </c>
      <c r="O75" s="17">
        <v>42868</v>
      </c>
      <c r="P75" s="23">
        <f t="shared" si="7"/>
        <v>53</v>
      </c>
      <c r="Q75" s="73">
        <f>INDEX([1]Sheet1!$J:$J,MATCH(A75,[1]Sheet1!$A:$A,0))</f>
        <v>213.79325629799999</v>
      </c>
      <c r="R75" s="87" t="s">
        <v>39</v>
      </c>
      <c r="S75" s="79">
        <v>2.7</v>
      </c>
      <c r="T75" s="78">
        <v>1.5</v>
      </c>
      <c r="U75" s="23"/>
      <c r="V75" s="23"/>
      <c r="W75" s="23"/>
      <c r="X75" s="23"/>
      <c r="Y75" s="23"/>
      <c r="Z75" s="23"/>
      <c r="AA75" s="23"/>
      <c r="AB75" s="23"/>
      <c r="AC75" s="23">
        <v>5</v>
      </c>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U75" s="23"/>
      <c r="EH75" s="100">
        <v>33</v>
      </c>
      <c r="EI75" s="23">
        <f t="shared" si="12"/>
        <v>38</v>
      </c>
      <c r="EJ75" s="100">
        <v>40</v>
      </c>
      <c r="EM75" s="3" t="s">
        <v>851</v>
      </c>
      <c r="EN75" s="8">
        <v>3.2</v>
      </c>
      <c r="EO75" s="12">
        <v>13.2</v>
      </c>
      <c r="EP75" s="12"/>
      <c r="EQ75" s="12">
        <v>10</v>
      </c>
      <c r="ER75" s="12"/>
      <c r="ES75" s="12"/>
      <c r="ET75" s="12"/>
      <c r="EU75" s="12"/>
      <c r="EV75" s="12"/>
      <c r="EW75" s="12"/>
      <c r="EX75" s="12">
        <v>5</v>
      </c>
      <c r="EY75" s="12"/>
      <c r="EZ75" s="12"/>
      <c r="FA75" s="12"/>
      <c r="FB75" s="12"/>
      <c r="FC75" s="12">
        <v>10</v>
      </c>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v>5</v>
      </c>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c r="JA75" s="12"/>
      <c r="JB75" s="12"/>
      <c r="JC75" s="12"/>
      <c r="JD75" s="12">
        <v>20</v>
      </c>
      <c r="JE75" s="12">
        <f t="shared" si="10"/>
        <v>50</v>
      </c>
      <c r="JF75" s="12">
        <v>55</v>
      </c>
      <c r="JG75" s="12"/>
      <c r="JH75" s="63"/>
      <c r="JI75" s="28" t="s">
        <v>891</v>
      </c>
      <c r="JL75" s="4"/>
      <c r="JM75" s="4"/>
      <c r="JN75" s="4"/>
      <c r="JO75" s="34"/>
      <c r="JP75" s="34"/>
      <c r="JQ75" s="34">
        <f t="shared" si="16"/>
        <v>0</v>
      </c>
      <c r="JR75" s="31"/>
      <c r="JS75" s="103">
        <v>10.92</v>
      </c>
      <c r="JT75">
        <v>23.75</v>
      </c>
      <c r="JV75" s="31"/>
      <c r="JW75" s="132"/>
      <c r="JX75" s="28"/>
      <c r="JZ75" s="106">
        <v>17.260000000000002</v>
      </c>
      <c r="KA75" s="5">
        <v>4.7</v>
      </c>
      <c r="KB75">
        <v>4.43</v>
      </c>
      <c r="KE75" s="37">
        <v>6.38</v>
      </c>
      <c r="KH75" s="103">
        <v>1.1599999999999999</v>
      </c>
      <c r="KI75" s="103">
        <v>0.15</v>
      </c>
      <c r="KJ75" s="103">
        <f t="shared" si="13"/>
        <v>1.1599999999999999</v>
      </c>
      <c r="KK75" s="103">
        <f t="shared" si="14"/>
        <v>0.15</v>
      </c>
      <c r="KL75" s="103">
        <f t="shared" si="15"/>
        <v>17.260000000000002</v>
      </c>
      <c r="KM75" s="103" t="str">
        <f>IF(ISBLANK(JU75),"",IF(ISBLANK(JS75),"",IFERROR(((JU75-JS75)/0.36/P75),"")))</f>
        <v/>
      </c>
      <c r="KO75" s="103">
        <f>IF(ISBLANK(KL75),"",IF(ISBLANK(JT75),"",IFERROR(((KL75-JT75)/0.36/P75),"")))</f>
        <v>-0.34014675052410898</v>
      </c>
      <c r="KQ75" s="103"/>
      <c r="KR75" s="103"/>
      <c r="KS75" s="103">
        <v>1.26</v>
      </c>
      <c r="KT75" s="103">
        <v>0.22</v>
      </c>
      <c r="KU75">
        <v>17.260000000000002</v>
      </c>
      <c r="KV75" s="73">
        <v>47.94444444444445</v>
      </c>
      <c r="KW75" s="73" t="s">
        <v>787</v>
      </c>
      <c r="KX75" s="73"/>
      <c r="KY75" s="73">
        <v>-0.34014675052410898</v>
      </c>
      <c r="KZ75" s="73"/>
    </row>
    <row r="76" spans="1:312" x14ac:dyDescent="0.25">
      <c r="A76" s="12" t="s">
        <v>182</v>
      </c>
      <c r="B76" s="4" t="s">
        <v>232</v>
      </c>
      <c r="C76" s="4" t="s">
        <v>661</v>
      </c>
      <c r="D76" s="4" t="s">
        <v>733</v>
      </c>
      <c r="E76" s="4" t="s">
        <v>14</v>
      </c>
      <c r="F76" s="12" t="s">
        <v>555</v>
      </c>
      <c r="G76" s="12" t="s">
        <v>556</v>
      </c>
      <c r="H76" s="24">
        <v>4</v>
      </c>
      <c r="I76" s="12" t="s">
        <v>557</v>
      </c>
      <c r="J76" s="12" t="s">
        <v>564</v>
      </c>
      <c r="K76" s="23">
        <v>950</v>
      </c>
      <c r="L76" s="94">
        <v>-2.2788369660000001</v>
      </c>
      <c r="M76" s="94">
        <v>34.031883989999997</v>
      </c>
      <c r="N76" s="17">
        <v>42815</v>
      </c>
      <c r="O76" s="17">
        <v>42868</v>
      </c>
      <c r="P76" s="23">
        <f t="shared" si="7"/>
        <v>53</v>
      </c>
      <c r="Q76" s="73">
        <f>INDEX([1]Sheet1!$J:$J,MATCH(A76,[1]Sheet1!$A:$A,0))</f>
        <v>213.79325629799999</v>
      </c>
      <c r="R76" s="87" t="s">
        <v>39</v>
      </c>
      <c r="S76" s="79">
        <v>1</v>
      </c>
      <c r="T76" s="78">
        <v>3.3</v>
      </c>
      <c r="U76" s="23"/>
      <c r="V76" s="23"/>
      <c r="W76" s="23"/>
      <c r="X76" s="23"/>
      <c r="Y76" s="23"/>
      <c r="Z76" s="23"/>
      <c r="AA76" s="23"/>
      <c r="AB76" s="23"/>
      <c r="AC76" s="23">
        <v>12</v>
      </c>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U76" s="23"/>
      <c r="EH76" s="100">
        <v>25</v>
      </c>
      <c r="EI76" s="23">
        <f t="shared" si="12"/>
        <v>37</v>
      </c>
      <c r="EJ76" s="100">
        <v>40</v>
      </c>
      <c r="EM76" s="3" t="s">
        <v>851</v>
      </c>
      <c r="EN76" s="8">
        <v>3.5</v>
      </c>
      <c r="EO76" s="12">
        <v>20.6</v>
      </c>
      <c r="EP76" s="12"/>
      <c r="EQ76" s="12"/>
      <c r="ER76" s="12"/>
      <c r="ES76" s="12"/>
      <c r="ET76" s="12"/>
      <c r="EU76" s="12"/>
      <c r="EV76" s="12"/>
      <c r="EW76" s="12"/>
      <c r="EX76" s="12">
        <v>15</v>
      </c>
      <c r="EY76" s="12"/>
      <c r="EZ76" s="12"/>
      <c r="FA76" s="12">
        <v>15</v>
      </c>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c r="IT76" s="12"/>
      <c r="IU76" s="12"/>
      <c r="IV76" s="12"/>
      <c r="IW76" s="12"/>
      <c r="IX76" s="12"/>
      <c r="IY76" s="12"/>
      <c r="IZ76" s="12"/>
      <c r="JA76" s="12"/>
      <c r="JB76" s="12"/>
      <c r="JC76" s="12"/>
      <c r="JD76" s="12">
        <v>15</v>
      </c>
      <c r="JE76" s="12">
        <f t="shared" si="10"/>
        <v>45</v>
      </c>
      <c r="JF76" s="12">
        <v>50</v>
      </c>
      <c r="JG76" s="12"/>
      <c r="JH76" s="63"/>
      <c r="JI76" s="28" t="s">
        <v>891</v>
      </c>
      <c r="JL76" s="4"/>
      <c r="JM76" s="4"/>
      <c r="JN76" s="4"/>
      <c r="JO76" s="34"/>
      <c r="JP76" s="34"/>
      <c r="JQ76" s="34">
        <f t="shared" si="16"/>
        <v>0</v>
      </c>
      <c r="JR76" s="31"/>
      <c r="JS76" s="103">
        <v>2.91</v>
      </c>
      <c r="JT76">
        <v>13.17</v>
      </c>
      <c r="JU76" s="103">
        <v>9.2799999999999994</v>
      </c>
      <c r="JV76" s="31"/>
      <c r="JW76" s="132"/>
      <c r="JX76" s="28">
        <v>4.59</v>
      </c>
      <c r="JZ76" s="106">
        <v>24.44</v>
      </c>
      <c r="KA76" s="5">
        <v>5.0599999999999996</v>
      </c>
      <c r="KB76">
        <v>4.93</v>
      </c>
      <c r="KC76" t="s">
        <v>596</v>
      </c>
      <c r="KD76" s="37">
        <v>4.66</v>
      </c>
      <c r="KF76" s="138"/>
      <c r="KG76" s="138"/>
      <c r="KH76" s="103">
        <v>1.33</v>
      </c>
      <c r="KI76" s="103">
        <v>0.1</v>
      </c>
      <c r="KJ76" s="103">
        <f t="shared" si="13"/>
        <v>1.33</v>
      </c>
      <c r="KK76" s="103">
        <f t="shared" si="14"/>
        <v>0.1</v>
      </c>
      <c r="KL76" s="103">
        <f t="shared" si="15"/>
        <v>33.72</v>
      </c>
      <c r="KM76" s="103">
        <f>IF(ISBLANK(JU76),"",IF(ISBLANK(JS77),"",IFERROR(((JU76-JS77)/0.36/P76),"")))</f>
        <v>0.19549266247379454</v>
      </c>
      <c r="KN76" s="103">
        <f>IF(ISBLANK(JU76),"",IF(ISBLANK(JU76),"",IFERROR(((JU76-JU77)/0.36/P76),"")))</f>
        <v>0.11373165618448632</v>
      </c>
      <c r="KO76" s="103">
        <f>IF(ISBLANK(JT77),"",IF(ISBLANK(KL76),"",IFERROR(((KL76-JT77)/0.36/P76),"")))</f>
        <v>1.2431865828092243</v>
      </c>
      <c r="KP76" s="103">
        <f>IF(ISBLANK(KL77),"",IF(ISBLANK(KL76),"",IFERROR(((KL76-KL77)/0.36/P76),"")))</f>
        <v>0.43134171907756819</v>
      </c>
      <c r="KQ76" s="103">
        <v>1.23</v>
      </c>
      <c r="KR76" s="103">
        <v>0.21</v>
      </c>
      <c r="KS76" s="103"/>
      <c r="KT76" s="103"/>
      <c r="KU76">
        <v>33.72</v>
      </c>
      <c r="KV76" s="73">
        <v>93.666666666666671</v>
      </c>
      <c r="KW76" s="73">
        <v>0.19549266247379454</v>
      </c>
      <c r="KX76" s="73">
        <v>0.11373165618448632</v>
      </c>
      <c r="KY76" s="73">
        <v>1.2431865828092243</v>
      </c>
      <c r="KZ76" s="73">
        <v>0.43134171907756819</v>
      </c>
    </row>
    <row r="77" spans="1:312" x14ac:dyDescent="0.25">
      <c r="A77" s="12" t="s">
        <v>183</v>
      </c>
      <c r="B77" s="4" t="s">
        <v>232</v>
      </c>
      <c r="C77" s="4" t="s">
        <v>661</v>
      </c>
      <c r="D77" s="4" t="s">
        <v>733</v>
      </c>
      <c r="E77" s="4" t="s">
        <v>14</v>
      </c>
      <c r="F77" s="12" t="s">
        <v>555</v>
      </c>
      <c r="G77" s="12" t="s">
        <v>556</v>
      </c>
      <c r="H77" s="24">
        <v>4</v>
      </c>
      <c r="I77" s="12" t="s">
        <v>559</v>
      </c>
      <c r="J77" s="12" t="s">
        <v>564</v>
      </c>
      <c r="K77" s="23">
        <v>950</v>
      </c>
      <c r="L77" s="94">
        <v>-2.2788369660000001</v>
      </c>
      <c r="M77" s="94">
        <v>34.031883989999997</v>
      </c>
      <c r="N77" s="17">
        <v>42815</v>
      </c>
      <c r="O77" s="17">
        <v>42868</v>
      </c>
      <c r="P77" s="23">
        <f t="shared" si="7"/>
        <v>53</v>
      </c>
      <c r="Q77" s="73">
        <f>INDEX([1]Sheet1!$J:$J,MATCH(A77,[1]Sheet1!$A:$A,0))</f>
        <v>213.79325629799999</v>
      </c>
      <c r="R77" s="87" t="s">
        <v>39</v>
      </c>
      <c r="S77" s="79">
        <v>0.7</v>
      </c>
      <c r="T77" s="78">
        <v>1.4</v>
      </c>
      <c r="U77" s="23"/>
      <c r="V77" s="100">
        <v>5</v>
      </c>
      <c r="AC77" s="100">
        <v>6</v>
      </c>
      <c r="EH77" s="100">
        <v>18</v>
      </c>
      <c r="EI77" s="23">
        <f t="shared" si="12"/>
        <v>29</v>
      </c>
      <c r="EJ77" s="100">
        <v>35</v>
      </c>
      <c r="EM77" s="3" t="s">
        <v>851</v>
      </c>
      <c r="EN77" s="8">
        <v>2</v>
      </c>
      <c r="EO77" s="12">
        <v>6</v>
      </c>
      <c r="EP77" s="12"/>
      <c r="EQ77" s="12"/>
      <c r="ER77" s="12"/>
      <c r="ES77" s="12"/>
      <c r="ET77" s="12"/>
      <c r="EU77" s="12"/>
      <c r="EV77" s="12"/>
      <c r="EW77" s="12"/>
      <c r="EX77" s="12">
        <v>5</v>
      </c>
      <c r="EY77" s="12"/>
      <c r="EZ77" s="12"/>
      <c r="FA77" s="12">
        <v>10</v>
      </c>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c r="IW77" s="12"/>
      <c r="IX77" s="12"/>
      <c r="IY77" s="12"/>
      <c r="IZ77" s="12"/>
      <c r="JA77" s="12"/>
      <c r="JB77" s="12"/>
      <c r="JC77" s="12"/>
      <c r="JD77" s="12">
        <v>10</v>
      </c>
      <c r="JE77" s="12">
        <f t="shared" si="10"/>
        <v>25</v>
      </c>
      <c r="JF77" s="12">
        <v>30</v>
      </c>
      <c r="JG77" s="12"/>
      <c r="JH77" s="63"/>
      <c r="JI77" s="28" t="s">
        <v>891</v>
      </c>
      <c r="JL77" s="4"/>
      <c r="JM77" s="4"/>
      <c r="JN77" s="4"/>
      <c r="JO77" s="34"/>
      <c r="JP77" s="34"/>
      <c r="JQ77" s="34">
        <f t="shared" si="16"/>
        <v>0</v>
      </c>
      <c r="JR77" s="31"/>
      <c r="JS77" s="103">
        <v>5.55</v>
      </c>
      <c r="JT77">
        <v>10</v>
      </c>
      <c r="JU77" s="103">
        <v>7.11</v>
      </c>
      <c r="JV77" s="31"/>
      <c r="JW77" s="132">
        <v>4.87</v>
      </c>
      <c r="JX77" s="28">
        <v>1.55</v>
      </c>
      <c r="JZ77" s="106">
        <v>18.38</v>
      </c>
      <c r="KA77" s="5">
        <v>4.9800000000000004</v>
      </c>
      <c r="KB77">
        <v>4.8600000000000003</v>
      </c>
      <c r="KC77" t="s">
        <v>596</v>
      </c>
      <c r="KE77" s="37">
        <v>7.14</v>
      </c>
      <c r="KF77" s="103">
        <v>1.3</v>
      </c>
      <c r="KG77" s="103">
        <v>0.12</v>
      </c>
      <c r="KH77" s="103">
        <v>2.0299999999999998</v>
      </c>
      <c r="KI77" s="103">
        <v>0.12</v>
      </c>
      <c r="KJ77" s="103">
        <f t="shared" si="13"/>
        <v>3.33</v>
      </c>
      <c r="KK77" s="103">
        <f t="shared" si="14"/>
        <v>0.24</v>
      </c>
      <c r="KL77" s="103">
        <f t="shared" si="15"/>
        <v>25.49</v>
      </c>
      <c r="KM77" s="103">
        <f>IF(ISBLANK(JU77),"",IF(ISBLANK(JS77),"",IFERROR(((JU77-JS77)/0.36/P77),"")))</f>
        <v>8.17610062893082E-2</v>
      </c>
      <c r="KO77" s="103">
        <f>IF(ISBLANK(KL77),"",IF(ISBLANK(JT77),"",IFERROR(((KL77-JT77)/0.36/P77),"")))</f>
        <v>0.81184486373165621</v>
      </c>
      <c r="KQ77" s="103"/>
      <c r="KR77" s="103"/>
      <c r="KS77" s="103">
        <v>1.33</v>
      </c>
      <c r="KT77" s="103">
        <v>0.24</v>
      </c>
      <c r="KU77">
        <v>25.49</v>
      </c>
      <c r="KV77" s="73">
        <v>70.805555555555557</v>
      </c>
      <c r="KW77" s="73">
        <v>8.17610062893082E-2</v>
      </c>
      <c r="KX77" s="73"/>
      <c r="KY77" s="73">
        <v>0.81184486373165621</v>
      </c>
      <c r="KZ77" s="73"/>
    </row>
    <row r="78" spans="1:312" x14ac:dyDescent="0.25">
      <c r="A78" s="12" t="s">
        <v>184</v>
      </c>
      <c r="B78" s="4" t="s">
        <v>233</v>
      </c>
      <c r="C78" s="4" t="s">
        <v>662</v>
      </c>
      <c r="D78" s="4" t="s">
        <v>734</v>
      </c>
      <c r="E78" s="4" t="s">
        <v>15</v>
      </c>
      <c r="F78" s="12" t="s">
        <v>555</v>
      </c>
      <c r="G78" s="12" t="s">
        <v>560</v>
      </c>
      <c r="H78" s="24">
        <v>1</v>
      </c>
      <c r="I78" s="12" t="s">
        <v>557</v>
      </c>
      <c r="J78" s="12" t="s">
        <v>564</v>
      </c>
      <c r="K78" s="23">
        <v>957</v>
      </c>
      <c r="L78" s="94">
        <v>-2.3500519620000002</v>
      </c>
      <c r="M78" s="94">
        <v>34.049975992999997</v>
      </c>
      <c r="N78" s="17">
        <v>42816</v>
      </c>
      <c r="O78" s="17">
        <v>42869</v>
      </c>
      <c r="P78" s="23">
        <f t="shared" si="7"/>
        <v>53</v>
      </c>
      <c r="Q78" s="73">
        <f>INDEX([1]Sheet1!$J:$J,MATCH(A78,[1]Sheet1!$A:$A,0))</f>
        <v>222.92411083499999</v>
      </c>
      <c r="R78" s="87" t="s">
        <v>23</v>
      </c>
      <c r="S78" s="79">
        <v>1</v>
      </c>
      <c r="T78" s="78">
        <v>0.3</v>
      </c>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3"/>
      <c r="DF78" s="23"/>
      <c r="DG78" s="23"/>
      <c r="DH78" s="23"/>
      <c r="DI78" s="23"/>
      <c r="DJ78" s="23"/>
      <c r="DK78" s="23"/>
      <c r="DL78" s="23"/>
      <c r="DM78" s="23"/>
      <c r="DN78" s="23"/>
      <c r="DO78" s="23"/>
      <c r="DP78" s="23"/>
      <c r="DQ78" s="23"/>
      <c r="DR78" s="23"/>
      <c r="DS78" s="23"/>
      <c r="DT78" s="23"/>
      <c r="DU78" s="23"/>
      <c r="DV78" s="23"/>
      <c r="DW78" s="23"/>
      <c r="DX78" s="23"/>
      <c r="DY78" s="23"/>
      <c r="DZ78" s="23"/>
      <c r="EA78" s="23"/>
      <c r="EB78" s="23"/>
      <c r="EC78" s="23"/>
      <c r="ED78" s="23"/>
      <c r="EE78" s="23"/>
      <c r="EF78" s="23"/>
      <c r="EG78" s="23"/>
      <c r="EH78" s="100">
        <v>12</v>
      </c>
      <c r="EI78" s="23">
        <f t="shared" si="12"/>
        <v>12</v>
      </c>
      <c r="EJ78" s="100">
        <v>15</v>
      </c>
      <c r="EM78" s="3" t="s">
        <v>851</v>
      </c>
      <c r="EN78" s="8">
        <v>3</v>
      </c>
      <c r="EO78" s="12">
        <v>14.2</v>
      </c>
      <c r="EP78" s="12"/>
      <c r="EQ78" s="12"/>
      <c r="ER78" s="12"/>
      <c r="ES78" s="12"/>
      <c r="ET78" s="12"/>
      <c r="EU78" s="12"/>
      <c r="EV78" s="12"/>
      <c r="EW78" s="12"/>
      <c r="EX78" s="12"/>
      <c r="EY78" s="12"/>
      <c r="EZ78" s="12"/>
      <c r="FA78" s="12"/>
      <c r="FB78" s="12"/>
      <c r="FC78" s="12">
        <v>30</v>
      </c>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c r="IW78" s="12"/>
      <c r="IX78" s="12"/>
      <c r="IY78" s="12"/>
      <c r="IZ78" s="12"/>
      <c r="JA78" s="12"/>
      <c r="JB78" s="12"/>
      <c r="JC78" s="12"/>
      <c r="JD78" s="12">
        <v>55</v>
      </c>
      <c r="JE78" s="12">
        <f t="shared" si="10"/>
        <v>85</v>
      </c>
      <c r="JF78" s="12">
        <v>92</v>
      </c>
      <c r="JG78" s="12"/>
      <c r="JH78" s="63" t="s">
        <v>288</v>
      </c>
      <c r="JI78" s="28" t="s">
        <v>891</v>
      </c>
      <c r="JL78" s="4"/>
      <c r="JM78" s="4"/>
      <c r="JN78" s="4"/>
      <c r="JO78" s="34"/>
      <c r="JP78" s="34"/>
      <c r="JQ78" s="34">
        <f t="shared" si="16"/>
        <v>0</v>
      </c>
      <c r="JR78" s="31"/>
      <c r="JS78" s="103">
        <v>1.91</v>
      </c>
      <c r="JT78">
        <v>15.16</v>
      </c>
      <c r="JU78" s="103">
        <v>24.25</v>
      </c>
      <c r="JV78" s="31"/>
      <c r="JW78" s="132">
        <v>5.0199999999999996</v>
      </c>
      <c r="JX78" s="28">
        <v>4.63</v>
      </c>
      <c r="JY78" t="s">
        <v>596</v>
      </c>
      <c r="JZ78" s="106">
        <v>33.89</v>
      </c>
      <c r="KA78" s="5">
        <v>5.24</v>
      </c>
      <c r="KB78">
        <v>4.91</v>
      </c>
      <c r="KC78" t="s">
        <v>596</v>
      </c>
      <c r="KD78" s="37">
        <v>6.58</v>
      </c>
      <c r="KE78" s="37">
        <v>11.91</v>
      </c>
      <c r="KF78" s="103">
        <v>1.54</v>
      </c>
      <c r="KG78" s="103">
        <v>0.12</v>
      </c>
      <c r="KH78" s="103">
        <v>4.5199999999999996</v>
      </c>
      <c r="KI78" s="103">
        <v>0.13</v>
      </c>
      <c r="KJ78" s="103">
        <f t="shared" si="13"/>
        <v>6.06</v>
      </c>
      <c r="KK78" s="103">
        <f t="shared" si="14"/>
        <v>0.25</v>
      </c>
      <c r="KL78" s="103">
        <f t="shared" si="15"/>
        <v>58.14</v>
      </c>
      <c r="KM78" s="103">
        <f>IF(ISBLANK(JU78),"",IF(ISBLANK(JS79),"",IFERROR(((JU78-JS79)/0.36/P78),"")))</f>
        <v>0.81551362683438167</v>
      </c>
      <c r="KN78" s="103">
        <f>IF(ISBLANK(JU78),"",IF(ISBLANK(JU78),"",IFERROR(((JU78-JU79)/0.36/P78),"")))</f>
        <v>0.41299790356394123</v>
      </c>
      <c r="KO78" s="103">
        <f>IF(ISBLANK(JT79),"",IF(ISBLANK(KL78),"",IFERROR(((KL78-JT79)/0.36/P78),"")))</f>
        <v>2.434486373165619</v>
      </c>
      <c r="KP78" s="103">
        <f>IF(ISBLANK(KL79),"",IF(ISBLANK(KL78),"",IFERROR(((KL78-KL79)/0.36/P78),"")))</f>
        <v>1.499475890985325</v>
      </c>
      <c r="KQ78" s="103">
        <v>1.79</v>
      </c>
      <c r="KR78" s="103">
        <v>0.24</v>
      </c>
      <c r="KS78" s="103">
        <v>2.0699999999999998</v>
      </c>
      <c r="KT78" s="103">
        <v>0.16</v>
      </c>
      <c r="KU78">
        <v>58.14</v>
      </c>
      <c r="KV78" s="73">
        <v>161.5</v>
      </c>
      <c r="KW78" s="73">
        <v>0.81551362683438167</v>
      </c>
      <c r="KX78" s="73">
        <v>0.41299790356394123</v>
      </c>
      <c r="KY78" s="73">
        <v>2.434486373165619</v>
      </c>
      <c r="KZ78" s="73">
        <v>1.499475890985325</v>
      </c>
    </row>
    <row r="79" spans="1:312" x14ac:dyDescent="0.25">
      <c r="A79" s="12" t="s">
        <v>185</v>
      </c>
      <c r="B79" s="4" t="s">
        <v>233</v>
      </c>
      <c r="C79" s="4" t="s">
        <v>662</v>
      </c>
      <c r="D79" s="4" t="s">
        <v>734</v>
      </c>
      <c r="E79" s="4" t="s">
        <v>15</v>
      </c>
      <c r="F79" s="12" t="s">
        <v>555</v>
      </c>
      <c r="G79" s="12" t="s">
        <v>560</v>
      </c>
      <c r="H79" s="24">
        <v>1</v>
      </c>
      <c r="I79" s="12" t="s">
        <v>559</v>
      </c>
      <c r="J79" s="12" t="s">
        <v>564</v>
      </c>
      <c r="K79" s="23">
        <v>957</v>
      </c>
      <c r="L79" s="94">
        <v>-2.3500519620000002</v>
      </c>
      <c r="M79" s="94">
        <v>34.049975992999997</v>
      </c>
      <c r="N79" s="17">
        <v>42816</v>
      </c>
      <c r="O79" s="17">
        <v>42869</v>
      </c>
      <c r="P79" s="23">
        <f t="shared" si="7"/>
        <v>53</v>
      </c>
      <c r="Q79" s="73">
        <f>INDEX([1]Sheet1!$J:$J,MATCH(A79,[1]Sheet1!$A:$A,0))</f>
        <v>222.92411083499999</v>
      </c>
      <c r="R79" s="87" t="s">
        <v>23</v>
      </c>
      <c r="S79" s="79">
        <v>1.2</v>
      </c>
      <c r="T79" s="78">
        <v>0.6</v>
      </c>
      <c r="U79" s="23"/>
      <c r="V79" s="23"/>
      <c r="W79" s="23"/>
      <c r="X79" s="23"/>
      <c r="Y79" s="23"/>
      <c r="Z79" s="23"/>
      <c r="AA79" s="23"/>
      <c r="AB79" s="23"/>
      <c r="AC79" s="23"/>
      <c r="AD79" s="23"/>
      <c r="AE79" s="23"/>
      <c r="AF79" s="23"/>
      <c r="AG79" s="23"/>
      <c r="AH79" s="23"/>
      <c r="AI79" s="23"/>
      <c r="AJ79" s="23"/>
      <c r="AK79" s="23">
        <v>4</v>
      </c>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3"/>
      <c r="DF79" s="23"/>
      <c r="DG79" s="23"/>
      <c r="DH79" s="23"/>
      <c r="DI79" s="23"/>
      <c r="DJ79" s="23"/>
      <c r="DK79" s="23"/>
      <c r="DL79" s="23"/>
      <c r="DM79" s="23"/>
      <c r="DN79" s="23"/>
      <c r="DO79" s="23"/>
      <c r="DP79" s="23"/>
      <c r="DQ79" s="23"/>
      <c r="DR79" s="23"/>
      <c r="DS79" s="23"/>
      <c r="DT79" s="23"/>
      <c r="DU79" s="23"/>
      <c r="DV79" s="23"/>
      <c r="DW79" s="23"/>
      <c r="DX79" s="23"/>
      <c r="DY79" s="23"/>
      <c r="DZ79" s="23"/>
      <c r="EA79" s="23"/>
      <c r="EB79" s="23"/>
      <c r="EC79" s="23"/>
      <c r="ED79" s="23"/>
      <c r="EE79" s="23"/>
      <c r="EF79" s="23"/>
      <c r="EG79" s="23"/>
      <c r="EH79" s="100">
        <v>8</v>
      </c>
      <c r="EI79" s="23">
        <f t="shared" si="12"/>
        <v>12</v>
      </c>
      <c r="EJ79" s="100">
        <v>12</v>
      </c>
      <c r="EM79" s="3" t="s">
        <v>851</v>
      </c>
      <c r="EN79" s="8">
        <v>1</v>
      </c>
      <c r="EO79" s="12">
        <v>9.6</v>
      </c>
      <c r="EP79" s="12"/>
      <c r="EQ79" s="12"/>
      <c r="ER79" s="12"/>
      <c r="ES79" s="12"/>
      <c r="ET79" s="12"/>
      <c r="EU79" s="12">
        <v>15</v>
      </c>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c r="JA79" s="12"/>
      <c r="JB79" s="12"/>
      <c r="JC79" s="12"/>
      <c r="JD79" s="12">
        <v>45</v>
      </c>
      <c r="JE79" s="12">
        <f t="shared" si="10"/>
        <v>60</v>
      </c>
      <c r="JF79" s="12">
        <v>60</v>
      </c>
      <c r="JG79" s="12"/>
      <c r="JH79" s="63"/>
      <c r="JI79" s="28" t="s">
        <v>891</v>
      </c>
      <c r="JL79" s="4"/>
      <c r="JM79" s="4"/>
      <c r="JN79" s="4"/>
      <c r="JO79" s="34"/>
      <c r="JP79" s="34"/>
      <c r="JQ79" s="34">
        <f t="shared" si="16"/>
        <v>0</v>
      </c>
      <c r="JR79" s="31"/>
      <c r="JS79" s="103">
        <v>8.69</v>
      </c>
      <c r="JT79">
        <v>11.69</v>
      </c>
      <c r="JU79" s="103">
        <v>16.37</v>
      </c>
      <c r="JV79" s="31"/>
      <c r="JW79" s="132">
        <v>5.49</v>
      </c>
      <c r="JX79" s="28">
        <v>4.95</v>
      </c>
      <c r="JZ79" s="106">
        <v>13.16</v>
      </c>
      <c r="KA79" s="5">
        <v>5</v>
      </c>
      <c r="KB79">
        <v>4.91</v>
      </c>
      <c r="KC79" t="s">
        <v>596</v>
      </c>
      <c r="KD79" s="37">
        <v>5.97</v>
      </c>
      <c r="KF79" s="103">
        <v>1.93</v>
      </c>
      <c r="KG79" s="103">
        <v>0.34</v>
      </c>
      <c r="KH79" s="103">
        <v>2.56</v>
      </c>
      <c r="KI79" s="103">
        <v>0.13</v>
      </c>
      <c r="KJ79" s="103">
        <f t="shared" si="13"/>
        <v>4.49</v>
      </c>
      <c r="KK79" s="103">
        <f t="shared" si="14"/>
        <v>0.47000000000000003</v>
      </c>
      <c r="KL79" s="103">
        <f t="shared" si="15"/>
        <v>29.53</v>
      </c>
      <c r="KM79" s="103">
        <f>IF(ISBLANK(JU79),"",IF(ISBLANK(JS79),"",IFERROR(((JU79-JS79)/0.36/P79),"")))</f>
        <v>0.40251572327044038</v>
      </c>
      <c r="KO79" s="103">
        <f>IF(ISBLANK(KL79),"",IF(ISBLANK(JT79),"",IFERROR(((KL79-JT79)/0.36/P79),"")))</f>
        <v>0.9350104821802937</v>
      </c>
      <c r="KQ79" s="103">
        <v>1.51</v>
      </c>
      <c r="KR79" s="103">
        <v>0.2</v>
      </c>
      <c r="KS79" s="103"/>
      <c r="KT79" s="103"/>
      <c r="KU79">
        <v>29.53</v>
      </c>
      <c r="KV79" s="73">
        <v>82.027777777777786</v>
      </c>
      <c r="KW79" s="73">
        <v>0.40251572327044038</v>
      </c>
      <c r="KX79" s="73"/>
      <c r="KY79" s="73">
        <v>0.9350104821802937</v>
      </c>
      <c r="KZ79" s="73"/>
    </row>
    <row r="80" spans="1:312" x14ac:dyDescent="0.25">
      <c r="A80" s="12" t="s">
        <v>186</v>
      </c>
      <c r="B80" s="4" t="s">
        <v>234</v>
      </c>
      <c r="C80" s="4" t="s">
        <v>662</v>
      </c>
      <c r="D80" s="4" t="s">
        <v>735</v>
      </c>
      <c r="E80" s="4" t="s">
        <v>15</v>
      </c>
      <c r="F80" s="12" t="s">
        <v>555</v>
      </c>
      <c r="G80" s="12" t="s">
        <v>560</v>
      </c>
      <c r="H80" s="24">
        <v>2</v>
      </c>
      <c r="I80" s="12" t="s">
        <v>557</v>
      </c>
      <c r="J80" s="12" t="s">
        <v>564</v>
      </c>
      <c r="K80" s="23">
        <v>959</v>
      </c>
      <c r="L80" s="94">
        <v>-2.3484879830000001</v>
      </c>
      <c r="M80" s="94">
        <v>34.050110019999998</v>
      </c>
      <c r="N80" s="17">
        <v>42816</v>
      </c>
      <c r="O80" s="17">
        <v>42869</v>
      </c>
      <c r="P80" s="23">
        <f t="shared" si="7"/>
        <v>53</v>
      </c>
      <c r="Q80" s="73">
        <f>INDEX([1]Sheet1!$J:$J,MATCH(A80,[1]Sheet1!$A:$A,0))</f>
        <v>222.92411083499999</v>
      </c>
      <c r="R80" s="87" t="s">
        <v>23</v>
      </c>
      <c r="S80" s="79">
        <v>1.5</v>
      </c>
      <c r="T80" s="78">
        <v>1.6</v>
      </c>
      <c r="U80" s="23"/>
      <c r="V80" s="23"/>
      <c r="W80" s="23"/>
      <c r="X80" s="23"/>
      <c r="Y80" s="23"/>
      <c r="Z80" s="23"/>
      <c r="AA80" s="23"/>
      <c r="AB80" s="23"/>
      <c r="AC80" s="23"/>
      <c r="AD80" s="23"/>
      <c r="AE80" s="23"/>
      <c r="AF80" s="23"/>
      <c r="AG80" s="23"/>
      <c r="AH80" s="23"/>
      <c r="AI80" s="23"/>
      <c r="AJ80" s="23"/>
      <c r="AK80" s="23">
        <v>15</v>
      </c>
      <c r="AL80" s="23"/>
      <c r="AM80" s="23">
        <v>5</v>
      </c>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3"/>
      <c r="DF80" s="23"/>
      <c r="DG80" s="23"/>
      <c r="DH80" s="23"/>
      <c r="DI80" s="23"/>
      <c r="DJ80" s="23"/>
      <c r="DK80" s="23"/>
      <c r="DL80" s="23"/>
      <c r="DM80" s="23"/>
      <c r="DN80" s="23"/>
      <c r="DO80" s="23"/>
      <c r="DP80" s="23"/>
      <c r="DQ80" s="23"/>
      <c r="DR80" s="23"/>
      <c r="DS80" s="23"/>
      <c r="DT80" s="23"/>
      <c r="DU80" s="23"/>
      <c r="DV80" s="23"/>
      <c r="DW80" s="23"/>
      <c r="DX80" s="23"/>
      <c r="DY80" s="23"/>
      <c r="DZ80" s="23"/>
      <c r="EA80" s="23"/>
      <c r="EB80" s="23"/>
      <c r="EC80" s="23"/>
      <c r="ED80" s="23"/>
      <c r="EE80" s="23"/>
      <c r="EF80" s="23"/>
      <c r="EG80" s="23"/>
      <c r="EH80" s="100">
        <v>12</v>
      </c>
      <c r="EI80" s="23">
        <f t="shared" si="12"/>
        <v>32</v>
      </c>
      <c r="EJ80" s="100">
        <v>50</v>
      </c>
      <c r="EM80" s="3" t="s">
        <v>851</v>
      </c>
      <c r="EN80" s="8">
        <v>5.5</v>
      </c>
      <c r="EO80" s="12">
        <v>16.8</v>
      </c>
      <c r="EP80" s="12"/>
      <c r="EQ80" s="12"/>
      <c r="ER80" s="12"/>
      <c r="ES80" s="12"/>
      <c r="ET80" s="12"/>
      <c r="EU80" s="12">
        <v>20</v>
      </c>
      <c r="EV80" s="12"/>
      <c r="EW80" s="12"/>
      <c r="EX80" s="12"/>
      <c r="EY80" s="12"/>
      <c r="EZ80" s="12"/>
      <c r="FA80" s="12"/>
      <c r="FB80" s="12"/>
      <c r="FC80" s="12"/>
      <c r="FD80" s="12"/>
      <c r="FE80" s="12"/>
      <c r="FF80" s="12"/>
      <c r="FG80" s="12"/>
      <c r="FH80" s="12">
        <v>20</v>
      </c>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v>20</v>
      </c>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c r="IT80" s="12"/>
      <c r="IU80" s="12"/>
      <c r="IV80" s="12"/>
      <c r="IW80" s="12"/>
      <c r="IX80" s="12"/>
      <c r="IY80" s="12"/>
      <c r="IZ80" s="12"/>
      <c r="JA80" s="12"/>
      <c r="JB80" s="12"/>
      <c r="JC80" s="12"/>
      <c r="JD80" s="12">
        <v>20</v>
      </c>
      <c r="JE80" s="12">
        <f t="shared" si="10"/>
        <v>80</v>
      </c>
      <c r="JF80" s="12">
        <v>80</v>
      </c>
      <c r="JG80" s="12"/>
      <c r="JH80" s="63"/>
      <c r="JI80" s="28" t="s">
        <v>891</v>
      </c>
      <c r="JL80" s="4"/>
      <c r="JM80" s="4"/>
      <c r="JN80" s="4"/>
      <c r="JO80" s="34"/>
      <c r="JP80" s="34"/>
      <c r="JQ80" s="34">
        <f t="shared" si="16"/>
        <v>0</v>
      </c>
      <c r="JR80" s="31"/>
      <c r="JS80" s="103">
        <v>0</v>
      </c>
      <c r="JT80">
        <v>13.46</v>
      </c>
      <c r="JU80" s="103">
        <v>24.42</v>
      </c>
      <c r="JV80" s="31"/>
      <c r="JW80" s="132">
        <v>5.0199999999999996</v>
      </c>
      <c r="JX80" s="28">
        <v>4.91</v>
      </c>
      <c r="JY80" t="s">
        <v>596</v>
      </c>
      <c r="JZ80" s="106">
        <v>36.79</v>
      </c>
      <c r="KA80" s="5">
        <v>5.1100000000000003</v>
      </c>
      <c r="KB80">
        <v>4.99</v>
      </c>
      <c r="KC80" t="s">
        <v>596</v>
      </c>
      <c r="KD80" s="37">
        <v>10.74</v>
      </c>
      <c r="KF80" s="103">
        <v>2.8</v>
      </c>
      <c r="KG80" s="103">
        <v>0.11</v>
      </c>
      <c r="KH80" s="103">
        <v>1.47</v>
      </c>
      <c r="KI80" s="103">
        <v>0.09</v>
      </c>
      <c r="KJ80" s="103">
        <f t="shared" si="13"/>
        <v>4.2699999999999996</v>
      </c>
      <c r="KK80" s="103">
        <f t="shared" si="14"/>
        <v>0.2</v>
      </c>
      <c r="KL80" s="103">
        <f t="shared" si="15"/>
        <v>61.21</v>
      </c>
      <c r="KM80" s="103">
        <f>IF(ISBLANK(JU80),"",IF(ISBLANK(JS81),"",IFERROR(((JU80-JS81)/0.36/P80),"")))</f>
        <v>1.2720125786163523</v>
      </c>
      <c r="KN80" s="103">
        <f>IF(ISBLANK(JU80),"",IF(ISBLANK(JU80),"",IFERROR(((JU80-JU81)/0.36/P80),"")))</f>
        <v>0.67085953878406723</v>
      </c>
      <c r="KO80" s="103">
        <f>IF(ISBLANK(JT81),"",IF(ISBLANK(KL80),"",IFERROR(((KL80-JT81)/0.36/P80),"")))</f>
        <v>2.9245283018867925</v>
      </c>
      <c r="KP80" s="103">
        <f>IF(ISBLANK(KL81),"",IF(ISBLANK(KL80),"",IFERROR(((KL80-KL81)/0.36/P80),"")))</f>
        <v>1.6818658280922434</v>
      </c>
      <c r="KQ80" s="103">
        <v>1.4</v>
      </c>
      <c r="KR80" s="103">
        <v>0.17</v>
      </c>
      <c r="KS80" s="103"/>
      <c r="KT80" s="103"/>
      <c r="KU80">
        <v>61.21</v>
      </c>
      <c r="KV80" s="73">
        <v>170.0277777777778</v>
      </c>
      <c r="KW80" s="73">
        <v>1.2720125786163523</v>
      </c>
      <c r="KX80" s="73">
        <v>0.67085953878406723</v>
      </c>
      <c r="KY80" s="73">
        <v>2.9245283018867925</v>
      </c>
      <c r="KZ80" s="73">
        <v>1.6818658280922434</v>
      </c>
    </row>
    <row r="81" spans="1:312" x14ac:dyDescent="0.25">
      <c r="A81" s="12" t="s">
        <v>187</v>
      </c>
      <c r="B81" s="4" t="s">
        <v>234</v>
      </c>
      <c r="C81" s="4" t="s">
        <v>662</v>
      </c>
      <c r="D81" s="4" t="s">
        <v>735</v>
      </c>
      <c r="E81" s="4" t="s">
        <v>15</v>
      </c>
      <c r="F81" s="12" t="s">
        <v>555</v>
      </c>
      <c r="G81" s="12" t="s">
        <v>560</v>
      </c>
      <c r="H81" s="24">
        <v>2</v>
      </c>
      <c r="I81" s="12" t="s">
        <v>559</v>
      </c>
      <c r="J81" s="12" t="s">
        <v>564</v>
      </c>
      <c r="K81" s="23">
        <v>959</v>
      </c>
      <c r="L81" s="94">
        <v>-2.3484879830000001</v>
      </c>
      <c r="M81" s="94">
        <v>34.050110019999998</v>
      </c>
      <c r="N81" s="17">
        <v>42816</v>
      </c>
      <c r="O81" s="17">
        <v>42869</v>
      </c>
      <c r="P81" s="23">
        <f t="shared" si="7"/>
        <v>53</v>
      </c>
      <c r="Q81" s="73">
        <f>INDEX([1]Sheet1!$J:$J,MATCH(A81,[1]Sheet1!$A:$A,0))</f>
        <v>222.92411083499999</v>
      </c>
      <c r="R81" s="87" t="s">
        <v>23</v>
      </c>
      <c r="S81" s="79">
        <v>1.6</v>
      </c>
      <c r="T81" s="78">
        <v>2</v>
      </c>
      <c r="U81" s="23"/>
      <c r="V81" s="23"/>
      <c r="W81" s="23"/>
      <c r="X81" s="23"/>
      <c r="Y81" s="23"/>
      <c r="Z81" s="23"/>
      <c r="AA81" s="23"/>
      <c r="AB81" s="23"/>
      <c r="AC81" s="23"/>
      <c r="AD81" s="23"/>
      <c r="AE81" s="23"/>
      <c r="AF81" s="23"/>
      <c r="AG81" s="23"/>
      <c r="AH81" s="23"/>
      <c r="AI81" s="23"/>
      <c r="AJ81" s="23"/>
      <c r="AK81" s="23">
        <v>9</v>
      </c>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c r="CA81" s="23"/>
      <c r="CB81" s="23"/>
      <c r="CC81" s="23"/>
      <c r="CD81" s="23"/>
      <c r="CE81" s="23"/>
      <c r="CF81" s="23"/>
      <c r="CG81" s="23"/>
      <c r="CH81" s="23"/>
      <c r="CI81" s="23"/>
      <c r="CJ81" s="23"/>
      <c r="CK81" s="23"/>
      <c r="CL81" s="23"/>
      <c r="CM81" s="23"/>
      <c r="CN81" s="23"/>
      <c r="CO81" s="23"/>
      <c r="CP81" s="23"/>
      <c r="CQ81" s="23"/>
      <c r="CR81" s="23"/>
      <c r="CS81" s="23"/>
      <c r="CT81" s="23"/>
      <c r="CU81" s="23"/>
      <c r="CV81" s="23"/>
      <c r="CW81" s="23"/>
      <c r="CX81" s="23"/>
      <c r="CY81" s="23"/>
      <c r="CZ81" s="23"/>
      <c r="DA81" s="23"/>
      <c r="DB81" s="23"/>
      <c r="DC81" s="23"/>
      <c r="DD81" s="23"/>
      <c r="DE81" s="23"/>
      <c r="DF81" s="23"/>
      <c r="DG81" s="23"/>
      <c r="DH81" s="23"/>
      <c r="DI81" s="23"/>
      <c r="DJ81" s="23"/>
      <c r="DK81" s="23"/>
      <c r="DL81" s="23"/>
      <c r="DM81" s="23"/>
      <c r="DN81" s="23"/>
      <c r="DO81" s="23"/>
      <c r="DP81" s="23"/>
      <c r="DQ81" s="23"/>
      <c r="DR81" s="23"/>
      <c r="DS81" s="23"/>
      <c r="DT81" s="23"/>
      <c r="DU81" s="23"/>
      <c r="DV81" s="23"/>
      <c r="DW81" s="23"/>
      <c r="DX81" s="23"/>
      <c r="DY81" s="23"/>
      <c r="DZ81" s="23"/>
      <c r="EA81" s="23"/>
      <c r="EB81" s="23"/>
      <c r="EC81" s="23"/>
      <c r="ED81" s="23"/>
      <c r="EE81" s="23"/>
      <c r="EF81" s="23"/>
      <c r="EG81" s="23"/>
      <c r="EH81" s="100">
        <v>7</v>
      </c>
      <c r="EI81" s="23">
        <f t="shared" si="12"/>
        <v>16</v>
      </c>
      <c r="EJ81" s="100">
        <v>40</v>
      </c>
      <c r="EM81" s="3" t="s">
        <v>851</v>
      </c>
      <c r="EN81" s="8">
        <v>2.2000000000000002</v>
      </c>
      <c r="EO81" s="12">
        <v>5.2</v>
      </c>
      <c r="EP81" s="12"/>
      <c r="EQ81" s="12"/>
      <c r="ER81" s="12"/>
      <c r="ES81" s="12">
        <v>5</v>
      </c>
      <c r="ET81" s="12"/>
      <c r="EU81" s="12"/>
      <c r="EV81" s="12"/>
      <c r="EW81" s="12"/>
      <c r="EX81" s="12"/>
      <c r="EY81" s="12"/>
      <c r="EZ81" s="12"/>
      <c r="FA81" s="12">
        <v>5</v>
      </c>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v>20</v>
      </c>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v>30</v>
      </c>
      <c r="JE81" s="12">
        <f t="shared" si="10"/>
        <v>60</v>
      </c>
      <c r="JF81" s="12">
        <v>65</v>
      </c>
      <c r="JG81" s="12"/>
      <c r="JH81" s="63"/>
      <c r="JI81" s="28" t="s">
        <v>891</v>
      </c>
      <c r="JL81" s="4"/>
      <c r="JM81" s="4"/>
      <c r="JN81" s="4"/>
      <c r="JO81" s="34"/>
      <c r="JP81" s="34"/>
      <c r="JQ81" s="34">
        <f t="shared" si="16"/>
        <v>0</v>
      </c>
      <c r="JR81" s="31"/>
      <c r="JS81" s="103">
        <v>0.15</v>
      </c>
      <c r="JT81">
        <v>5.41</v>
      </c>
      <c r="JU81" s="103">
        <v>11.62</v>
      </c>
      <c r="JV81" s="31"/>
      <c r="JW81" s="132"/>
      <c r="JX81" s="28">
        <v>5.96</v>
      </c>
      <c r="JZ81" s="106">
        <v>17.5</v>
      </c>
      <c r="KA81" s="5">
        <v>5.03</v>
      </c>
      <c r="KB81">
        <v>4.99</v>
      </c>
      <c r="KC81" t="s">
        <v>596</v>
      </c>
      <c r="KD81" s="37">
        <v>5.72</v>
      </c>
      <c r="KE81" s="37">
        <v>6.39</v>
      </c>
      <c r="KF81" s="138"/>
      <c r="KG81" s="138"/>
      <c r="KH81" s="103">
        <v>1.79</v>
      </c>
      <c r="KI81" s="103">
        <v>0.15</v>
      </c>
      <c r="KJ81" s="103">
        <f t="shared" si="13"/>
        <v>1.79</v>
      </c>
      <c r="KK81" s="103">
        <f t="shared" si="14"/>
        <v>0.15</v>
      </c>
      <c r="KL81" s="103">
        <f t="shared" si="15"/>
        <v>29.119999999999997</v>
      </c>
      <c r="KM81" s="103">
        <f>IF(ISBLANK(JU81),"",IF(ISBLANK(JS81),"",IFERROR(((JU81-JS81)/0.36/P81),"")))</f>
        <v>0.60115303983228507</v>
      </c>
      <c r="KO81" s="103">
        <f>IF(ISBLANK(KL81),"",IF(ISBLANK(JT81),"",IFERROR(((KL81-JT81)/0.36/P81),"")))</f>
        <v>1.2426624737945491</v>
      </c>
      <c r="KQ81" s="103">
        <v>1.61</v>
      </c>
      <c r="KR81" s="103">
        <v>0.23</v>
      </c>
      <c r="KS81" s="103">
        <v>1.65</v>
      </c>
      <c r="KT81" s="103">
        <v>0.18</v>
      </c>
      <c r="KU81">
        <v>29.119999999999997</v>
      </c>
      <c r="KV81" s="73">
        <v>80.888888888888886</v>
      </c>
      <c r="KW81" s="73">
        <v>0.60115303983228507</v>
      </c>
      <c r="KX81" s="73"/>
      <c r="KY81" s="73">
        <v>1.2426624737945491</v>
      </c>
      <c r="KZ81" s="73"/>
    </row>
    <row r="82" spans="1:312" x14ac:dyDescent="0.25">
      <c r="A82" s="12" t="s">
        <v>188</v>
      </c>
      <c r="B82" s="4" t="s">
        <v>235</v>
      </c>
      <c r="C82" s="4" t="s">
        <v>662</v>
      </c>
      <c r="D82" s="4" t="s">
        <v>736</v>
      </c>
      <c r="E82" s="4" t="s">
        <v>15</v>
      </c>
      <c r="F82" s="12" t="s">
        <v>555</v>
      </c>
      <c r="G82" s="12" t="s">
        <v>560</v>
      </c>
      <c r="H82" s="24">
        <v>3</v>
      </c>
      <c r="I82" s="12" t="s">
        <v>557</v>
      </c>
      <c r="J82" s="12" t="s">
        <v>564</v>
      </c>
      <c r="K82" s="23">
        <v>1022</v>
      </c>
      <c r="L82" s="94">
        <v>-2.3672930339999998</v>
      </c>
      <c r="M82" s="94">
        <v>34.062509034000001</v>
      </c>
      <c r="N82" s="17">
        <v>42816</v>
      </c>
      <c r="O82" s="17">
        <v>42869</v>
      </c>
      <c r="P82" s="23">
        <f t="shared" si="7"/>
        <v>53</v>
      </c>
      <c r="Q82" s="73">
        <f>INDEX([1]Sheet1!$J:$J,MATCH(A82,[1]Sheet1!$A:$A,0))</f>
        <v>222.92411083499999</v>
      </c>
      <c r="R82" s="87" t="s">
        <v>23</v>
      </c>
      <c r="S82" s="79">
        <v>1.5</v>
      </c>
      <c r="T82" s="78">
        <v>3.8</v>
      </c>
      <c r="U82" s="23"/>
      <c r="V82" s="23"/>
      <c r="W82" s="23"/>
      <c r="X82" s="23"/>
      <c r="Y82" s="23"/>
      <c r="Z82" s="23">
        <v>48</v>
      </c>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c r="CA82" s="23"/>
      <c r="CB82" s="23"/>
      <c r="CC82" s="23"/>
      <c r="CD82" s="23"/>
      <c r="CE82" s="23"/>
      <c r="CF82" s="23"/>
      <c r="CG82" s="23"/>
      <c r="CH82" s="23"/>
      <c r="CI82" s="23"/>
      <c r="CJ82" s="23"/>
      <c r="CK82" s="23"/>
      <c r="CL82" s="23"/>
      <c r="CM82" s="23"/>
      <c r="CN82" s="23"/>
      <c r="CO82" s="23"/>
      <c r="CP82" s="23"/>
      <c r="CQ82" s="23"/>
      <c r="CR82" s="23"/>
      <c r="CS82" s="23"/>
      <c r="CT82" s="23"/>
      <c r="CU82" s="23"/>
      <c r="CV82" s="23"/>
      <c r="CW82" s="23"/>
      <c r="CX82" s="23"/>
      <c r="CY82" s="23"/>
      <c r="CZ82" s="23"/>
      <c r="DA82" s="23"/>
      <c r="DB82" s="23"/>
      <c r="DC82" s="23"/>
      <c r="DD82" s="23"/>
      <c r="DE82" s="23"/>
      <c r="DF82" s="23"/>
      <c r="DG82" s="23"/>
      <c r="DH82" s="23"/>
      <c r="DI82" s="23"/>
      <c r="DJ82" s="23"/>
      <c r="DK82" s="23"/>
      <c r="DL82" s="23"/>
      <c r="DM82" s="23"/>
      <c r="DN82" s="23"/>
      <c r="DO82" s="23"/>
      <c r="DP82" s="23"/>
      <c r="DQ82" s="23"/>
      <c r="DR82" s="23"/>
      <c r="DS82" s="23"/>
      <c r="DT82" s="23"/>
      <c r="DU82" s="23"/>
      <c r="DV82" s="23"/>
      <c r="DW82" s="23"/>
      <c r="DX82" s="23"/>
      <c r="DY82" s="23"/>
      <c r="DZ82" s="23"/>
      <c r="EA82" s="23"/>
      <c r="EB82" s="23"/>
      <c r="EC82" s="23"/>
      <c r="ED82" s="23"/>
      <c r="EE82" s="23"/>
      <c r="EF82" s="23"/>
      <c r="EG82" s="23"/>
      <c r="EH82" s="100">
        <v>7</v>
      </c>
      <c r="EI82" s="23">
        <f t="shared" si="12"/>
        <v>55</v>
      </c>
      <c r="EJ82" s="100">
        <v>60</v>
      </c>
      <c r="EM82" s="3" t="s">
        <v>851</v>
      </c>
      <c r="EN82" s="8">
        <v>12</v>
      </c>
      <c r="EO82" s="12">
        <v>51.4</v>
      </c>
      <c r="EP82" s="12"/>
      <c r="EQ82" s="12"/>
      <c r="ER82" s="12"/>
      <c r="ES82" s="12"/>
      <c r="ET82" s="12"/>
      <c r="EU82" s="12">
        <v>70</v>
      </c>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v>15</v>
      </c>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v>5</v>
      </c>
      <c r="JE82" s="12">
        <f t="shared" si="10"/>
        <v>90</v>
      </c>
      <c r="JF82" s="12">
        <v>95</v>
      </c>
      <c r="JG82" s="12"/>
      <c r="JH82" s="63" t="s">
        <v>289</v>
      </c>
      <c r="JI82" s="28" t="s">
        <v>891</v>
      </c>
      <c r="JL82" s="4"/>
      <c r="JM82" s="4"/>
      <c r="JN82" s="4"/>
      <c r="JO82" s="34"/>
      <c r="JP82" s="34"/>
      <c r="JQ82" s="34">
        <f t="shared" si="16"/>
        <v>0</v>
      </c>
      <c r="JR82" s="31"/>
      <c r="JS82" s="103">
        <v>5.16</v>
      </c>
      <c r="JT82">
        <v>36.71</v>
      </c>
      <c r="JU82" s="103">
        <v>4.8</v>
      </c>
      <c r="JV82" s="31"/>
      <c r="JW82" s="132"/>
      <c r="JX82" s="28">
        <v>4.8</v>
      </c>
      <c r="JZ82" s="106">
        <v>99.42</v>
      </c>
      <c r="KA82" s="5">
        <v>5.09</v>
      </c>
      <c r="KB82">
        <v>4.97</v>
      </c>
      <c r="KC82" t="s">
        <v>596</v>
      </c>
      <c r="KD82" s="37">
        <v>2.69</v>
      </c>
      <c r="KE82" s="37">
        <v>6.37</v>
      </c>
      <c r="KH82" s="103">
        <v>1.44</v>
      </c>
      <c r="KI82" s="103">
        <v>0.1</v>
      </c>
      <c r="KJ82" s="103">
        <f t="shared" si="13"/>
        <v>1.44</v>
      </c>
      <c r="KK82" s="103">
        <f t="shared" si="14"/>
        <v>0.1</v>
      </c>
      <c r="KL82" s="103">
        <f t="shared" si="15"/>
        <v>104.22</v>
      </c>
      <c r="KM82" s="103">
        <f>IF(ISBLANK(JU82),"",IF(ISBLANK(JS83),"",IFERROR(((JU82-JS83)/0.36/P82),"")))</f>
        <v>0.20073375262054508</v>
      </c>
      <c r="KN82" s="103">
        <f>IF(ISBLANK(JU82),"",IF(ISBLANK(JU82),"",IFERROR(((JU82-JU83)/0.36/P82),"")))</f>
        <v>0.1933962264150943</v>
      </c>
      <c r="KO82" s="103">
        <f>IF(ISBLANK(JT83),"",IF(ISBLANK(KL82),"",IFERROR(((KL82-JT83)/0.36/P82),"")))</f>
        <v>4.3207547169811322</v>
      </c>
      <c r="KP82" s="103">
        <f>IF(ISBLANK(KL83),"",IF(ISBLANK(KL82),"",IFERROR(((KL82-KL83)/0.36/P82),"")))</f>
        <v>0.77253668763102701</v>
      </c>
      <c r="KQ82" s="103">
        <v>0.7</v>
      </c>
      <c r="KR82" s="103">
        <v>0.19</v>
      </c>
      <c r="KS82" s="103">
        <v>1.37</v>
      </c>
      <c r="KT82" s="103">
        <v>0.22</v>
      </c>
      <c r="KU82">
        <v>104.22</v>
      </c>
      <c r="KV82" s="73">
        <v>289.5</v>
      </c>
      <c r="KW82" s="73">
        <v>0.20073375262054508</v>
      </c>
      <c r="KX82" s="73">
        <v>0.1933962264150943</v>
      </c>
      <c r="KY82" s="73">
        <v>4.3207547169811322</v>
      </c>
      <c r="KZ82" s="73">
        <v>0.77253668763102701</v>
      </c>
    </row>
    <row r="83" spans="1:312" x14ac:dyDescent="0.25">
      <c r="A83" s="12" t="s">
        <v>189</v>
      </c>
      <c r="B83" s="4" t="s">
        <v>235</v>
      </c>
      <c r="C83" s="4" t="s">
        <v>662</v>
      </c>
      <c r="D83" s="4" t="s">
        <v>736</v>
      </c>
      <c r="E83" s="4" t="s">
        <v>15</v>
      </c>
      <c r="F83" s="12" t="s">
        <v>555</v>
      </c>
      <c r="G83" s="12" t="s">
        <v>560</v>
      </c>
      <c r="H83" s="24">
        <v>3</v>
      </c>
      <c r="I83" s="12" t="s">
        <v>559</v>
      </c>
      <c r="J83" s="12" t="s">
        <v>564</v>
      </c>
      <c r="K83" s="23">
        <v>1022</v>
      </c>
      <c r="L83" s="94">
        <v>-2.3672930339999998</v>
      </c>
      <c r="M83" s="94">
        <v>34.062509034000001</v>
      </c>
      <c r="N83" s="17">
        <v>42816</v>
      </c>
      <c r="O83" s="17">
        <v>42869</v>
      </c>
      <c r="P83" s="23">
        <f t="shared" si="7"/>
        <v>53</v>
      </c>
      <c r="Q83" s="73">
        <f>INDEX([1]Sheet1!$J:$J,MATCH(A83,[1]Sheet1!$A:$A,0))</f>
        <v>222.92411083499999</v>
      </c>
      <c r="R83" s="87" t="s">
        <v>23</v>
      </c>
      <c r="S83" s="79">
        <v>1.8</v>
      </c>
      <c r="T83" s="78">
        <v>0.7</v>
      </c>
      <c r="U83" s="23"/>
      <c r="V83" s="23"/>
      <c r="W83" s="23"/>
      <c r="X83" s="23"/>
      <c r="Y83" s="23"/>
      <c r="Z83" s="23">
        <v>32</v>
      </c>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s="23"/>
      <c r="CG83" s="23"/>
      <c r="CH83" s="23"/>
      <c r="CI83" s="23"/>
      <c r="CJ83" s="23"/>
      <c r="CK83" s="23"/>
      <c r="CL83" s="23"/>
      <c r="CM83" s="23"/>
      <c r="CN83" s="23"/>
      <c r="CO83" s="23"/>
      <c r="CP83" s="23"/>
      <c r="CQ83" s="23"/>
      <c r="CR83" s="23"/>
      <c r="CS83" s="23"/>
      <c r="CT83" s="23"/>
      <c r="CU83" s="23"/>
      <c r="CV83" s="23"/>
      <c r="CW83" s="23"/>
      <c r="CX83" s="23"/>
      <c r="CY83" s="23"/>
      <c r="CZ83" s="23"/>
      <c r="DA83" s="23"/>
      <c r="DB83" s="23"/>
      <c r="DC83" s="23"/>
      <c r="DD83" s="23"/>
      <c r="DE83" s="23"/>
      <c r="DF83" s="23"/>
      <c r="DG83" s="23"/>
      <c r="DH83" s="23"/>
      <c r="DI83" s="23"/>
      <c r="DJ83" s="23"/>
      <c r="DK83" s="23"/>
      <c r="DL83" s="23"/>
      <c r="DM83" s="23"/>
      <c r="DN83" s="23"/>
      <c r="DO83" s="23"/>
      <c r="DP83" s="23"/>
      <c r="DQ83" s="23"/>
      <c r="DR83" s="23"/>
      <c r="DS83" s="23"/>
      <c r="DT83" s="23"/>
      <c r="DU83" s="23"/>
      <c r="DV83" s="23"/>
      <c r="DW83" s="23"/>
      <c r="DX83" s="23"/>
      <c r="DY83" s="23"/>
      <c r="DZ83" s="23"/>
      <c r="EA83" s="23"/>
      <c r="EB83" s="23"/>
      <c r="EC83" s="23"/>
      <c r="ED83" s="23"/>
      <c r="EE83" s="23"/>
      <c r="EF83" s="23"/>
      <c r="EG83" s="23"/>
      <c r="EH83" s="100">
        <v>8</v>
      </c>
      <c r="EI83" s="23">
        <f t="shared" si="12"/>
        <v>40</v>
      </c>
      <c r="EJ83" s="100">
        <v>45</v>
      </c>
      <c r="EM83" s="3" t="s">
        <v>851</v>
      </c>
      <c r="EN83" s="8">
        <v>4</v>
      </c>
      <c r="EO83" s="12">
        <v>28.6</v>
      </c>
      <c r="EP83" s="12"/>
      <c r="EQ83" s="12"/>
      <c r="ER83" s="12"/>
      <c r="ES83" s="12"/>
      <c r="ET83" s="12"/>
      <c r="EU83" s="12">
        <v>80</v>
      </c>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v>8</v>
      </c>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v>3</v>
      </c>
      <c r="JE83" s="12">
        <f t="shared" si="10"/>
        <v>91</v>
      </c>
      <c r="JF83" s="12">
        <v>95</v>
      </c>
      <c r="JG83" s="12"/>
      <c r="JH83" s="63"/>
      <c r="JI83" s="28" t="s">
        <v>891</v>
      </c>
      <c r="JL83" s="4"/>
      <c r="JM83" s="4"/>
      <c r="JN83" s="4"/>
      <c r="JO83" s="34"/>
      <c r="JP83" s="34"/>
      <c r="JQ83" s="34">
        <f t="shared" si="16"/>
        <v>0</v>
      </c>
      <c r="JR83" s="31"/>
      <c r="JS83" s="103">
        <v>0.97</v>
      </c>
      <c r="JT83">
        <v>21.779999999999998</v>
      </c>
      <c r="JU83" s="103">
        <v>1.1100000000000001</v>
      </c>
      <c r="JV83" s="31"/>
      <c r="JW83" s="132"/>
      <c r="JX83" s="28">
        <v>1.1100000000000001</v>
      </c>
      <c r="JZ83" s="106">
        <v>88.37</v>
      </c>
      <c r="KA83" s="5">
        <v>5.16</v>
      </c>
      <c r="KB83">
        <v>4.99</v>
      </c>
      <c r="KC83" t="s">
        <v>596</v>
      </c>
      <c r="KE83" s="37">
        <v>10.86</v>
      </c>
      <c r="KH83" s="103">
        <v>1.51</v>
      </c>
      <c r="KI83" s="103">
        <v>0.13</v>
      </c>
      <c r="KJ83" s="103">
        <f t="shared" si="13"/>
        <v>1.51</v>
      </c>
      <c r="KK83" s="103">
        <f t="shared" si="14"/>
        <v>0.13</v>
      </c>
      <c r="KL83" s="103">
        <f t="shared" si="15"/>
        <v>89.48</v>
      </c>
      <c r="KM83" s="103">
        <f>IF(ISBLANK(JU83),"",IF(ISBLANK(JS83),"",IFERROR(((JU83-JS83)/0.36/P83),"")))</f>
        <v>7.3375262054507402E-3</v>
      </c>
      <c r="KO83" s="103">
        <f>IF(ISBLANK(KL83),"",IF(ISBLANK(JT83),"",IFERROR(((KL83-JT83)/0.36/P83),"")))</f>
        <v>3.5482180293501053</v>
      </c>
      <c r="KQ83" s="103"/>
      <c r="KR83" s="103"/>
      <c r="KS83" s="103">
        <v>2.4500000000000002</v>
      </c>
      <c r="KT83" s="103">
        <v>0.22</v>
      </c>
      <c r="KU83">
        <v>89.48</v>
      </c>
      <c r="KV83" s="73">
        <v>248.55555555555557</v>
      </c>
      <c r="KW83" s="73">
        <v>7.3375262054507402E-3</v>
      </c>
      <c r="KX83" s="73"/>
      <c r="KY83" s="73">
        <v>3.5482180293501053</v>
      </c>
      <c r="KZ83" s="73"/>
    </row>
    <row r="84" spans="1:312" x14ac:dyDescent="0.25">
      <c r="A84" s="12" t="s">
        <v>190</v>
      </c>
      <c r="B84" s="4" t="s">
        <v>236</v>
      </c>
      <c r="C84" s="4" t="s">
        <v>662</v>
      </c>
      <c r="D84" s="4" t="s">
        <v>737</v>
      </c>
      <c r="E84" s="4" t="s">
        <v>15</v>
      </c>
      <c r="F84" s="12" t="s">
        <v>555</v>
      </c>
      <c r="G84" s="12" t="s">
        <v>560</v>
      </c>
      <c r="H84" s="24">
        <v>4</v>
      </c>
      <c r="I84" s="12" t="s">
        <v>557</v>
      </c>
      <c r="J84" s="12" t="s">
        <v>564</v>
      </c>
      <c r="K84" s="23">
        <v>1020</v>
      </c>
      <c r="L84" s="94">
        <v>-2.3685700170000001</v>
      </c>
      <c r="M84" s="94">
        <v>34.062585980000001</v>
      </c>
      <c r="N84" s="17">
        <v>42816</v>
      </c>
      <c r="O84" s="17">
        <v>42869</v>
      </c>
      <c r="P84" s="23">
        <f t="shared" si="7"/>
        <v>53</v>
      </c>
      <c r="Q84" s="73">
        <f>INDEX([1]Sheet1!$J:$J,MATCH(A84,[1]Sheet1!$A:$A,0))</f>
        <v>222.92411083499999</v>
      </c>
      <c r="R84" s="87" t="s">
        <v>23</v>
      </c>
      <c r="S84" s="79">
        <v>1.8</v>
      </c>
      <c r="T84" s="78">
        <v>0.4</v>
      </c>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3"/>
      <c r="DF84" s="23"/>
      <c r="DG84" s="23"/>
      <c r="DH84" s="23"/>
      <c r="DI84" s="23"/>
      <c r="DJ84" s="23"/>
      <c r="DK84" s="23"/>
      <c r="DL84" s="23"/>
      <c r="DM84" s="23"/>
      <c r="DN84" s="23"/>
      <c r="DO84" s="23"/>
      <c r="DP84" s="23"/>
      <c r="DQ84" s="23"/>
      <c r="DR84" s="23"/>
      <c r="DS84" s="23"/>
      <c r="DT84" s="23"/>
      <c r="DU84" s="23"/>
      <c r="DV84" s="23"/>
      <c r="DW84" s="23"/>
      <c r="DX84" s="23"/>
      <c r="DY84" s="23"/>
      <c r="DZ84" s="23"/>
      <c r="EA84" s="23"/>
      <c r="EB84" s="23"/>
      <c r="EC84" s="23"/>
      <c r="ED84" s="23"/>
      <c r="EE84" s="23"/>
      <c r="EF84" s="23"/>
      <c r="EG84" s="23"/>
      <c r="EH84" s="100">
        <v>18</v>
      </c>
      <c r="EI84" s="23">
        <f t="shared" si="12"/>
        <v>18</v>
      </c>
      <c r="EJ84" s="100">
        <v>35</v>
      </c>
      <c r="EM84" s="3" t="s">
        <v>851</v>
      </c>
      <c r="EN84" s="8">
        <v>5.2</v>
      </c>
      <c r="EO84" s="12">
        <v>28.6</v>
      </c>
      <c r="EP84" s="12">
        <v>5</v>
      </c>
      <c r="EQ84" s="12"/>
      <c r="ER84" s="12"/>
      <c r="ES84" s="12"/>
      <c r="ET84" s="12"/>
      <c r="EU84" s="12">
        <v>30</v>
      </c>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v>25</v>
      </c>
      <c r="JE84" s="12">
        <f t="shared" si="10"/>
        <v>60</v>
      </c>
      <c r="JF84" s="12">
        <v>85</v>
      </c>
      <c r="JG84" s="12"/>
      <c r="JH84" s="63"/>
      <c r="JI84" s="28" t="s">
        <v>891</v>
      </c>
      <c r="JL84" s="4"/>
      <c r="JM84" s="4"/>
      <c r="JN84" s="4"/>
      <c r="JO84" s="34"/>
      <c r="JP84" s="34"/>
      <c r="JQ84" s="34">
        <f t="shared" si="16"/>
        <v>0</v>
      </c>
      <c r="JR84" s="31"/>
      <c r="JS84" s="103">
        <v>0</v>
      </c>
      <c r="JT84">
        <v>26.71</v>
      </c>
      <c r="JU84" s="103">
        <v>9.2200000000000006</v>
      </c>
      <c r="JV84" s="31"/>
      <c r="JW84" s="132"/>
      <c r="JX84" s="28">
        <v>4.0199999999999996</v>
      </c>
      <c r="JZ84" s="106">
        <v>68.180000000000007</v>
      </c>
      <c r="KA84" s="5">
        <v>5.38</v>
      </c>
      <c r="KB84">
        <v>4.93</v>
      </c>
      <c r="KC84" t="s">
        <v>596</v>
      </c>
      <c r="KD84" s="37">
        <v>5.2</v>
      </c>
      <c r="KE84" s="37">
        <v>9.0399999999999991</v>
      </c>
      <c r="KF84" s="138"/>
      <c r="KG84" s="138"/>
      <c r="KH84" s="103">
        <v>1.37</v>
      </c>
      <c r="KI84" s="103">
        <v>0.32</v>
      </c>
      <c r="KJ84" s="103">
        <f t="shared" si="13"/>
        <v>1.37</v>
      </c>
      <c r="KK84" s="103">
        <f t="shared" si="14"/>
        <v>0.32</v>
      </c>
      <c r="KL84" s="103">
        <f t="shared" si="15"/>
        <v>77.400000000000006</v>
      </c>
      <c r="KM84" s="103">
        <f>IF(ISBLANK(JU84),"",IF(ISBLANK(JS85),"",IFERROR(((JU84-JS85)/0.36/P84),"")))</f>
        <v>0.48322851153039836</v>
      </c>
      <c r="KN84" s="103">
        <f>IF(ISBLANK(JU84),"",IF(ISBLANK(JU84),"",IFERROR(((JU84-JU85)/0.36/P84),"")))</f>
        <v>-0.44758909853249479</v>
      </c>
      <c r="KO84" s="103">
        <f>IF(ISBLANK(JT85),"",IF(ISBLANK(KL84),"",IFERROR(((KL84-JT85)/0.36/P84),"")))</f>
        <v>3.1215932914046123</v>
      </c>
      <c r="KP84" s="103">
        <f>IF(ISBLANK(KL85),"",IF(ISBLANK(KL84),"",IFERROR(((KL84-KL85)/0.36/P84),"")))</f>
        <v>0.49371069182389948</v>
      </c>
      <c r="KQ84" s="103">
        <v>0.91</v>
      </c>
      <c r="KR84" s="103">
        <v>0.26</v>
      </c>
      <c r="KS84" s="103">
        <v>1.1200000000000001</v>
      </c>
      <c r="KT84" s="103">
        <v>0.17</v>
      </c>
      <c r="KU84">
        <v>77.400000000000006</v>
      </c>
      <c r="KV84" s="73">
        <v>215.00000000000003</v>
      </c>
      <c r="KW84" s="73">
        <v>0.48322851153039836</v>
      </c>
      <c r="KX84" s="73">
        <v>-0.44758909853249479</v>
      </c>
      <c r="KY84" s="73">
        <v>3.1215932914046123</v>
      </c>
      <c r="KZ84" s="73">
        <v>0.49371069182389948</v>
      </c>
    </row>
    <row r="85" spans="1:312" x14ac:dyDescent="0.25">
      <c r="A85" s="12" t="s">
        <v>191</v>
      </c>
      <c r="B85" s="4" t="s">
        <v>236</v>
      </c>
      <c r="C85" s="4" t="s">
        <v>662</v>
      </c>
      <c r="D85" s="4" t="s">
        <v>737</v>
      </c>
      <c r="E85" s="4" t="s">
        <v>15</v>
      </c>
      <c r="F85" s="12" t="s">
        <v>555</v>
      </c>
      <c r="G85" s="12" t="s">
        <v>560</v>
      </c>
      <c r="H85" s="24">
        <v>4</v>
      </c>
      <c r="I85" s="12" t="s">
        <v>559</v>
      </c>
      <c r="J85" s="12" t="s">
        <v>564</v>
      </c>
      <c r="K85" s="23">
        <v>1020</v>
      </c>
      <c r="L85" s="94">
        <v>-2.3685700170000001</v>
      </c>
      <c r="M85" s="94">
        <v>34.062585980000001</v>
      </c>
      <c r="N85" s="17">
        <v>42816</v>
      </c>
      <c r="O85" s="17">
        <v>42869</v>
      </c>
      <c r="P85" s="23">
        <f t="shared" si="7"/>
        <v>53</v>
      </c>
      <c r="Q85" s="73">
        <f>INDEX([1]Sheet1!$J:$J,MATCH(A85,[1]Sheet1!$A:$A,0))</f>
        <v>222.92411083499999</v>
      </c>
      <c r="R85" s="87" t="s">
        <v>23</v>
      </c>
      <c r="S85" s="79">
        <v>1.7</v>
      </c>
      <c r="T85" s="78">
        <v>2.1</v>
      </c>
      <c r="U85" s="23"/>
      <c r="V85" s="23"/>
      <c r="W85" s="23"/>
      <c r="X85" s="23"/>
      <c r="Y85" s="23"/>
      <c r="Z85" s="23">
        <v>5</v>
      </c>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c r="CV85" s="23"/>
      <c r="CW85" s="23"/>
      <c r="CX85" s="23"/>
      <c r="CY85" s="23"/>
      <c r="CZ85" s="23"/>
      <c r="DA85" s="23"/>
      <c r="DB85" s="23"/>
      <c r="DC85" s="23"/>
      <c r="DD85" s="23"/>
      <c r="DE85" s="23"/>
      <c r="DF85" s="23"/>
      <c r="DG85" s="23"/>
      <c r="DH85" s="23"/>
      <c r="DI85" s="23"/>
      <c r="DJ85" s="23"/>
      <c r="DK85" s="23"/>
      <c r="DL85" s="23"/>
      <c r="DM85" s="23"/>
      <c r="DN85" s="23"/>
      <c r="DO85" s="23"/>
      <c r="DP85" s="23"/>
      <c r="DQ85" s="23"/>
      <c r="DR85" s="23"/>
      <c r="DS85" s="23"/>
      <c r="DT85" s="23"/>
      <c r="DU85" s="23"/>
      <c r="DV85" s="23"/>
      <c r="DW85" s="23"/>
      <c r="DX85" s="23"/>
      <c r="DY85" s="23"/>
      <c r="DZ85" s="23"/>
      <c r="EA85" s="23"/>
      <c r="EB85" s="23"/>
      <c r="EC85" s="23"/>
      <c r="ED85" s="23"/>
      <c r="EE85" s="23"/>
      <c r="EF85" s="23"/>
      <c r="EG85" s="23"/>
      <c r="EH85" s="100">
        <v>55</v>
      </c>
      <c r="EI85" s="23">
        <f t="shared" si="12"/>
        <v>60</v>
      </c>
      <c r="EJ85" s="100">
        <v>70</v>
      </c>
      <c r="EM85" s="3" t="s">
        <v>851</v>
      </c>
      <c r="EN85" s="8">
        <v>2.5</v>
      </c>
      <c r="EO85" s="12">
        <v>17.600000000000001</v>
      </c>
      <c r="EP85" s="12"/>
      <c r="EQ85" s="12"/>
      <c r="ER85" s="12"/>
      <c r="ES85" s="12"/>
      <c r="ET85" s="12"/>
      <c r="EU85" s="12">
        <v>20</v>
      </c>
      <c r="EV85" s="12"/>
      <c r="EW85" s="12"/>
      <c r="EX85" s="12"/>
      <c r="EY85" s="12"/>
      <c r="EZ85" s="12"/>
      <c r="FA85" s="12"/>
      <c r="FB85" s="12">
        <v>5</v>
      </c>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v>25</v>
      </c>
      <c r="JE85" s="12">
        <f t="shared" si="10"/>
        <v>50</v>
      </c>
      <c r="JF85" s="12">
        <v>95</v>
      </c>
      <c r="JG85" s="12"/>
      <c r="JH85" s="63"/>
      <c r="JI85" s="28" t="s">
        <v>891</v>
      </c>
      <c r="JL85" s="4"/>
      <c r="JM85" s="4"/>
      <c r="JN85" s="4"/>
      <c r="JO85" s="34"/>
      <c r="JP85" s="34"/>
      <c r="JQ85" s="34">
        <f t="shared" si="16"/>
        <v>0</v>
      </c>
      <c r="JR85" s="31"/>
      <c r="JS85" s="103">
        <v>0</v>
      </c>
      <c r="JT85">
        <v>17.84</v>
      </c>
      <c r="JU85" s="106">
        <v>17.760000000000002</v>
      </c>
      <c r="JV85" s="44"/>
      <c r="JW85" s="132">
        <v>5.0999999999999996</v>
      </c>
      <c r="JX85" s="28">
        <v>4.9400000000000004</v>
      </c>
      <c r="JY85" t="s">
        <v>596</v>
      </c>
      <c r="JZ85" s="106">
        <v>50.22</v>
      </c>
      <c r="KA85" s="5">
        <v>5.14</v>
      </c>
      <c r="KB85">
        <v>5.1100000000000003</v>
      </c>
      <c r="KC85" t="s">
        <v>596</v>
      </c>
      <c r="KF85" s="103">
        <v>1.47</v>
      </c>
      <c r="KG85" s="103">
        <v>0.13</v>
      </c>
      <c r="KH85" s="103">
        <v>2.2400000000000002</v>
      </c>
      <c r="KI85" s="103">
        <v>0.09</v>
      </c>
      <c r="KJ85" s="103">
        <f t="shared" si="13"/>
        <v>3.71</v>
      </c>
      <c r="KK85" s="103">
        <f t="shared" si="14"/>
        <v>0.22</v>
      </c>
      <c r="KL85" s="103">
        <f t="shared" si="15"/>
        <v>67.98</v>
      </c>
      <c r="KM85" s="103">
        <f>IF(ISBLANK(JU85),"",IF(ISBLANK(JS85),"",IFERROR(((JU85-JS85)/0.36/P85),"")))</f>
        <v>0.93081761006289321</v>
      </c>
      <c r="KO85" s="103">
        <f>IF(ISBLANK(KL85),"",IF(ISBLANK(JT85),"",IFERROR(((KL85-JT85)/0.36/P85),"")))</f>
        <v>2.6278825995807127</v>
      </c>
      <c r="KQ85" s="103"/>
      <c r="KR85" s="103"/>
      <c r="KS85" s="103"/>
      <c r="KT85" s="103"/>
      <c r="KU85">
        <v>67.98</v>
      </c>
      <c r="KV85" s="73">
        <v>188.83333333333334</v>
      </c>
      <c r="KW85" s="73">
        <v>0.93081761006289321</v>
      </c>
      <c r="KX85" s="73"/>
      <c r="KY85" s="73">
        <v>2.6278825995807127</v>
      </c>
      <c r="KZ85" s="73"/>
    </row>
    <row r="86" spans="1:312" x14ac:dyDescent="0.25">
      <c r="A86" s="12" t="s">
        <v>192</v>
      </c>
      <c r="B86" s="4" t="s">
        <v>237</v>
      </c>
      <c r="C86" s="4" t="s">
        <v>663</v>
      </c>
      <c r="D86" s="4" t="s">
        <v>738</v>
      </c>
      <c r="E86" s="4" t="s">
        <v>31</v>
      </c>
      <c r="F86" s="12" t="s">
        <v>561</v>
      </c>
      <c r="G86" s="12" t="s">
        <v>556</v>
      </c>
      <c r="H86" s="24">
        <v>1</v>
      </c>
      <c r="I86" s="12" t="s">
        <v>557</v>
      </c>
      <c r="J86" s="12" t="s">
        <v>564</v>
      </c>
      <c r="K86" s="23">
        <v>995</v>
      </c>
      <c r="L86" s="94">
        <v>-3.2993320000000002</v>
      </c>
      <c r="M86" s="94">
        <v>34.848457965999998</v>
      </c>
      <c r="N86" s="17">
        <v>42818</v>
      </c>
      <c r="O86" s="17">
        <v>42866</v>
      </c>
      <c r="P86" s="23">
        <f t="shared" si="7"/>
        <v>48</v>
      </c>
      <c r="Q86" s="73">
        <f>INDEX([1]Sheet1!$J:$J,MATCH(A86,[1]Sheet1!$A:$A,0))</f>
        <v>115.33425271599999</v>
      </c>
      <c r="R86" s="87" t="s">
        <v>94</v>
      </c>
      <c r="S86" s="79">
        <v>2</v>
      </c>
      <c r="T86" s="78">
        <v>6.8</v>
      </c>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v>12</v>
      </c>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c r="CV86" s="23"/>
      <c r="CW86" s="23"/>
      <c r="CX86" s="23"/>
      <c r="CY86" s="23"/>
      <c r="CZ86" s="23"/>
      <c r="DA86" s="23"/>
      <c r="DB86" s="23"/>
      <c r="DC86" s="23"/>
      <c r="DD86" s="23"/>
      <c r="DE86" s="23"/>
      <c r="DF86" s="23"/>
      <c r="DG86" s="23"/>
      <c r="DH86" s="23"/>
      <c r="DI86" s="23"/>
      <c r="DJ86" s="23"/>
      <c r="DK86" s="23"/>
      <c r="DL86" s="23"/>
      <c r="DM86" s="23"/>
      <c r="DN86" s="23"/>
      <c r="DO86" s="23"/>
      <c r="DP86" s="23"/>
      <c r="DQ86" s="23"/>
      <c r="DR86" s="23"/>
      <c r="DS86" s="23"/>
      <c r="DT86" s="23"/>
      <c r="DU86" s="23"/>
      <c r="DV86" s="23"/>
      <c r="DW86" s="23"/>
      <c r="DX86" s="23"/>
      <c r="DY86" s="23"/>
      <c r="DZ86" s="23"/>
      <c r="EA86" s="23"/>
      <c r="EB86" s="23"/>
      <c r="EC86" s="23"/>
      <c r="ED86" s="23"/>
      <c r="EE86" s="23"/>
      <c r="EF86" s="23"/>
      <c r="EG86" s="23"/>
      <c r="EH86" s="100">
        <v>13</v>
      </c>
      <c r="EI86" s="23">
        <f t="shared" si="12"/>
        <v>25</v>
      </c>
      <c r="EJ86" s="100">
        <v>30</v>
      </c>
      <c r="EL86" s="3" t="s">
        <v>271</v>
      </c>
      <c r="EM86" s="3" t="s">
        <v>851</v>
      </c>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12"/>
      <c r="JH86" s="63" t="s">
        <v>490</v>
      </c>
      <c r="JI86" s="28" t="s">
        <v>891</v>
      </c>
      <c r="JL86" s="4"/>
      <c r="JM86" s="4"/>
      <c r="JN86" s="4"/>
      <c r="JO86" s="34"/>
      <c r="JP86" s="34"/>
      <c r="JQ86" s="34">
        <f t="shared" si="16"/>
        <v>0</v>
      </c>
      <c r="JR86" s="31"/>
      <c r="JS86" s="103">
        <v>14.67</v>
      </c>
      <c r="JT86">
        <v>56.45</v>
      </c>
      <c r="JV86" s="31"/>
      <c r="JW86" s="132"/>
      <c r="JX86" s="28"/>
      <c r="KJ86" s="103" t="str">
        <f t="shared" si="13"/>
        <v/>
      </c>
      <c r="KK86" s="103" t="str">
        <f t="shared" si="14"/>
        <v/>
      </c>
      <c r="KL86" s="103" t="str">
        <f t="shared" si="15"/>
        <v/>
      </c>
      <c r="KM86" s="103" t="str">
        <f>IF(ISBLANK(JU86),"",IF(ISBLANK(JS88),"",IFERROR(((JU86-JS88)/0.36/P86),"")))</f>
        <v/>
      </c>
      <c r="KN86" s="103" t="str">
        <f>IF(ISBLANK(JU86),"",IF(ISBLANK(JU88),"",IFERROR(((JU86-JU88)/0.36/P86),"")))</f>
        <v/>
      </c>
      <c r="KO86" s="103" t="str">
        <f>IF(ISBLANK(KL86),"",IF(ISBLANK(JT88),"",IFERROR(((KL86-JT88)/0.36/P86),"")))</f>
        <v/>
      </c>
      <c r="KP86" s="103" t="str">
        <f>IF(ISBLANK(KL88),"",IF(ISBLANK(KL86),"",IFERROR(((KL86-KL88)/0.36/P86),"")))</f>
        <v/>
      </c>
      <c r="KQ86" s="103"/>
      <c r="KR86" s="103"/>
      <c r="KS86" s="103"/>
      <c r="KT86" s="103"/>
      <c r="KU86" t="s">
        <v>787</v>
      </c>
      <c r="KV86" s="73" t="s">
        <v>787</v>
      </c>
      <c r="KW86" s="73" t="s">
        <v>787</v>
      </c>
      <c r="KX86" s="73" t="s">
        <v>787</v>
      </c>
      <c r="KY86" s="73" t="s">
        <v>787</v>
      </c>
      <c r="KZ86" s="73" t="s">
        <v>787</v>
      </c>
    </row>
    <row r="87" spans="1:312" x14ac:dyDescent="0.25">
      <c r="A87" s="12" t="s">
        <v>193</v>
      </c>
      <c r="B87" s="4" t="s">
        <v>237</v>
      </c>
      <c r="C87" s="4" t="s">
        <v>663</v>
      </c>
      <c r="D87" s="4" t="s">
        <v>738</v>
      </c>
      <c r="E87" s="4" t="s">
        <v>31</v>
      </c>
      <c r="F87" s="12" t="s">
        <v>561</v>
      </c>
      <c r="G87" s="12" t="s">
        <v>556</v>
      </c>
      <c r="H87" s="24">
        <v>1</v>
      </c>
      <c r="I87" s="12" t="s">
        <v>562</v>
      </c>
      <c r="J87" s="12" t="s">
        <v>564</v>
      </c>
      <c r="K87" s="23">
        <v>995</v>
      </c>
      <c r="L87" s="94">
        <v>-3.2993320000000002</v>
      </c>
      <c r="M87" s="94">
        <v>34.848457965999998</v>
      </c>
      <c r="N87" s="17">
        <v>42819</v>
      </c>
      <c r="O87" s="17">
        <v>42866</v>
      </c>
      <c r="P87" s="23">
        <f t="shared" ref="P87:P150" si="17">O87-N87</f>
        <v>47</v>
      </c>
      <c r="Q87" s="73">
        <f>INDEX([1]Sheet1!$J:$J,MATCH(A87,[1]Sheet1!$A:$A,0))</f>
        <v>115.33425271599999</v>
      </c>
      <c r="R87" s="87" t="s">
        <v>94</v>
      </c>
      <c r="S87" s="79">
        <v>2.2999999999999998</v>
      </c>
      <c r="T87" s="78">
        <v>19.5</v>
      </c>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v>10</v>
      </c>
      <c r="AT87" s="23">
        <v>5</v>
      </c>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c r="CA87" s="23"/>
      <c r="CB87" s="23"/>
      <c r="CC87" s="23"/>
      <c r="CD87" s="23"/>
      <c r="CE87" s="23"/>
      <c r="CF87" s="23"/>
      <c r="CG87" s="23"/>
      <c r="CH87" s="23"/>
      <c r="CI87" s="23"/>
      <c r="CJ87" s="23"/>
      <c r="CK87" s="23"/>
      <c r="CL87" s="23"/>
      <c r="CM87" s="23"/>
      <c r="CN87" s="23"/>
      <c r="CO87" s="23"/>
      <c r="CP87" s="23"/>
      <c r="CQ87" s="23"/>
      <c r="CR87" s="23"/>
      <c r="CS87" s="23"/>
      <c r="CT87" s="23"/>
      <c r="CU87" s="23"/>
      <c r="CV87" s="23"/>
      <c r="CW87" s="23"/>
      <c r="CX87" s="23"/>
      <c r="CY87" s="23"/>
      <c r="CZ87" s="23"/>
      <c r="DA87" s="23"/>
      <c r="DB87" s="23"/>
      <c r="DC87" s="23"/>
      <c r="DD87" s="23"/>
      <c r="DE87" s="23"/>
      <c r="DF87" s="23"/>
      <c r="DG87" s="23"/>
      <c r="DH87" s="23"/>
      <c r="DI87" s="23"/>
      <c r="DJ87" s="23"/>
      <c r="DK87" s="23"/>
      <c r="DL87" s="23"/>
      <c r="DM87" s="23"/>
      <c r="DN87" s="23"/>
      <c r="DO87" s="23"/>
      <c r="DP87" s="23"/>
      <c r="DQ87" s="23"/>
      <c r="DR87" s="23"/>
      <c r="DS87" s="23"/>
      <c r="DT87" s="23"/>
      <c r="DU87" s="23"/>
      <c r="DV87" s="23"/>
      <c r="DW87" s="23"/>
      <c r="DX87" s="23"/>
      <c r="DY87" s="23"/>
      <c r="DZ87" s="23"/>
      <c r="EA87" s="23"/>
      <c r="EB87" s="23"/>
      <c r="EC87" s="23"/>
      <c r="ED87" s="23"/>
      <c r="EE87" s="23"/>
      <c r="EF87" s="23"/>
      <c r="EG87" s="23"/>
      <c r="EH87" s="100">
        <v>13</v>
      </c>
      <c r="EI87" s="23">
        <f t="shared" si="12"/>
        <v>28</v>
      </c>
      <c r="EJ87" s="100">
        <v>35</v>
      </c>
      <c r="EM87" s="3" t="s">
        <v>851</v>
      </c>
      <c r="EN87" s="8">
        <v>2.5</v>
      </c>
      <c r="EO87" s="12">
        <v>13</v>
      </c>
      <c r="EP87" s="12"/>
      <c r="EQ87" s="12"/>
      <c r="ER87" s="12"/>
      <c r="ES87" s="12"/>
      <c r="ET87" s="12"/>
      <c r="EU87" s="12">
        <v>25</v>
      </c>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v>10</v>
      </c>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v>15</v>
      </c>
      <c r="JE87" s="12">
        <f>SUM(EP87:JD87)</f>
        <v>50</v>
      </c>
      <c r="JF87" s="12">
        <v>60</v>
      </c>
      <c r="JG87" s="12"/>
      <c r="JH87" s="63" t="s">
        <v>489</v>
      </c>
      <c r="JI87" s="28" t="s">
        <v>891</v>
      </c>
      <c r="JL87" s="4"/>
      <c r="JM87" s="4"/>
      <c r="JN87" s="4"/>
      <c r="JO87" s="34"/>
      <c r="JP87" s="34"/>
      <c r="JQ87" s="34">
        <f t="shared" si="16"/>
        <v>0</v>
      </c>
      <c r="JR87" s="31"/>
      <c r="JS87" s="103">
        <v>24.35</v>
      </c>
      <c r="JT87">
        <v>81.08</v>
      </c>
      <c r="JV87" s="31"/>
      <c r="JW87" s="132"/>
      <c r="JX87" s="28"/>
      <c r="KJ87" s="103" t="str">
        <f t="shared" si="13"/>
        <v/>
      </c>
      <c r="KK87" s="103" t="str">
        <f t="shared" si="14"/>
        <v/>
      </c>
      <c r="KL87" s="103" t="str">
        <f t="shared" si="15"/>
        <v/>
      </c>
      <c r="KM87" s="103" t="str">
        <f>IF(ISBLANK(JU87),"",IF(ISBLANK(JS88),"",IFERROR(((JU87-JS88)/0.36/P87),"")))</f>
        <v/>
      </c>
      <c r="KN87" s="103" t="str">
        <f>IF(ISBLANK(JU87),"",IF(ISBLANK(JU88),"",IFERROR(((JU87-JU88)/0.36/P87),"")))</f>
        <v/>
      </c>
      <c r="KO87" s="103" t="str">
        <f>IF(ISBLANK(KL87),"",IF(ISBLANK(JT88),"",IFERROR(((KL87-JT88)/0.36/P87),"")))</f>
        <v/>
      </c>
      <c r="KP87" s="103" t="str">
        <f>IF(ISBLANK(KL88),"",IF(ISBLANK(KL87),"",IFERROR(((KL87-KL88)/0.36/P87),"")))</f>
        <v/>
      </c>
      <c r="KQ87" s="103"/>
      <c r="KR87" s="103"/>
      <c r="KS87" s="103"/>
      <c r="KT87" s="103"/>
      <c r="KU87" t="s">
        <v>787</v>
      </c>
      <c r="KV87" s="73" t="s">
        <v>787</v>
      </c>
      <c r="KW87" s="73" t="s">
        <v>787</v>
      </c>
      <c r="KX87" s="73" t="s">
        <v>787</v>
      </c>
      <c r="KY87" s="73" t="s">
        <v>787</v>
      </c>
      <c r="KZ87" s="73" t="s">
        <v>787</v>
      </c>
    </row>
    <row r="88" spans="1:312" x14ac:dyDescent="0.25">
      <c r="A88" s="12" t="s">
        <v>194</v>
      </c>
      <c r="B88" s="4" t="s">
        <v>237</v>
      </c>
      <c r="C88" s="4" t="s">
        <v>663</v>
      </c>
      <c r="D88" s="4" t="s">
        <v>738</v>
      </c>
      <c r="E88" s="4" t="s">
        <v>31</v>
      </c>
      <c r="F88" s="12" t="s">
        <v>561</v>
      </c>
      <c r="G88" s="12" t="s">
        <v>556</v>
      </c>
      <c r="H88" s="24">
        <v>1</v>
      </c>
      <c r="I88" s="12" t="s">
        <v>559</v>
      </c>
      <c r="J88" s="12" t="s">
        <v>564</v>
      </c>
      <c r="K88" s="23">
        <v>995</v>
      </c>
      <c r="L88" s="94">
        <v>-3.2993320000000002</v>
      </c>
      <c r="M88" s="94">
        <v>34.848457965999998</v>
      </c>
      <c r="N88" s="17">
        <v>42818</v>
      </c>
      <c r="O88" s="17">
        <v>42866</v>
      </c>
      <c r="P88" s="23">
        <f t="shared" si="17"/>
        <v>48</v>
      </c>
      <c r="Q88" s="73">
        <f>INDEX([1]Sheet1!$J:$J,MATCH(A88,[1]Sheet1!$A:$A,0))</f>
        <v>115.33425271599999</v>
      </c>
      <c r="R88" s="87" t="s">
        <v>94</v>
      </c>
      <c r="S88" s="79">
        <v>1.5</v>
      </c>
      <c r="T88" s="78">
        <v>3.6</v>
      </c>
      <c r="U88" s="23"/>
      <c r="V88" s="23"/>
      <c r="W88" s="23"/>
      <c r="X88" s="23"/>
      <c r="Y88" s="23"/>
      <c r="Z88" s="23"/>
      <c r="AA88" s="23"/>
      <c r="AB88" s="23"/>
      <c r="AC88" s="23"/>
      <c r="AD88" s="23"/>
      <c r="AE88" s="23"/>
      <c r="AF88" s="23"/>
      <c r="AG88" s="23"/>
      <c r="AH88" s="23"/>
      <c r="AI88" s="23"/>
      <c r="AJ88" s="23"/>
      <c r="AK88" s="23"/>
      <c r="AL88" s="23"/>
      <c r="AM88" s="23"/>
      <c r="AN88" s="23"/>
      <c r="AO88" s="23"/>
      <c r="AP88" s="23"/>
      <c r="AQ88" s="23">
        <v>5</v>
      </c>
      <c r="AR88" s="23"/>
      <c r="AS88" s="23">
        <v>15</v>
      </c>
      <c r="AT88" s="23">
        <v>5</v>
      </c>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c r="CA88" s="23"/>
      <c r="CB88" s="23"/>
      <c r="CC88" s="23"/>
      <c r="CD88" s="23"/>
      <c r="CE88" s="23"/>
      <c r="CF88" s="23"/>
      <c r="CG88" s="23"/>
      <c r="CH88" s="23"/>
      <c r="CI88" s="23"/>
      <c r="CJ88" s="23"/>
      <c r="CK88" s="23"/>
      <c r="CL88" s="23"/>
      <c r="CM88" s="23"/>
      <c r="CN88" s="23"/>
      <c r="CO88" s="23"/>
      <c r="CP88" s="23"/>
      <c r="CQ88" s="23"/>
      <c r="CR88" s="23"/>
      <c r="CS88" s="23"/>
      <c r="CT88" s="23"/>
      <c r="CU88" s="23"/>
      <c r="CV88" s="23"/>
      <c r="CW88" s="23"/>
      <c r="CX88" s="23"/>
      <c r="CY88" s="23"/>
      <c r="CZ88" s="23"/>
      <c r="DA88" s="23"/>
      <c r="DB88" s="23"/>
      <c r="DC88" s="23"/>
      <c r="DD88" s="23"/>
      <c r="DE88" s="23"/>
      <c r="DF88" s="23"/>
      <c r="DG88" s="23"/>
      <c r="DH88" s="23"/>
      <c r="DI88" s="23"/>
      <c r="DJ88" s="23"/>
      <c r="DK88" s="23"/>
      <c r="DL88" s="23"/>
      <c r="DM88" s="23"/>
      <c r="DN88" s="23"/>
      <c r="DO88" s="23"/>
      <c r="DP88" s="23"/>
      <c r="DQ88" s="23"/>
      <c r="DR88" s="23"/>
      <c r="DS88" s="23"/>
      <c r="DT88" s="23"/>
      <c r="DU88" s="23"/>
      <c r="DV88" s="23"/>
      <c r="DW88" s="23"/>
      <c r="DX88" s="23"/>
      <c r="DY88" s="23"/>
      <c r="DZ88" s="23"/>
      <c r="EA88" s="23"/>
      <c r="EB88" s="23"/>
      <c r="EC88" s="23"/>
      <c r="ED88" s="23"/>
      <c r="EE88" s="23"/>
      <c r="EF88" s="23"/>
      <c r="EG88" s="23"/>
      <c r="EH88" s="100">
        <v>8</v>
      </c>
      <c r="EI88" s="23">
        <f t="shared" si="12"/>
        <v>33</v>
      </c>
      <c r="EJ88" s="100">
        <v>38</v>
      </c>
      <c r="EL88" s="3" t="s">
        <v>271</v>
      </c>
      <c r="EM88" s="3" t="s">
        <v>851</v>
      </c>
      <c r="EN88" s="8">
        <v>1.7</v>
      </c>
      <c r="EO88" s="12">
        <v>3.3</v>
      </c>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v>10</v>
      </c>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v>10</v>
      </c>
      <c r="JE88" s="12">
        <f>SUM(EP88:JD88)</f>
        <v>20</v>
      </c>
      <c r="JF88" s="12">
        <v>30</v>
      </c>
      <c r="JG88" s="12"/>
      <c r="JH88" s="63" t="s">
        <v>489</v>
      </c>
      <c r="JI88" s="28" t="s">
        <v>891</v>
      </c>
      <c r="JL88" s="4"/>
      <c r="JM88" s="4"/>
      <c r="JN88" s="4"/>
      <c r="JO88" s="34"/>
      <c r="JP88" s="34"/>
      <c r="JQ88" s="34">
        <f t="shared" si="16"/>
        <v>0</v>
      </c>
      <c r="JR88" s="31"/>
      <c r="JS88" s="103">
        <v>7.46</v>
      </c>
      <c r="JT88">
        <v>28.23</v>
      </c>
      <c r="JV88" s="31"/>
      <c r="JW88" s="132"/>
      <c r="JX88" s="28"/>
      <c r="KJ88" s="103" t="str">
        <f t="shared" si="13"/>
        <v/>
      </c>
      <c r="KK88" s="103" t="str">
        <f t="shared" si="14"/>
        <v/>
      </c>
      <c r="KL88" s="103" t="str">
        <f t="shared" si="15"/>
        <v/>
      </c>
      <c r="KM88" s="103" t="str">
        <f>IF(ISBLANK(JU88),"",IF(ISBLANK(JS88),"",IFERROR(((JU88-JS88)/0.36/P88),"")))</f>
        <v/>
      </c>
      <c r="KO88" s="103" t="str">
        <f>IF(ISBLANK(KL88),"",IF(ISBLANK(JT88),"",IFERROR(((KL88-JT88)/0.36/P88),"")))</f>
        <v/>
      </c>
      <c r="KQ88" s="103"/>
      <c r="KR88" s="103"/>
      <c r="KS88" s="103"/>
      <c r="KT88" s="103"/>
      <c r="KU88">
        <v>0</v>
      </c>
      <c r="KV88" s="73">
        <v>0</v>
      </c>
      <c r="KW88" s="73">
        <v>-0.43171296296296297</v>
      </c>
      <c r="KX88" s="73"/>
      <c r="KY88" s="73">
        <v>-1.6336805555555556</v>
      </c>
      <c r="KZ88" s="73"/>
    </row>
    <row r="89" spans="1:312" x14ac:dyDescent="0.25">
      <c r="A89" s="12" t="s">
        <v>195</v>
      </c>
      <c r="B89" s="4" t="s">
        <v>238</v>
      </c>
      <c r="C89" s="4" t="s">
        <v>663</v>
      </c>
      <c r="D89" s="4" t="s">
        <v>739</v>
      </c>
      <c r="E89" s="4" t="s">
        <v>31</v>
      </c>
      <c r="F89" s="12" t="s">
        <v>561</v>
      </c>
      <c r="G89" s="12" t="s">
        <v>556</v>
      </c>
      <c r="H89" s="24">
        <v>2</v>
      </c>
      <c r="I89" s="12" t="s">
        <v>557</v>
      </c>
      <c r="J89" s="12" t="s">
        <v>564</v>
      </c>
      <c r="K89" s="23">
        <v>980</v>
      </c>
      <c r="L89" s="94">
        <v>-3.3032679740000002</v>
      </c>
      <c r="M89" s="94">
        <v>34.847795963000003</v>
      </c>
      <c r="N89" s="17">
        <v>42818</v>
      </c>
      <c r="O89" s="17">
        <v>42866</v>
      </c>
      <c r="P89" s="23">
        <f t="shared" si="17"/>
        <v>48</v>
      </c>
      <c r="Q89" s="73">
        <f>INDEX([1]Sheet1!$J:$J,MATCH(A89,[1]Sheet1!$A:$A,0))</f>
        <v>115.33425271599999</v>
      </c>
      <c r="R89" s="87" t="s">
        <v>94</v>
      </c>
      <c r="S89" s="79">
        <v>0.5</v>
      </c>
      <c r="T89" s="78">
        <v>1.5</v>
      </c>
      <c r="U89" s="23"/>
      <c r="V89" s="23"/>
      <c r="W89" s="23"/>
      <c r="X89" s="23"/>
      <c r="Y89" s="23"/>
      <c r="Z89" s="23"/>
      <c r="AA89" s="23"/>
      <c r="AB89" s="23"/>
      <c r="AC89" s="23"/>
      <c r="AD89" s="23"/>
      <c r="AE89" s="23"/>
      <c r="AF89" s="23"/>
      <c r="AG89" s="23"/>
      <c r="AH89" s="23"/>
      <c r="AI89" s="23"/>
      <c r="AJ89" s="23"/>
      <c r="AK89" s="23"/>
      <c r="AL89" s="23"/>
      <c r="AM89" s="23"/>
      <c r="AN89" s="23"/>
      <c r="AO89" s="23"/>
      <c r="AP89" s="23"/>
      <c r="AQ89" s="23">
        <v>15</v>
      </c>
      <c r="AR89" s="23">
        <v>10</v>
      </c>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c r="BT89" s="23"/>
      <c r="BU89" s="23"/>
      <c r="BV89" s="23"/>
      <c r="BW89" s="23"/>
      <c r="BX89" s="23"/>
      <c r="BY89" s="23"/>
      <c r="BZ89" s="23"/>
      <c r="CA89" s="23"/>
      <c r="CB89" s="23"/>
      <c r="CC89" s="23"/>
      <c r="CD89" s="23"/>
      <c r="CE89" s="23"/>
      <c r="CF89" s="23"/>
      <c r="CG89" s="23"/>
      <c r="CH89" s="23"/>
      <c r="CI89" s="23"/>
      <c r="CJ89" s="23"/>
      <c r="CK89" s="23"/>
      <c r="CL89" s="23"/>
      <c r="CM89" s="23"/>
      <c r="CN89" s="23"/>
      <c r="CO89" s="23"/>
      <c r="CP89" s="23"/>
      <c r="CQ89" s="23"/>
      <c r="CR89" s="23"/>
      <c r="CS89" s="23"/>
      <c r="CT89" s="23"/>
      <c r="CU89" s="23"/>
      <c r="CV89" s="23"/>
      <c r="CW89" s="23"/>
      <c r="CX89" s="23"/>
      <c r="CY89" s="23"/>
      <c r="CZ89" s="23"/>
      <c r="DA89" s="23"/>
      <c r="DB89" s="23"/>
      <c r="DC89" s="23"/>
      <c r="DD89" s="23"/>
      <c r="DE89" s="23"/>
      <c r="DF89" s="23"/>
      <c r="DG89" s="23"/>
      <c r="DH89" s="23"/>
      <c r="DI89" s="23"/>
      <c r="DJ89" s="23"/>
      <c r="DK89" s="23"/>
      <c r="DL89" s="23"/>
      <c r="DM89" s="23"/>
      <c r="DN89" s="23"/>
      <c r="DO89" s="23"/>
      <c r="DP89" s="23"/>
      <c r="DQ89" s="23"/>
      <c r="DR89" s="23"/>
      <c r="DS89" s="23"/>
      <c r="DT89" s="23"/>
      <c r="DU89" s="23"/>
      <c r="DV89" s="23"/>
      <c r="DW89" s="23"/>
      <c r="DX89" s="23"/>
      <c r="DY89" s="23"/>
      <c r="DZ89" s="23"/>
      <c r="EA89" s="23"/>
      <c r="EB89" s="23"/>
      <c r="EC89" s="23"/>
      <c r="ED89" s="23"/>
      <c r="EE89" s="23"/>
      <c r="EF89" s="23"/>
      <c r="EG89" s="23"/>
      <c r="EH89" s="100">
        <v>3.5</v>
      </c>
      <c r="EI89" s="23">
        <f t="shared" si="12"/>
        <v>28.5</v>
      </c>
      <c r="EJ89" s="100">
        <v>35</v>
      </c>
      <c r="EL89" s="3" t="s">
        <v>271</v>
      </c>
      <c r="EM89" s="3" t="s">
        <v>851</v>
      </c>
      <c r="EN89" s="8">
        <v>1.5</v>
      </c>
      <c r="EO89" s="12">
        <v>6.8</v>
      </c>
      <c r="EP89" s="12"/>
      <c r="EQ89" s="12"/>
      <c r="ER89" s="12"/>
      <c r="ES89" s="12"/>
      <c r="ET89" s="12"/>
      <c r="EU89" s="12">
        <v>5</v>
      </c>
      <c r="EV89" s="12"/>
      <c r="EW89" s="12"/>
      <c r="EX89" s="12"/>
      <c r="EY89" s="12"/>
      <c r="EZ89" s="12"/>
      <c r="FA89" s="12"/>
      <c r="FB89" s="12"/>
      <c r="FC89" s="12"/>
      <c r="FD89" s="12"/>
      <c r="FE89" s="12"/>
      <c r="FF89" s="12"/>
      <c r="FG89" s="12"/>
      <c r="FH89" s="12"/>
      <c r="FI89" s="12"/>
      <c r="FJ89" s="12"/>
      <c r="FK89" s="12"/>
      <c r="FL89" s="12"/>
      <c r="FM89" s="12"/>
      <c r="FN89" s="12">
        <v>8</v>
      </c>
      <c r="FO89" s="12"/>
      <c r="FP89" s="12"/>
      <c r="FQ89" s="12"/>
      <c r="FR89" s="12"/>
      <c r="FS89" s="12"/>
      <c r="FT89" s="12"/>
      <c r="FU89" s="12"/>
      <c r="FV89" s="12"/>
      <c r="FW89" s="12"/>
      <c r="FX89" s="12"/>
      <c r="FY89" s="12"/>
      <c r="FZ89" s="12"/>
      <c r="GA89" s="12"/>
      <c r="GB89" s="12"/>
      <c r="GC89" s="12"/>
      <c r="GD89" s="12"/>
      <c r="GE89" s="12"/>
      <c r="GF89" s="12">
        <v>7</v>
      </c>
      <c r="GG89" s="12"/>
      <c r="GH89" s="12"/>
      <c r="GI89" s="12"/>
      <c r="GJ89" s="12"/>
      <c r="GK89" s="12"/>
      <c r="GL89" s="12"/>
      <c r="GM89" s="12"/>
      <c r="GN89" s="12"/>
      <c r="GO89" s="12"/>
      <c r="GP89" s="12"/>
      <c r="GQ89" s="12"/>
      <c r="GR89" s="12"/>
      <c r="GS89" s="12"/>
      <c r="GT89" s="12"/>
      <c r="GU89" s="12"/>
      <c r="GV89" s="12"/>
      <c r="GW89" s="12"/>
      <c r="GX89" s="12"/>
      <c r="GY89" s="12"/>
      <c r="GZ89" s="12"/>
      <c r="HA89" s="12">
        <v>8</v>
      </c>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v>10</v>
      </c>
      <c r="JE89" s="12">
        <f>SUM(EP89:JD89)</f>
        <v>38</v>
      </c>
      <c r="JF89" s="12">
        <v>40</v>
      </c>
      <c r="JG89" s="12"/>
      <c r="JH89" s="63" t="s">
        <v>489</v>
      </c>
      <c r="JI89" s="28" t="s">
        <v>891</v>
      </c>
      <c r="JL89" s="4"/>
      <c r="JM89" s="4"/>
      <c r="JN89" s="4"/>
      <c r="JO89" s="34"/>
      <c r="JP89" s="34"/>
      <c r="JQ89" s="34">
        <f t="shared" si="16"/>
        <v>0</v>
      </c>
      <c r="JR89" s="31"/>
      <c r="JS89" s="103">
        <v>3.03</v>
      </c>
      <c r="JT89">
        <v>37.050000000000004</v>
      </c>
      <c r="JU89" s="106">
        <v>14.46</v>
      </c>
      <c r="JV89" s="31"/>
      <c r="JW89" s="132">
        <v>5.16</v>
      </c>
      <c r="JX89" s="28">
        <v>4.91</v>
      </c>
      <c r="JY89" t="s">
        <v>596</v>
      </c>
      <c r="JZ89" s="106">
        <v>11.35</v>
      </c>
      <c r="KB89">
        <v>5.67</v>
      </c>
      <c r="KE89" s="37">
        <v>5.23</v>
      </c>
      <c r="KF89" s="103">
        <v>1.96</v>
      </c>
      <c r="KG89" s="103">
        <v>0.12</v>
      </c>
      <c r="KJ89" s="103">
        <f t="shared" si="13"/>
        <v>1.96</v>
      </c>
      <c r="KK89" s="103">
        <f t="shared" si="14"/>
        <v>0.12</v>
      </c>
      <c r="KL89" s="103">
        <f t="shared" si="15"/>
        <v>25.810000000000002</v>
      </c>
      <c r="KM89" s="103">
        <f>IF(ISBLANK(JU89),"",IF(ISBLANK(JS91),"",IFERROR(((JU89-JS91)/0.36/P89),"")))</f>
        <v>0.71585648148148151</v>
      </c>
      <c r="KN89" s="103">
        <f>IF(ISBLANK(JU89),"",IF(ISBLANK(JU91),"",IFERROR(((JU89-JU91)/0.36/P89),"")))</f>
        <v>0.54340277777777779</v>
      </c>
      <c r="KO89" s="103">
        <f>IF(ISBLANK(KL89),"",IF(ISBLANK(JT91),"",IFERROR(((KL89-JT91)/0.36/P89),"")))</f>
        <v>-0.84490740740740711</v>
      </c>
      <c r="KP89" s="103">
        <f>IF(ISBLANK(KL91),"",IF(ISBLANK(KL89),"",IFERROR(((KL89-KL91)/0.36/P89),"")))</f>
        <v>0.57928240740740755</v>
      </c>
      <c r="KQ89" s="103"/>
      <c r="KR89" s="103"/>
      <c r="KS89" s="103">
        <v>0.91</v>
      </c>
      <c r="KT89" s="103">
        <v>0.16</v>
      </c>
      <c r="KU89">
        <v>25.810000000000002</v>
      </c>
      <c r="KV89" s="73">
        <v>71.694444444444457</v>
      </c>
      <c r="KW89" s="73">
        <v>0.71585648148148151</v>
      </c>
      <c r="KX89" s="73">
        <v>0.54340277777777779</v>
      </c>
      <c r="KY89" s="73">
        <v>-0.84490740740740711</v>
      </c>
      <c r="KZ89" s="73">
        <v>0.57928240740740755</v>
      </c>
    </row>
    <row r="90" spans="1:312" x14ac:dyDescent="0.25">
      <c r="A90" s="12" t="s">
        <v>196</v>
      </c>
      <c r="B90" s="4" t="s">
        <v>238</v>
      </c>
      <c r="C90" s="4" t="s">
        <v>663</v>
      </c>
      <c r="D90" s="4" t="s">
        <v>739</v>
      </c>
      <c r="E90" s="4" t="s">
        <v>31</v>
      </c>
      <c r="F90" s="12" t="s">
        <v>561</v>
      </c>
      <c r="G90" s="12" t="s">
        <v>556</v>
      </c>
      <c r="H90" s="24">
        <v>2</v>
      </c>
      <c r="I90" s="12" t="s">
        <v>562</v>
      </c>
      <c r="J90" s="12" t="s">
        <v>564</v>
      </c>
      <c r="K90" s="23">
        <v>980</v>
      </c>
      <c r="L90" s="94">
        <v>-3.3032679740000002</v>
      </c>
      <c r="M90" s="94">
        <v>34.847795963000003</v>
      </c>
      <c r="N90" s="17">
        <v>42819</v>
      </c>
      <c r="O90" s="17">
        <v>42866</v>
      </c>
      <c r="P90" s="23">
        <f t="shared" si="17"/>
        <v>47</v>
      </c>
      <c r="Q90" s="73">
        <f>INDEX([1]Sheet1!$J:$J,MATCH(A90,[1]Sheet1!$A:$A,0))</f>
        <v>115.33425271599999</v>
      </c>
      <c r="R90" s="87" t="s">
        <v>94</v>
      </c>
      <c r="S90" s="79">
        <v>2.5</v>
      </c>
      <c r="T90" s="78">
        <v>6.4</v>
      </c>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v>20</v>
      </c>
      <c r="AT90" s="23"/>
      <c r="AU90" s="23"/>
      <c r="AV90" s="23"/>
      <c r="AW90" s="23"/>
      <c r="AX90" s="23"/>
      <c r="AY90" s="23"/>
      <c r="AZ90" s="23"/>
      <c r="BA90" s="23"/>
      <c r="BB90" s="23"/>
      <c r="BC90" s="23"/>
      <c r="BD90" s="23"/>
      <c r="BE90" s="23"/>
      <c r="BF90" s="23"/>
      <c r="BG90" s="23"/>
      <c r="BH90" s="23"/>
      <c r="BI90" s="23"/>
      <c r="BJ90" s="23"/>
      <c r="BK90" s="23"/>
      <c r="BL90" s="23"/>
      <c r="BM90" s="23"/>
      <c r="BN90" s="23"/>
      <c r="BO90" s="23"/>
      <c r="BP90" s="23"/>
      <c r="BQ90" s="23"/>
      <c r="BR90" s="23"/>
      <c r="BS90" s="23"/>
      <c r="BT90" s="23"/>
      <c r="BU90" s="23"/>
      <c r="BV90" s="23"/>
      <c r="BW90" s="23"/>
      <c r="BX90" s="23"/>
      <c r="BY90" s="23"/>
      <c r="BZ90" s="23"/>
      <c r="CA90" s="23"/>
      <c r="CB90" s="23"/>
      <c r="CC90" s="23"/>
      <c r="CD90" s="23"/>
      <c r="CE90" s="23"/>
      <c r="CF90" s="23"/>
      <c r="CG90" s="23"/>
      <c r="CH90" s="23"/>
      <c r="CI90" s="23"/>
      <c r="CJ90" s="23"/>
      <c r="CK90" s="23"/>
      <c r="CL90" s="23"/>
      <c r="CM90" s="23"/>
      <c r="CN90" s="23"/>
      <c r="CO90" s="23"/>
      <c r="CP90" s="23"/>
      <c r="CQ90" s="23"/>
      <c r="CR90" s="23"/>
      <c r="CS90" s="23"/>
      <c r="CT90" s="23"/>
      <c r="CU90" s="23"/>
      <c r="CV90" s="23"/>
      <c r="CW90" s="23"/>
      <c r="CX90" s="23"/>
      <c r="CY90" s="23"/>
      <c r="CZ90" s="23"/>
      <c r="DA90" s="23"/>
      <c r="DB90" s="23"/>
      <c r="DC90" s="23"/>
      <c r="DD90" s="23"/>
      <c r="DE90" s="23"/>
      <c r="DF90" s="23"/>
      <c r="DG90" s="23"/>
      <c r="DH90" s="23"/>
      <c r="DI90" s="23"/>
      <c r="DJ90" s="23"/>
      <c r="DK90" s="23"/>
      <c r="DL90" s="23"/>
      <c r="DM90" s="23"/>
      <c r="DN90" s="23"/>
      <c r="DO90" s="23"/>
      <c r="DP90" s="23"/>
      <c r="DQ90" s="23"/>
      <c r="DR90" s="23"/>
      <c r="DS90" s="23"/>
      <c r="DT90" s="23"/>
      <c r="DU90" s="23"/>
      <c r="DV90" s="23"/>
      <c r="DW90" s="23"/>
      <c r="DX90" s="23"/>
      <c r="DY90" s="23"/>
      <c r="DZ90" s="23"/>
      <c r="EA90" s="23"/>
      <c r="EB90" s="23"/>
      <c r="EC90" s="23"/>
      <c r="ED90" s="23"/>
      <c r="EE90" s="23"/>
      <c r="EF90" s="23"/>
      <c r="EG90" s="23"/>
      <c r="EH90" s="100">
        <v>15</v>
      </c>
      <c r="EI90" s="23">
        <f t="shared" si="12"/>
        <v>35</v>
      </c>
      <c r="EJ90" s="100">
        <v>40</v>
      </c>
      <c r="EM90" s="3" t="s">
        <v>851</v>
      </c>
      <c r="EN90" s="8">
        <v>2</v>
      </c>
      <c r="EO90" s="12">
        <v>9.6</v>
      </c>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v>10</v>
      </c>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v>40</v>
      </c>
      <c r="JE90" s="12">
        <f>SUM(EP90:JD90)</f>
        <v>50</v>
      </c>
      <c r="JF90" s="12">
        <v>60</v>
      </c>
      <c r="JG90" s="12"/>
      <c r="JH90" s="63" t="s">
        <v>489</v>
      </c>
      <c r="JI90" s="28" t="s">
        <v>891</v>
      </c>
      <c r="JL90" s="4"/>
      <c r="JM90" s="4"/>
      <c r="JN90" s="4"/>
      <c r="JO90" s="34"/>
      <c r="JP90" s="34"/>
      <c r="JQ90" s="34">
        <f t="shared" si="16"/>
        <v>0</v>
      </c>
      <c r="JR90" s="31"/>
      <c r="JS90" s="103">
        <v>9.42</v>
      </c>
      <c r="JT90">
        <v>90.29</v>
      </c>
      <c r="JV90" s="31"/>
      <c r="JW90" s="132"/>
      <c r="JX90" s="28"/>
      <c r="KJ90" s="103" t="str">
        <f t="shared" si="13"/>
        <v/>
      </c>
      <c r="KK90" s="103" t="str">
        <f t="shared" si="14"/>
        <v/>
      </c>
      <c r="KL90" s="103" t="str">
        <f t="shared" si="15"/>
        <v/>
      </c>
      <c r="KM90" s="103" t="str">
        <f>IF(ISBLANK(JU90),"",IF(ISBLANK(JS91),"",IFERROR(((JU90-JS91)/0.36/P90),"")))</f>
        <v/>
      </c>
      <c r="KN90" s="103" t="str">
        <f>IF(ISBLANK(JU90),"",IF(ISBLANK(JU91),"",IFERROR(((JU90-JU91)/0.36/P90),"")))</f>
        <v/>
      </c>
      <c r="KO90" s="103" t="str">
        <f>IF(ISBLANK(KL90),"",IF(ISBLANK(JT91),"",IFERROR(((KL90-JT91)/0.36/P90),"")))</f>
        <v/>
      </c>
      <c r="KP90" s="103" t="str">
        <f>IF(ISBLANK(KL91),"",IF(ISBLANK(KL90),"",IFERROR(((KL90-KL91)/0.36/P90),"")))</f>
        <v/>
      </c>
      <c r="KQ90" s="103"/>
      <c r="KR90" s="103"/>
      <c r="KS90" s="103"/>
      <c r="KT90" s="103"/>
      <c r="KU90" t="s">
        <v>787</v>
      </c>
      <c r="KV90" s="73" t="s">
        <v>787</v>
      </c>
      <c r="KW90" s="73" t="s">
        <v>787</v>
      </c>
      <c r="KX90" s="73" t="s">
        <v>787</v>
      </c>
      <c r="KY90" s="73" t="s">
        <v>787</v>
      </c>
      <c r="KZ90" s="73" t="s">
        <v>787</v>
      </c>
    </row>
    <row r="91" spans="1:312" x14ac:dyDescent="0.25">
      <c r="A91" s="12" t="s">
        <v>197</v>
      </c>
      <c r="B91" s="4" t="s">
        <v>238</v>
      </c>
      <c r="C91" s="4" t="s">
        <v>663</v>
      </c>
      <c r="D91" s="12" t="s">
        <v>739</v>
      </c>
      <c r="E91" s="4" t="s">
        <v>31</v>
      </c>
      <c r="F91" s="12" t="s">
        <v>561</v>
      </c>
      <c r="G91" s="12" t="s">
        <v>556</v>
      </c>
      <c r="H91" s="24">
        <v>2</v>
      </c>
      <c r="I91" s="12" t="s">
        <v>559</v>
      </c>
      <c r="J91" s="12" t="s">
        <v>564</v>
      </c>
      <c r="K91" s="24">
        <v>980</v>
      </c>
      <c r="L91" s="94">
        <v>-3.3032679740000002</v>
      </c>
      <c r="M91" s="94">
        <v>34.847795963000003</v>
      </c>
      <c r="N91" s="17">
        <v>42818</v>
      </c>
      <c r="O91" s="17">
        <v>42866</v>
      </c>
      <c r="P91" s="23">
        <f t="shared" si="17"/>
        <v>48</v>
      </c>
      <c r="Q91" s="73">
        <f>INDEX([1]Sheet1!$J:$J,MATCH(A91,[1]Sheet1!$A:$A,0))</f>
        <v>115.33425271599999</v>
      </c>
      <c r="R91" s="87" t="s">
        <v>94</v>
      </c>
      <c r="S91" s="79">
        <v>1.7</v>
      </c>
      <c r="T91" s="78">
        <v>3.5</v>
      </c>
      <c r="U91" s="23"/>
      <c r="V91" s="23"/>
      <c r="W91" s="23"/>
      <c r="X91" s="23"/>
      <c r="Y91" s="23"/>
      <c r="Z91" s="23"/>
      <c r="AA91" s="23"/>
      <c r="AB91" s="23"/>
      <c r="AC91" s="23"/>
      <c r="AD91" s="23"/>
      <c r="AE91" s="23"/>
      <c r="AF91" s="23"/>
      <c r="AG91" s="23"/>
      <c r="AH91" s="23"/>
      <c r="AI91" s="23"/>
      <c r="AJ91" s="23"/>
      <c r="AK91" s="23"/>
      <c r="AL91" s="23"/>
      <c r="AM91" s="23"/>
      <c r="AN91" s="23"/>
      <c r="AO91" s="23"/>
      <c r="AP91" s="23"/>
      <c r="AQ91" s="23">
        <v>17</v>
      </c>
      <c r="AR91" s="23"/>
      <c r="AS91" s="23"/>
      <c r="AT91" s="23"/>
      <c r="AU91" s="23"/>
      <c r="AV91" s="23"/>
      <c r="AW91" s="23"/>
      <c r="AX91" s="23"/>
      <c r="AY91" s="23"/>
      <c r="AZ91" s="23"/>
      <c r="BA91" s="23"/>
      <c r="BB91" s="23"/>
      <c r="BC91" s="23"/>
      <c r="BD91" s="23"/>
      <c r="BE91" s="23"/>
      <c r="BF91" s="23"/>
      <c r="BG91" s="23"/>
      <c r="BH91" s="23"/>
      <c r="BI91" s="23"/>
      <c r="BJ91" s="23"/>
      <c r="BK91" s="23"/>
      <c r="BL91" s="23"/>
      <c r="BM91" s="23"/>
      <c r="BN91" s="23"/>
      <c r="BO91" s="23"/>
      <c r="BP91" s="23"/>
      <c r="BQ91" s="23"/>
      <c r="BR91" s="23"/>
      <c r="BS91" s="23"/>
      <c r="BT91" s="23"/>
      <c r="BU91" s="23"/>
      <c r="BV91" s="23"/>
      <c r="BW91" s="23"/>
      <c r="BX91" s="23"/>
      <c r="BY91" s="23"/>
      <c r="BZ91" s="23"/>
      <c r="CA91" s="23"/>
      <c r="CB91" s="23"/>
      <c r="CC91" s="23"/>
      <c r="CD91" s="23"/>
      <c r="CE91" s="23"/>
      <c r="CF91" s="23"/>
      <c r="CG91" s="23"/>
      <c r="CH91" s="23"/>
      <c r="CI91" s="23"/>
      <c r="CJ91" s="23"/>
      <c r="CK91" s="23"/>
      <c r="CL91" s="23"/>
      <c r="CM91" s="23"/>
      <c r="CN91" s="23"/>
      <c r="CO91" s="23"/>
      <c r="CP91" s="23"/>
      <c r="CQ91" s="23"/>
      <c r="CR91" s="23"/>
      <c r="CS91" s="23"/>
      <c r="CT91" s="23"/>
      <c r="CU91" s="23"/>
      <c r="CV91" s="23"/>
      <c r="CW91" s="23"/>
      <c r="CX91" s="23"/>
      <c r="CY91" s="23"/>
      <c r="CZ91" s="23"/>
      <c r="DA91" s="23"/>
      <c r="DB91" s="23"/>
      <c r="DC91" s="23"/>
      <c r="DD91" s="23"/>
      <c r="DE91" s="23"/>
      <c r="DF91" s="23"/>
      <c r="DG91" s="23"/>
      <c r="DH91" s="23"/>
      <c r="DI91" s="23"/>
      <c r="DJ91" s="23"/>
      <c r="DK91" s="23"/>
      <c r="DL91" s="23"/>
      <c r="DM91" s="23"/>
      <c r="DN91" s="23"/>
      <c r="DO91" s="23"/>
      <c r="DP91" s="23"/>
      <c r="DQ91" s="23"/>
      <c r="DR91" s="23"/>
      <c r="DS91" s="23"/>
      <c r="DT91" s="23"/>
      <c r="DU91" s="23"/>
      <c r="DV91" s="23"/>
      <c r="DW91" s="23"/>
      <c r="DX91" s="23"/>
      <c r="DY91" s="23"/>
      <c r="DZ91" s="23"/>
      <c r="EA91" s="23"/>
      <c r="EB91" s="23"/>
      <c r="EC91" s="23"/>
      <c r="ED91" s="23"/>
      <c r="EE91" s="23"/>
      <c r="EF91" s="23"/>
      <c r="EG91" s="23"/>
      <c r="EH91" s="100">
        <v>10</v>
      </c>
      <c r="EI91" s="23">
        <f t="shared" si="12"/>
        <v>27</v>
      </c>
      <c r="EJ91" s="100">
        <v>30</v>
      </c>
      <c r="EM91" s="3" t="s">
        <v>851</v>
      </c>
      <c r="EN91" s="8">
        <v>1.7</v>
      </c>
      <c r="EO91" s="12">
        <v>3.2</v>
      </c>
      <c r="EP91" s="12"/>
      <c r="EQ91" s="12"/>
      <c r="ER91" s="12"/>
      <c r="ES91" s="12"/>
      <c r="ET91" s="12"/>
      <c r="EU91" s="12"/>
      <c r="EV91" s="12"/>
      <c r="EW91" s="12"/>
      <c r="EX91" s="12"/>
      <c r="EY91" s="12"/>
      <c r="EZ91" s="12"/>
      <c r="FA91" s="12"/>
      <c r="FB91" s="12"/>
      <c r="FC91" s="12"/>
      <c r="FD91" s="12"/>
      <c r="FE91" s="12"/>
      <c r="FF91" s="12"/>
      <c r="FG91" s="12"/>
      <c r="FH91" s="12"/>
      <c r="FI91" s="12"/>
      <c r="FJ91" s="12"/>
      <c r="FK91" s="12"/>
      <c r="FL91" s="12">
        <v>7</v>
      </c>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v>15</v>
      </c>
      <c r="JE91" s="12">
        <f>SUM(EP91:JD91)</f>
        <v>22</v>
      </c>
      <c r="JF91" s="12">
        <v>25</v>
      </c>
      <c r="JG91" s="12"/>
      <c r="JH91" s="63" t="s">
        <v>489</v>
      </c>
      <c r="JI91" s="28" t="s">
        <v>891</v>
      </c>
      <c r="JL91" s="4"/>
      <c r="JM91" s="4"/>
      <c r="JN91" s="4"/>
      <c r="JO91" s="34"/>
      <c r="JP91" s="34"/>
      <c r="JQ91" s="34">
        <f t="shared" si="16"/>
        <v>0</v>
      </c>
      <c r="JR91" s="31"/>
      <c r="JS91" s="103">
        <v>2.09</v>
      </c>
      <c r="JT91">
        <v>40.409999999999997</v>
      </c>
      <c r="JU91" s="103">
        <v>5.07</v>
      </c>
      <c r="JV91" s="31"/>
      <c r="JW91" s="132"/>
      <c r="JX91" s="28">
        <v>5.07</v>
      </c>
      <c r="JZ91" s="106">
        <v>10.73</v>
      </c>
      <c r="KB91">
        <v>6.37</v>
      </c>
      <c r="KE91" s="37">
        <v>4.33</v>
      </c>
      <c r="KJ91" s="103" t="str">
        <f t="shared" si="13"/>
        <v/>
      </c>
      <c r="KK91" s="103" t="str">
        <f t="shared" si="14"/>
        <v/>
      </c>
      <c r="KL91" s="103">
        <f t="shared" si="15"/>
        <v>15.8</v>
      </c>
      <c r="KM91" s="103">
        <f>IF(ISBLANK(JU91),"",IF(ISBLANK(JS91),"",IFERROR(((JU91-JS91)/0.36/P91),"")))</f>
        <v>0.17245370370370372</v>
      </c>
      <c r="KO91" s="103">
        <f>IF(ISBLANK(KL91),"",IF(ISBLANK(JT91),"",IFERROR(((KL91-JT91)/0.36/P91),"")))</f>
        <v>-1.4241898148148147</v>
      </c>
      <c r="KQ91" s="103"/>
      <c r="KR91" s="103"/>
      <c r="KS91" s="103">
        <v>1.44</v>
      </c>
      <c r="KT91" s="103">
        <v>0.2</v>
      </c>
      <c r="KU91">
        <v>15.8</v>
      </c>
      <c r="KV91" s="73">
        <v>43.888888888888893</v>
      </c>
      <c r="KW91" s="73">
        <v>0.17245370370370372</v>
      </c>
      <c r="KX91" s="73"/>
      <c r="KY91" s="73">
        <v>-1.4241898148148147</v>
      </c>
      <c r="KZ91" s="73"/>
    </row>
    <row r="92" spans="1:312" x14ac:dyDescent="0.25">
      <c r="A92" s="12" t="s">
        <v>198</v>
      </c>
      <c r="B92" s="4" t="s">
        <v>239</v>
      </c>
      <c r="C92" s="4" t="s">
        <v>663</v>
      </c>
      <c r="D92" s="4" t="s">
        <v>740</v>
      </c>
      <c r="E92" s="4" t="s">
        <v>31</v>
      </c>
      <c r="F92" s="12" t="s">
        <v>561</v>
      </c>
      <c r="G92" s="12" t="s">
        <v>556</v>
      </c>
      <c r="H92" s="24">
        <v>3</v>
      </c>
      <c r="I92" s="12" t="s">
        <v>557</v>
      </c>
      <c r="J92" s="12" t="s">
        <v>564</v>
      </c>
      <c r="K92" s="23">
        <v>998</v>
      </c>
      <c r="L92" s="94">
        <v>-3.295644969</v>
      </c>
      <c r="M92" s="94">
        <v>34.852435010999997</v>
      </c>
      <c r="N92" s="17">
        <v>42818</v>
      </c>
      <c r="O92" s="17">
        <v>42866</v>
      </c>
      <c r="P92" s="23">
        <f t="shared" si="17"/>
        <v>48</v>
      </c>
      <c r="Q92" s="73">
        <f>INDEX([1]Sheet1!$J:$J,MATCH(A92,[1]Sheet1!$A:$A,0))</f>
        <v>115.33425271599999</v>
      </c>
      <c r="R92" s="87" t="s">
        <v>94</v>
      </c>
      <c r="S92" s="79">
        <v>1.2</v>
      </c>
      <c r="T92" s="78">
        <v>4.0999999999999996</v>
      </c>
      <c r="U92" s="23"/>
      <c r="V92" s="23"/>
      <c r="W92" s="23"/>
      <c r="X92" s="23"/>
      <c r="Y92" s="23"/>
      <c r="Z92" s="23"/>
      <c r="AA92" s="23"/>
      <c r="AB92" s="23"/>
      <c r="AC92" s="23"/>
      <c r="AD92" s="23"/>
      <c r="AE92" s="23"/>
      <c r="AF92" s="23"/>
      <c r="AG92" s="23"/>
      <c r="AH92" s="23"/>
      <c r="AI92" s="23"/>
      <c r="AJ92" s="23"/>
      <c r="AK92" s="23"/>
      <c r="AL92" s="23"/>
      <c r="AM92" s="23"/>
      <c r="AN92" s="23"/>
      <c r="AO92" s="23"/>
      <c r="AP92" s="23"/>
      <c r="AQ92" s="23">
        <v>34</v>
      </c>
      <c r="AR92" s="23">
        <v>5</v>
      </c>
      <c r="AS92" s="23"/>
      <c r="AT92" s="23"/>
      <c r="AU92" s="23"/>
      <c r="AV92" s="23"/>
      <c r="AW92" s="23"/>
      <c r="AX92" s="23"/>
      <c r="AY92" s="23"/>
      <c r="AZ92" s="23"/>
      <c r="BA92" s="23"/>
      <c r="BB92" s="23"/>
      <c r="BC92" s="23"/>
      <c r="BD92" s="23"/>
      <c r="BE92" s="23"/>
      <c r="BF92" s="23"/>
      <c r="BG92" s="23"/>
      <c r="BH92" s="23"/>
      <c r="BI92" s="23"/>
      <c r="BJ92" s="23"/>
      <c r="BK92" s="23"/>
      <c r="BL92" s="23"/>
      <c r="BM92" s="23"/>
      <c r="BN92" s="23"/>
      <c r="BO92" s="23"/>
      <c r="BP92" s="23"/>
      <c r="BQ92" s="23"/>
      <c r="BR92" s="23"/>
      <c r="BS92" s="23"/>
      <c r="BT92" s="23"/>
      <c r="BU92" s="23"/>
      <c r="BV92" s="23"/>
      <c r="BW92" s="23"/>
      <c r="BX92" s="23"/>
      <c r="BY92" s="23"/>
      <c r="BZ92" s="23"/>
      <c r="CA92" s="23"/>
      <c r="CB92" s="23"/>
      <c r="CC92" s="23"/>
      <c r="CD92" s="23"/>
      <c r="CE92" s="23"/>
      <c r="CF92" s="23"/>
      <c r="CG92" s="23"/>
      <c r="CH92" s="23"/>
      <c r="CI92" s="23"/>
      <c r="CJ92" s="23"/>
      <c r="CK92" s="23"/>
      <c r="CL92" s="23"/>
      <c r="CM92" s="23"/>
      <c r="CN92" s="23"/>
      <c r="CO92" s="23"/>
      <c r="CP92" s="23"/>
      <c r="CQ92" s="23"/>
      <c r="CR92" s="23"/>
      <c r="CS92" s="23"/>
      <c r="CT92" s="23"/>
      <c r="CU92" s="23"/>
      <c r="CV92" s="23"/>
      <c r="CW92" s="23"/>
      <c r="CX92" s="23"/>
      <c r="CY92" s="23"/>
      <c r="CZ92" s="23"/>
      <c r="DA92" s="23"/>
      <c r="DB92" s="23"/>
      <c r="DC92" s="23"/>
      <c r="DD92" s="23"/>
      <c r="DE92" s="23"/>
      <c r="DF92" s="23"/>
      <c r="DG92" s="23"/>
      <c r="DH92" s="23"/>
      <c r="DI92" s="23"/>
      <c r="DJ92" s="23"/>
      <c r="DK92" s="23"/>
      <c r="DL92" s="23"/>
      <c r="DM92" s="23"/>
      <c r="DN92" s="23"/>
      <c r="DO92" s="23"/>
      <c r="DP92" s="23"/>
      <c r="DQ92" s="23"/>
      <c r="DR92" s="23"/>
      <c r="DS92" s="23"/>
      <c r="DT92" s="23"/>
      <c r="DU92" s="23"/>
      <c r="DV92" s="23"/>
      <c r="DW92" s="23"/>
      <c r="DX92" s="23"/>
      <c r="DY92" s="23"/>
      <c r="DZ92" s="23"/>
      <c r="EA92" s="23"/>
      <c r="EB92" s="23"/>
      <c r="EC92" s="23"/>
      <c r="ED92" s="23"/>
      <c r="EE92" s="23"/>
      <c r="EF92" s="23"/>
      <c r="EG92" s="23"/>
      <c r="EH92" s="100">
        <v>6</v>
      </c>
      <c r="EI92" s="23">
        <f t="shared" si="12"/>
        <v>45</v>
      </c>
      <c r="EJ92" s="100">
        <v>50</v>
      </c>
      <c r="EL92" s="3" t="s">
        <v>274</v>
      </c>
      <c r="EM92" s="3" t="s">
        <v>851</v>
      </c>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12"/>
      <c r="JH92" s="63" t="s">
        <v>487</v>
      </c>
      <c r="JI92" s="28" t="s">
        <v>891</v>
      </c>
      <c r="JL92" s="4"/>
      <c r="JM92" s="4"/>
      <c r="JN92" s="4"/>
      <c r="JO92" s="34"/>
      <c r="JP92" s="34"/>
      <c r="JQ92" s="34">
        <f t="shared" si="16"/>
        <v>0</v>
      </c>
      <c r="JR92" s="31"/>
      <c r="JS92" s="103">
        <v>8.26</v>
      </c>
      <c r="JT92">
        <v>38.380000000000003</v>
      </c>
      <c r="JV92" s="31"/>
      <c r="JW92" s="132"/>
      <c r="JX92" s="28"/>
      <c r="KJ92" s="103" t="str">
        <f t="shared" si="13"/>
        <v/>
      </c>
      <c r="KK92" s="103" t="str">
        <f t="shared" si="14"/>
        <v/>
      </c>
      <c r="KL92" s="103" t="str">
        <f t="shared" si="15"/>
        <v/>
      </c>
      <c r="KM92" s="103" t="str">
        <f>IF(ISBLANK(JU92),"",IF(ISBLANK(JS94),"",IFERROR(((JU92-JS94)/0.36/P92),"")))</f>
        <v/>
      </c>
      <c r="KN92" s="103" t="str">
        <f>IF(ISBLANK(JU92),"",IF(ISBLANK(JU94),"",IFERROR(((JU92-JU94)/0.36/P92),"")))</f>
        <v/>
      </c>
      <c r="KO92" s="103" t="str">
        <f>IF(ISBLANK(KL92),"",IF(ISBLANK(JT94),"",IFERROR(((KL92-JT94)/0.36/P92),"")))</f>
        <v/>
      </c>
      <c r="KP92" s="103" t="str">
        <f>IF(ISBLANK(KL94),"",IF(ISBLANK(KL92),"",IFERROR(((KL92-KL94)/0.36/P92),"")))</f>
        <v/>
      </c>
      <c r="KQ92" s="103"/>
      <c r="KR92" s="103"/>
      <c r="KS92" s="103"/>
      <c r="KT92" s="103"/>
      <c r="KU92" t="s">
        <v>787</v>
      </c>
      <c r="KV92" s="73" t="s">
        <v>787</v>
      </c>
      <c r="KW92" s="73" t="s">
        <v>787</v>
      </c>
      <c r="KX92" s="73" t="s">
        <v>787</v>
      </c>
      <c r="KY92" s="73" t="s">
        <v>787</v>
      </c>
      <c r="KZ92" s="73" t="s">
        <v>787</v>
      </c>
    </row>
    <row r="93" spans="1:312" x14ac:dyDescent="0.25">
      <c r="A93" s="12" t="s">
        <v>199</v>
      </c>
      <c r="B93" s="4" t="s">
        <v>239</v>
      </c>
      <c r="C93" s="4" t="s">
        <v>663</v>
      </c>
      <c r="D93" s="4" t="s">
        <v>740</v>
      </c>
      <c r="E93" s="4" t="s">
        <v>31</v>
      </c>
      <c r="F93" s="12" t="s">
        <v>561</v>
      </c>
      <c r="G93" s="12" t="s">
        <v>556</v>
      </c>
      <c r="H93" s="24">
        <v>3</v>
      </c>
      <c r="I93" s="12" t="s">
        <v>562</v>
      </c>
      <c r="J93" s="12" t="s">
        <v>564</v>
      </c>
      <c r="K93" s="23">
        <v>998</v>
      </c>
      <c r="L93" s="94">
        <v>-3.295644969</v>
      </c>
      <c r="M93" s="94">
        <v>34.852435010999997</v>
      </c>
      <c r="N93" s="17">
        <v>42819</v>
      </c>
      <c r="O93" s="17">
        <v>42866</v>
      </c>
      <c r="P93" s="23">
        <f t="shared" si="17"/>
        <v>47</v>
      </c>
      <c r="Q93" s="73">
        <f>INDEX([1]Sheet1!$J:$J,MATCH(A93,[1]Sheet1!$A:$A,0))</f>
        <v>115.33425271599999</v>
      </c>
      <c r="R93" s="87" t="s">
        <v>94</v>
      </c>
      <c r="S93" s="79">
        <v>1.5</v>
      </c>
      <c r="T93" s="78">
        <v>4.3</v>
      </c>
      <c r="U93" s="23"/>
      <c r="V93" s="23"/>
      <c r="W93" s="23"/>
      <c r="X93" s="23"/>
      <c r="Y93" s="23"/>
      <c r="Z93" s="23"/>
      <c r="AA93" s="23"/>
      <c r="AB93" s="23"/>
      <c r="AC93" s="23"/>
      <c r="AD93" s="23"/>
      <c r="AE93" s="23"/>
      <c r="AF93" s="23"/>
      <c r="AG93" s="23"/>
      <c r="AH93" s="23"/>
      <c r="AI93" s="23"/>
      <c r="AJ93" s="23"/>
      <c r="AK93" s="23"/>
      <c r="AL93" s="23"/>
      <c r="AM93" s="23"/>
      <c r="AN93" s="23"/>
      <c r="AO93" s="23"/>
      <c r="AP93" s="23"/>
      <c r="AQ93" s="23">
        <v>25</v>
      </c>
      <c r="AR93" s="23"/>
      <c r="AS93" s="23"/>
      <c r="AT93" s="23"/>
      <c r="AU93" s="23"/>
      <c r="AV93" s="23"/>
      <c r="AW93" s="23"/>
      <c r="AX93" s="23"/>
      <c r="AY93" s="23"/>
      <c r="AZ93" s="23"/>
      <c r="BA93" s="23"/>
      <c r="BB93" s="23"/>
      <c r="BC93" s="23"/>
      <c r="BD93" s="23"/>
      <c r="BE93" s="23"/>
      <c r="BF93" s="23"/>
      <c r="BG93" s="23"/>
      <c r="BH93" s="23"/>
      <c r="BI93" s="23"/>
      <c r="BJ93" s="23"/>
      <c r="BK93" s="23"/>
      <c r="BL93" s="23"/>
      <c r="BM93" s="23"/>
      <c r="BN93" s="23"/>
      <c r="BO93" s="23"/>
      <c r="BP93" s="23"/>
      <c r="BQ93" s="23"/>
      <c r="BR93" s="23"/>
      <c r="BS93" s="23"/>
      <c r="BT93" s="23"/>
      <c r="BU93" s="23"/>
      <c r="BV93" s="23"/>
      <c r="BW93" s="23"/>
      <c r="BX93" s="23"/>
      <c r="BY93" s="23"/>
      <c r="BZ93" s="23"/>
      <c r="CA93" s="23"/>
      <c r="CB93" s="23"/>
      <c r="CC93" s="23"/>
      <c r="CD93" s="23"/>
      <c r="CE93" s="23"/>
      <c r="CF93" s="23"/>
      <c r="CG93" s="23"/>
      <c r="CH93" s="23"/>
      <c r="CI93" s="23"/>
      <c r="CJ93" s="23"/>
      <c r="CK93" s="23"/>
      <c r="CL93" s="23"/>
      <c r="CM93" s="23"/>
      <c r="CN93" s="23"/>
      <c r="CO93" s="23"/>
      <c r="CP93" s="23"/>
      <c r="CQ93" s="23"/>
      <c r="CR93" s="23"/>
      <c r="CS93" s="23"/>
      <c r="CT93" s="23"/>
      <c r="CU93" s="23"/>
      <c r="CV93" s="23"/>
      <c r="CW93" s="23"/>
      <c r="CX93" s="23"/>
      <c r="CY93" s="23"/>
      <c r="CZ93" s="23"/>
      <c r="DA93" s="23"/>
      <c r="DB93" s="23"/>
      <c r="DC93" s="23"/>
      <c r="DD93" s="23"/>
      <c r="DE93" s="23"/>
      <c r="DF93" s="23"/>
      <c r="DG93" s="23"/>
      <c r="DH93" s="23"/>
      <c r="DI93" s="23"/>
      <c r="DJ93" s="23"/>
      <c r="DK93" s="23"/>
      <c r="DL93" s="23"/>
      <c r="DM93" s="23"/>
      <c r="DN93" s="23"/>
      <c r="DO93" s="23"/>
      <c r="DP93" s="23"/>
      <c r="DQ93" s="23"/>
      <c r="DR93" s="23"/>
      <c r="DS93" s="23"/>
      <c r="DT93" s="23"/>
      <c r="DU93" s="23"/>
      <c r="DV93" s="23"/>
      <c r="DW93" s="23"/>
      <c r="DX93" s="23"/>
      <c r="DY93" s="23"/>
      <c r="DZ93" s="23"/>
      <c r="EA93" s="23"/>
      <c r="EB93" s="23"/>
      <c r="EC93" s="23"/>
      <c r="ED93" s="23"/>
      <c r="EE93" s="23"/>
      <c r="EF93" s="23"/>
      <c r="EG93" s="23"/>
      <c r="EH93" s="100">
        <v>6</v>
      </c>
      <c r="EI93" s="23">
        <f t="shared" si="12"/>
        <v>31</v>
      </c>
      <c r="EJ93" s="100">
        <v>31</v>
      </c>
      <c r="EM93" s="3" t="s">
        <v>851</v>
      </c>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12"/>
      <c r="JH93" s="63" t="s">
        <v>487</v>
      </c>
      <c r="JI93" s="28" t="s">
        <v>891</v>
      </c>
      <c r="JL93" s="4"/>
      <c r="JM93" s="4"/>
      <c r="JN93" s="4"/>
      <c r="JO93" s="34"/>
      <c r="JP93" s="34"/>
      <c r="JQ93" s="34">
        <f t="shared" si="16"/>
        <v>0</v>
      </c>
      <c r="JR93" s="31"/>
      <c r="JS93" s="103">
        <v>17.64</v>
      </c>
      <c r="JT93">
        <v>74.03</v>
      </c>
      <c r="JU93" s="103">
        <v>8.0399999999999991</v>
      </c>
      <c r="JV93" s="31"/>
      <c r="JW93" s="132"/>
      <c r="JX93" s="28">
        <v>8.0399999999999991</v>
      </c>
      <c r="JZ93" s="106">
        <v>38.369999999999997</v>
      </c>
      <c r="KA93" s="5">
        <v>5.05</v>
      </c>
      <c r="KB93">
        <v>5.14</v>
      </c>
      <c r="KC93" t="s">
        <v>596</v>
      </c>
      <c r="KD93" s="37">
        <v>3.38</v>
      </c>
      <c r="KF93" s="103">
        <v>3.43</v>
      </c>
      <c r="KG93" s="103">
        <v>0.2</v>
      </c>
      <c r="KH93" s="103">
        <v>1.58</v>
      </c>
      <c r="KI93" s="103">
        <v>0.15</v>
      </c>
      <c r="KJ93" s="103">
        <f t="shared" si="13"/>
        <v>5.01</v>
      </c>
      <c r="KK93" s="103">
        <f t="shared" si="14"/>
        <v>0.35</v>
      </c>
      <c r="KL93" s="103">
        <f t="shared" si="15"/>
        <v>46.41</v>
      </c>
      <c r="KM93" s="103">
        <f>IF(ISBLANK(JU93),"",IF(ISBLANK(JS94),"",IFERROR(((JU93-JS94)/0.36/P93),"")))</f>
        <v>4.6099290780141813E-2</v>
      </c>
      <c r="KN93" s="103">
        <f>IF(ISBLANK(JU93),"",IF(ISBLANK(JU94),"",IFERROR(((JU93-JU94)/0.36/P93),"")))</f>
        <v>0.12529550827423164</v>
      </c>
      <c r="KO93" s="103">
        <f>IF(ISBLANK(KL93),"",IF(ISBLANK(JT94),"",IFERROR(((KL93-JT94)/0.36/P93),"")))</f>
        <v>1.2553191489361699</v>
      </c>
      <c r="KP93" s="103">
        <f>IF(ISBLANK(KL94),"",IF(ISBLANK(KL93),"",IFERROR(((KL93-KL94)/0.36/P93),"")))</f>
        <v>1.2913711583924345</v>
      </c>
      <c r="KQ93" s="103">
        <v>1.47</v>
      </c>
      <c r="KR93" s="103">
        <v>0.18</v>
      </c>
      <c r="KS93" s="103"/>
      <c r="KT93" s="103"/>
      <c r="KU93">
        <v>46.41</v>
      </c>
      <c r="KV93" s="73">
        <v>128.91666666666666</v>
      </c>
      <c r="KW93" s="73">
        <v>4.6099290780141813E-2</v>
      </c>
      <c r="KX93" s="73">
        <v>0.12529550827423164</v>
      </c>
      <c r="KY93" s="73">
        <v>1.2553191489361699</v>
      </c>
      <c r="KZ93" s="73">
        <v>1.2913711583924345</v>
      </c>
    </row>
    <row r="94" spans="1:312" x14ac:dyDescent="0.25">
      <c r="A94" s="12" t="s">
        <v>200</v>
      </c>
      <c r="B94" s="4" t="s">
        <v>239</v>
      </c>
      <c r="C94" s="4" t="s">
        <v>663</v>
      </c>
      <c r="D94" s="4" t="s">
        <v>740</v>
      </c>
      <c r="E94" s="4" t="s">
        <v>31</v>
      </c>
      <c r="F94" s="12" t="s">
        <v>561</v>
      </c>
      <c r="G94" s="12" t="s">
        <v>556</v>
      </c>
      <c r="H94" s="24">
        <v>3</v>
      </c>
      <c r="I94" s="12" t="s">
        <v>559</v>
      </c>
      <c r="J94" s="12" t="s">
        <v>564</v>
      </c>
      <c r="K94" s="23">
        <v>998</v>
      </c>
      <c r="L94" s="94">
        <v>-3.295644969</v>
      </c>
      <c r="M94" s="94">
        <v>34.852435010999997</v>
      </c>
      <c r="N94" s="17">
        <v>42818</v>
      </c>
      <c r="O94" s="17">
        <v>42866</v>
      </c>
      <c r="P94" s="23">
        <f t="shared" si="17"/>
        <v>48</v>
      </c>
      <c r="Q94" s="73">
        <f>INDEX([1]Sheet1!$J:$J,MATCH(A94,[1]Sheet1!$A:$A,0))</f>
        <v>115.33425271599999</v>
      </c>
      <c r="R94" s="87" t="s">
        <v>94</v>
      </c>
      <c r="S94" s="79">
        <v>1.5</v>
      </c>
      <c r="T94" s="78">
        <v>14.8</v>
      </c>
      <c r="U94" s="23"/>
      <c r="V94" s="23"/>
      <c r="W94" s="23"/>
      <c r="X94" s="23"/>
      <c r="Y94" s="23"/>
      <c r="Z94" s="23"/>
      <c r="AA94" s="23"/>
      <c r="AB94" s="23"/>
      <c r="AC94" s="23"/>
      <c r="AD94" s="23"/>
      <c r="AE94" s="23"/>
      <c r="AF94" s="23"/>
      <c r="AG94" s="23"/>
      <c r="AH94" s="23"/>
      <c r="AI94" s="23"/>
      <c r="AJ94" s="23"/>
      <c r="AK94" s="23"/>
      <c r="AL94" s="23"/>
      <c r="AM94" s="23"/>
      <c r="AN94" s="23"/>
      <c r="AO94" s="23"/>
      <c r="AP94" s="23"/>
      <c r="AQ94" s="23">
        <v>22</v>
      </c>
      <c r="AR94" s="23">
        <v>20</v>
      </c>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c r="CB94" s="23"/>
      <c r="CC94" s="23"/>
      <c r="CD94" s="23"/>
      <c r="CE94" s="23"/>
      <c r="CF94" s="23"/>
      <c r="CG94" s="23"/>
      <c r="CH94" s="23"/>
      <c r="CI94" s="23"/>
      <c r="CJ94" s="23"/>
      <c r="CK94" s="23"/>
      <c r="CL94" s="23"/>
      <c r="CM94" s="23"/>
      <c r="CN94" s="23"/>
      <c r="CO94" s="23"/>
      <c r="CP94" s="23"/>
      <c r="CQ94" s="23"/>
      <c r="CR94" s="23"/>
      <c r="CS94" s="23"/>
      <c r="CT94" s="23"/>
      <c r="CU94" s="23"/>
      <c r="CV94" s="23"/>
      <c r="CW94" s="23"/>
      <c r="CX94" s="23"/>
      <c r="CY94" s="23"/>
      <c r="CZ94" s="23"/>
      <c r="DA94" s="23"/>
      <c r="DB94" s="23"/>
      <c r="DC94" s="23"/>
      <c r="DD94" s="23"/>
      <c r="DE94" s="23"/>
      <c r="DF94" s="23"/>
      <c r="DG94" s="23"/>
      <c r="DH94" s="23"/>
      <c r="DI94" s="23"/>
      <c r="DJ94" s="23"/>
      <c r="DK94" s="23"/>
      <c r="DL94" s="23"/>
      <c r="DM94" s="23"/>
      <c r="DN94" s="23"/>
      <c r="DO94" s="23"/>
      <c r="DP94" s="23"/>
      <c r="DQ94" s="23"/>
      <c r="DR94" s="23"/>
      <c r="DS94" s="23"/>
      <c r="DT94" s="23"/>
      <c r="DU94" s="23"/>
      <c r="DV94" s="23"/>
      <c r="DW94" s="23"/>
      <c r="DX94" s="23"/>
      <c r="DY94" s="23"/>
      <c r="DZ94" s="23"/>
      <c r="EA94" s="23"/>
      <c r="EB94" s="23"/>
      <c r="EC94" s="23"/>
      <c r="ED94" s="23"/>
      <c r="EE94" s="23"/>
      <c r="EF94" s="23"/>
      <c r="EG94" s="23"/>
      <c r="EH94" s="100">
        <v>15</v>
      </c>
      <c r="EI94" s="23">
        <f t="shared" si="12"/>
        <v>57</v>
      </c>
      <c r="EJ94" s="100">
        <v>62</v>
      </c>
      <c r="EM94" s="3" t="s">
        <v>851</v>
      </c>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12"/>
      <c r="JH94" s="63" t="s">
        <v>890</v>
      </c>
      <c r="JI94" s="28" t="s">
        <v>891</v>
      </c>
      <c r="JL94" s="4"/>
      <c r="JM94" s="4"/>
      <c r="JN94" s="4"/>
      <c r="JO94" s="34"/>
      <c r="JP94" s="34"/>
      <c r="JQ94" s="34">
        <f t="shared" si="16"/>
        <v>0</v>
      </c>
      <c r="JR94" s="31"/>
      <c r="JS94" s="103">
        <v>7.26</v>
      </c>
      <c r="JT94">
        <v>25.17</v>
      </c>
      <c r="JU94" s="103">
        <v>5.92</v>
      </c>
      <c r="JV94" s="31"/>
      <c r="JW94" s="132"/>
      <c r="JX94" s="28">
        <v>5.92</v>
      </c>
      <c r="JZ94" s="106">
        <v>18.64</v>
      </c>
      <c r="KA94" s="5">
        <v>5.04</v>
      </c>
      <c r="KB94">
        <v>4.84</v>
      </c>
      <c r="KC94" t="s">
        <v>596</v>
      </c>
      <c r="KH94" s="103">
        <v>6.51</v>
      </c>
      <c r="KI94" s="103">
        <v>0.14000000000000001</v>
      </c>
      <c r="KJ94" s="103">
        <f t="shared" si="13"/>
        <v>6.51</v>
      </c>
      <c r="KK94" s="103">
        <f t="shared" si="14"/>
        <v>0.14000000000000001</v>
      </c>
      <c r="KL94" s="103">
        <f t="shared" si="15"/>
        <v>24.560000000000002</v>
      </c>
      <c r="KM94" s="103">
        <f>IF(ISBLANK(JU94),"",IF(ISBLANK(JS94),"",IFERROR(((JU94-JS94)/0.36/P94),"")))</f>
        <v>-7.7546296296296294E-2</v>
      </c>
      <c r="KO94" s="103">
        <f>IF(ISBLANK(KL94),"",IF(ISBLANK(JT94),"",IFERROR(((KL94-JT94)/0.36/P94),"")))</f>
        <v>-3.5300925925925895E-2</v>
      </c>
      <c r="KQ94" s="103"/>
      <c r="KR94" s="103"/>
      <c r="KS94" s="103"/>
      <c r="KT94" s="103"/>
      <c r="KU94">
        <v>24.560000000000002</v>
      </c>
      <c r="KV94" s="73">
        <v>68.222222222222229</v>
      </c>
      <c r="KW94" s="73">
        <v>-7.7546296296296294E-2</v>
      </c>
      <c r="KX94" s="73"/>
      <c r="KY94" s="73">
        <v>-3.5300925925925895E-2</v>
      </c>
      <c r="KZ94" s="73"/>
    </row>
    <row r="95" spans="1:312" x14ac:dyDescent="0.25">
      <c r="A95" s="12" t="s">
        <v>201</v>
      </c>
      <c r="B95" s="4" t="s">
        <v>240</v>
      </c>
      <c r="C95" s="4" t="s">
        <v>663</v>
      </c>
      <c r="D95" s="4" t="s">
        <v>741</v>
      </c>
      <c r="E95" s="4" t="s">
        <v>31</v>
      </c>
      <c r="F95" s="12" t="s">
        <v>561</v>
      </c>
      <c r="G95" s="12" t="s">
        <v>556</v>
      </c>
      <c r="H95" s="24">
        <v>4</v>
      </c>
      <c r="I95" s="12" t="s">
        <v>557</v>
      </c>
      <c r="J95" s="12" t="s">
        <v>564</v>
      </c>
      <c r="K95" s="23">
        <v>1000</v>
      </c>
      <c r="L95" s="94">
        <v>-3.296013018</v>
      </c>
      <c r="M95" s="94">
        <v>34.854326974999999</v>
      </c>
      <c r="N95" s="17">
        <v>42819</v>
      </c>
      <c r="O95" s="17">
        <v>42866</v>
      </c>
      <c r="P95" s="23">
        <f t="shared" si="17"/>
        <v>47</v>
      </c>
      <c r="Q95" s="73">
        <f>INDEX([1]Sheet1!$J:$J,MATCH(A95,[1]Sheet1!$A:$A,0))</f>
        <v>132.710957729</v>
      </c>
      <c r="R95" s="87" t="s">
        <v>94</v>
      </c>
      <c r="S95" s="79">
        <v>1</v>
      </c>
      <c r="T95" s="78">
        <v>2.2999999999999998</v>
      </c>
      <c r="U95" s="23"/>
      <c r="V95" s="23"/>
      <c r="W95" s="23"/>
      <c r="X95" s="23"/>
      <c r="Y95" s="23"/>
      <c r="Z95" s="23"/>
      <c r="AA95" s="23"/>
      <c r="AB95" s="23"/>
      <c r="AC95" s="23"/>
      <c r="AD95" s="23"/>
      <c r="AE95" s="23"/>
      <c r="AF95" s="23"/>
      <c r="AG95" s="23"/>
      <c r="AH95" s="23"/>
      <c r="AI95" s="23"/>
      <c r="AJ95" s="23"/>
      <c r="AK95" s="23"/>
      <c r="AL95" s="23"/>
      <c r="AM95" s="23"/>
      <c r="AN95" s="23"/>
      <c r="AO95" s="23"/>
      <c r="AP95" s="23"/>
      <c r="AQ95" s="23">
        <v>25</v>
      </c>
      <c r="AR95" s="23"/>
      <c r="AS95" s="23"/>
      <c r="AT95" s="23"/>
      <c r="AU95" s="23"/>
      <c r="AV95" s="23"/>
      <c r="AW95" s="23"/>
      <c r="AX95" s="23"/>
      <c r="AY95" s="23"/>
      <c r="AZ95" s="23"/>
      <c r="BA95" s="23"/>
      <c r="BB95" s="23"/>
      <c r="BC95" s="23"/>
      <c r="BD95" s="23"/>
      <c r="BE95" s="23"/>
      <c r="BF95" s="23"/>
      <c r="BG95" s="23"/>
      <c r="BH95" s="23"/>
      <c r="BI95" s="23"/>
      <c r="BJ95" s="23"/>
      <c r="BK95" s="23"/>
      <c r="BL95" s="23"/>
      <c r="BM95" s="23"/>
      <c r="BN95" s="23"/>
      <c r="BO95" s="23"/>
      <c r="BP95" s="23"/>
      <c r="BQ95" s="23"/>
      <c r="BR95" s="23"/>
      <c r="BS95" s="23"/>
      <c r="BT95" s="23"/>
      <c r="BU95" s="23"/>
      <c r="BV95" s="23"/>
      <c r="BW95" s="23"/>
      <c r="BX95" s="23"/>
      <c r="BY95" s="23"/>
      <c r="BZ95" s="23"/>
      <c r="CA95" s="23"/>
      <c r="CB95" s="23"/>
      <c r="CC95" s="23"/>
      <c r="CD95" s="23"/>
      <c r="CE95" s="23"/>
      <c r="CF95" s="23"/>
      <c r="CG95" s="23"/>
      <c r="CH95" s="23"/>
      <c r="CI95" s="23"/>
      <c r="CJ95" s="23"/>
      <c r="CK95" s="23"/>
      <c r="CL95" s="23"/>
      <c r="CM95" s="23"/>
      <c r="CN95" s="23"/>
      <c r="CO95" s="23"/>
      <c r="CP95" s="23"/>
      <c r="CQ95" s="23"/>
      <c r="CR95" s="23"/>
      <c r="CS95" s="23"/>
      <c r="CT95" s="23"/>
      <c r="CU95" s="23"/>
      <c r="CV95" s="23"/>
      <c r="CW95" s="23"/>
      <c r="CX95" s="23"/>
      <c r="CY95" s="23"/>
      <c r="CZ95" s="23"/>
      <c r="DA95" s="23"/>
      <c r="DB95" s="23"/>
      <c r="DC95" s="23"/>
      <c r="DD95" s="23"/>
      <c r="DE95" s="23"/>
      <c r="DF95" s="23"/>
      <c r="DG95" s="23"/>
      <c r="DH95" s="23"/>
      <c r="DI95" s="23"/>
      <c r="DJ95" s="23"/>
      <c r="DK95" s="23"/>
      <c r="DL95" s="23"/>
      <c r="DM95" s="23"/>
      <c r="DN95" s="23"/>
      <c r="DO95" s="23"/>
      <c r="DP95" s="23"/>
      <c r="DQ95" s="23"/>
      <c r="DR95" s="23"/>
      <c r="DS95" s="23"/>
      <c r="DT95" s="23"/>
      <c r="DU95" s="23"/>
      <c r="DV95" s="23"/>
      <c r="DW95" s="23"/>
      <c r="DX95" s="23"/>
      <c r="DY95" s="23"/>
      <c r="DZ95" s="23"/>
      <c r="EA95" s="23"/>
      <c r="EB95" s="23"/>
      <c r="EC95" s="23"/>
      <c r="ED95" s="23"/>
      <c r="EE95" s="23"/>
      <c r="EF95" s="23"/>
      <c r="EG95" s="23"/>
      <c r="EH95" s="100">
        <v>6</v>
      </c>
      <c r="EI95" s="23">
        <f t="shared" si="12"/>
        <v>31</v>
      </c>
      <c r="EJ95" s="100">
        <v>35</v>
      </c>
      <c r="EL95" s="3" t="s">
        <v>274</v>
      </c>
      <c r="EM95" s="3" t="s">
        <v>851</v>
      </c>
      <c r="EN95" s="8">
        <v>2</v>
      </c>
      <c r="EO95" s="12">
        <v>3.6</v>
      </c>
      <c r="EP95" s="12"/>
      <c r="EQ95" s="12"/>
      <c r="ER95" s="12"/>
      <c r="ES95" s="12"/>
      <c r="ET95" s="12"/>
      <c r="EU95" s="12"/>
      <c r="EV95" s="12"/>
      <c r="EW95" s="12"/>
      <c r="EX95" s="12"/>
      <c r="EY95" s="12"/>
      <c r="EZ95" s="12"/>
      <c r="FA95" s="12"/>
      <c r="FB95" s="12"/>
      <c r="FC95" s="12"/>
      <c r="FD95" s="12"/>
      <c r="FE95" s="12"/>
      <c r="FF95" s="12"/>
      <c r="FG95" s="12"/>
      <c r="FH95" s="12"/>
      <c r="FI95" s="12"/>
      <c r="FJ95" s="12"/>
      <c r="FK95" s="12"/>
      <c r="FL95" s="12">
        <v>5</v>
      </c>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c r="IT95" s="12"/>
      <c r="IU95" s="12"/>
      <c r="IV95" s="12"/>
      <c r="IW95" s="12"/>
      <c r="IX95" s="12"/>
      <c r="IY95" s="12"/>
      <c r="IZ95" s="12"/>
      <c r="JA95" s="12"/>
      <c r="JB95" s="12"/>
      <c r="JC95" s="12"/>
      <c r="JD95" s="12">
        <v>18</v>
      </c>
      <c r="JE95" s="12">
        <f>SUM(EP95:JD95)</f>
        <v>23</v>
      </c>
      <c r="JF95" s="12">
        <v>25</v>
      </c>
      <c r="JG95" s="12"/>
      <c r="JH95" s="63" t="s">
        <v>489</v>
      </c>
      <c r="JI95" s="28" t="s">
        <v>891</v>
      </c>
      <c r="JL95" s="4"/>
      <c r="JM95" s="4"/>
      <c r="JN95" s="4"/>
      <c r="JO95" s="34"/>
      <c r="JP95" s="34"/>
      <c r="JQ95" s="34">
        <f t="shared" si="16"/>
        <v>0</v>
      </c>
      <c r="JR95" s="31"/>
      <c r="JS95" s="103">
        <v>3.59</v>
      </c>
      <c r="JT95">
        <v>53.28</v>
      </c>
      <c r="JU95" s="106">
        <v>4.07</v>
      </c>
      <c r="JV95" s="31"/>
      <c r="JW95" s="132"/>
      <c r="JX95" s="28">
        <v>4.07</v>
      </c>
      <c r="JZ95" s="106">
        <v>39.53</v>
      </c>
      <c r="KA95" s="5">
        <v>5.04</v>
      </c>
      <c r="KB95">
        <v>5.17</v>
      </c>
      <c r="KC95" t="s">
        <v>596</v>
      </c>
      <c r="KH95" s="138"/>
      <c r="KI95" s="138"/>
      <c r="KJ95" s="103" t="str">
        <f t="shared" si="13"/>
        <v/>
      </c>
      <c r="KK95" s="103" t="str">
        <f t="shared" si="14"/>
        <v/>
      </c>
      <c r="KL95" s="103">
        <f t="shared" si="15"/>
        <v>43.6</v>
      </c>
      <c r="KM95" s="103">
        <f>IF(ISBLANK(JU95),"",IF(ISBLANK(JS97),"",IFERROR(((JU95-JS97)/0.36/P95),"")))</f>
        <v>-0.25531914893617025</v>
      </c>
      <c r="KN95" s="103">
        <f>IF(ISBLANK(JU95),"",IF(ISBLANK(JU97),"",IFERROR(((JU95-JU97)/0.36/P95),"")))</f>
        <v>-7.9196217494089824E-2</v>
      </c>
      <c r="KO95" s="103">
        <f>IF(ISBLANK(KL95),"",IF(ISBLANK(JT97),"",IFERROR(((KL95-JT97)/0.36/P95),"")))</f>
        <v>1.0277777777777779</v>
      </c>
      <c r="KP95" s="103">
        <f>IF(ISBLANK(KL97),"",IF(ISBLANK(KL95),"",IFERROR(((KL95-KL97)/0.36/P95),"")))</f>
        <v>1.6170212765957446</v>
      </c>
      <c r="KQ95" s="103"/>
      <c r="KR95" s="103"/>
      <c r="KS95" s="103"/>
      <c r="KT95" s="103"/>
      <c r="KU95">
        <v>43.6</v>
      </c>
      <c r="KV95" s="73">
        <v>121.11111111111111</v>
      </c>
      <c r="KW95" s="73">
        <v>-0.25531914893617025</v>
      </c>
      <c r="KX95" s="73">
        <v>-7.9196217494089824E-2</v>
      </c>
      <c r="KY95" s="73">
        <v>1.0277777777777779</v>
      </c>
      <c r="KZ95" s="73">
        <v>1.6170212765957446</v>
      </c>
    </row>
    <row r="96" spans="1:312" x14ac:dyDescent="0.25">
      <c r="A96" s="12" t="s">
        <v>202</v>
      </c>
      <c r="B96" s="4" t="s">
        <v>240</v>
      </c>
      <c r="C96" s="4" t="s">
        <v>663</v>
      </c>
      <c r="D96" s="4" t="s">
        <v>741</v>
      </c>
      <c r="E96" s="4" t="s">
        <v>31</v>
      </c>
      <c r="F96" s="12" t="s">
        <v>561</v>
      </c>
      <c r="G96" s="12" t="s">
        <v>556</v>
      </c>
      <c r="H96" s="24">
        <v>4</v>
      </c>
      <c r="I96" s="12" t="s">
        <v>562</v>
      </c>
      <c r="J96" s="12" t="s">
        <v>564</v>
      </c>
      <c r="K96" s="23">
        <v>1000</v>
      </c>
      <c r="L96" s="94">
        <v>-3.296013018</v>
      </c>
      <c r="M96" s="94">
        <v>34.854326974999999</v>
      </c>
      <c r="N96" s="17">
        <v>42819</v>
      </c>
      <c r="O96" s="17">
        <v>42866</v>
      </c>
      <c r="P96" s="23">
        <f t="shared" si="17"/>
        <v>47</v>
      </c>
      <c r="Q96" s="73">
        <f>INDEX([1]Sheet1!$J:$J,MATCH(A96,[1]Sheet1!$A:$A,0))</f>
        <v>132.710957729</v>
      </c>
      <c r="R96" s="87" t="s">
        <v>94</v>
      </c>
      <c r="S96" s="79">
        <v>1.8</v>
      </c>
      <c r="T96" s="78">
        <v>3.2</v>
      </c>
      <c r="U96" s="23"/>
      <c r="V96" s="23"/>
      <c r="W96" s="23"/>
      <c r="X96" s="23"/>
      <c r="Y96" s="23"/>
      <c r="Z96" s="23"/>
      <c r="AA96" s="23"/>
      <c r="AB96" s="23"/>
      <c r="AC96" s="23"/>
      <c r="AD96" s="23"/>
      <c r="AE96" s="23"/>
      <c r="AF96" s="23"/>
      <c r="AG96" s="23"/>
      <c r="AH96" s="23"/>
      <c r="AI96" s="23"/>
      <c r="AJ96" s="23"/>
      <c r="AK96" s="23"/>
      <c r="AL96" s="23"/>
      <c r="AM96" s="23"/>
      <c r="AN96" s="23"/>
      <c r="AO96" s="23"/>
      <c r="AP96" s="23"/>
      <c r="AQ96" s="23">
        <v>20</v>
      </c>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c r="CM96" s="23"/>
      <c r="CN96" s="23"/>
      <c r="CO96" s="23"/>
      <c r="CP96" s="23"/>
      <c r="CQ96" s="23"/>
      <c r="CR96" s="23"/>
      <c r="CS96" s="23"/>
      <c r="CT96" s="23"/>
      <c r="CU96" s="23"/>
      <c r="CV96" s="23"/>
      <c r="CW96" s="23"/>
      <c r="CX96" s="23"/>
      <c r="CY96" s="23"/>
      <c r="CZ96" s="23"/>
      <c r="DA96" s="23"/>
      <c r="DB96" s="23"/>
      <c r="DC96" s="23"/>
      <c r="DD96" s="23"/>
      <c r="DE96" s="23"/>
      <c r="DF96" s="23"/>
      <c r="DG96" s="23"/>
      <c r="DH96" s="23"/>
      <c r="DI96" s="23"/>
      <c r="DJ96" s="23"/>
      <c r="DK96" s="23"/>
      <c r="DL96" s="23"/>
      <c r="DM96" s="23"/>
      <c r="DN96" s="23"/>
      <c r="DO96" s="23"/>
      <c r="DP96" s="23"/>
      <c r="DQ96" s="23"/>
      <c r="DR96" s="23"/>
      <c r="DS96" s="23"/>
      <c r="DT96" s="23"/>
      <c r="DU96" s="23"/>
      <c r="DV96" s="23"/>
      <c r="DW96" s="23"/>
      <c r="DX96" s="23"/>
      <c r="DY96" s="23"/>
      <c r="DZ96" s="23"/>
      <c r="EA96" s="23"/>
      <c r="EB96" s="23"/>
      <c r="EC96" s="23"/>
      <c r="ED96" s="23"/>
      <c r="EE96" s="23"/>
      <c r="EF96" s="23"/>
      <c r="EG96" s="23"/>
      <c r="EH96" s="100">
        <v>7</v>
      </c>
      <c r="EI96" s="23">
        <f t="shared" si="12"/>
        <v>27</v>
      </c>
      <c r="EJ96" s="100">
        <v>35</v>
      </c>
      <c r="EM96" s="3" t="s">
        <v>851</v>
      </c>
      <c r="EN96" s="8"/>
      <c r="EO96" s="8"/>
      <c r="EP96" s="8"/>
      <c r="EQ96" s="8"/>
      <c r="ER96" s="8"/>
      <c r="ES96" s="8"/>
      <c r="ET96" s="8"/>
      <c r="EU96" s="8">
        <v>6</v>
      </c>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v>5</v>
      </c>
      <c r="GC96" s="8"/>
      <c r="GD96" s="8"/>
      <c r="GE96" s="8"/>
      <c r="GF96" s="8"/>
      <c r="GG96" s="8"/>
      <c r="GH96" s="8"/>
      <c r="GI96" s="8"/>
      <c r="GJ96" s="8"/>
      <c r="GK96" s="8"/>
      <c r="GL96" s="8"/>
      <c r="GM96" s="8"/>
      <c r="GN96" s="8"/>
      <c r="GO96" s="8"/>
      <c r="GP96" s="8"/>
      <c r="GQ96" s="8"/>
      <c r="GR96" s="8"/>
      <c r="GS96" s="8"/>
      <c r="GT96" s="8"/>
      <c r="GU96" s="8"/>
      <c r="GV96" s="8"/>
      <c r="GW96" s="8"/>
      <c r="GX96" s="8"/>
      <c r="GY96" s="8"/>
      <c r="GZ96" s="8"/>
      <c r="HA96" s="8">
        <v>10</v>
      </c>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v>20</v>
      </c>
      <c r="JE96" s="8"/>
      <c r="JF96" s="8">
        <v>45</v>
      </c>
      <c r="JG96" s="12"/>
      <c r="JH96" s="63" t="s">
        <v>488</v>
      </c>
      <c r="JI96" s="28" t="s">
        <v>891</v>
      </c>
      <c r="JL96" s="4"/>
      <c r="JM96" s="4"/>
      <c r="JN96" s="4"/>
      <c r="JO96" s="34"/>
      <c r="JP96" s="34"/>
      <c r="JQ96" s="34">
        <f t="shared" si="16"/>
        <v>0</v>
      </c>
      <c r="JR96" s="31"/>
      <c r="JS96" s="103">
        <v>49.76</v>
      </c>
      <c r="JT96">
        <v>96.49</v>
      </c>
      <c r="JU96" s="106">
        <v>24.86</v>
      </c>
      <c r="JV96" s="31"/>
      <c r="JW96" s="132">
        <v>5.04</v>
      </c>
      <c r="JX96" s="28">
        <v>5.04</v>
      </c>
      <c r="JY96" t="s">
        <v>596</v>
      </c>
      <c r="JZ96" s="106">
        <v>21.43</v>
      </c>
      <c r="KA96" s="5">
        <v>5.05</v>
      </c>
      <c r="KB96">
        <v>4.9800000000000004</v>
      </c>
      <c r="KC96" t="s">
        <v>596</v>
      </c>
      <c r="KF96" s="103">
        <v>3.26</v>
      </c>
      <c r="KG96" s="103">
        <v>0.13</v>
      </c>
      <c r="KH96" s="103">
        <v>2.0699999999999998</v>
      </c>
      <c r="KI96" s="103">
        <v>0.08</v>
      </c>
      <c r="KJ96" s="103">
        <f t="shared" si="13"/>
        <v>5.33</v>
      </c>
      <c r="KK96" s="103">
        <f t="shared" si="14"/>
        <v>0.21000000000000002</v>
      </c>
      <c r="KL96" s="103">
        <f t="shared" si="15"/>
        <v>46.29</v>
      </c>
      <c r="KM96" s="103">
        <f>IF(ISBLANK(JU96),"",IF(ISBLANK(JS97),"",IFERROR(((JU96-JS97)/0.36/P96),"")))</f>
        <v>0.97340425531914898</v>
      </c>
      <c r="KN96" s="103">
        <f>IF(ISBLANK(JU96),"",IF(ISBLANK(JU97),"",IFERROR(((JU96-JU97)/0.36/P96),"")))</f>
        <v>1.1495271867612293</v>
      </c>
      <c r="KO96" s="103">
        <f>IF(ISBLANK(KL96),"",IF(ISBLANK(JT97),"",IFERROR(((KL96-JT97)/0.36/P96),"")))</f>
        <v>1.1867612293144207</v>
      </c>
      <c r="KP96" s="103">
        <f>IF(ISBLANK(KL97),"",IF(ISBLANK(KL96),"",IFERROR(((KL96-KL97)/0.36/P96),"")))</f>
        <v>1.7760047281323876</v>
      </c>
      <c r="KQ96" s="103"/>
      <c r="KR96" s="103"/>
      <c r="KS96" s="103"/>
      <c r="KT96" s="103"/>
      <c r="KU96">
        <v>46.29</v>
      </c>
      <c r="KV96" s="73">
        <v>128.58333333333334</v>
      </c>
      <c r="KW96" s="73">
        <v>0.97340425531914898</v>
      </c>
      <c r="KX96" s="73">
        <v>1.1495271867612293</v>
      </c>
      <c r="KY96" s="73">
        <v>1.1867612293144207</v>
      </c>
      <c r="KZ96" s="73">
        <v>1.7760047281323876</v>
      </c>
    </row>
    <row r="97" spans="1:312" x14ac:dyDescent="0.25">
      <c r="A97" s="12" t="s">
        <v>203</v>
      </c>
      <c r="B97" s="4" t="s">
        <v>240</v>
      </c>
      <c r="C97" s="4" t="s">
        <v>663</v>
      </c>
      <c r="D97" s="4" t="s">
        <v>741</v>
      </c>
      <c r="E97" s="4" t="s">
        <v>31</v>
      </c>
      <c r="F97" s="12" t="s">
        <v>561</v>
      </c>
      <c r="G97" s="12" t="s">
        <v>556</v>
      </c>
      <c r="H97" s="24">
        <v>4</v>
      </c>
      <c r="I97" s="12" t="s">
        <v>559</v>
      </c>
      <c r="J97" s="12" t="s">
        <v>564</v>
      </c>
      <c r="K97" s="23">
        <v>1000</v>
      </c>
      <c r="L97" s="94">
        <v>-3.296013018</v>
      </c>
      <c r="M97" s="94">
        <v>34.854326974999999</v>
      </c>
      <c r="N97" s="17">
        <v>42819</v>
      </c>
      <c r="O97" s="17">
        <v>42866</v>
      </c>
      <c r="P97" s="23">
        <f t="shared" si="17"/>
        <v>47</v>
      </c>
      <c r="Q97" s="73">
        <f>INDEX([1]Sheet1!$J:$J,MATCH(A97,[1]Sheet1!$A:$A,0))</f>
        <v>132.710957729</v>
      </c>
      <c r="R97" s="87" t="s">
        <v>94</v>
      </c>
      <c r="S97" s="79">
        <v>1.5</v>
      </c>
      <c r="T97" s="78"/>
      <c r="U97" s="23"/>
      <c r="V97" s="23"/>
      <c r="W97" s="23"/>
      <c r="X97" s="23"/>
      <c r="Y97" s="23"/>
      <c r="Z97" s="23"/>
      <c r="AA97" s="23"/>
      <c r="AB97" s="23"/>
      <c r="AC97" s="23"/>
      <c r="AD97" s="23"/>
      <c r="AE97" s="23"/>
      <c r="AF97" s="23"/>
      <c r="AG97" s="23"/>
      <c r="AH97" s="23"/>
      <c r="AI97" s="23"/>
      <c r="AJ97" s="23"/>
      <c r="AK97" s="23"/>
      <c r="AL97" s="23"/>
      <c r="AM97" s="23"/>
      <c r="AN97" s="23"/>
      <c r="AO97" s="23"/>
      <c r="AP97" s="23"/>
      <c r="AQ97" s="23">
        <v>44</v>
      </c>
      <c r="AR97" s="23"/>
      <c r="AS97" s="23"/>
      <c r="AT97" s="23"/>
      <c r="AU97" s="23"/>
      <c r="AV97" s="23"/>
      <c r="AW97" s="23"/>
      <c r="AX97" s="23"/>
      <c r="AY97" s="23"/>
      <c r="AZ97" s="23"/>
      <c r="BA97" s="23"/>
      <c r="BB97" s="23"/>
      <c r="BC97" s="23"/>
      <c r="BD97" s="23"/>
      <c r="BE97" s="23"/>
      <c r="BF97" s="23"/>
      <c r="BG97" s="23"/>
      <c r="BH97" s="23"/>
      <c r="BI97" s="23"/>
      <c r="BJ97" s="23"/>
      <c r="BK97" s="23"/>
      <c r="BL97" s="23"/>
      <c r="BM97" s="23"/>
      <c r="BN97" s="23"/>
      <c r="BO97" s="23"/>
      <c r="BP97" s="23"/>
      <c r="BQ97" s="23"/>
      <c r="BR97" s="23"/>
      <c r="BS97" s="23"/>
      <c r="BT97" s="23"/>
      <c r="BU97" s="23"/>
      <c r="BV97" s="23"/>
      <c r="BW97" s="23"/>
      <c r="BX97" s="23"/>
      <c r="BY97" s="23"/>
      <c r="BZ97" s="23"/>
      <c r="CA97" s="23"/>
      <c r="CB97" s="23"/>
      <c r="CC97" s="23"/>
      <c r="CD97" s="23"/>
      <c r="CE97" s="23"/>
      <c r="CF97" s="23"/>
      <c r="CG97" s="23"/>
      <c r="CH97" s="23"/>
      <c r="CI97" s="23"/>
      <c r="CJ97" s="23"/>
      <c r="CK97" s="23"/>
      <c r="CL97" s="23"/>
      <c r="CM97" s="23"/>
      <c r="CN97" s="23"/>
      <c r="CO97" s="23"/>
      <c r="CP97" s="23"/>
      <c r="CQ97" s="23"/>
      <c r="CR97" s="23"/>
      <c r="CS97" s="23"/>
      <c r="CT97" s="23"/>
      <c r="CU97" s="23"/>
      <c r="CV97" s="23"/>
      <c r="CW97" s="23"/>
      <c r="CX97" s="23"/>
      <c r="CY97" s="23"/>
      <c r="CZ97" s="23"/>
      <c r="DA97" s="23"/>
      <c r="DB97" s="23"/>
      <c r="DC97" s="23"/>
      <c r="DD97" s="23"/>
      <c r="DE97" s="23"/>
      <c r="DF97" s="23"/>
      <c r="DG97" s="23"/>
      <c r="DH97" s="23"/>
      <c r="DI97" s="23"/>
      <c r="DJ97" s="23"/>
      <c r="DK97" s="23"/>
      <c r="DL97" s="23"/>
      <c r="DM97" s="23"/>
      <c r="DN97" s="23"/>
      <c r="DO97" s="23"/>
      <c r="DP97" s="23"/>
      <c r="DQ97" s="23"/>
      <c r="DR97" s="23"/>
      <c r="DS97" s="23"/>
      <c r="DT97" s="23"/>
      <c r="DU97" s="23"/>
      <c r="DV97" s="23"/>
      <c r="DW97" s="23"/>
      <c r="DX97" s="23"/>
      <c r="DY97" s="23"/>
      <c r="DZ97" s="23"/>
      <c r="EA97" s="23"/>
      <c r="EB97" s="23"/>
      <c r="EC97" s="23"/>
      <c r="ED97" s="23"/>
      <c r="EE97" s="23"/>
      <c r="EF97" s="23"/>
      <c r="EG97" s="23"/>
      <c r="EH97" s="100">
        <v>8</v>
      </c>
      <c r="EI97" s="23">
        <f t="shared" si="12"/>
        <v>52</v>
      </c>
      <c r="EJ97" s="100">
        <v>55</v>
      </c>
      <c r="EM97" s="3" t="s">
        <v>851</v>
      </c>
      <c r="EN97" s="8">
        <v>1.5</v>
      </c>
      <c r="EO97" s="12">
        <v>1.2</v>
      </c>
      <c r="EP97" s="12"/>
      <c r="EQ97" s="12"/>
      <c r="ER97" s="12"/>
      <c r="ES97" s="12"/>
      <c r="ET97" s="12"/>
      <c r="EU97" s="12"/>
      <c r="EV97" s="12"/>
      <c r="EW97" s="12"/>
      <c r="EX97" s="12"/>
      <c r="EY97" s="12"/>
      <c r="EZ97" s="12"/>
      <c r="FA97" s="12"/>
      <c r="FB97" s="12"/>
      <c r="FC97" s="12"/>
      <c r="FD97" s="12"/>
      <c r="FE97" s="12"/>
      <c r="FF97" s="12"/>
      <c r="FG97" s="12"/>
      <c r="FH97" s="12"/>
      <c r="FI97" s="12"/>
      <c r="FJ97" s="12"/>
      <c r="FK97" s="12"/>
      <c r="FL97" s="12">
        <v>10</v>
      </c>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v>10</v>
      </c>
      <c r="JE97" s="12">
        <f t="shared" ref="JE97:JE160" si="18">SUM(EP97:JD97)</f>
        <v>20</v>
      </c>
      <c r="JF97" s="12">
        <v>25</v>
      </c>
      <c r="JG97" s="12"/>
      <c r="JH97" s="63" t="s">
        <v>489</v>
      </c>
      <c r="JI97" s="28" t="s">
        <v>891</v>
      </c>
      <c r="JL97" s="4"/>
      <c r="JM97" s="4"/>
      <c r="JN97" s="4"/>
      <c r="JO97" s="34"/>
      <c r="JP97" s="34"/>
      <c r="JQ97" s="34">
        <f t="shared" si="16"/>
        <v>0</v>
      </c>
      <c r="JR97" s="31"/>
      <c r="JS97" s="103">
        <v>8.39</v>
      </c>
      <c r="JT97">
        <v>26.21</v>
      </c>
      <c r="JU97" s="103">
        <v>5.41</v>
      </c>
      <c r="JV97" s="31"/>
      <c r="JW97" s="132"/>
      <c r="JX97" s="28">
        <v>5.41</v>
      </c>
      <c r="JZ97" s="106">
        <v>10.83</v>
      </c>
      <c r="KA97" s="5">
        <v>5.49</v>
      </c>
      <c r="KB97">
        <v>5.34</v>
      </c>
      <c r="KH97" s="103">
        <v>1.82</v>
      </c>
      <c r="KI97" s="103">
        <v>0.06</v>
      </c>
      <c r="KJ97" s="103">
        <f t="shared" si="13"/>
        <v>1.82</v>
      </c>
      <c r="KK97" s="103">
        <f t="shared" si="14"/>
        <v>0.06</v>
      </c>
      <c r="KL97" s="103">
        <f t="shared" si="15"/>
        <v>16.240000000000002</v>
      </c>
      <c r="KM97" s="103">
        <f>IF(ISBLANK(JU97),"",IF(ISBLANK(JS97),"",IFERROR(((JU97-JS97)/0.36/P97),"")))</f>
        <v>-0.17612293144208038</v>
      </c>
      <c r="KO97" s="103">
        <f>IF(ISBLANK(KL97),"",IF(ISBLANK(JT97),"",IFERROR(((KL97-JT97)/0.36/P97),"")))</f>
        <v>-0.58924349881796689</v>
      </c>
      <c r="KQ97" s="103"/>
      <c r="KR97" s="103"/>
      <c r="KS97" s="103"/>
      <c r="KT97" s="103"/>
      <c r="KU97">
        <v>16.240000000000002</v>
      </c>
      <c r="KV97" s="73">
        <v>45.111111111111121</v>
      </c>
      <c r="KW97" s="73">
        <v>-0.17612293144208038</v>
      </c>
      <c r="KX97" s="73"/>
      <c r="KY97" s="73">
        <v>-0.58924349881796689</v>
      </c>
      <c r="KZ97" s="73"/>
    </row>
    <row r="98" spans="1:312" x14ac:dyDescent="0.25">
      <c r="A98" s="12" t="s">
        <v>204</v>
      </c>
      <c r="B98" s="4" t="s">
        <v>241</v>
      </c>
      <c r="C98" s="4" t="s">
        <v>664</v>
      </c>
      <c r="D98" s="4" t="s">
        <v>742</v>
      </c>
      <c r="E98" s="4" t="s">
        <v>59</v>
      </c>
      <c r="F98" s="12" t="s">
        <v>561</v>
      </c>
      <c r="G98" s="12" t="s">
        <v>560</v>
      </c>
      <c r="H98" s="24">
        <v>1</v>
      </c>
      <c r="I98" s="12" t="s">
        <v>557</v>
      </c>
      <c r="J98" s="12" t="s">
        <v>564</v>
      </c>
      <c r="K98" s="23">
        <v>1009</v>
      </c>
      <c r="L98" s="94">
        <v>-3.3032119830000002</v>
      </c>
      <c r="M98" s="94">
        <v>34.847736032999997</v>
      </c>
      <c r="N98" s="17">
        <v>42820</v>
      </c>
      <c r="O98" s="17">
        <v>42864</v>
      </c>
      <c r="P98" s="23">
        <f t="shared" si="17"/>
        <v>44</v>
      </c>
      <c r="Q98" s="73">
        <f>INDEX([1]Sheet1!$J:$J,MATCH(A98,[1]Sheet1!$A:$A,0))</f>
        <v>90.816719352999996</v>
      </c>
      <c r="R98" s="87" t="s">
        <v>292</v>
      </c>
      <c r="S98" s="79">
        <v>4</v>
      </c>
      <c r="T98" s="78">
        <v>7.1</v>
      </c>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v>22</v>
      </c>
      <c r="BH98" s="23"/>
      <c r="BI98" s="23"/>
      <c r="BJ98" s="23"/>
      <c r="BK98" s="23"/>
      <c r="BL98" s="23"/>
      <c r="BM98" s="23"/>
      <c r="BN98" s="23"/>
      <c r="BO98" s="23"/>
      <c r="BP98" s="23"/>
      <c r="BQ98" s="23"/>
      <c r="BR98" s="23"/>
      <c r="BS98" s="23"/>
      <c r="BT98" s="23"/>
      <c r="BU98" s="23"/>
      <c r="BV98" s="23"/>
      <c r="BW98" s="23"/>
      <c r="BX98" s="23">
        <v>8</v>
      </c>
      <c r="BY98" s="23"/>
      <c r="BZ98" s="23"/>
      <c r="CA98" s="23"/>
      <c r="CB98" s="23"/>
      <c r="CC98" s="23"/>
      <c r="CD98" s="23"/>
      <c r="CE98" s="23"/>
      <c r="CF98" s="23"/>
      <c r="CG98" s="23"/>
      <c r="CH98" s="23"/>
      <c r="CI98" s="23"/>
      <c r="CJ98" s="23"/>
      <c r="CK98" s="23"/>
      <c r="CL98" s="23"/>
      <c r="CM98" s="23"/>
      <c r="CN98" s="23"/>
      <c r="CO98" s="23"/>
      <c r="CP98" s="23"/>
      <c r="CQ98" s="23"/>
      <c r="CR98" s="23"/>
      <c r="CS98" s="23"/>
      <c r="CT98" s="23"/>
      <c r="CU98" s="23"/>
      <c r="CV98" s="23"/>
      <c r="CW98" s="23"/>
      <c r="CX98" s="23"/>
      <c r="CY98" s="23"/>
      <c r="CZ98" s="23"/>
      <c r="DA98" s="23"/>
      <c r="DB98" s="23"/>
      <c r="DC98" s="23"/>
      <c r="DD98" s="23"/>
      <c r="DE98" s="23"/>
      <c r="DF98" s="23"/>
      <c r="DG98" s="23"/>
      <c r="DH98" s="23"/>
      <c r="DI98" s="23"/>
      <c r="DJ98" s="23"/>
      <c r="DK98" s="23"/>
      <c r="DL98" s="23"/>
      <c r="DM98" s="23"/>
      <c r="DN98" s="23"/>
      <c r="DO98" s="23"/>
      <c r="DP98" s="23"/>
      <c r="DQ98" s="23"/>
      <c r="DR98" s="23"/>
      <c r="DS98" s="23"/>
      <c r="DT98" s="23"/>
      <c r="DU98" s="23"/>
      <c r="DV98" s="23"/>
      <c r="DW98" s="23"/>
      <c r="DX98" s="23"/>
      <c r="DY98" s="23"/>
      <c r="DZ98" s="23"/>
      <c r="EA98" s="23"/>
      <c r="EB98" s="23"/>
      <c r="EC98" s="23"/>
      <c r="ED98" s="23"/>
      <c r="EE98" s="23"/>
      <c r="EF98" s="23"/>
      <c r="EG98" s="23"/>
      <c r="EH98" s="100">
        <v>11</v>
      </c>
      <c r="EI98" s="23">
        <f t="shared" si="12"/>
        <v>41</v>
      </c>
      <c r="EJ98" s="100">
        <v>60</v>
      </c>
      <c r="EM98" s="3" t="s">
        <v>851</v>
      </c>
      <c r="EN98" s="8">
        <v>4</v>
      </c>
      <c r="EO98" s="12">
        <v>15.6</v>
      </c>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v>35</v>
      </c>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v>15</v>
      </c>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c r="II98" s="12"/>
      <c r="IJ98" s="12"/>
      <c r="IK98" s="12"/>
      <c r="IL98" s="12"/>
      <c r="IM98" s="12"/>
      <c r="IN98" s="12"/>
      <c r="IO98" s="12"/>
      <c r="IP98" s="12"/>
      <c r="IQ98" s="12"/>
      <c r="IR98" s="12"/>
      <c r="IS98" s="12"/>
      <c r="IT98" s="12"/>
      <c r="IU98" s="12"/>
      <c r="IV98" s="12"/>
      <c r="IW98" s="12"/>
      <c r="IX98" s="12"/>
      <c r="IY98" s="12"/>
      <c r="IZ98" s="12"/>
      <c r="JA98" s="12"/>
      <c r="JB98" s="12"/>
      <c r="JC98" s="12"/>
      <c r="JD98" s="12">
        <v>25</v>
      </c>
      <c r="JE98" s="12">
        <f t="shared" si="18"/>
        <v>75</v>
      </c>
      <c r="JF98" s="12">
        <v>85</v>
      </c>
      <c r="JG98" s="12"/>
      <c r="JH98" s="63" t="s">
        <v>492</v>
      </c>
      <c r="JI98" s="28" t="s">
        <v>891</v>
      </c>
      <c r="JL98" s="4"/>
      <c r="JM98" s="4"/>
      <c r="JN98" s="4"/>
      <c r="JO98" s="34"/>
      <c r="JP98" s="34"/>
      <c r="JQ98" s="34">
        <f t="shared" ref="JQ98:JQ117" si="19">JJ98+JK98</f>
        <v>0</v>
      </c>
      <c r="JR98" s="31"/>
      <c r="JS98" s="103">
        <v>3.06</v>
      </c>
      <c r="JT98">
        <v>109.68</v>
      </c>
      <c r="JU98" s="103">
        <v>24.77</v>
      </c>
      <c r="JV98" s="31"/>
      <c r="JW98" s="132">
        <v>5.15</v>
      </c>
      <c r="JX98" s="28">
        <v>4.9400000000000004</v>
      </c>
      <c r="JY98" t="s">
        <v>596</v>
      </c>
      <c r="JZ98" s="103">
        <v>48.16</v>
      </c>
      <c r="KA98" s="5">
        <v>5.0199999999999996</v>
      </c>
      <c r="KB98">
        <v>4.9800000000000004</v>
      </c>
      <c r="KC98" t="s">
        <v>596</v>
      </c>
      <c r="KD98" s="37">
        <v>8.7100000000000009</v>
      </c>
      <c r="KF98" s="103">
        <v>1.05</v>
      </c>
      <c r="KG98" s="103">
        <v>0.08</v>
      </c>
      <c r="KH98" s="103">
        <v>1.65</v>
      </c>
      <c r="KI98" s="103">
        <v>0.06</v>
      </c>
      <c r="KJ98" s="103">
        <f t="shared" si="13"/>
        <v>2.7</v>
      </c>
      <c r="KK98" s="103">
        <f t="shared" si="14"/>
        <v>0.14000000000000001</v>
      </c>
      <c r="KL98" s="103">
        <f t="shared" si="15"/>
        <v>72.929999999999993</v>
      </c>
      <c r="KM98" s="103">
        <f>IF(ISBLANK(JU98),"",IF(ISBLANK(JS99),"",IFERROR(((JU98-JS99)/0.36/P98),"")))</f>
        <v>1.0561868686868687</v>
      </c>
      <c r="KN98" s="103">
        <f>IF(ISBLANK(JU98),"",IF(ISBLANK(JU99),"",IFERROR(((JU98-JU99)/0.36/P98),"")))</f>
        <v>9.2171717171717224E-2</v>
      </c>
      <c r="KO98" s="103">
        <f>IF(ISBLANK(KL98),"",IF(ISBLANK(JT99),"",IFERROR(((KL98-JT99)/0.36/P98),"")))</f>
        <v>1.1243686868686866</v>
      </c>
      <c r="KP98" s="103">
        <f>IF(ISBLANK(KL99),"",IF(ISBLANK(KL98),"",IFERROR(((KL98-KL99)/0.36/P98),"")))</f>
        <v>2.6035353535353534</v>
      </c>
      <c r="KQ98" s="103">
        <v>0.95</v>
      </c>
      <c r="KR98" s="103">
        <v>0.17</v>
      </c>
      <c r="KS98" s="103"/>
      <c r="KT98" s="103"/>
      <c r="KU98">
        <v>72.929999999999993</v>
      </c>
      <c r="KV98" s="73">
        <v>202.58333333333331</v>
      </c>
      <c r="KW98" s="73">
        <v>1.0561868686868687</v>
      </c>
      <c r="KX98" s="73">
        <v>9.2171717171717224E-2</v>
      </c>
      <c r="KY98" s="73">
        <v>1.1243686868686866</v>
      </c>
      <c r="KZ98" s="73">
        <v>2.6035353535353534</v>
      </c>
    </row>
    <row r="99" spans="1:312" x14ac:dyDescent="0.25">
      <c r="A99" s="12" t="s">
        <v>205</v>
      </c>
      <c r="B99" s="4" t="s">
        <v>241</v>
      </c>
      <c r="C99" s="4" t="s">
        <v>664</v>
      </c>
      <c r="D99" s="4" t="s">
        <v>742</v>
      </c>
      <c r="E99" s="4" t="s">
        <v>59</v>
      </c>
      <c r="F99" s="12" t="s">
        <v>561</v>
      </c>
      <c r="G99" s="12" t="s">
        <v>560</v>
      </c>
      <c r="H99" s="24">
        <v>1</v>
      </c>
      <c r="I99" s="12" t="s">
        <v>559</v>
      </c>
      <c r="J99" s="12" t="s">
        <v>564</v>
      </c>
      <c r="K99" s="23">
        <v>1009</v>
      </c>
      <c r="L99" s="94">
        <v>-3.3032119830000002</v>
      </c>
      <c r="M99" s="94">
        <v>34.847736032999997</v>
      </c>
      <c r="N99" s="17">
        <v>42820</v>
      </c>
      <c r="O99" s="17">
        <v>42864</v>
      </c>
      <c r="P99" s="23">
        <f t="shared" si="17"/>
        <v>44</v>
      </c>
      <c r="Q99" s="73">
        <f>INDEX([1]Sheet1!$J:$J,MATCH(A99,[1]Sheet1!$A:$A,0))</f>
        <v>90.816719352999996</v>
      </c>
      <c r="R99" s="87" t="s">
        <v>292</v>
      </c>
      <c r="S99" s="79">
        <v>1.8</v>
      </c>
      <c r="T99" s="78">
        <v>7.9</v>
      </c>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v>5</v>
      </c>
      <c r="BH99" s="23"/>
      <c r="BI99" s="23"/>
      <c r="BJ99" s="23"/>
      <c r="BK99" s="23"/>
      <c r="BL99" s="23"/>
      <c r="BM99" s="23"/>
      <c r="BN99" s="23"/>
      <c r="BO99" s="23"/>
      <c r="BP99" s="23"/>
      <c r="BQ99" s="23"/>
      <c r="BR99" s="23"/>
      <c r="BS99" s="23"/>
      <c r="BT99" s="23"/>
      <c r="BU99" s="23"/>
      <c r="BV99" s="23"/>
      <c r="BW99" s="23"/>
      <c r="BX99" s="23"/>
      <c r="BY99" s="23"/>
      <c r="BZ99" s="23"/>
      <c r="CA99" s="23"/>
      <c r="CB99" s="23"/>
      <c r="CC99" s="23"/>
      <c r="CD99" s="23"/>
      <c r="CE99" s="23"/>
      <c r="CF99" s="23"/>
      <c r="CG99" s="23"/>
      <c r="CH99" s="23"/>
      <c r="CI99" s="23"/>
      <c r="CJ99" s="23"/>
      <c r="CK99" s="23"/>
      <c r="CL99" s="23"/>
      <c r="CM99" s="23"/>
      <c r="CN99" s="23"/>
      <c r="CO99" s="23"/>
      <c r="CP99" s="23"/>
      <c r="CQ99" s="23"/>
      <c r="CR99" s="23"/>
      <c r="CS99" s="23"/>
      <c r="CT99" s="23"/>
      <c r="CU99" s="23"/>
      <c r="CV99" s="23"/>
      <c r="CW99" s="23"/>
      <c r="CX99" s="23"/>
      <c r="CY99" s="23"/>
      <c r="CZ99" s="23"/>
      <c r="DA99" s="23"/>
      <c r="DB99" s="23"/>
      <c r="DC99" s="23"/>
      <c r="DD99" s="23"/>
      <c r="DE99" s="23"/>
      <c r="DF99" s="23"/>
      <c r="DG99" s="23"/>
      <c r="DH99" s="23"/>
      <c r="DI99" s="23"/>
      <c r="DJ99" s="23"/>
      <c r="DK99" s="23"/>
      <c r="DL99" s="23"/>
      <c r="DM99" s="23"/>
      <c r="DN99" s="23"/>
      <c r="DO99" s="23"/>
      <c r="DP99" s="23"/>
      <c r="DQ99" s="23"/>
      <c r="DR99" s="23"/>
      <c r="DS99" s="23"/>
      <c r="DT99" s="23"/>
      <c r="DU99" s="23"/>
      <c r="DV99" s="23"/>
      <c r="DW99" s="23"/>
      <c r="DX99" s="23"/>
      <c r="DY99" s="23"/>
      <c r="DZ99" s="23"/>
      <c r="EA99" s="23"/>
      <c r="EB99" s="23"/>
      <c r="EC99" s="23"/>
      <c r="ED99" s="23"/>
      <c r="EE99" s="23"/>
      <c r="EF99" s="23"/>
      <c r="EG99" s="23"/>
      <c r="EH99" s="100">
        <v>30</v>
      </c>
      <c r="EI99" s="23">
        <f t="shared" si="12"/>
        <v>35</v>
      </c>
      <c r="EJ99" s="100">
        <v>70</v>
      </c>
      <c r="EM99" s="3" t="s">
        <v>851</v>
      </c>
      <c r="EN99" s="8">
        <v>1.5</v>
      </c>
      <c r="EO99" s="12">
        <v>8.8000000000000007</v>
      </c>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v>5</v>
      </c>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c r="IW99" s="12"/>
      <c r="IX99" s="12"/>
      <c r="IY99" s="12"/>
      <c r="IZ99" s="12"/>
      <c r="JA99" s="12"/>
      <c r="JB99" s="12"/>
      <c r="JC99" s="12"/>
      <c r="JD99" s="12">
        <v>65</v>
      </c>
      <c r="JE99" s="12">
        <f t="shared" si="18"/>
        <v>70</v>
      </c>
      <c r="JF99" s="12">
        <v>75</v>
      </c>
      <c r="JG99" s="12"/>
      <c r="JH99" s="63" t="s">
        <v>492</v>
      </c>
      <c r="JI99" s="28" t="s">
        <v>891</v>
      </c>
      <c r="JL99" s="4"/>
      <c r="JM99" s="4"/>
      <c r="JN99" s="4"/>
      <c r="JO99" s="34"/>
      <c r="JP99" s="34"/>
      <c r="JQ99" s="34">
        <f t="shared" si="19"/>
        <v>0</v>
      </c>
      <c r="JR99" s="31"/>
      <c r="JS99" s="103">
        <v>8.0399999999999991</v>
      </c>
      <c r="JT99">
        <v>55.12</v>
      </c>
      <c r="JU99" s="104">
        <v>23.31</v>
      </c>
      <c r="JV99" s="44"/>
      <c r="JW99" s="132">
        <v>5.12</v>
      </c>
      <c r="JX99" s="28">
        <v>4.9800000000000004</v>
      </c>
      <c r="JY99" t="s">
        <v>596</v>
      </c>
      <c r="JZ99" s="104">
        <v>8.3800000000000008</v>
      </c>
      <c r="KA99" s="5">
        <v>5.14</v>
      </c>
      <c r="KB99">
        <v>3.24</v>
      </c>
      <c r="KF99" s="103">
        <v>1.33</v>
      </c>
      <c r="KG99" s="103">
        <v>0.11</v>
      </c>
      <c r="KH99" s="138"/>
      <c r="KI99" s="138"/>
      <c r="KJ99" s="103">
        <f t="shared" si="13"/>
        <v>1.33</v>
      </c>
      <c r="KK99" s="103">
        <f t="shared" si="14"/>
        <v>0.11</v>
      </c>
      <c r="KL99" s="103">
        <f t="shared" si="15"/>
        <v>31.689999999999998</v>
      </c>
      <c r="KM99" s="103">
        <f>IF(ISBLANK(JU99),"",IF(ISBLANK(JS99),"",IFERROR(((JU99-JS99)/0.36/P99),"")))</f>
        <v>0.96401515151515149</v>
      </c>
      <c r="KO99" s="103">
        <f>IF(ISBLANK(KL99),"",IF(ISBLANK(JT99),"",IFERROR(((KL99-JT99)/0.36/P99),"")))</f>
        <v>-1.4791666666666665</v>
      </c>
      <c r="KQ99" s="103"/>
      <c r="KR99" s="103"/>
      <c r="KS99" s="103"/>
      <c r="KT99" s="103"/>
      <c r="KU99">
        <v>31.689999999999998</v>
      </c>
      <c r="KV99" s="73">
        <v>88.027777777777771</v>
      </c>
      <c r="KW99" s="73">
        <v>0.96401515151515149</v>
      </c>
      <c r="KX99" s="73"/>
      <c r="KY99" s="73">
        <v>-1.4791666666666665</v>
      </c>
      <c r="KZ99" s="73"/>
    </row>
    <row r="100" spans="1:312" x14ac:dyDescent="0.25">
      <c r="A100" s="12" t="s">
        <v>206</v>
      </c>
      <c r="B100" s="4" t="s">
        <v>242</v>
      </c>
      <c r="C100" s="4" t="s">
        <v>664</v>
      </c>
      <c r="D100" s="4" t="s">
        <v>743</v>
      </c>
      <c r="E100" s="4" t="s">
        <v>59</v>
      </c>
      <c r="F100" s="12" t="s">
        <v>561</v>
      </c>
      <c r="G100" s="12" t="s">
        <v>560</v>
      </c>
      <c r="H100" s="24">
        <v>2</v>
      </c>
      <c r="I100" s="12" t="s">
        <v>557</v>
      </c>
      <c r="J100" s="12" t="s">
        <v>564</v>
      </c>
      <c r="K100" s="23">
        <v>1006</v>
      </c>
      <c r="L100" s="94">
        <v>-3.40842599</v>
      </c>
      <c r="M100" s="94">
        <v>34.850243982000002</v>
      </c>
      <c r="N100" s="17">
        <v>42820</v>
      </c>
      <c r="O100" s="17">
        <v>42864</v>
      </c>
      <c r="P100" s="23">
        <f t="shared" si="17"/>
        <v>44</v>
      </c>
      <c r="Q100" s="73">
        <f>INDEX([1]Sheet1!$J:$J,MATCH(A100,[1]Sheet1!$A:$A,0))</f>
        <v>90.816719352999996</v>
      </c>
      <c r="R100" s="87" t="s">
        <v>292</v>
      </c>
      <c r="S100" s="79">
        <v>1.1000000000000001</v>
      </c>
      <c r="T100" s="78">
        <v>1.1000000000000001</v>
      </c>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c r="DK100" s="23"/>
      <c r="DL100" s="23"/>
      <c r="DM100" s="23"/>
      <c r="DN100" s="23"/>
      <c r="DO100" s="23"/>
      <c r="DP100" s="23"/>
      <c r="DQ100" s="23"/>
      <c r="DR100" s="23"/>
      <c r="DS100" s="23"/>
      <c r="DT100" s="23"/>
      <c r="DU100" s="23"/>
      <c r="DV100" s="23"/>
      <c r="DW100" s="23"/>
      <c r="DX100" s="23"/>
      <c r="DY100" s="23"/>
      <c r="DZ100" s="23"/>
      <c r="EA100" s="23"/>
      <c r="EB100" s="23"/>
      <c r="EC100" s="23"/>
      <c r="ED100" s="23"/>
      <c r="EE100" s="23"/>
      <c r="EF100" s="23"/>
      <c r="EG100" s="23"/>
      <c r="EH100" s="100">
        <v>15</v>
      </c>
      <c r="EI100" s="23">
        <f t="shared" si="12"/>
        <v>15</v>
      </c>
      <c r="EJ100" s="100">
        <v>28</v>
      </c>
      <c r="EL100" s="3" t="s">
        <v>285</v>
      </c>
      <c r="EM100" s="3" t="s">
        <v>851</v>
      </c>
      <c r="EN100" s="8">
        <v>1.5</v>
      </c>
      <c r="EO100" s="12">
        <v>11.2</v>
      </c>
      <c r="EP100" s="12"/>
      <c r="EQ100" s="12">
        <v>5</v>
      </c>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v>10</v>
      </c>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c r="IT100" s="12"/>
      <c r="IU100" s="12"/>
      <c r="IV100" s="12"/>
      <c r="IW100" s="12"/>
      <c r="IX100" s="12"/>
      <c r="IY100" s="12"/>
      <c r="IZ100" s="12"/>
      <c r="JA100" s="12"/>
      <c r="JB100" s="12"/>
      <c r="JC100" s="12"/>
      <c r="JD100" s="12">
        <v>25</v>
      </c>
      <c r="JE100" s="12">
        <f t="shared" si="18"/>
        <v>40</v>
      </c>
      <c r="JF100" s="12">
        <v>55</v>
      </c>
      <c r="JG100" s="12"/>
      <c r="JH100" s="63" t="s">
        <v>492</v>
      </c>
      <c r="JI100" s="28" t="s">
        <v>891</v>
      </c>
      <c r="JL100" s="4"/>
      <c r="JM100" s="4"/>
      <c r="JN100" s="4"/>
      <c r="JO100" s="34"/>
      <c r="JP100" s="34"/>
      <c r="JQ100" s="34">
        <f t="shared" si="19"/>
        <v>0</v>
      </c>
      <c r="JR100" s="31"/>
      <c r="JS100" s="103">
        <v>20.78</v>
      </c>
      <c r="JT100">
        <v>54.11</v>
      </c>
      <c r="JU100" s="103">
        <v>14.68</v>
      </c>
      <c r="JV100" s="31"/>
      <c r="JW100" s="132">
        <v>5.0199999999999996</v>
      </c>
      <c r="JX100" s="28">
        <v>2.2599999999999998</v>
      </c>
      <c r="JZ100" s="104">
        <v>14.99</v>
      </c>
      <c r="KA100" s="5">
        <v>5.04</v>
      </c>
      <c r="KB100">
        <v>4.8600000000000003</v>
      </c>
      <c r="KC100" t="s">
        <v>596</v>
      </c>
      <c r="KD100" s="37">
        <v>7.71</v>
      </c>
      <c r="KE100" s="37">
        <v>10.39</v>
      </c>
      <c r="KF100" s="103">
        <v>1.47</v>
      </c>
      <c r="KG100" s="103">
        <v>0.11</v>
      </c>
      <c r="KH100" s="103">
        <v>1.51</v>
      </c>
      <c r="KI100" s="103">
        <v>0.14000000000000001</v>
      </c>
      <c r="KJ100" s="103">
        <f t="shared" si="13"/>
        <v>2.98</v>
      </c>
      <c r="KK100" s="103">
        <f t="shared" si="14"/>
        <v>0.25</v>
      </c>
      <c r="KL100" s="103">
        <f t="shared" si="15"/>
        <v>29.67</v>
      </c>
      <c r="KM100" s="103">
        <f>IF(ISBLANK(JU100),"",IF(ISBLANK(JS101),"",IFERROR(((JU100-JS101)/0.36/P100),"")))</f>
        <v>0.72916666666666674</v>
      </c>
      <c r="KN100" s="103">
        <f>IF(ISBLANK(JU100),"",IF(ISBLANK(JU101),"",IFERROR(((JU100-JU101)/0.36/P100),"")))</f>
        <v>0.85227272727272729</v>
      </c>
      <c r="KO100" s="103">
        <f>IF(ISBLANK(KL100),"",IF(ISBLANK(JT101),"",IFERROR(((KL100-JT101)/0.36/P100),"")))</f>
        <v>-0.79987373737373746</v>
      </c>
      <c r="KP100" s="103">
        <f>IF(ISBLANK(KL101),"",IF(ISBLANK(KL100),"",IFERROR(((KL100-KL101)/0.36/P100),"")))</f>
        <v>0.82954545454545459</v>
      </c>
      <c r="KQ100" s="103">
        <v>1.19</v>
      </c>
      <c r="KR100" s="103">
        <v>0.26</v>
      </c>
      <c r="KS100" s="103">
        <v>1.1200000000000001</v>
      </c>
      <c r="KT100" s="103">
        <v>0.17</v>
      </c>
      <c r="KU100">
        <v>29.67</v>
      </c>
      <c r="KV100" s="73">
        <v>82.416666666666671</v>
      </c>
      <c r="KW100" s="73">
        <v>0.72916666666666674</v>
      </c>
      <c r="KX100" s="73">
        <v>0.85227272727272729</v>
      </c>
      <c r="KY100" s="73">
        <v>-0.79987373737373746</v>
      </c>
      <c r="KZ100" s="73">
        <v>0.82954545454545459</v>
      </c>
    </row>
    <row r="101" spans="1:312" x14ac:dyDescent="0.25">
      <c r="A101" s="12" t="s">
        <v>207</v>
      </c>
      <c r="B101" s="4" t="s">
        <v>242</v>
      </c>
      <c r="C101" s="4" t="s">
        <v>664</v>
      </c>
      <c r="D101" s="12" t="s">
        <v>743</v>
      </c>
      <c r="E101" s="4" t="s">
        <v>59</v>
      </c>
      <c r="F101" s="12" t="s">
        <v>561</v>
      </c>
      <c r="G101" s="12" t="s">
        <v>560</v>
      </c>
      <c r="H101" s="24">
        <v>2</v>
      </c>
      <c r="I101" s="12" t="s">
        <v>559</v>
      </c>
      <c r="J101" s="12" t="s">
        <v>564</v>
      </c>
      <c r="K101" s="24">
        <v>1006</v>
      </c>
      <c r="L101" s="94">
        <v>-3.40842599</v>
      </c>
      <c r="M101" s="94">
        <v>34.850243982000002</v>
      </c>
      <c r="N101" s="17">
        <v>42820</v>
      </c>
      <c r="O101" s="17">
        <v>42864</v>
      </c>
      <c r="P101" s="23">
        <f t="shared" si="17"/>
        <v>44</v>
      </c>
      <c r="Q101" s="73">
        <f>INDEX([1]Sheet1!$J:$J,MATCH(A101,[1]Sheet1!$A:$A,0))</f>
        <v>90.816719352999996</v>
      </c>
      <c r="R101" s="87" t="s">
        <v>292</v>
      </c>
      <c r="S101" s="79">
        <v>1.5</v>
      </c>
      <c r="T101" s="78">
        <v>2.6</v>
      </c>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v>15</v>
      </c>
      <c r="AW101" s="23"/>
      <c r="AX101" s="23"/>
      <c r="AY101" s="23"/>
      <c r="AZ101" s="23"/>
      <c r="BA101" s="23"/>
      <c r="BB101" s="23"/>
      <c r="BC101" s="23"/>
      <c r="BD101" s="23"/>
      <c r="BE101" s="23"/>
      <c r="BF101" s="23"/>
      <c r="BG101" s="23"/>
      <c r="BH101" s="23"/>
      <c r="BI101" s="23"/>
      <c r="BJ101" s="23"/>
      <c r="BK101" s="23"/>
      <c r="BL101" s="23"/>
      <c r="BM101" s="23"/>
      <c r="BN101" s="23"/>
      <c r="BO101" s="23">
        <v>4</v>
      </c>
      <c r="BP101" s="23"/>
      <c r="BQ101" s="23"/>
      <c r="BR101" s="23"/>
      <c r="BS101" s="23"/>
      <c r="BT101" s="23"/>
      <c r="BU101" s="23"/>
      <c r="BV101" s="23"/>
      <c r="BW101" s="23"/>
      <c r="BX101" s="23"/>
      <c r="BY101" s="23"/>
      <c r="BZ101" s="23"/>
      <c r="CA101" s="23"/>
      <c r="CB101" s="23"/>
      <c r="CC101" s="23"/>
      <c r="CD101" s="23"/>
      <c r="CE101" s="23">
        <v>9</v>
      </c>
      <c r="CF101" s="23"/>
      <c r="CG101" s="23"/>
      <c r="CH101" s="23"/>
      <c r="CI101" s="23"/>
      <c r="CJ101" s="23"/>
      <c r="CK101" s="23"/>
      <c r="CL101" s="23"/>
      <c r="CM101" s="23"/>
      <c r="CN101" s="23"/>
      <c r="CO101" s="23"/>
      <c r="CP101" s="23"/>
      <c r="CQ101" s="23"/>
      <c r="CR101" s="23"/>
      <c r="CS101" s="23"/>
      <c r="CT101" s="23"/>
      <c r="CU101" s="23"/>
      <c r="CV101" s="23"/>
      <c r="CW101" s="23"/>
      <c r="CX101" s="23"/>
      <c r="CY101" s="23"/>
      <c r="CZ101" s="23"/>
      <c r="DA101" s="23"/>
      <c r="DB101" s="23"/>
      <c r="DC101" s="23"/>
      <c r="DD101" s="23"/>
      <c r="DE101" s="23"/>
      <c r="DF101" s="23"/>
      <c r="DG101" s="23"/>
      <c r="DH101" s="23"/>
      <c r="DI101" s="23"/>
      <c r="DJ101" s="23"/>
      <c r="DK101" s="23"/>
      <c r="DL101" s="23"/>
      <c r="DM101" s="23"/>
      <c r="DN101" s="23"/>
      <c r="DO101" s="23"/>
      <c r="DP101" s="23"/>
      <c r="DQ101" s="23"/>
      <c r="DR101" s="23"/>
      <c r="DS101" s="23"/>
      <c r="DT101" s="23"/>
      <c r="DU101" s="23"/>
      <c r="DV101" s="23"/>
      <c r="DW101" s="23"/>
      <c r="DX101" s="23"/>
      <c r="DY101" s="23"/>
      <c r="DZ101" s="23"/>
      <c r="EA101" s="23"/>
      <c r="EB101" s="23"/>
      <c r="EC101" s="23"/>
      <c r="ED101" s="23"/>
      <c r="EE101" s="23"/>
      <c r="EF101" s="23"/>
      <c r="EG101" s="23"/>
      <c r="EH101" s="100">
        <v>10</v>
      </c>
      <c r="EI101" s="23">
        <f t="shared" si="12"/>
        <v>38</v>
      </c>
      <c r="EJ101" s="100">
        <v>40</v>
      </c>
      <c r="EM101" s="3" t="s">
        <v>851</v>
      </c>
      <c r="EN101" s="8">
        <v>1.5</v>
      </c>
      <c r="EO101" s="12">
        <v>6.6</v>
      </c>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v>15</v>
      </c>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c r="IW101" s="12"/>
      <c r="IX101" s="12"/>
      <c r="IY101" s="12"/>
      <c r="IZ101" s="12"/>
      <c r="JA101" s="12"/>
      <c r="JB101" s="12"/>
      <c r="JC101" s="12"/>
      <c r="JD101" s="12">
        <v>15</v>
      </c>
      <c r="JE101" s="12">
        <f t="shared" si="18"/>
        <v>30</v>
      </c>
      <c r="JF101" s="12">
        <v>35</v>
      </c>
      <c r="JG101" s="12"/>
      <c r="JH101" s="63" t="s">
        <v>492</v>
      </c>
      <c r="JI101" s="28" t="s">
        <v>891</v>
      </c>
      <c r="JL101" s="4"/>
      <c r="JM101" s="4"/>
      <c r="JN101" s="4"/>
      <c r="JO101" s="34"/>
      <c r="JP101" s="34"/>
      <c r="JQ101" s="34">
        <f t="shared" si="19"/>
        <v>0</v>
      </c>
      <c r="JR101" s="31"/>
      <c r="JS101" s="103">
        <v>3.13</v>
      </c>
      <c r="JT101">
        <v>42.34</v>
      </c>
      <c r="JU101" s="104">
        <v>1.18</v>
      </c>
      <c r="JV101" s="44"/>
      <c r="JW101" s="132"/>
      <c r="JX101" s="28">
        <v>1.18</v>
      </c>
      <c r="JZ101" s="104">
        <v>15.35</v>
      </c>
      <c r="KA101" s="5">
        <v>5.03</v>
      </c>
      <c r="KB101">
        <v>4.97</v>
      </c>
      <c r="KC101" t="s">
        <v>596</v>
      </c>
      <c r="KH101" s="103">
        <v>1.33</v>
      </c>
      <c r="KI101" s="103">
        <v>0.1</v>
      </c>
      <c r="KJ101" s="103">
        <f t="shared" si="13"/>
        <v>1.33</v>
      </c>
      <c r="KK101" s="103">
        <f t="shared" si="14"/>
        <v>0.1</v>
      </c>
      <c r="KL101" s="103">
        <f t="shared" si="15"/>
        <v>16.53</v>
      </c>
      <c r="KM101" s="103">
        <f>IF(ISBLANK(JU101),"",IF(ISBLANK(JS101),"",IFERROR(((JU101-JS101)/0.36/P101),"")))</f>
        <v>-0.12310606060606061</v>
      </c>
      <c r="KO101" s="103">
        <f>IF(ISBLANK(KL101),"",IF(ISBLANK(JT101),"",IFERROR(((KL101-JT101)/0.36/P101),"")))</f>
        <v>-1.6294191919191923</v>
      </c>
      <c r="KQ101" s="103"/>
      <c r="KR101" s="103"/>
      <c r="KS101" s="103"/>
      <c r="KT101" s="103"/>
      <c r="KU101">
        <v>16.53</v>
      </c>
      <c r="KV101" s="73">
        <v>45.916666666666671</v>
      </c>
      <c r="KW101" s="73">
        <v>-0.12310606060606061</v>
      </c>
      <c r="KX101" s="73"/>
      <c r="KY101" s="73">
        <v>-1.6294191919191923</v>
      </c>
      <c r="KZ101" s="73"/>
    </row>
    <row r="102" spans="1:312" x14ac:dyDescent="0.25">
      <c r="A102" s="12" t="s">
        <v>208</v>
      </c>
      <c r="B102" s="12" t="s">
        <v>243</v>
      </c>
      <c r="C102" s="12" t="s">
        <v>664</v>
      </c>
      <c r="D102" s="12" t="s">
        <v>744</v>
      </c>
      <c r="E102" s="4" t="s">
        <v>59</v>
      </c>
      <c r="F102" s="12" t="s">
        <v>561</v>
      </c>
      <c r="G102" s="12" t="s">
        <v>560</v>
      </c>
      <c r="H102" s="24">
        <v>3</v>
      </c>
      <c r="I102" s="12" t="s">
        <v>557</v>
      </c>
      <c r="J102" s="12" t="s">
        <v>564</v>
      </c>
      <c r="K102" s="24">
        <v>1001</v>
      </c>
      <c r="L102" s="94">
        <v>-3.4063160140000002</v>
      </c>
      <c r="M102" s="94">
        <v>34.850407009999998</v>
      </c>
      <c r="N102" s="17">
        <v>42820</v>
      </c>
      <c r="O102" s="17">
        <v>42864</v>
      </c>
      <c r="P102" s="23">
        <f t="shared" si="17"/>
        <v>44</v>
      </c>
      <c r="Q102" s="73">
        <f>INDEX([1]Sheet1!$J:$J,MATCH(A102,[1]Sheet1!$A:$A,0))</f>
        <v>90.816719352999996</v>
      </c>
      <c r="R102" s="87" t="s">
        <v>292</v>
      </c>
      <c r="S102" s="79">
        <v>1.8</v>
      </c>
      <c r="T102" s="78">
        <v>2.2000000000000002</v>
      </c>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v>4</v>
      </c>
      <c r="BT102" s="23"/>
      <c r="BU102" s="23"/>
      <c r="BV102" s="23"/>
      <c r="BW102" s="23"/>
      <c r="BX102" s="23"/>
      <c r="BY102" s="23"/>
      <c r="BZ102" s="23"/>
      <c r="CA102" s="23"/>
      <c r="CB102" s="23"/>
      <c r="CC102" s="23"/>
      <c r="CD102" s="23"/>
      <c r="CE102" s="23"/>
      <c r="CF102" s="23"/>
      <c r="CG102" s="23"/>
      <c r="CH102" s="23"/>
      <c r="CI102" s="23"/>
      <c r="CJ102" s="23"/>
      <c r="CK102" s="23"/>
      <c r="CL102" s="23"/>
      <c r="CM102" s="23"/>
      <c r="CN102" s="23"/>
      <c r="CO102" s="23"/>
      <c r="CP102" s="23"/>
      <c r="CQ102" s="23"/>
      <c r="CR102" s="23"/>
      <c r="CS102" s="23"/>
      <c r="CT102" s="23"/>
      <c r="CU102" s="23"/>
      <c r="CV102" s="23"/>
      <c r="CW102" s="23"/>
      <c r="CX102" s="23"/>
      <c r="CY102" s="23"/>
      <c r="CZ102" s="23"/>
      <c r="DA102" s="23"/>
      <c r="DB102" s="23"/>
      <c r="DC102" s="23"/>
      <c r="DD102" s="23"/>
      <c r="DE102" s="23"/>
      <c r="DF102" s="23"/>
      <c r="DG102" s="23"/>
      <c r="DH102" s="23"/>
      <c r="DI102" s="23"/>
      <c r="DJ102" s="23"/>
      <c r="DK102" s="23"/>
      <c r="DL102" s="23"/>
      <c r="DM102" s="23"/>
      <c r="DN102" s="23"/>
      <c r="DO102" s="23"/>
      <c r="DP102" s="23"/>
      <c r="DQ102" s="23"/>
      <c r="DR102" s="23"/>
      <c r="DS102" s="23"/>
      <c r="DT102" s="23"/>
      <c r="DU102" s="23"/>
      <c r="DV102" s="23"/>
      <c r="DW102" s="23"/>
      <c r="DX102" s="23"/>
      <c r="DY102" s="23"/>
      <c r="DZ102" s="23"/>
      <c r="EA102" s="23"/>
      <c r="EB102" s="23"/>
      <c r="EC102" s="23"/>
      <c r="ED102" s="23"/>
      <c r="EE102" s="23"/>
      <c r="EF102" s="23"/>
      <c r="EG102" s="23"/>
      <c r="EH102" s="100">
        <v>25</v>
      </c>
      <c r="EI102" s="23">
        <f t="shared" si="12"/>
        <v>29</v>
      </c>
      <c r="EJ102" s="100">
        <v>35</v>
      </c>
      <c r="EM102" s="3" t="s">
        <v>851</v>
      </c>
      <c r="EN102" s="8">
        <v>2</v>
      </c>
      <c r="EO102" s="12">
        <v>14.2</v>
      </c>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v>5</v>
      </c>
      <c r="GD102" s="12"/>
      <c r="GE102" s="12"/>
      <c r="GF102" s="12"/>
      <c r="GG102" s="12"/>
      <c r="GH102" s="12"/>
      <c r="GI102" s="12"/>
      <c r="GJ102" s="12"/>
      <c r="GK102" s="12"/>
      <c r="GL102" s="12"/>
      <c r="GM102" s="12"/>
      <c r="GN102" s="12"/>
      <c r="GO102" s="12">
        <v>5</v>
      </c>
      <c r="GP102" s="12"/>
      <c r="GQ102" s="12"/>
      <c r="GR102" s="12"/>
      <c r="GS102" s="12"/>
      <c r="GT102" s="12"/>
      <c r="GU102" s="12"/>
      <c r="GV102" s="12"/>
      <c r="GW102" s="12"/>
      <c r="GX102" s="12"/>
      <c r="GY102" s="12"/>
      <c r="GZ102" s="12"/>
      <c r="HA102" s="12"/>
      <c r="HB102" s="12"/>
      <c r="HC102" s="12">
        <v>10</v>
      </c>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c r="IT102" s="12"/>
      <c r="IU102" s="12"/>
      <c r="IV102" s="12"/>
      <c r="IW102" s="12"/>
      <c r="IX102" s="12"/>
      <c r="IY102" s="12"/>
      <c r="IZ102" s="12"/>
      <c r="JA102" s="12"/>
      <c r="JB102" s="12"/>
      <c r="JC102" s="12"/>
      <c r="JD102" s="12">
        <v>40</v>
      </c>
      <c r="JE102" s="12">
        <f t="shared" si="18"/>
        <v>60</v>
      </c>
      <c r="JF102" s="12">
        <v>55</v>
      </c>
      <c r="JG102" s="12"/>
      <c r="JH102" s="63" t="s">
        <v>492</v>
      </c>
      <c r="JI102" s="28" t="s">
        <v>891</v>
      </c>
      <c r="JL102" s="4"/>
      <c r="JM102" s="4"/>
      <c r="JN102" s="4"/>
      <c r="JO102" s="34"/>
      <c r="JP102" s="34"/>
      <c r="JQ102" s="34">
        <f t="shared" si="19"/>
        <v>0</v>
      </c>
      <c r="JR102" s="31"/>
      <c r="JS102" s="71"/>
      <c r="JT102" t="s">
        <v>787</v>
      </c>
      <c r="JU102" s="104">
        <v>13.47</v>
      </c>
      <c r="JV102" s="44"/>
      <c r="JW102" s="132">
        <v>5.09</v>
      </c>
      <c r="JX102" s="28">
        <v>3.66</v>
      </c>
      <c r="JY102" t="s">
        <v>596</v>
      </c>
      <c r="JZ102" s="104">
        <v>14.2</v>
      </c>
      <c r="KA102" s="5">
        <v>5.07</v>
      </c>
      <c r="KB102">
        <v>4.32</v>
      </c>
      <c r="KC102" t="s">
        <v>596</v>
      </c>
      <c r="KF102" s="103">
        <v>2.1</v>
      </c>
      <c r="KG102" s="103">
        <v>7.0000000000000007E-2</v>
      </c>
      <c r="KH102" s="103">
        <v>0.74</v>
      </c>
      <c r="KI102" s="103">
        <v>0.06</v>
      </c>
      <c r="KJ102" s="103">
        <f t="shared" si="13"/>
        <v>2.84</v>
      </c>
      <c r="KK102" s="103">
        <f t="shared" si="14"/>
        <v>0.13</v>
      </c>
      <c r="KL102" s="103">
        <f t="shared" si="15"/>
        <v>27.67</v>
      </c>
      <c r="KM102" s="103">
        <f>IF(ISBLANK(JU102),"",IF(ISBLANK(JS103),"",IFERROR(((JU102-JS103)/0.36/P102),"")))</f>
        <v>0.74873737373737381</v>
      </c>
      <c r="KN102" s="103">
        <f>IF(ISBLANK(JU102),"",IF(ISBLANK(JU103),"",IFERROR(((JU102-JU103)/0.36/P102),"")))</f>
        <v>0.38257575757575762</v>
      </c>
      <c r="KO102" s="103">
        <f>IF(ISBLANK(KL102),"",IF(ISBLANK(JT103),"",IFERROR(((KL102-JT103)/0.36/P102),"")))</f>
        <v>-1.6224747474747474</v>
      </c>
      <c r="KP102" s="103">
        <f>IF(ISBLANK(KL103),"",IF(ISBLANK(KL102),"",IFERROR(((KL102-KL103)/0.36/P102),"")))</f>
        <v>-0.76452020202020199</v>
      </c>
      <c r="KQ102" s="103"/>
      <c r="KR102" s="103"/>
      <c r="KS102" s="103"/>
      <c r="KT102" s="103"/>
      <c r="KU102">
        <v>27.67</v>
      </c>
      <c r="KV102" s="73">
        <v>76.861111111111114</v>
      </c>
      <c r="KW102" s="73">
        <v>0.74873737373737381</v>
      </c>
      <c r="KX102" s="73">
        <v>0.38257575757575762</v>
      </c>
      <c r="KY102" s="73">
        <v>-1.6224747474747474</v>
      </c>
      <c r="KZ102" s="73">
        <v>-0.76452020202020199</v>
      </c>
    </row>
    <row r="103" spans="1:312" x14ac:dyDescent="0.25">
      <c r="A103" s="12" t="s">
        <v>209</v>
      </c>
      <c r="B103" s="12" t="s">
        <v>243</v>
      </c>
      <c r="C103" s="12" t="s">
        <v>664</v>
      </c>
      <c r="D103" s="12" t="s">
        <v>744</v>
      </c>
      <c r="E103" s="4" t="s">
        <v>59</v>
      </c>
      <c r="F103" s="12" t="s">
        <v>561</v>
      </c>
      <c r="G103" s="12" t="s">
        <v>560</v>
      </c>
      <c r="H103" s="24">
        <v>3</v>
      </c>
      <c r="I103" s="12" t="s">
        <v>559</v>
      </c>
      <c r="J103" s="12" t="s">
        <v>564</v>
      </c>
      <c r="K103" s="24">
        <v>1001</v>
      </c>
      <c r="L103" s="94">
        <v>-3.4063160140000002</v>
      </c>
      <c r="M103" s="94">
        <v>34.850407009999998</v>
      </c>
      <c r="N103" s="17">
        <v>42820</v>
      </c>
      <c r="O103" s="17">
        <v>42864</v>
      </c>
      <c r="P103" s="23">
        <f t="shared" si="17"/>
        <v>44</v>
      </c>
      <c r="Q103" s="73">
        <f>INDEX([1]Sheet1!$J:$J,MATCH(A103,[1]Sheet1!$A:$A,0))</f>
        <v>90.816719352999996</v>
      </c>
      <c r="R103" s="87" t="s">
        <v>292</v>
      </c>
      <c r="S103" s="79">
        <v>1.2</v>
      </c>
      <c r="T103" s="78">
        <v>3.5</v>
      </c>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v>5</v>
      </c>
      <c r="BH103" s="23"/>
      <c r="BI103" s="23"/>
      <c r="BJ103" s="23"/>
      <c r="BK103" s="23"/>
      <c r="BL103" s="23"/>
      <c r="BM103" s="23"/>
      <c r="BN103" s="23"/>
      <c r="BO103" s="23"/>
      <c r="BP103" s="23"/>
      <c r="BQ103" s="23"/>
      <c r="BR103" s="23"/>
      <c r="BS103" s="23">
        <v>5</v>
      </c>
      <c r="BT103" s="23"/>
      <c r="BU103" s="23"/>
      <c r="BV103" s="23"/>
      <c r="BW103" s="23"/>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c r="CY103" s="23"/>
      <c r="CZ103" s="23"/>
      <c r="DA103" s="23"/>
      <c r="DB103" s="23"/>
      <c r="DC103" s="23"/>
      <c r="DD103" s="23"/>
      <c r="DE103" s="23"/>
      <c r="DF103" s="23"/>
      <c r="DG103" s="23"/>
      <c r="DH103" s="23"/>
      <c r="DI103" s="23"/>
      <c r="DJ103" s="23"/>
      <c r="DK103" s="23"/>
      <c r="DL103" s="23"/>
      <c r="DM103" s="23"/>
      <c r="DN103" s="23"/>
      <c r="DO103" s="23"/>
      <c r="DP103" s="23"/>
      <c r="DQ103" s="23"/>
      <c r="DR103" s="23"/>
      <c r="DS103" s="23"/>
      <c r="DT103" s="23"/>
      <c r="DU103" s="23"/>
      <c r="DV103" s="23"/>
      <c r="DW103" s="23"/>
      <c r="DX103" s="23"/>
      <c r="DY103" s="23"/>
      <c r="DZ103" s="23"/>
      <c r="EA103" s="23"/>
      <c r="EB103" s="23"/>
      <c r="EC103" s="23"/>
      <c r="ED103" s="23"/>
      <c r="EE103" s="23"/>
      <c r="EF103" s="23"/>
      <c r="EG103" s="23"/>
      <c r="EH103" s="100">
        <v>15</v>
      </c>
      <c r="EI103" s="23">
        <f t="shared" si="12"/>
        <v>25</v>
      </c>
      <c r="EJ103" s="100">
        <v>50</v>
      </c>
      <c r="EM103" s="3" t="s">
        <v>851</v>
      </c>
      <c r="EN103" s="8">
        <v>2.5</v>
      </c>
      <c r="EO103" s="12">
        <v>14.1</v>
      </c>
      <c r="EP103" s="12"/>
      <c r="EQ103" s="12">
        <v>12</v>
      </c>
      <c r="ER103" s="12"/>
      <c r="ES103" s="12"/>
      <c r="ET103" s="12"/>
      <c r="EU103" s="12"/>
      <c r="EV103" s="12"/>
      <c r="EW103" s="12"/>
      <c r="EX103" s="12"/>
      <c r="EY103" s="12"/>
      <c r="EZ103" s="12"/>
      <c r="FA103" s="12"/>
      <c r="FB103" s="12"/>
      <c r="FC103" s="12"/>
      <c r="FD103" s="12"/>
      <c r="FE103" s="12"/>
      <c r="FF103" s="12"/>
      <c r="FG103" s="12"/>
      <c r="FH103" s="12"/>
      <c r="FI103" s="12"/>
      <c r="FJ103" s="12"/>
      <c r="FK103" s="12">
        <v>10</v>
      </c>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v>10</v>
      </c>
      <c r="GP103" s="12"/>
      <c r="GQ103" s="12"/>
      <c r="GR103" s="12"/>
      <c r="GS103" s="12"/>
      <c r="GT103" s="12"/>
      <c r="GU103" s="12"/>
      <c r="GV103" s="12"/>
      <c r="GW103" s="12"/>
      <c r="GX103" s="12"/>
      <c r="GY103" s="12"/>
      <c r="GZ103" s="12"/>
      <c r="HA103" s="12"/>
      <c r="HB103" s="12"/>
      <c r="HC103" s="12">
        <v>12</v>
      </c>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c r="IZ103" s="12"/>
      <c r="JA103" s="12"/>
      <c r="JB103" s="12"/>
      <c r="JC103" s="12"/>
      <c r="JD103" s="12">
        <v>15</v>
      </c>
      <c r="JE103" s="12">
        <f t="shared" si="18"/>
        <v>59</v>
      </c>
      <c r="JF103" s="12">
        <v>70</v>
      </c>
      <c r="JG103" s="12"/>
      <c r="JH103" s="63" t="s">
        <v>492</v>
      </c>
      <c r="JI103" s="28" t="s">
        <v>891</v>
      </c>
      <c r="JL103" s="4"/>
      <c r="JM103" s="4"/>
      <c r="JN103" s="4"/>
      <c r="JO103" s="34"/>
      <c r="JP103" s="34"/>
      <c r="JQ103" s="34">
        <f t="shared" si="19"/>
        <v>0</v>
      </c>
      <c r="JR103" s="31"/>
      <c r="JS103" s="103">
        <v>1.61</v>
      </c>
      <c r="JT103">
        <v>53.37</v>
      </c>
      <c r="JU103" s="104">
        <v>7.41</v>
      </c>
      <c r="JV103" s="44"/>
      <c r="JW103" s="132">
        <v>4.75</v>
      </c>
      <c r="JX103" s="28">
        <v>2.65</v>
      </c>
      <c r="JZ103" s="104">
        <v>32.369999999999997</v>
      </c>
      <c r="KA103" s="5">
        <v>5.25</v>
      </c>
      <c r="KB103">
        <v>4.95</v>
      </c>
      <c r="KC103" t="s">
        <v>596</v>
      </c>
      <c r="KF103" s="138"/>
      <c r="KG103" s="138"/>
      <c r="KH103" s="103">
        <v>1.3</v>
      </c>
      <c r="KI103" s="103">
        <v>0.06</v>
      </c>
      <c r="KJ103" s="103">
        <f t="shared" si="13"/>
        <v>1.3</v>
      </c>
      <c r="KK103" s="103">
        <f t="shared" si="14"/>
        <v>0.06</v>
      </c>
      <c r="KL103" s="103">
        <f t="shared" si="15"/>
        <v>39.78</v>
      </c>
      <c r="KM103" s="103">
        <f>IF(ISBLANK(JU103),"",IF(ISBLANK(JS103),"",IFERROR(((JU103-JS103)/0.36/P103),"")))</f>
        <v>0.36616161616161613</v>
      </c>
      <c r="KO103" s="103">
        <f>IF(ISBLANK(KL103),"",IF(ISBLANK(JT103),"",IFERROR(((KL103-JT103)/0.36/P103),"")))</f>
        <v>-0.8579545454545453</v>
      </c>
      <c r="KQ103" s="103"/>
      <c r="KR103" s="103"/>
      <c r="KS103" s="103"/>
      <c r="KT103" s="103"/>
      <c r="KU103">
        <v>39.78</v>
      </c>
      <c r="KV103" s="73">
        <v>110.50000000000001</v>
      </c>
      <c r="KW103" s="73">
        <v>0.36616161616161613</v>
      </c>
      <c r="KX103" s="73"/>
      <c r="KY103" s="73">
        <v>-0.8579545454545453</v>
      </c>
      <c r="KZ103" s="73"/>
    </row>
    <row r="104" spans="1:312" x14ac:dyDescent="0.25">
      <c r="A104" s="12" t="s">
        <v>210</v>
      </c>
      <c r="B104" s="4" t="s">
        <v>244</v>
      </c>
      <c r="C104" s="4" t="s">
        <v>664</v>
      </c>
      <c r="D104" s="4" t="s">
        <v>745</v>
      </c>
      <c r="E104" s="4" t="s">
        <v>59</v>
      </c>
      <c r="F104" s="12" t="s">
        <v>561</v>
      </c>
      <c r="G104" s="12" t="s">
        <v>560</v>
      </c>
      <c r="H104" s="24">
        <v>4</v>
      </c>
      <c r="I104" s="12" t="s">
        <v>557</v>
      </c>
      <c r="J104" s="12" t="s">
        <v>564</v>
      </c>
      <c r="K104" s="23">
        <v>1003</v>
      </c>
      <c r="L104" s="94">
        <v>-3.4068529590000001</v>
      </c>
      <c r="M104" s="94">
        <v>34.851600005999998</v>
      </c>
      <c r="N104" s="17">
        <v>42820</v>
      </c>
      <c r="O104" s="17">
        <v>42864</v>
      </c>
      <c r="P104" s="23">
        <f t="shared" si="17"/>
        <v>44</v>
      </c>
      <c r="Q104" s="73">
        <f>INDEX([1]Sheet1!$J:$J,MATCH(A104,[1]Sheet1!$A:$A,0))</f>
        <v>90.816719352999996</v>
      </c>
      <c r="R104" s="87" t="s">
        <v>292</v>
      </c>
      <c r="S104" s="79">
        <v>1.3</v>
      </c>
      <c r="T104" s="78">
        <v>4.5</v>
      </c>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v>10</v>
      </c>
      <c r="BH104" s="23"/>
      <c r="BI104" s="23"/>
      <c r="BJ104" s="23"/>
      <c r="BK104" s="23"/>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3"/>
      <c r="DF104" s="23"/>
      <c r="DG104" s="23"/>
      <c r="DH104" s="23"/>
      <c r="DI104" s="23"/>
      <c r="DJ104" s="23"/>
      <c r="DK104" s="23"/>
      <c r="DL104" s="23"/>
      <c r="DM104" s="23"/>
      <c r="DN104" s="23"/>
      <c r="DO104" s="23"/>
      <c r="DP104" s="23"/>
      <c r="DQ104" s="23"/>
      <c r="DR104" s="23"/>
      <c r="DS104" s="23"/>
      <c r="DT104" s="23"/>
      <c r="DU104" s="23"/>
      <c r="DV104" s="23"/>
      <c r="DW104" s="23"/>
      <c r="DX104" s="23"/>
      <c r="DY104" s="23"/>
      <c r="DZ104" s="23"/>
      <c r="EA104" s="23"/>
      <c r="EB104" s="23"/>
      <c r="EC104" s="23"/>
      <c r="ED104" s="23"/>
      <c r="EE104" s="23"/>
      <c r="EF104" s="23"/>
      <c r="EG104" s="23"/>
      <c r="EH104" s="100">
        <v>7</v>
      </c>
      <c r="EI104" s="23">
        <f t="shared" si="12"/>
        <v>17</v>
      </c>
      <c r="EJ104" s="100">
        <v>35</v>
      </c>
      <c r="EL104" s="3" t="s">
        <v>286</v>
      </c>
      <c r="EM104" s="3" t="s">
        <v>851</v>
      </c>
      <c r="EN104" s="8">
        <v>1</v>
      </c>
      <c r="EO104" s="12">
        <v>6.1</v>
      </c>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v>20</v>
      </c>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c r="IW104" s="12"/>
      <c r="IX104" s="12"/>
      <c r="IY104" s="12"/>
      <c r="IZ104" s="12"/>
      <c r="JA104" s="12"/>
      <c r="JB104" s="12"/>
      <c r="JC104" s="12"/>
      <c r="JD104" s="12">
        <v>10</v>
      </c>
      <c r="JE104" s="12">
        <f t="shared" si="18"/>
        <v>30</v>
      </c>
      <c r="JF104" s="12">
        <v>40</v>
      </c>
      <c r="JG104" s="12"/>
      <c r="JH104" s="63" t="s">
        <v>492</v>
      </c>
      <c r="JI104" s="28" t="s">
        <v>891</v>
      </c>
      <c r="JL104" s="4"/>
      <c r="JM104" s="4"/>
      <c r="JN104" s="4"/>
      <c r="JO104" s="34"/>
      <c r="JP104" s="34"/>
      <c r="JQ104" s="34">
        <f t="shared" si="19"/>
        <v>0</v>
      </c>
      <c r="JR104" s="31"/>
      <c r="JS104" s="103">
        <v>9.01</v>
      </c>
      <c r="JT104">
        <v>56.21</v>
      </c>
      <c r="JU104" s="104">
        <v>5.69</v>
      </c>
      <c r="JV104" s="44"/>
      <c r="JW104" s="132"/>
      <c r="JX104" s="28">
        <v>5.69</v>
      </c>
      <c r="JZ104" s="104">
        <v>21.03</v>
      </c>
      <c r="KA104" s="5">
        <v>5.08</v>
      </c>
      <c r="KB104">
        <v>5</v>
      </c>
      <c r="KC104" t="s">
        <v>596</v>
      </c>
      <c r="KH104" s="103">
        <v>1.44</v>
      </c>
      <c r="KI104" s="103">
        <v>0.11</v>
      </c>
      <c r="KJ104" s="103">
        <f t="shared" si="13"/>
        <v>1.44</v>
      </c>
      <c r="KK104" s="103">
        <f t="shared" si="14"/>
        <v>0.11</v>
      </c>
      <c r="KL104" s="103">
        <f t="shared" si="15"/>
        <v>26.720000000000002</v>
      </c>
      <c r="KM104" s="103">
        <f>IF(ISBLANK(JU104),"",IF(ISBLANK(JS105),"",IFERROR(((JU104-JS105)/0.36/P104),"")))</f>
        <v>0.23042929292929298</v>
      </c>
      <c r="KN104" s="103">
        <f>IF(ISBLANK(JU104),"",IF(ISBLANK(JU105),"",IFERROR(((JU104-JU105)/0.36/P104),"")))</f>
        <v>-0.66098484848484851</v>
      </c>
      <c r="KO104" s="103">
        <f>IF(ISBLANK(KL104),"",IF(ISBLANK(JT105),"",IFERROR(((KL104-JT105)/0.36/P104),"")))</f>
        <v>-0.64646464646464641</v>
      </c>
      <c r="KP104" s="103">
        <f>IF(ISBLANK(KL105),"",IF(ISBLANK(KL104),"",IFERROR(((KL104-KL105)/0.36/P104),"")))</f>
        <v>-1.3150252525252524</v>
      </c>
      <c r="KQ104" s="103"/>
      <c r="KR104" s="103"/>
      <c r="KS104" s="103"/>
      <c r="KT104" s="103"/>
      <c r="KU104">
        <v>26.720000000000002</v>
      </c>
      <c r="KV104" s="73">
        <v>74.222222222222229</v>
      </c>
      <c r="KW104" s="73">
        <v>0.23042929292929298</v>
      </c>
      <c r="KX104" s="73">
        <v>-0.66098484848484851</v>
      </c>
      <c r="KY104" s="73">
        <v>-0.64646464646464641</v>
      </c>
      <c r="KZ104" s="73">
        <v>-1.3150252525252524</v>
      </c>
    </row>
    <row r="105" spans="1:312" x14ac:dyDescent="0.25">
      <c r="A105" s="12" t="s">
        <v>211</v>
      </c>
      <c r="B105" s="4" t="s">
        <v>244</v>
      </c>
      <c r="C105" s="4" t="s">
        <v>664</v>
      </c>
      <c r="D105" s="4" t="s">
        <v>745</v>
      </c>
      <c r="E105" s="4" t="s">
        <v>59</v>
      </c>
      <c r="F105" s="12" t="s">
        <v>561</v>
      </c>
      <c r="G105" s="12" t="s">
        <v>560</v>
      </c>
      <c r="H105" s="24">
        <v>4</v>
      </c>
      <c r="I105" s="12" t="s">
        <v>559</v>
      </c>
      <c r="J105" s="12" t="s">
        <v>564</v>
      </c>
      <c r="K105" s="23">
        <v>1003</v>
      </c>
      <c r="L105" s="94">
        <v>-3.4068529590000001</v>
      </c>
      <c r="M105" s="94">
        <v>34.851600005999998</v>
      </c>
      <c r="N105" s="17">
        <v>42820</v>
      </c>
      <c r="O105" s="17">
        <v>42864</v>
      </c>
      <c r="P105" s="23">
        <f t="shared" si="17"/>
        <v>44</v>
      </c>
      <c r="Q105" s="73">
        <f>INDEX([1]Sheet1!$J:$J,MATCH(A105,[1]Sheet1!$A:$A,0))</f>
        <v>90.816719352999996</v>
      </c>
      <c r="R105" s="87" t="s">
        <v>292</v>
      </c>
      <c r="S105" s="79">
        <v>1.2</v>
      </c>
      <c r="T105" s="78">
        <v>3.7</v>
      </c>
      <c r="U105" s="23"/>
      <c r="V105" s="23"/>
      <c r="W105" s="23"/>
      <c r="X105" s="23"/>
      <c r="Y105" s="23"/>
      <c r="Z105" s="23"/>
      <c r="AA105" s="23"/>
      <c r="AB105" s="23"/>
      <c r="AC105" s="23"/>
      <c r="AD105" s="23"/>
      <c r="AE105" s="23"/>
      <c r="AF105" s="23"/>
      <c r="AG105" s="23"/>
      <c r="AH105" s="23"/>
      <c r="AI105" s="23"/>
      <c r="AJ105" s="23"/>
      <c r="AK105" s="23"/>
      <c r="AL105" s="23">
        <v>8</v>
      </c>
      <c r="AM105" s="23"/>
      <c r="AN105" s="23"/>
      <c r="AO105" s="23"/>
      <c r="AP105" s="23"/>
      <c r="AQ105" s="23"/>
      <c r="AR105" s="23"/>
      <c r="AS105" s="23"/>
      <c r="AT105" s="23"/>
      <c r="AU105" s="23"/>
      <c r="AV105" s="23"/>
      <c r="AW105" s="23"/>
      <c r="AX105" s="23"/>
      <c r="AY105" s="23"/>
      <c r="AZ105" s="23"/>
      <c r="BA105" s="23"/>
      <c r="BB105" s="23"/>
      <c r="BC105" s="23"/>
      <c r="BD105" s="23"/>
      <c r="BE105" s="23"/>
      <c r="BF105" s="23"/>
      <c r="BG105" s="23">
        <v>15</v>
      </c>
      <c r="BH105" s="23"/>
      <c r="BI105" s="23"/>
      <c r="BJ105" s="23"/>
      <c r="BK105" s="23"/>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3"/>
      <c r="DF105" s="23"/>
      <c r="DG105" s="23"/>
      <c r="DH105" s="23"/>
      <c r="DI105" s="23"/>
      <c r="DJ105" s="23"/>
      <c r="DK105" s="23"/>
      <c r="DL105" s="23"/>
      <c r="DM105" s="23"/>
      <c r="DN105" s="23"/>
      <c r="DO105" s="23"/>
      <c r="DP105" s="23"/>
      <c r="DQ105" s="23"/>
      <c r="DR105" s="23"/>
      <c r="DS105" s="23"/>
      <c r="DT105" s="23"/>
      <c r="DU105" s="23"/>
      <c r="DV105" s="23"/>
      <c r="DW105" s="23"/>
      <c r="DX105" s="23"/>
      <c r="DY105" s="23"/>
      <c r="DZ105" s="23"/>
      <c r="EA105" s="23"/>
      <c r="EB105" s="23"/>
      <c r="EC105" s="23"/>
      <c r="ED105" s="23"/>
      <c r="EE105" s="23"/>
      <c r="EF105" s="23"/>
      <c r="EG105" s="23"/>
      <c r="EH105" s="100">
        <v>15</v>
      </c>
      <c r="EI105" s="23">
        <f t="shared" si="12"/>
        <v>38</v>
      </c>
      <c r="EJ105" s="100">
        <v>60</v>
      </c>
      <c r="EM105" s="3" t="s">
        <v>851</v>
      </c>
      <c r="EN105" s="8">
        <v>2</v>
      </c>
      <c r="EO105" s="12">
        <v>12.4</v>
      </c>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v>30</v>
      </c>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c r="IW105" s="12"/>
      <c r="IX105" s="12"/>
      <c r="IY105" s="12"/>
      <c r="IZ105" s="12"/>
      <c r="JA105" s="12"/>
      <c r="JB105" s="12"/>
      <c r="JC105" s="12"/>
      <c r="JD105" s="12">
        <v>40</v>
      </c>
      <c r="JE105" s="12">
        <f t="shared" si="18"/>
        <v>70</v>
      </c>
      <c r="JF105" s="12">
        <v>75</v>
      </c>
      <c r="JG105" s="12"/>
      <c r="JH105" s="63" t="s">
        <v>492</v>
      </c>
      <c r="JI105" s="28" t="s">
        <v>891</v>
      </c>
      <c r="JL105" s="4"/>
      <c r="JM105" s="4"/>
      <c r="JN105" s="4"/>
      <c r="JO105" s="34"/>
      <c r="JP105" s="34"/>
      <c r="JQ105" s="34">
        <f t="shared" si="19"/>
        <v>0</v>
      </c>
      <c r="JR105" s="31"/>
      <c r="JS105" s="103">
        <v>2.04</v>
      </c>
      <c r="JT105">
        <v>36.96</v>
      </c>
      <c r="JU105" s="104">
        <v>16.16</v>
      </c>
      <c r="JV105" s="31"/>
      <c r="JW105" s="132">
        <v>5.1100000000000003</v>
      </c>
      <c r="JX105" s="28">
        <v>4.8899999999999997</v>
      </c>
      <c r="JY105" t="s">
        <v>596</v>
      </c>
      <c r="JZ105" s="103">
        <v>31.39</v>
      </c>
      <c r="KA105" s="5">
        <v>5.0199999999999996</v>
      </c>
      <c r="KB105">
        <v>5.0199999999999996</v>
      </c>
      <c r="KC105" t="s">
        <v>596</v>
      </c>
      <c r="KE105" s="37">
        <v>8.08</v>
      </c>
      <c r="KF105" s="103">
        <v>2.59</v>
      </c>
      <c r="KG105" s="103">
        <v>0.1</v>
      </c>
      <c r="KH105" s="103">
        <v>1.19</v>
      </c>
      <c r="KI105" s="103">
        <v>0.08</v>
      </c>
      <c r="KJ105" s="103">
        <f t="shared" si="13"/>
        <v>3.78</v>
      </c>
      <c r="KK105" s="103">
        <f t="shared" si="14"/>
        <v>0.18</v>
      </c>
      <c r="KL105" s="103">
        <f t="shared" si="15"/>
        <v>47.55</v>
      </c>
      <c r="KM105" s="103">
        <f>IF(ISBLANK(JU105),"",IF(ISBLANK(JS105),"",IFERROR(((JU105-JS105)/0.36/P105),"")))</f>
        <v>0.89141414141414155</v>
      </c>
      <c r="KO105" s="103">
        <f>IF(ISBLANK(KL105),"",IF(ISBLANK(JT105),"",IFERROR(((KL105-JT105)/0.36/P105),"")))</f>
        <v>0.66856060606060586</v>
      </c>
      <c r="KQ105" s="103"/>
      <c r="KR105" s="103"/>
      <c r="KS105" s="103">
        <v>1.19</v>
      </c>
      <c r="KT105" s="103">
        <v>0.15</v>
      </c>
      <c r="KU105">
        <v>47.55</v>
      </c>
      <c r="KV105" s="73">
        <v>132.08333333333334</v>
      </c>
      <c r="KW105" s="73">
        <v>0.89141414141414155</v>
      </c>
      <c r="KX105" s="73"/>
      <c r="KY105" s="73">
        <v>0.66856060606060586</v>
      </c>
      <c r="KZ105" s="73"/>
    </row>
    <row r="106" spans="1:312" x14ac:dyDescent="0.25">
      <c r="A106" s="12" t="s">
        <v>212</v>
      </c>
      <c r="B106" s="4" t="s">
        <v>245</v>
      </c>
      <c r="C106" s="4" t="s">
        <v>563</v>
      </c>
      <c r="D106" s="4" t="s">
        <v>747</v>
      </c>
      <c r="E106" s="4" t="s">
        <v>137</v>
      </c>
      <c r="F106" s="12" t="s">
        <v>563</v>
      </c>
      <c r="G106" s="12" t="s">
        <v>556</v>
      </c>
      <c r="H106" s="24">
        <v>1</v>
      </c>
      <c r="I106" s="12" t="s">
        <v>557</v>
      </c>
      <c r="J106" s="12" t="s">
        <v>564</v>
      </c>
      <c r="K106" s="24">
        <v>1023</v>
      </c>
      <c r="L106" s="94">
        <v>-2.4377470369999998</v>
      </c>
      <c r="M106" s="94">
        <v>34.855161979999998</v>
      </c>
      <c r="N106" s="17">
        <v>42812</v>
      </c>
      <c r="O106" s="17">
        <v>42872</v>
      </c>
      <c r="P106" s="23">
        <f t="shared" si="17"/>
        <v>60</v>
      </c>
      <c r="Q106" s="73">
        <f>INDEX([1]Sheet1!$J:$J,MATCH(A106,[1]Sheet1!$A:$A,0))</f>
        <v>136.415489476</v>
      </c>
      <c r="R106" s="87" t="s">
        <v>76</v>
      </c>
      <c r="S106" s="78">
        <v>5</v>
      </c>
      <c r="T106" s="78">
        <v>4.5</v>
      </c>
      <c r="U106" s="23"/>
      <c r="V106" s="23"/>
      <c r="W106" s="23"/>
      <c r="Y106" s="23"/>
      <c r="Z106" s="23"/>
      <c r="AA106" s="23"/>
      <c r="AB106" s="23"/>
      <c r="AC106" s="23"/>
      <c r="AD106" s="23"/>
      <c r="AE106" s="23"/>
      <c r="AF106" s="23"/>
      <c r="AG106" s="23"/>
      <c r="AH106" s="23"/>
      <c r="AI106" s="23"/>
      <c r="AJ106" s="23"/>
      <c r="AL106" s="23"/>
      <c r="AM106" s="100">
        <v>7</v>
      </c>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100">
        <v>8</v>
      </c>
      <c r="BU106" s="23"/>
      <c r="BV106" s="100">
        <v>6</v>
      </c>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3"/>
      <c r="DF106" s="23"/>
      <c r="DG106" s="23"/>
      <c r="DH106" s="23"/>
      <c r="DI106" s="23"/>
      <c r="DJ106" s="23"/>
      <c r="DK106" s="23"/>
      <c r="DL106" s="23"/>
      <c r="DM106" s="23"/>
      <c r="DN106" s="23"/>
      <c r="DO106" s="23"/>
      <c r="DP106" s="23"/>
      <c r="DQ106" s="23"/>
      <c r="DR106" s="23"/>
      <c r="DS106" s="23"/>
      <c r="DT106" s="23"/>
      <c r="DU106" s="23"/>
      <c r="DV106" s="23"/>
      <c r="DW106" s="23"/>
      <c r="DX106" s="23"/>
      <c r="DY106" s="23"/>
      <c r="DZ106" s="23"/>
      <c r="EA106" s="23"/>
      <c r="EB106" s="23"/>
      <c r="EC106" s="23"/>
      <c r="ED106" s="23"/>
      <c r="EE106" s="23"/>
      <c r="EF106" s="23"/>
      <c r="EG106" s="23"/>
      <c r="EH106" s="23">
        <v>15</v>
      </c>
      <c r="EI106" s="23">
        <f t="shared" si="12"/>
        <v>36</v>
      </c>
      <c r="EJ106" s="23">
        <v>50</v>
      </c>
      <c r="EM106" s="3" t="s">
        <v>851</v>
      </c>
      <c r="EN106" s="8">
        <v>5.8</v>
      </c>
      <c r="EO106" s="12">
        <v>35.6</v>
      </c>
      <c r="EP106" s="12"/>
      <c r="EQ106" s="12"/>
      <c r="ER106" s="12"/>
      <c r="ES106" s="12"/>
      <c r="ET106" s="12"/>
      <c r="EU106" s="12"/>
      <c r="EV106" s="12"/>
      <c r="EW106" s="12"/>
      <c r="EX106" s="12"/>
      <c r="EY106" s="12"/>
      <c r="EZ106" s="12"/>
      <c r="FA106" s="12"/>
      <c r="FB106" s="12"/>
      <c r="FC106" s="12"/>
      <c r="FD106" s="12"/>
      <c r="FE106" s="12"/>
      <c r="FF106" s="12"/>
      <c r="FG106" s="12"/>
      <c r="FH106" s="12">
        <v>25</v>
      </c>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v>7</v>
      </c>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c r="II106" s="12"/>
      <c r="IJ106" s="12"/>
      <c r="IK106" s="12"/>
      <c r="IL106" s="12"/>
      <c r="IM106" s="12"/>
      <c r="IN106" s="12"/>
      <c r="IO106" s="12"/>
      <c r="IP106" s="12"/>
      <c r="IQ106" s="12"/>
      <c r="IR106" s="12"/>
      <c r="IS106" s="12"/>
      <c r="IT106" s="12"/>
      <c r="IU106" s="12"/>
      <c r="IV106" s="12"/>
      <c r="IW106" s="12"/>
      <c r="IX106" s="12"/>
      <c r="IY106" s="12"/>
      <c r="IZ106" s="12"/>
      <c r="JA106" s="12"/>
      <c r="JB106" s="12"/>
      <c r="JC106" s="12"/>
      <c r="JD106" s="12">
        <v>25</v>
      </c>
      <c r="JE106" s="12">
        <f t="shared" si="18"/>
        <v>57</v>
      </c>
      <c r="JF106" s="12">
        <v>60</v>
      </c>
      <c r="JG106" s="12"/>
      <c r="JH106" s="63"/>
      <c r="JI106" s="28" t="s">
        <v>891</v>
      </c>
      <c r="JL106" s="4"/>
      <c r="JM106" s="4"/>
      <c r="JN106" s="4"/>
      <c r="JO106" s="34"/>
      <c r="JP106" s="34"/>
      <c r="JQ106" s="34">
        <f t="shared" si="19"/>
        <v>0</v>
      </c>
      <c r="JR106" s="31"/>
      <c r="JS106" s="71">
        <v>5.0199999999999996</v>
      </c>
      <c r="JT106">
        <v>41.36</v>
      </c>
      <c r="JU106" s="103">
        <v>20.74</v>
      </c>
      <c r="JV106" s="31"/>
      <c r="JW106" s="132">
        <v>5</v>
      </c>
      <c r="JX106" s="28">
        <v>3.83</v>
      </c>
      <c r="JZ106" s="106">
        <v>44.89</v>
      </c>
      <c r="KA106" s="5">
        <v>5.03</v>
      </c>
      <c r="KB106">
        <v>4.67</v>
      </c>
      <c r="KC106" t="s">
        <v>596</v>
      </c>
      <c r="KD106" s="37">
        <v>7.34</v>
      </c>
      <c r="KE106" s="37">
        <v>8.6300000000000008</v>
      </c>
      <c r="KF106" s="103">
        <v>1.4</v>
      </c>
      <c r="KG106" s="103">
        <v>0.19</v>
      </c>
      <c r="KH106" s="103">
        <v>1.68</v>
      </c>
      <c r="KI106" s="103">
        <v>0.17</v>
      </c>
      <c r="KJ106" s="103">
        <f t="shared" si="13"/>
        <v>3.08</v>
      </c>
      <c r="KK106" s="103">
        <f t="shared" si="14"/>
        <v>0.36</v>
      </c>
      <c r="KL106" s="103">
        <f t="shared" si="15"/>
        <v>65.63</v>
      </c>
      <c r="KM106" s="103">
        <f>IF(ISBLANK(JU106),"",IF(ISBLANK(JS108),"",IFERROR(((JU106-JS108)/0.36/P106),"")))</f>
        <v>0.51018518518518507</v>
      </c>
      <c r="KN106" s="103">
        <f>IF(ISBLANK(JU106),"",IF(ISBLANK(JU108),"",IFERROR(((JU106-JU108)/0.36/P106),"")))</f>
        <v>0.60509259259259252</v>
      </c>
      <c r="KO106" s="103">
        <f>IF(ISBLANK(KL106),"",IF(ISBLANK(JT108),"",IFERROR(((KL106-JT108)/0.36/P106),"")))</f>
        <v>1.0046296296296295</v>
      </c>
      <c r="KP106" s="103">
        <f>IF(ISBLANK(KL108),"",IF(ISBLANK(KL106),"",IFERROR(((KL106-KL108)/0.36/P106),"")))</f>
        <v>-4.2129629629629475E-2</v>
      </c>
      <c r="KQ106" s="103">
        <v>1.26</v>
      </c>
      <c r="KR106" s="103">
        <v>0.4</v>
      </c>
      <c r="KS106" s="103">
        <v>1.72</v>
      </c>
      <c r="KT106" s="103">
        <v>0.28999999999999998</v>
      </c>
      <c r="KU106">
        <v>65.63</v>
      </c>
      <c r="KV106" s="73">
        <v>182.30555555555554</v>
      </c>
      <c r="KW106" s="73">
        <v>0.51018518518518507</v>
      </c>
      <c r="KX106" s="73">
        <v>0.60509259259259252</v>
      </c>
      <c r="KY106" s="73">
        <v>1.0046296296296295</v>
      </c>
      <c r="KZ106" s="73">
        <v>-4.2129629629629475E-2</v>
      </c>
    </row>
    <row r="107" spans="1:312" x14ac:dyDescent="0.25">
      <c r="A107" s="12" t="s">
        <v>213</v>
      </c>
      <c r="B107" s="4" t="s">
        <v>245</v>
      </c>
      <c r="C107" s="4" t="s">
        <v>563</v>
      </c>
      <c r="D107" s="4" t="s">
        <v>747</v>
      </c>
      <c r="E107" s="4" t="s">
        <v>137</v>
      </c>
      <c r="F107" s="12" t="s">
        <v>563</v>
      </c>
      <c r="G107" s="12" t="s">
        <v>556</v>
      </c>
      <c r="H107" s="24">
        <v>1</v>
      </c>
      <c r="I107" s="12" t="s">
        <v>562</v>
      </c>
      <c r="J107" s="12" t="s">
        <v>564</v>
      </c>
      <c r="K107" s="24">
        <v>1023</v>
      </c>
      <c r="L107" s="94">
        <v>-2.4377470369999998</v>
      </c>
      <c r="M107" s="94">
        <v>34.855161979999998</v>
      </c>
      <c r="N107" s="17">
        <v>42812</v>
      </c>
      <c r="O107" s="17">
        <v>42872</v>
      </c>
      <c r="P107" s="23">
        <f t="shared" si="17"/>
        <v>60</v>
      </c>
      <c r="Q107" s="73">
        <f>INDEX([1]Sheet1!$J:$J,MATCH(A107,[1]Sheet1!$A:$A,0))</f>
        <v>136.415489476</v>
      </c>
      <c r="R107" s="87" t="s">
        <v>76</v>
      </c>
      <c r="S107" s="78">
        <v>4.5</v>
      </c>
      <c r="T107" s="78">
        <v>2.5</v>
      </c>
      <c r="U107" s="23"/>
      <c r="V107" s="23"/>
      <c r="W107" s="23"/>
      <c r="X107" s="100">
        <v>5</v>
      </c>
      <c r="Y107" s="23"/>
      <c r="Z107" s="23"/>
      <c r="AA107" s="23"/>
      <c r="AB107" s="23"/>
      <c r="AC107" s="23"/>
      <c r="AD107" s="23"/>
      <c r="AE107" s="23"/>
      <c r="AF107" s="23"/>
      <c r="AG107" s="23"/>
      <c r="AH107" s="23"/>
      <c r="AI107" s="23"/>
      <c r="AJ107" s="23"/>
      <c r="AL107" s="23"/>
      <c r="AM107" s="100">
        <v>10</v>
      </c>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100">
        <v>10</v>
      </c>
      <c r="BU107" s="23"/>
      <c r="BV107" s="23"/>
      <c r="BW107" s="23"/>
      <c r="BX107" s="23"/>
      <c r="BY107" s="23"/>
      <c r="BZ107" s="23"/>
      <c r="CA107" s="23"/>
      <c r="CB107" s="23"/>
      <c r="CC107" s="23"/>
      <c r="CD107" s="23"/>
      <c r="CE107" s="23"/>
      <c r="CF107" s="23"/>
      <c r="CG107" s="23"/>
      <c r="CH107" s="23"/>
      <c r="CI107" s="23"/>
      <c r="CJ107" s="23"/>
      <c r="CK107" s="23"/>
      <c r="CL107" s="23"/>
      <c r="CM107" s="23"/>
      <c r="CN107" s="23"/>
      <c r="CO107" s="23"/>
      <c r="CP107" s="23"/>
      <c r="CQ107" s="23"/>
      <c r="CR107" s="23"/>
      <c r="CS107" s="23"/>
      <c r="CT107" s="23"/>
      <c r="CU107" s="23"/>
      <c r="CV107" s="23"/>
      <c r="CW107" s="23"/>
      <c r="CX107" s="23"/>
      <c r="CY107" s="23"/>
      <c r="CZ107" s="23"/>
      <c r="DA107" s="23"/>
      <c r="DB107" s="23"/>
      <c r="DC107" s="23"/>
      <c r="DD107" s="23"/>
      <c r="DE107" s="23"/>
      <c r="DF107" s="23"/>
      <c r="DG107" s="23"/>
      <c r="DH107" s="23"/>
      <c r="DI107" s="23"/>
      <c r="DJ107" s="23"/>
      <c r="DK107" s="23"/>
      <c r="DL107" s="23"/>
      <c r="DM107" s="23"/>
      <c r="DN107" s="23"/>
      <c r="DO107" s="23"/>
      <c r="DP107" s="23"/>
      <c r="DQ107" s="23"/>
      <c r="DR107" s="23"/>
      <c r="DS107" s="23"/>
      <c r="DT107" s="23"/>
      <c r="DU107" s="23"/>
      <c r="DV107" s="23"/>
      <c r="DW107" s="23"/>
      <c r="DX107" s="23"/>
      <c r="DY107" s="23"/>
      <c r="DZ107" s="23"/>
      <c r="EA107" s="23"/>
      <c r="EB107" s="23"/>
      <c r="EC107" s="23"/>
      <c r="ED107" s="23"/>
      <c r="EE107" s="23"/>
      <c r="EF107" s="23"/>
      <c r="EG107" s="23"/>
      <c r="EH107" s="23">
        <v>7</v>
      </c>
      <c r="EI107" s="23">
        <f t="shared" si="12"/>
        <v>32</v>
      </c>
      <c r="EJ107" s="23">
        <v>45</v>
      </c>
      <c r="EM107" s="3" t="s">
        <v>851</v>
      </c>
      <c r="EN107" s="8">
        <v>4.5</v>
      </c>
      <c r="EO107" s="12">
        <v>21.5</v>
      </c>
      <c r="EP107" s="12"/>
      <c r="EQ107" s="12"/>
      <c r="ER107" s="12"/>
      <c r="ES107" s="12"/>
      <c r="ET107" s="12"/>
      <c r="EU107" s="12"/>
      <c r="EV107" s="12"/>
      <c r="EW107" s="12"/>
      <c r="EX107" s="12"/>
      <c r="EY107" s="12"/>
      <c r="EZ107" s="12"/>
      <c r="FA107" s="12"/>
      <c r="FB107" s="12"/>
      <c r="FC107" s="12"/>
      <c r="FD107" s="12"/>
      <c r="FE107" s="12"/>
      <c r="FF107" s="12"/>
      <c r="FG107" s="12"/>
      <c r="FH107" s="12">
        <v>25</v>
      </c>
      <c r="FI107" s="12"/>
      <c r="FJ107" s="12"/>
      <c r="FK107" s="12"/>
      <c r="FL107" s="12"/>
      <c r="FM107" s="12"/>
      <c r="FN107" s="12"/>
      <c r="FO107" s="12"/>
      <c r="FP107" s="12"/>
      <c r="FQ107" s="12"/>
      <c r="FR107" s="12"/>
      <c r="FS107" s="12"/>
      <c r="FT107" s="12"/>
      <c r="FU107" s="12"/>
      <c r="FV107" s="12"/>
      <c r="FW107" s="12"/>
      <c r="FX107" s="12"/>
      <c r="FY107" s="12"/>
      <c r="FZ107" s="12"/>
      <c r="GA107" s="12"/>
      <c r="GB107" s="12">
        <v>5</v>
      </c>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v>8</v>
      </c>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c r="IT107" s="12"/>
      <c r="IU107" s="12"/>
      <c r="IV107" s="12"/>
      <c r="IW107" s="12"/>
      <c r="IX107" s="12"/>
      <c r="IY107" s="12"/>
      <c r="IZ107" s="12"/>
      <c r="JA107" s="12"/>
      <c r="JB107" s="12"/>
      <c r="JC107" s="12"/>
      <c r="JD107" s="12">
        <v>15</v>
      </c>
      <c r="JE107" s="12">
        <f t="shared" si="18"/>
        <v>53</v>
      </c>
      <c r="JF107" s="12">
        <v>50</v>
      </c>
      <c r="JG107" s="12"/>
      <c r="JH107" s="63"/>
      <c r="JI107" s="28" t="s">
        <v>891</v>
      </c>
      <c r="JL107" s="4"/>
      <c r="JM107" s="4"/>
      <c r="JN107" s="4"/>
      <c r="JO107" s="34"/>
      <c r="JP107" s="34"/>
      <c r="JQ107" s="34">
        <f t="shared" si="19"/>
        <v>0</v>
      </c>
      <c r="JR107" s="31"/>
      <c r="JS107" s="71">
        <v>3.18</v>
      </c>
      <c r="JT107">
        <v>50.21</v>
      </c>
      <c r="JU107" s="103">
        <v>9.19</v>
      </c>
      <c r="JV107" s="31"/>
      <c r="JW107" s="132"/>
      <c r="JX107" s="28">
        <v>3.42</v>
      </c>
      <c r="JZ107" s="106">
        <v>39.75</v>
      </c>
      <c r="KA107" s="5">
        <v>5.18</v>
      </c>
      <c r="KB107">
        <v>4.62</v>
      </c>
      <c r="KC107" t="s">
        <v>596</v>
      </c>
      <c r="KF107" s="138"/>
      <c r="KG107" s="138"/>
      <c r="KH107" s="103">
        <v>1.82</v>
      </c>
      <c r="KI107" s="103">
        <v>0.13</v>
      </c>
      <c r="KJ107" s="103">
        <f t="shared" si="13"/>
        <v>1.82</v>
      </c>
      <c r="KK107" s="103">
        <f t="shared" si="14"/>
        <v>0.13</v>
      </c>
      <c r="KL107" s="103">
        <f t="shared" si="15"/>
        <v>48.94</v>
      </c>
      <c r="KM107" s="103">
        <f>IF(ISBLANK(JU107),"",IF(ISBLANK(JS108),"",IFERROR(((JU107-JS108)/0.36/P107),"")))</f>
        <v>-2.453703703703709E-2</v>
      </c>
      <c r="KN107" s="103">
        <f>IF(ISBLANK(JU107),"",IF(ISBLANK(JU108),"",IFERROR(((JU107-JU108)/0.36/P107),"")))</f>
        <v>7.0370370370370361E-2</v>
      </c>
      <c r="KO107" s="103">
        <f>IF(ISBLANK(KL107),"",IF(ISBLANK(JT108),"",IFERROR(((KL107-JT108)/0.36/P107),"")))</f>
        <v>0.23194444444444437</v>
      </c>
      <c r="KP107" s="103">
        <f>IF(ISBLANK(KL108),"",IF(ISBLANK(KL107),"",IFERROR(((KL107-KL108)/0.36/P107),"")))</f>
        <v>-0.81481481481481455</v>
      </c>
      <c r="KQ107" s="103"/>
      <c r="KR107" s="103"/>
      <c r="KS107" s="103"/>
      <c r="KT107" s="103"/>
      <c r="KU107">
        <v>48.94</v>
      </c>
      <c r="KV107" s="73">
        <v>135.94444444444446</v>
      </c>
      <c r="KW107" s="73">
        <v>-2.453703703703709E-2</v>
      </c>
      <c r="KX107" s="73">
        <v>7.0370370370370361E-2</v>
      </c>
      <c r="KY107" s="73">
        <v>0.23194444444444437</v>
      </c>
      <c r="KZ107" s="73">
        <v>-0.81481481481481455</v>
      </c>
    </row>
    <row r="108" spans="1:312" x14ac:dyDescent="0.25">
      <c r="A108" s="12" t="s">
        <v>214</v>
      </c>
      <c r="B108" s="4" t="s">
        <v>245</v>
      </c>
      <c r="C108" s="4" t="s">
        <v>563</v>
      </c>
      <c r="D108" s="4" t="s">
        <v>747</v>
      </c>
      <c r="E108" s="4" t="s">
        <v>137</v>
      </c>
      <c r="F108" s="12" t="s">
        <v>563</v>
      </c>
      <c r="G108" s="12" t="s">
        <v>556</v>
      </c>
      <c r="H108" s="24">
        <v>1</v>
      </c>
      <c r="I108" s="12" t="s">
        <v>559</v>
      </c>
      <c r="J108" s="12" t="s">
        <v>564</v>
      </c>
      <c r="K108" s="24">
        <v>1023</v>
      </c>
      <c r="L108" s="94">
        <v>-2.4377470369999998</v>
      </c>
      <c r="M108" s="94">
        <v>34.855161979999998</v>
      </c>
      <c r="N108" s="17">
        <v>42812</v>
      </c>
      <c r="O108" s="17">
        <v>42872</v>
      </c>
      <c r="P108" s="23">
        <f t="shared" si="17"/>
        <v>60</v>
      </c>
      <c r="Q108" s="73">
        <f>INDEX([1]Sheet1!$J:$J,MATCH(A108,[1]Sheet1!$A:$A,0))</f>
        <v>136.415489476</v>
      </c>
      <c r="R108" s="87" t="s">
        <v>76</v>
      </c>
      <c r="S108" s="78">
        <v>5.0999999999999996</v>
      </c>
      <c r="T108" s="78">
        <v>10.9</v>
      </c>
      <c r="U108" s="23"/>
      <c r="V108" s="23"/>
      <c r="W108" s="23"/>
      <c r="Y108" s="23"/>
      <c r="Z108" s="23"/>
      <c r="AA108" s="23"/>
      <c r="AB108" s="23"/>
      <c r="AC108" s="23"/>
      <c r="AD108" s="23"/>
      <c r="AE108" s="23"/>
      <c r="AF108" s="23"/>
      <c r="AG108" s="23"/>
      <c r="AH108" s="23"/>
      <c r="AI108" s="23"/>
      <c r="AJ108" s="23"/>
      <c r="AK108" s="100">
        <v>5</v>
      </c>
      <c r="AL108" s="23"/>
      <c r="AM108" s="100">
        <v>11</v>
      </c>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100">
        <v>10</v>
      </c>
      <c r="BU108" s="23"/>
      <c r="BV108" s="23"/>
      <c r="BW108" s="23"/>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3"/>
      <c r="DF108" s="23"/>
      <c r="DG108" s="23"/>
      <c r="DH108" s="23"/>
      <c r="DI108" s="23"/>
      <c r="DJ108" s="23"/>
      <c r="DK108" s="23"/>
      <c r="DL108" s="23"/>
      <c r="DM108" s="23"/>
      <c r="DN108" s="23"/>
      <c r="DO108" s="23"/>
      <c r="DP108" s="23"/>
      <c r="DQ108" s="23"/>
      <c r="DR108" s="23"/>
      <c r="DS108" s="23"/>
      <c r="DT108" s="23"/>
      <c r="DU108" s="23"/>
      <c r="DV108" s="23"/>
      <c r="DW108" s="23"/>
      <c r="DX108" s="23"/>
      <c r="DY108" s="23"/>
      <c r="DZ108" s="23"/>
      <c r="EA108" s="23"/>
      <c r="EB108" s="23"/>
      <c r="EC108" s="23"/>
      <c r="ED108" s="23"/>
      <c r="EE108" s="23"/>
      <c r="EF108" s="23"/>
      <c r="EG108" s="23"/>
      <c r="EH108" s="23">
        <v>8</v>
      </c>
      <c r="EI108" s="23">
        <f t="shared" si="12"/>
        <v>34</v>
      </c>
      <c r="EJ108" s="23">
        <v>55</v>
      </c>
      <c r="EM108" s="3" t="s">
        <v>851</v>
      </c>
      <c r="EN108" s="8">
        <v>4.7</v>
      </c>
      <c r="EO108" s="12">
        <v>20.399999999999999</v>
      </c>
      <c r="EP108" s="12"/>
      <c r="EQ108" s="12"/>
      <c r="ER108" s="12"/>
      <c r="ES108" s="12"/>
      <c r="ET108" s="12"/>
      <c r="EU108" s="12"/>
      <c r="EV108" s="12"/>
      <c r="EW108" s="12"/>
      <c r="EX108" s="12"/>
      <c r="EY108" s="12"/>
      <c r="EZ108" s="12"/>
      <c r="FA108" s="12"/>
      <c r="FB108" s="12"/>
      <c r="FC108" s="12"/>
      <c r="FD108" s="12"/>
      <c r="FE108" s="12"/>
      <c r="FF108" s="12"/>
      <c r="FG108" s="12"/>
      <c r="FH108" s="12">
        <v>35</v>
      </c>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v>20</v>
      </c>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c r="II108" s="12"/>
      <c r="IJ108" s="12"/>
      <c r="IK108" s="12"/>
      <c r="IL108" s="12"/>
      <c r="IM108" s="12"/>
      <c r="IN108" s="12"/>
      <c r="IO108" s="12"/>
      <c r="IP108" s="12"/>
      <c r="IQ108" s="12"/>
      <c r="IR108" s="12"/>
      <c r="IS108" s="12"/>
      <c r="IT108" s="12"/>
      <c r="IU108" s="12"/>
      <c r="IV108" s="12"/>
      <c r="IW108" s="12"/>
      <c r="IX108" s="12"/>
      <c r="IY108" s="12"/>
      <c r="IZ108" s="12"/>
      <c r="JA108" s="12"/>
      <c r="JB108" s="12"/>
      <c r="JC108" s="12"/>
      <c r="JD108" s="12">
        <v>15</v>
      </c>
      <c r="JE108" s="12">
        <f t="shared" si="18"/>
        <v>70</v>
      </c>
      <c r="JF108" s="12">
        <v>75</v>
      </c>
      <c r="JG108" s="12"/>
      <c r="JH108" s="63"/>
      <c r="JI108" s="28" t="s">
        <v>891</v>
      </c>
      <c r="JL108" s="4"/>
      <c r="JM108" s="4"/>
      <c r="JN108" s="4"/>
      <c r="JO108" s="34"/>
      <c r="JP108" s="34"/>
      <c r="JQ108" s="34">
        <f t="shared" si="19"/>
        <v>0</v>
      </c>
      <c r="JR108" s="31"/>
      <c r="JS108" s="71">
        <v>9.7200000000000006</v>
      </c>
      <c r="JT108">
        <v>43.93</v>
      </c>
      <c r="JU108" s="103">
        <v>7.67</v>
      </c>
      <c r="JV108" s="31"/>
      <c r="JW108" s="132"/>
      <c r="JX108" s="28">
        <v>4.45</v>
      </c>
      <c r="JZ108" s="106">
        <v>58.87</v>
      </c>
      <c r="KA108" s="5">
        <v>5.25</v>
      </c>
      <c r="KB108">
        <v>4.91</v>
      </c>
      <c r="KC108" t="s">
        <v>596</v>
      </c>
      <c r="KD108" s="37">
        <v>1.8</v>
      </c>
      <c r="KE108" s="37">
        <v>9.2200000000000006</v>
      </c>
      <c r="KF108" s="138"/>
      <c r="KG108" s="138"/>
      <c r="KH108" s="103">
        <v>1.65</v>
      </c>
      <c r="KI108" s="103">
        <v>0.15</v>
      </c>
      <c r="KJ108" s="103">
        <f t="shared" si="13"/>
        <v>1.65</v>
      </c>
      <c r="KK108" s="103">
        <f t="shared" si="14"/>
        <v>0.15</v>
      </c>
      <c r="KL108" s="103">
        <f t="shared" si="15"/>
        <v>66.539999999999992</v>
      </c>
      <c r="KM108" s="103">
        <f>IF(ISBLANK(JU108),"",IF(ISBLANK(JS108),"",IFERROR(((JU108-JS108)/0.36/P108),"")))</f>
        <v>-9.490740740740744E-2</v>
      </c>
      <c r="KO108" s="103">
        <f>IF(ISBLANK(KL108),"",IF(ISBLANK(JT108),"",IFERROR(((KL108-JT108)/0.36/P108),"")))</f>
        <v>1.0467592592592589</v>
      </c>
      <c r="KQ108" s="103"/>
      <c r="KR108" s="103"/>
      <c r="KS108" s="103">
        <v>1.26</v>
      </c>
      <c r="KT108" s="103">
        <v>0.34</v>
      </c>
      <c r="KU108">
        <v>66.539999999999992</v>
      </c>
      <c r="KV108" s="73">
        <v>184.83333333333331</v>
      </c>
      <c r="KW108" s="73">
        <v>-9.490740740740744E-2</v>
      </c>
      <c r="KX108" s="73"/>
      <c r="KY108" s="73">
        <v>1.0467592592592589</v>
      </c>
      <c r="KZ108" s="73"/>
    </row>
    <row r="109" spans="1:312" x14ac:dyDescent="0.25">
      <c r="A109" s="12" t="s">
        <v>215</v>
      </c>
      <c r="B109" s="4" t="s">
        <v>226</v>
      </c>
      <c r="C109" s="4" t="s">
        <v>563</v>
      </c>
      <c r="D109" s="4" t="s">
        <v>748</v>
      </c>
      <c r="E109" s="4" t="s">
        <v>137</v>
      </c>
      <c r="F109" s="12" t="s">
        <v>563</v>
      </c>
      <c r="G109" s="12" t="s">
        <v>556</v>
      </c>
      <c r="H109" s="24">
        <v>2</v>
      </c>
      <c r="I109" s="12" t="s">
        <v>557</v>
      </c>
      <c r="J109" s="12" t="s">
        <v>564</v>
      </c>
      <c r="K109" s="24">
        <v>1025</v>
      </c>
      <c r="L109" s="94">
        <v>-2.43776598</v>
      </c>
      <c r="M109" s="94">
        <v>34.855393991</v>
      </c>
      <c r="N109" s="17">
        <v>42812</v>
      </c>
      <c r="O109" s="17">
        <v>42872</v>
      </c>
      <c r="P109" s="23">
        <f t="shared" si="17"/>
        <v>60</v>
      </c>
      <c r="Q109" s="73">
        <f>INDEX([1]Sheet1!$J:$J,MATCH(A109,[1]Sheet1!$A:$A,0))</f>
        <v>136.415489476</v>
      </c>
      <c r="R109" s="87" t="s">
        <v>76</v>
      </c>
      <c r="S109" s="78">
        <v>5.4</v>
      </c>
      <c r="T109" s="78"/>
      <c r="U109" s="23"/>
      <c r="V109" s="23"/>
      <c r="W109" s="23"/>
      <c r="Y109" s="23"/>
      <c r="Z109" s="23"/>
      <c r="AA109" s="23"/>
      <c r="AB109" s="23"/>
      <c r="AC109" s="23"/>
      <c r="AD109" s="23"/>
      <c r="AE109" s="23"/>
      <c r="AF109" s="23"/>
      <c r="AG109" s="23"/>
      <c r="AH109" s="23"/>
      <c r="AI109" s="23"/>
      <c r="AJ109" s="23"/>
      <c r="AK109" s="100">
        <v>5</v>
      </c>
      <c r="AL109" s="23"/>
      <c r="AM109" s="100">
        <v>40</v>
      </c>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100">
        <v>5</v>
      </c>
      <c r="BU109" s="23"/>
      <c r="BV109" s="23"/>
      <c r="BW109" s="23"/>
      <c r="BX109" s="23"/>
      <c r="BY109" s="23"/>
      <c r="BZ109" s="23"/>
      <c r="CA109" s="23"/>
      <c r="CB109" s="23"/>
      <c r="CC109" s="23"/>
      <c r="CD109" s="23"/>
      <c r="CE109" s="23"/>
      <c r="CF109" s="23"/>
      <c r="CG109" s="23"/>
      <c r="CH109" s="23"/>
      <c r="CI109" s="23"/>
      <c r="CJ109" s="23"/>
      <c r="CK109" s="23"/>
      <c r="CL109" s="23"/>
      <c r="CM109" s="23"/>
      <c r="CN109" s="23"/>
      <c r="CO109" s="23"/>
      <c r="CP109" s="23"/>
      <c r="CQ109" s="23"/>
      <c r="CR109" s="23"/>
      <c r="CS109" s="23"/>
      <c r="CT109" s="23"/>
      <c r="CU109" s="23"/>
      <c r="CV109" s="23"/>
      <c r="CW109" s="23"/>
      <c r="CX109" s="23"/>
      <c r="CY109" s="23"/>
      <c r="CZ109" s="23"/>
      <c r="DA109" s="23"/>
      <c r="DB109" s="23"/>
      <c r="DC109" s="23"/>
      <c r="DD109" s="23"/>
      <c r="DE109" s="23"/>
      <c r="DF109" s="23"/>
      <c r="DG109" s="23"/>
      <c r="DH109" s="23"/>
      <c r="DI109" s="23"/>
      <c r="DJ109" s="23"/>
      <c r="DK109" s="23"/>
      <c r="DL109" s="23"/>
      <c r="DM109" s="23"/>
      <c r="DN109" s="23"/>
      <c r="DO109" s="23"/>
      <c r="DP109" s="23"/>
      <c r="DQ109" s="23"/>
      <c r="DR109" s="23"/>
      <c r="DS109" s="23"/>
      <c r="DT109" s="23"/>
      <c r="DU109" s="23"/>
      <c r="DV109" s="23"/>
      <c r="DW109" s="23"/>
      <c r="DX109" s="23"/>
      <c r="DY109" s="23"/>
      <c r="DZ109" s="23"/>
      <c r="EA109" s="23"/>
      <c r="EB109" s="23"/>
      <c r="EC109" s="23"/>
      <c r="ED109" s="23"/>
      <c r="EE109" s="23"/>
      <c r="EF109" s="23"/>
      <c r="EG109" s="23"/>
      <c r="EH109" s="23">
        <v>25</v>
      </c>
      <c r="EI109" s="23">
        <f t="shared" si="12"/>
        <v>75</v>
      </c>
      <c r="EJ109" s="23">
        <v>75</v>
      </c>
      <c r="EM109" s="3" t="s">
        <v>851</v>
      </c>
      <c r="EN109" s="8">
        <v>8</v>
      </c>
      <c r="EO109" s="12">
        <v>23.4</v>
      </c>
      <c r="EP109" s="12"/>
      <c r="EQ109" s="12"/>
      <c r="ER109" s="12"/>
      <c r="ES109" s="12"/>
      <c r="ET109" s="12"/>
      <c r="EU109" s="12"/>
      <c r="EV109" s="12"/>
      <c r="EW109" s="12"/>
      <c r="EX109" s="12"/>
      <c r="EY109" s="12"/>
      <c r="EZ109" s="12"/>
      <c r="FA109" s="12"/>
      <c r="FB109" s="12"/>
      <c r="FC109" s="12"/>
      <c r="FD109" s="12"/>
      <c r="FE109" s="12"/>
      <c r="FF109" s="12">
        <v>5</v>
      </c>
      <c r="FG109" s="12"/>
      <c r="FH109" s="12">
        <v>40</v>
      </c>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v>30</v>
      </c>
      <c r="JE109" s="12">
        <f t="shared" si="18"/>
        <v>75</v>
      </c>
      <c r="JF109" s="12">
        <v>85</v>
      </c>
      <c r="JG109" s="12"/>
      <c r="JH109" s="63"/>
      <c r="JI109" s="28" t="s">
        <v>891</v>
      </c>
      <c r="JL109" s="4"/>
      <c r="JM109" s="4"/>
      <c r="JN109" s="4"/>
      <c r="JO109" s="34"/>
      <c r="JP109" s="34"/>
      <c r="JQ109" s="34">
        <f t="shared" si="19"/>
        <v>0</v>
      </c>
      <c r="JR109" s="31"/>
      <c r="JS109" s="71">
        <v>4.68</v>
      </c>
      <c r="JT109">
        <v>41.51</v>
      </c>
      <c r="JU109" s="103">
        <v>32.450000000000003</v>
      </c>
      <c r="JV109" s="31"/>
      <c r="JW109" s="132">
        <v>5.75</v>
      </c>
      <c r="JX109" s="28">
        <v>5</v>
      </c>
      <c r="JY109" t="s">
        <v>596</v>
      </c>
      <c r="JZ109" s="106">
        <v>53.54</v>
      </c>
      <c r="KA109" s="5">
        <v>5.4</v>
      </c>
      <c r="KB109">
        <v>4.96</v>
      </c>
      <c r="KC109" t="s">
        <v>596</v>
      </c>
      <c r="KD109" s="37">
        <v>9.3699999999999992</v>
      </c>
      <c r="KE109" s="37">
        <v>5.91</v>
      </c>
      <c r="KF109" s="103">
        <v>1.19</v>
      </c>
      <c r="KG109" s="103">
        <v>0.09</v>
      </c>
      <c r="KH109" s="103">
        <v>1.26</v>
      </c>
      <c r="KI109" s="103">
        <v>0.09</v>
      </c>
      <c r="KJ109" s="103">
        <f t="shared" si="13"/>
        <v>2.4500000000000002</v>
      </c>
      <c r="KK109" s="103">
        <f t="shared" si="14"/>
        <v>0.18</v>
      </c>
      <c r="KL109" s="103">
        <f t="shared" si="15"/>
        <v>85.990000000000009</v>
      </c>
      <c r="KM109" s="103">
        <f>IF(ISBLANK(JU109),"",IF(ISBLANK(JS111),"",IFERROR(((JU109-JS111)/0.36/P109),"")))</f>
        <v>1.1550925925925928</v>
      </c>
      <c r="KN109" s="103" t="str">
        <f>IF(ISBLANK(JU109),"",IF(ISBLANK(JU111),"",IFERROR(((JU109-JU111)/0.36/P109),"")))</f>
        <v/>
      </c>
      <c r="KO109" s="103">
        <f>IF(ISBLANK(KL109),"",IF(ISBLANK(JT111),"",IFERROR(((KL109-JT111)/0.36/P109),"")))</f>
        <v>2.4291666666666671</v>
      </c>
      <c r="KP109" s="103">
        <f>IF(ISBLANK(KL111),"",IF(ISBLANK(KL109),"",IFERROR(((KL109-KL111)/0.36/P109),"")))</f>
        <v>3.5115740740740748</v>
      </c>
      <c r="KQ109" s="103">
        <v>0.91</v>
      </c>
      <c r="KR109" s="103">
        <v>0.37</v>
      </c>
      <c r="KS109" s="103">
        <v>1.23</v>
      </c>
      <c r="KT109" s="103">
        <v>0.36</v>
      </c>
      <c r="KU109">
        <v>85.990000000000009</v>
      </c>
      <c r="KV109" s="73">
        <v>238.86111111111114</v>
      </c>
      <c r="KW109" s="73">
        <v>1.1550925925925928</v>
      </c>
      <c r="KX109" s="73" t="s">
        <v>787</v>
      </c>
      <c r="KY109" s="73">
        <v>2.4291666666666671</v>
      </c>
      <c r="KZ109" s="73">
        <v>3.5115740740740748</v>
      </c>
    </row>
    <row r="110" spans="1:312" x14ac:dyDescent="0.25">
      <c r="A110" s="12" t="s">
        <v>216</v>
      </c>
      <c r="B110" s="4" t="s">
        <v>226</v>
      </c>
      <c r="C110" s="4" t="s">
        <v>563</v>
      </c>
      <c r="D110" s="4" t="s">
        <v>748</v>
      </c>
      <c r="E110" s="4" t="s">
        <v>137</v>
      </c>
      <c r="F110" s="12" t="s">
        <v>563</v>
      </c>
      <c r="G110" s="12" t="s">
        <v>556</v>
      </c>
      <c r="H110" s="24">
        <v>2</v>
      </c>
      <c r="I110" s="12" t="s">
        <v>562</v>
      </c>
      <c r="J110" s="12" t="s">
        <v>564</v>
      </c>
      <c r="K110" s="24">
        <v>1025</v>
      </c>
      <c r="L110" s="94">
        <v>-2.43776598</v>
      </c>
      <c r="M110" s="94">
        <v>34.855393991</v>
      </c>
      <c r="N110" s="17">
        <v>42812</v>
      </c>
      <c r="O110" s="17">
        <v>42872</v>
      </c>
      <c r="P110" s="23">
        <f t="shared" si="17"/>
        <v>60</v>
      </c>
      <c r="Q110" s="73">
        <f>INDEX([1]Sheet1!$J:$J,MATCH(A110,[1]Sheet1!$A:$A,0))</f>
        <v>136.415489476</v>
      </c>
      <c r="R110" s="87" t="s">
        <v>76</v>
      </c>
      <c r="S110" s="78">
        <v>4.5</v>
      </c>
      <c r="T110" s="78">
        <v>8.9</v>
      </c>
      <c r="U110" s="23"/>
      <c r="V110" s="23"/>
      <c r="W110" s="23"/>
      <c r="X110" s="100">
        <v>5</v>
      </c>
      <c r="Y110" s="23"/>
      <c r="Z110" s="23"/>
      <c r="AA110" s="23"/>
      <c r="AB110" s="23"/>
      <c r="AC110" s="23"/>
      <c r="AD110" s="23"/>
      <c r="AE110" s="23"/>
      <c r="AF110" s="23"/>
      <c r="AG110" s="23"/>
      <c r="AH110" s="23"/>
      <c r="AI110" s="23"/>
      <c r="AJ110" s="23"/>
      <c r="AL110" s="23"/>
      <c r="AM110" s="100">
        <v>15</v>
      </c>
      <c r="AN110" s="23"/>
      <c r="AO110" s="23"/>
      <c r="AP110" s="23"/>
      <c r="AQ110" s="23"/>
      <c r="AR110" s="23"/>
      <c r="AS110" s="23"/>
      <c r="AT110" s="23"/>
      <c r="AU110" s="23"/>
      <c r="AV110" s="23"/>
      <c r="AW110" s="23"/>
      <c r="AX110" s="23"/>
      <c r="AY110" s="23"/>
      <c r="AZ110" s="23"/>
      <c r="BA110" s="23"/>
      <c r="BB110" s="23"/>
      <c r="BC110" s="23"/>
      <c r="BD110" s="23"/>
      <c r="BE110" s="23"/>
      <c r="BF110" s="100">
        <v>12</v>
      </c>
      <c r="BG110" s="23"/>
      <c r="BH110" s="23"/>
      <c r="BI110" s="23"/>
      <c r="BJ110" s="23"/>
      <c r="BK110" s="23"/>
      <c r="BL110" s="23"/>
      <c r="BM110" s="23"/>
      <c r="BN110" s="23"/>
      <c r="BO110" s="23"/>
      <c r="BP110" s="23"/>
      <c r="BQ110" s="23"/>
      <c r="BR110" s="23"/>
      <c r="BS110" s="23"/>
      <c r="BT110" s="100">
        <v>6</v>
      </c>
      <c r="BU110" s="23"/>
      <c r="BV110" s="23"/>
      <c r="BW110" s="23"/>
      <c r="BX110" s="23"/>
      <c r="BY110" s="23"/>
      <c r="BZ110" s="23"/>
      <c r="CA110" s="23"/>
      <c r="CB110" s="23"/>
      <c r="CC110" s="23"/>
      <c r="CD110" s="23"/>
      <c r="CE110" s="23"/>
      <c r="CF110" s="23"/>
      <c r="CG110" s="23"/>
      <c r="CH110" s="23"/>
      <c r="CI110" s="23"/>
      <c r="CJ110" s="23"/>
      <c r="CK110" s="23"/>
      <c r="CL110" s="23"/>
      <c r="CM110" s="23"/>
      <c r="CN110" s="23"/>
      <c r="CO110" s="23"/>
      <c r="CP110" s="23"/>
      <c r="CQ110" s="23"/>
      <c r="CR110" s="23"/>
      <c r="CS110" s="23"/>
      <c r="CT110" s="23"/>
      <c r="CU110" s="23"/>
      <c r="CV110" s="23"/>
      <c r="CW110" s="23"/>
      <c r="CX110" s="23"/>
      <c r="CY110" s="23"/>
      <c r="CZ110" s="23"/>
      <c r="DA110" s="23"/>
      <c r="DB110" s="23"/>
      <c r="DC110" s="23"/>
      <c r="DD110" s="23"/>
      <c r="DE110" s="23"/>
      <c r="DF110" s="23"/>
      <c r="DG110" s="23"/>
      <c r="DH110" s="23"/>
      <c r="DI110" s="23"/>
      <c r="DJ110" s="23"/>
      <c r="DK110" s="23"/>
      <c r="DL110" s="23"/>
      <c r="DM110" s="23"/>
      <c r="DN110" s="23"/>
      <c r="DO110" s="23"/>
      <c r="DP110" s="23"/>
      <c r="DQ110" s="23"/>
      <c r="DR110" s="23"/>
      <c r="DS110" s="23"/>
      <c r="DT110" s="23"/>
      <c r="DU110" s="23"/>
      <c r="DV110" s="23"/>
      <c r="DW110" s="23"/>
      <c r="DX110" s="23"/>
      <c r="DY110" s="23"/>
      <c r="DZ110" s="23"/>
      <c r="EA110" s="23"/>
      <c r="EB110" s="23"/>
      <c r="EC110" s="23"/>
      <c r="ED110" s="23"/>
      <c r="EE110" s="23"/>
      <c r="EF110" s="23"/>
      <c r="EG110" s="23"/>
      <c r="EH110" s="23">
        <v>10</v>
      </c>
      <c r="EI110" s="23">
        <f t="shared" si="12"/>
        <v>48</v>
      </c>
      <c r="EJ110" s="23">
        <v>65</v>
      </c>
      <c r="EM110" s="3" t="s">
        <v>851</v>
      </c>
      <c r="EN110" s="8">
        <v>5.6</v>
      </c>
      <c r="EO110" s="12">
        <v>32</v>
      </c>
      <c r="EP110" s="12"/>
      <c r="EQ110" s="12"/>
      <c r="ER110" s="12"/>
      <c r="ES110" s="12"/>
      <c r="ET110" s="12"/>
      <c r="EU110" s="12"/>
      <c r="EV110" s="12"/>
      <c r="EW110" s="12"/>
      <c r="EX110" s="12"/>
      <c r="EY110" s="12"/>
      <c r="EZ110" s="12"/>
      <c r="FA110" s="12"/>
      <c r="FB110" s="12"/>
      <c r="FC110" s="12"/>
      <c r="FD110" s="12"/>
      <c r="FE110" s="12"/>
      <c r="FF110" s="12"/>
      <c r="FG110" s="12"/>
      <c r="FH110" s="12">
        <v>20</v>
      </c>
      <c r="FI110" s="12"/>
      <c r="FJ110" s="12"/>
      <c r="FK110" s="12"/>
      <c r="FL110" s="12"/>
      <c r="FM110" s="12"/>
      <c r="FN110" s="12"/>
      <c r="FO110" s="12"/>
      <c r="FP110" s="12"/>
      <c r="FQ110" s="12"/>
      <c r="FR110" s="12"/>
      <c r="FS110" s="12"/>
      <c r="FT110" s="12"/>
      <c r="FU110" s="12"/>
      <c r="FV110" s="12"/>
      <c r="FW110" s="12"/>
      <c r="FX110" s="12"/>
      <c r="FY110" s="12"/>
      <c r="FZ110" s="12"/>
      <c r="GA110" s="12"/>
      <c r="GB110" s="12">
        <v>10</v>
      </c>
      <c r="GC110" s="12"/>
      <c r="GD110" s="12"/>
      <c r="GE110" s="12"/>
      <c r="GF110" s="12"/>
      <c r="GG110" s="12">
        <v>10</v>
      </c>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c r="II110" s="12"/>
      <c r="IJ110" s="12"/>
      <c r="IK110" s="12"/>
      <c r="IL110" s="12"/>
      <c r="IM110" s="12"/>
      <c r="IN110" s="12"/>
      <c r="IO110" s="12"/>
      <c r="IP110" s="12"/>
      <c r="IQ110" s="12"/>
      <c r="IR110" s="12"/>
      <c r="IS110" s="12"/>
      <c r="IT110" s="12"/>
      <c r="IU110" s="12"/>
      <c r="IV110" s="12"/>
      <c r="IW110" s="12"/>
      <c r="IX110" s="12"/>
      <c r="IY110" s="12"/>
      <c r="IZ110" s="12"/>
      <c r="JA110" s="12"/>
      <c r="JB110" s="12"/>
      <c r="JC110" s="12"/>
      <c r="JD110" s="12">
        <v>10</v>
      </c>
      <c r="JE110" s="12">
        <f t="shared" si="18"/>
        <v>50</v>
      </c>
      <c r="JF110" s="12">
        <v>55</v>
      </c>
      <c r="JG110" s="12"/>
      <c r="JH110" s="63"/>
      <c r="JI110" s="28" t="s">
        <v>891</v>
      </c>
      <c r="JL110" s="4"/>
      <c r="JM110" s="4"/>
      <c r="JN110" s="4"/>
      <c r="JO110" s="34"/>
      <c r="JP110" s="34"/>
      <c r="JQ110" s="34">
        <f t="shared" si="19"/>
        <v>0</v>
      </c>
      <c r="JR110" s="31"/>
      <c r="JS110" s="71">
        <v>7.25</v>
      </c>
      <c r="JT110">
        <v>23.44</v>
      </c>
      <c r="JU110" s="103">
        <v>5.81</v>
      </c>
      <c r="JV110" s="31"/>
      <c r="JW110" s="132"/>
      <c r="JX110" s="28">
        <v>5.81</v>
      </c>
      <c r="JZ110" s="106">
        <v>56.07</v>
      </c>
      <c r="KA110" s="5">
        <v>5.25</v>
      </c>
      <c r="KB110">
        <v>4.9800000000000004</v>
      </c>
      <c r="KC110" t="s">
        <v>596</v>
      </c>
      <c r="KD110" s="37">
        <v>3.95</v>
      </c>
      <c r="KE110" s="37">
        <v>6.31</v>
      </c>
      <c r="KH110" s="103">
        <v>1.4</v>
      </c>
      <c r="KI110" s="103">
        <v>0.09</v>
      </c>
      <c r="KJ110" s="103">
        <f t="shared" si="13"/>
        <v>1.4</v>
      </c>
      <c r="KK110" s="103">
        <f t="shared" si="14"/>
        <v>0.09</v>
      </c>
      <c r="KL110" s="103">
        <f t="shared" si="15"/>
        <v>61.88</v>
      </c>
      <c r="KM110" s="103">
        <f>IF(ISBLANK(JU110),"",IF(ISBLANK(JS111),"",IFERROR(((JU110-JS111)/0.36/P110),"")))</f>
        <v>-7.8240740740740763E-2</v>
      </c>
      <c r="KN110" s="103" t="str">
        <f>IF(ISBLANK(JU110),"",IF(ISBLANK(JU111),"",IFERROR(((JU110-JU111)/0.36/P110),"")))</f>
        <v/>
      </c>
      <c r="KO110" s="103">
        <f>IF(ISBLANK(KL110),"",IF(ISBLANK(JT111),"",IFERROR(((KL110-JT111)/0.36/P110),"")))</f>
        <v>1.3129629629629633</v>
      </c>
      <c r="KP110" s="103">
        <f>IF(ISBLANK(KL111),"",IF(ISBLANK(KL110),"",IFERROR(((KL110-KL111)/0.36/P110),"")))</f>
        <v>2.3953703703703706</v>
      </c>
      <c r="KQ110" s="103">
        <v>1.3</v>
      </c>
      <c r="KR110" s="103">
        <v>0.34</v>
      </c>
      <c r="KS110" s="103">
        <v>1.68</v>
      </c>
      <c r="KT110" s="103">
        <v>0.28999999999999998</v>
      </c>
      <c r="KU110">
        <v>61.88</v>
      </c>
      <c r="KV110" s="73">
        <v>171.88888888888891</v>
      </c>
      <c r="KW110" s="73">
        <v>-7.8240740740740763E-2</v>
      </c>
      <c r="KX110" s="73" t="s">
        <v>787</v>
      </c>
      <c r="KY110" s="73">
        <v>1.3129629629629633</v>
      </c>
      <c r="KZ110" s="73">
        <v>2.3953703703703706</v>
      </c>
    </row>
    <row r="111" spans="1:312" x14ac:dyDescent="0.25">
      <c r="A111" s="12" t="s">
        <v>217</v>
      </c>
      <c r="B111" s="4" t="s">
        <v>226</v>
      </c>
      <c r="C111" s="4" t="s">
        <v>563</v>
      </c>
      <c r="D111" s="4" t="s">
        <v>748</v>
      </c>
      <c r="E111" s="4" t="s">
        <v>137</v>
      </c>
      <c r="F111" s="12" t="s">
        <v>563</v>
      </c>
      <c r="G111" s="12" t="s">
        <v>556</v>
      </c>
      <c r="H111" s="24">
        <v>2</v>
      </c>
      <c r="I111" s="12" t="s">
        <v>559</v>
      </c>
      <c r="J111" s="12" t="s">
        <v>564</v>
      </c>
      <c r="K111" s="24">
        <v>1025</v>
      </c>
      <c r="L111" s="94">
        <v>-2.43776598</v>
      </c>
      <c r="M111" s="94">
        <v>34.855393991</v>
      </c>
      <c r="N111" s="17">
        <v>42812</v>
      </c>
      <c r="O111" s="17">
        <v>42872</v>
      </c>
      <c r="P111" s="23">
        <f t="shared" si="17"/>
        <v>60</v>
      </c>
      <c r="Q111" s="73">
        <f>INDEX([1]Sheet1!$J:$J,MATCH(A111,[1]Sheet1!$A:$A,0))</f>
        <v>136.415489476</v>
      </c>
      <c r="R111" s="87" t="s">
        <v>76</v>
      </c>
      <c r="S111" s="78">
        <v>3</v>
      </c>
      <c r="T111" s="78">
        <v>6.5</v>
      </c>
      <c r="U111" s="23"/>
      <c r="V111" s="23"/>
      <c r="W111" s="23"/>
      <c r="Y111" s="23"/>
      <c r="Z111" s="23"/>
      <c r="AA111" s="23"/>
      <c r="AB111" s="23"/>
      <c r="AC111" s="23"/>
      <c r="AD111" s="23"/>
      <c r="AE111" s="23"/>
      <c r="AF111" s="23"/>
      <c r="AG111" s="23"/>
      <c r="AH111" s="23"/>
      <c r="AI111" s="23"/>
      <c r="AJ111" s="23"/>
      <c r="AL111" s="23"/>
      <c r="AM111" s="100">
        <v>30</v>
      </c>
      <c r="AN111" s="23"/>
      <c r="AO111" s="23"/>
      <c r="AP111" s="23"/>
      <c r="AQ111" s="23"/>
      <c r="AR111" s="23"/>
      <c r="AS111" s="23"/>
      <c r="AT111" s="23"/>
      <c r="AU111" s="23"/>
      <c r="AV111" s="23"/>
      <c r="AW111" s="23"/>
      <c r="AX111" s="23"/>
      <c r="AY111" s="23"/>
      <c r="AZ111" s="23"/>
      <c r="BA111" s="23"/>
      <c r="BB111" s="23"/>
      <c r="BC111" s="23"/>
      <c r="BD111" s="23"/>
      <c r="BE111" s="23"/>
      <c r="BF111" s="100">
        <v>10</v>
      </c>
      <c r="BG111" s="23"/>
      <c r="BH111" s="23"/>
      <c r="BI111" s="23"/>
      <c r="BJ111" s="23"/>
      <c r="BK111" s="23"/>
      <c r="BL111" s="23"/>
      <c r="BM111" s="23"/>
      <c r="BN111" s="23"/>
      <c r="BO111" s="23"/>
      <c r="BP111" s="23"/>
      <c r="BQ111" s="23"/>
      <c r="BR111" s="23"/>
      <c r="BS111" s="23"/>
      <c r="BT111" s="100">
        <v>5</v>
      </c>
      <c r="BU111" s="23"/>
      <c r="BV111" s="23"/>
      <c r="BW111" s="23"/>
      <c r="BX111" s="23"/>
      <c r="BY111" s="23"/>
      <c r="BZ111" s="23"/>
      <c r="CA111" s="23"/>
      <c r="CB111" s="23"/>
      <c r="CC111" s="23"/>
      <c r="CD111" s="23"/>
      <c r="CE111" s="23"/>
      <c r="CF111" s="23"/>
      <c r="CG111" s="23"/>
      <c r="CH111" s="23"/>
      <c r="CI111" s="23"/>
      <c r="CJ111" s="23"/>
      <c r="CK111" s="23"/>
      <c r="CL111" s="23"/>
      <c r="CM111" s="23"/>
      <c r="CN111" s="23"/>
      <c r="CO111" s="23"/>
      <c r="CP111" s="23"/>
      <c r="CQ111" s="23"/>
      <c r="CR111" s="23"/>
      <c r="CS111" s="23"/>
      <c r="CT111" s="23"/>
      <c r="CU111" s="23"/>
      <c r="CV111" s="23"/>
      <c r="CW111" s="23"/>
      <c r="CX111" s="23"/>
      <c r="CY111" s="23"/>
      <c r="CZ111" s="23"/>
      <c r="DA111" s="23"/>
      <c r="DB111" s="23"/>
      <c r="DC111" s="23"/>
      <c r="DD111" s="23"/>
      <c r="DE111" s="23"/>
      <c r="DF111" s="23"/>
      <c r="DG111" s="23"/>
      <c r="DH111" s="23"/>
      <c r="DI111" s="23"/>
      <c r="DJ111" s="23"/>
      <c r="DK111" s="23"/>
      <c r="DL111" s="23"/>
      <c r="DM111" s="23"/>
      <c r="DN111" s="23"/>
      <c r="DO111" s="23"/>
      <c r="DP111" s="23"/>
      <c r="DQ111" s="23"/>
      <c r="DR111" s="23"/>
      <c r="DS111" s="23"/>
      <c r="DT111" s="23"/>
      <c r="DU111" s="23"/>
      <c r="DV111" s="23"/>
      <c r="DW111" s="23"/>
      <c r="DX111" s="23"/>
      <c r="DY111" s="23"/>
      <c r="DZ111" s="23"/>
      <c r="EA111" s="23"/>
      <c r="EB111" s="23"/>
      <c r="EC111" s="23"/>
      <c r="ED111" s="23"/>
      <c r="EE111" s="23"/>
      <c r="EF111" s="23"/>
      <c r="EG111" s="23"/>
      <c r="EH111" s="23">
        <v>7</v>
      </c>
      <c r="EI111" s="23">
        <f t="shared" si="12"/>
        <v>52</v>
      </c>
      <c r="EJ111" s="23">
        <v>55</v>
      </c>
      <c r="EM111" s="3" t="s">
        <v>851</v>
      </c>
      <c r="EN111" s="8">
        <v>2.2000000000000002</v>
      </c>
      <c r="EO111" s="12">
        <v>11.8</v>
      </c>
      <c r="EP111" s="12"/>
      <c r="EQ111" s="12"/>
      <c r="ER111" s="12"/>
      <c r="ES111" s="12"/>
      <c r="ET111" s="12"/>
      <c r="EU111" s="12"/>
      <c r="EV111" s="12"/>
      <c r="EW111" s="12"/>
      <c r="EX111" s="12"/>
      <c r="EY111" s="12"/>
      <c r="EZ111" s="12"/>
      <c r="FA111" s="12"/>
      <c r="FB111" s="12"/>
      <c r="FC111" s="12"/>
      <c r="FD111" s="12"/>
      <c r="FE111" s="12"/>
      <c r="FF111" s="12">
        <v>5</v>
      </c>
      <c r="FG111" s="12"/>
      <c r="FH111" s="12">
        <v>8</v>
      </c>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c r="IZ111" s="12"/>
      <c r="JA111" s="12"/>
      <c r="JB111" s="12"/>
      <c r="JC111" s="12"/>
      <c r="JD111" s="12">
        <v>8</v>
      </c>
      <c r="JE111" s="12">
        <f t="shared" si="18"/>
        <v>21</v>
      </c>
      <c r="JF111" s="12">
        <v>25</v>
      </c>
      <c r="JG111" s="12"/>
      <c r="JH111" s="63"/>
      <c r="JI111" s="28" t="s">
        <v>891</v>
      </c>
      <c r="JL111" s="4"/>
      <c r="JM111" s="4"/>
      <c r="JN111" s="4"/>
      <c r="JO111" s="34"/>
      <c r="JP111" s="34"/>
      <c r="JQ111" s="34">
        <f t="shared" si="19"/>
        <v>0</v>
      </c>
      <c r="JR111" s="31"/>
      <c r="JS111" s="71">
        <v>7.5</v>
      </c>
      <c r="JT111">
        <v>33.519999999999996</v>
      </c>
      <c r="JV111" s="31"/>
      <c r="JW111" s="132"/>
      <c r="JX111" s="28"/>
      <c r="JZ111" s="106">
        <v>10.14</v>
      </c>
      <c r="KA111" s="5">
        <v>4.18</v>
      </c>
      <c r="KB111">
        <v>2.6</v>
      </c>
      <c r="KE111" s="37">
        <v>1.38</v>
      </c>
      <c r="KH111" s="103">
        <v>2.38</v>
      </c>
      <c r="KI111" s="103">
        <v>0.15</v>
      </c>
      <c r="KJ111" s="103">
        <f t="shared" si="13"/>
        <v>2.38</v>
      </c>
      <c r="KK111" s="103">
        <f t="shared" si="14"/>
        <v>0.15</v>
      </c>
      <c r="KL111" s="103">
        <f t="shared" si="15"/>
        <v>10.14</v>
      </c>
      <c r="KM111" s="103" t="str">
        <f>IF(ISBLANK(JU111),"",IF(ISBLANK(JS111),"",IFERROR(((JU111-JS111)/0.36/P111),"")))</f>
        <v/>
      </c>
      <c r="KO111" s="103">
        <f>IF(ISBLANK(KL111),"",IF(ISBLANK(JT111),"",IFERROR(((KL111-JT111)/0.36/P111),"")))</f>
        <v>-1.082407407407407</v>
      </c>
      <c r="KQ111" s="103"/>
      <c r="KR111" s="103"/>
      <c r="KS111" s="103">
        <v>1.79</v>
      </c>
      <c r="KT111" s="103">
        <v>0.41</v>
      </c>
      <c r="KU111">
        <v>10.14</v>
      </c>
      <c r="KV111" s="73">
        <v>28.166666666666668</v>
      </c>
      <c r="KW111" s="73" t="s">
        <v>787</v>
      </c>
      <c r="KX111" s="73"/>
      <c r="KY111" s="73">
        <v>-1.082407407407407</v>
      </c>
      <c r="KZ111" s="73"/>
    </row>
    <row r="112" spans="1:312" x14ac:dyDescent="0.25">
      <c r="A112" s="12" t="s">
        <v>218</v>
      </c>
      <c r="B112" s="4" t="s">
        <v>246</v>
      </c>
      <c r="C112" s="4" t="s">
        <v>563</v>
      </c>
      <c r="D112" s="4" t="s">
        <v>749</v>
      </c>
      <c r="E112" s="4" t="s">
        <v>137</v>
      </c>
      <c r="F112" s="12" t="s">
        <v>563</v>
      </c>
      <c r="G112" s="12" t="s">
        <v>556</v>
      </c>
      <c r="H112" s="24">
        <v>3</v>
      </c>
      <c r="I112" s="12" t="s">
        <v>557</v>
      </c>
      <c r="J112" s="12" t="s">
        <v>564</v>
      </c>
      <c r="K112" s="24">
        <v>1027</v>
      </c>
      <c r="L112" s="94">
        <v>-2.4379910339999999</v>
      </c>
      <c r="M112" s="94">
        <v>34.855417963000001</v>
      </c>
      <c r="N112" s="17">
        <v>42812</v>
      </c>
      <c r="O112" s="17">
        <v>42872</v>
      </c>
      <c r="P112" s="23">
        <f t="shared" si="17"/>
        <v>60</v>
      </c>
      <c r="Q112" s="73">
        <f>INDEX([1]Sheet1!$J:$J,MATCH(A112,[1]Sheet1!$A:$A,0))</f>
        <v>136.415489476</v>
      </c>
      <c r="R112" s="87" t="s">
        <v>76</v>
      </c>
      <c r="S112" s="78">
        <v>4.5</v>
      </c>
      <c r="T112" s="78">
        <v>6.7</v>
      </c>
      <c r="U112" s="23"/>
      <c r="V112" s="23"/>
      <c r="W112" s="23"/>
      <c r="Y112" s="23"/>
      <c r="Z112" s="23"/>
      <c r="AA112" s="23"/>
      <c r="AB112" s="23"/>
      <c r="AC112" s="23"/>
      <c r="AD112" s="23"/>
      <c r="AE112" s="23"/>
      <c r="AF112" s="23"/>
      <c r="AG112" s="23"/>
      <c r="AH112" s="23"/>
      <c r="AI112" s="23"/>
      <c r="AJ112" s="23"/>
      <c r="AK112" s="100">
        <v>5</v>
      </c>
      <c r="AL112" s="23"/>
      <c r="AM112" s="100">
        <v>27</v>
      </c>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100">
        <v>6</v>
      </c>
      <c r="BU112" s="23"/>
      <c r="BV112" s="23"/>
      <c r="BW112" s="23"/>
      <c r="BX112" s="23"/>
      <c r="BY112" s="23"/>
      <c r="BZ112" s="23"/>
      <c r="CA112" s="23"/>
      <c r="CB112" s="23"/>
      <c r="CC112" s="23"/>
      <c r="CD112" s="23"/>
      <c r="CE112" s="23"/>
      <c r="CF112" s="23"/>
      <c r="CG112" s="23"/>
      <c r="CH112" s="23"/>
      <c r="CI112" s="23"/>
      <c r="CJ112" s="23"/>
      <c r="CK112" s="23"/>
      <c r="CL112" s="23"/>
      <c r="CM112" s="23"/>
      <c r="CN112" s="23"/>
      <c r="CO112" s="23"/>
      <c r="CP112" s="23"/>
      <c r="CQ112" s="23"/>
      <c r="CR112" s="23"/>
      <c r="CS112" s="23"/>
      <c r="CT112" s="23"/>
      <c r="CU112" s="23"/>
      <c r="CV112" s="23"/>
      <c r="CW112" s="23"/>
      <c r="CX112" s="23"/>
      <c r="CY112" s="23"/>
      <c r="CZ112" s="23"/>
      <c r="DA112" s="23"/>
      <c r="DB112" s="23"/>
      <c r="DC112" s="23"/>
      <c r="DD112" s="23"/>
      <c r="DE112" s="23"/>
      <c r="DF112" s="23"/>
      <c r="DG112" s="23"/>
      <c r="DH112" s="23"/>
      <c r="DI112" s="23"/>
      <c r="DJ112" s="23"/>
      <c r="DK112" s="23"/>
      <c r="DL112" s="23"/>
      <c r="DM112" s="23"/>
      <c r="DN112" s="23"/>
      <c r="DO112" s="23"/>
      <c r="DP112" s="23"/>
      <c r="DQ112" s="23"/>
      <c r="DR112" s="23"/>
      <c r="DS112" s="23"/>
      <c r="DT112" s="23"/>
      <c r="DU112" s="23"/>
      <c r="DV112" s="23"/>
      <c r="DW112" s="23"/>
      <c r="DX112" s="23"/>
      <c r="DY112" s="23"/>
      <c r="DZ112" s="23"/>
      <c r="EA112" s="23"/>
      <c r="EB112" s="23"/>
      <c r="EC112" s="23"/>
      <c r="ED112" s="23"/>
      <c r="EE112" s="23"/>
      <c r="EF112" s="23"/>
      <c r="EG112" s="23"/>
      <c r="EH112" s="23">
        <v>10</v>
      </c>
      <c r="EI112" s="23">
        <f t="shared" si="12"/>
        <v>48</v>
      </c>
      <c r="EJ112" s="23">
        <v>50</v>
      </c>
      <c r="EM112" s="3" t="s">
        <v>851</v>
      </c>
      <c r="EN112" s="8">
        <v>5.7</v>
      </c>
      <c r="EO112" s="12">
        <v>28.4</v>
      </c>
      <c r="EP112" s="12"/>
      <c r="EQ112" s="12"/>
      <c r="ER112" s="12"/>
      <c r="ES112" s="12">
        <v>5</v>
      </c>
      <c r="ET112" s="12"/>
      <c r="EU112" s="12"/>
      <c r="EV112" s="12"/>
      <c r="EW112" s="12"/>
      <c r="EX112" s="12"/>
      <c r="EY112" s="12"/>
      <c r="EZ112" s="12"/>
      <c r="FA112" s="12"/>
      <c r="FB112" s="12"/>
      <c r="FC112" s="12"/>
      <c r="FD112" s="12"/>
      <c r="FE112" s="12"/>
      <c r="FF112" s="12">
        <v>5</v>
      </c>
      <c r="FG112" s="12"/>
      <c r="FH112" s="12">
        <v>30</v>
      </c>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c r="IT112" s="12"/>
      <c r="IU112" s="12"/>
      <c r="IV112" s="12"/>
      <c r="IW112" s="12"/>
      <c r="IX112" s="12"/>
      <c r="IY112" s="12"/>
      <c r="IZ112" s="12"/>
      <c r="JA112" s="12"/>
      <c r="JB112" s="12"/>
      <c r="JC112" s="12"/>
      <c r="JD112" s="12">
        <v>20</v>
      </c>
      <c r="JE112" s="12">
        <f t="shared" si="18"/>
        <v>60</v>
      </c>
      <c r="JF112" s="12">
        <v>65</v>
      </c>
      <c r="JG112" s="12"/>
      <c r="JH112" s="63"/>
      <c r="JI112" s="28" t="s">
        <v>891</v>
      </c>
      <c r="JL112" s="4"/>
      <c r="JM112" s="4"/>
      <c r="JN112" s="4"/>
      <c r="JO112" s="34"/>
      <c r="JP112" s="34"/>
      <c r="JQ112" s="34">
        <f t="shared" si="19"/>
        <v>0</v>
      </c>
      <c r="JR112" s="31"/>
      <c r="JS112" s="71">
        <v>16.940000000000001</v>
      </c>
      <c r="JT112">
        <v>63.150000000000006</v>
      </c>
      <c r="JU112" s="103">
        <v>7.99</v>
      </c>
      <c r="JV112" s="31"/>
      <c r="JW112" s="132">
        <v>4.75</v>
      </c>
      <c r="JX112" s="28">
        <v>3.19</v>
      </c>
      <c r="JZ112" s="106">
        <v>43.38</v>
      </c>
      <c r="KA112" s="5">
        <v>5.33</v>
      </c>
      <c r="KB112">
        <v>4.95</v>
      </c>
      <c r="KC112" t="s">
        <v>596</v>
      </c>
      <c r="KE112" s="37">
        <v>5.87</v>
      </c>
      <c r="KF112" s="145"/>
      <c r="KG112" s="145"/>
      <c r="KH112" s="103">
        <v>1.1000000000000001</v>
      </c>
      <c r="KI112" s="103">
        <v>0.2</v>
      </c>
      <c r="KJ112" s="103">
        <f t="shared" si="13"/>
        <v>1.1000000000000001</v>
      </c>
      <c r="KK112" s="103">
        <f t="shared" si="14"/>
        <v>0.2</v>
      </c>
      <c r="KL112" s="103">
        <f t="shared" si="15"/>
        <v>51.370000000000005</v>
      </c>
      <c r="KM112" s="103">
        <f>IF(ISBLANK(JU112),"",IF(ISBLANK(JS114),"",IFERROR(((JU112-JS114)/0.36/P112),"")))</f>
        <v>7.7777777777777807E-2</v>
      </c>
      <c r="KN112" s="103">
        <f>IF(ISBLANK(JU112),"",IF(ISBLANK(JU114),"",IFERROR(((JU112-JU114)/0.36/P112),"")))</f>
        <v>-0.62777777777777788</v>
      </c>
      <c r="KO112" s="103">
        <f>IF(ISBLANK(KL112),"",IF(ISBLANK(JT114),"",IFERROR(((KL112-JT114)/0.36/P112),"")))</f>
        <v>0.55972222222222234</v>
      </c>
      <c r="KP112" s="103">
        <f>IF(ISBLANK(KL114),"",IF(ISBLANK(KL112),"",IFERROR(((KL112-KL114)/0.36/P112),"")))</f>
        <v>-0.14814814814814828</v>
      </c>
      <c r="KQ112" s="122"/>
      <c r="KR112" s="122"/>
      <c r="KS112" s="103">
        <v>0.95</v>
      </c>
      <c r="KT112" s="103">
        <v>0.36</v>
      </c>
      <c r="KU112">
        <v>51.370000000000005</v>
      </c>
      <c r="KV112" s="73">
        <v>142.69444444444446</v>
      </c>
      <c r="KW112" s="73">
        <v>7.7777777777777807E-2</v>
      </c>
      <c r="KX112" s="73">
        <v>-0.62777777777777788</v>
      </c>
      <c r="KY112" s="73">
        <v>0.55972222222222234</v>
      </c>
      <c r="KZ112" s="73">
        <v>-0.14814814814814828</v>
      </c>
    </row>
    <row r="113" spans="1:312" x14ac:dyDescent="0.25">
      <c r="A113" s="12" t="s">
        <v>219</v>
      </c>
      <c r="B113" s="4" t="s">
        <v>246</v>
      </c>
      <c r="C113" s="4" t="s">
        <v>563</v>
      </c>
      <c r="D113" s="4" t="s">
        <v>749</v>
      </c>
      <c r="E113" s="4" t="s">
        <v>137</v>
      </c>
      <c r="F113" s="12" t="s">
        <v>563</v>
      </c>
      <c r="G113" s="12" t="s">
        <v>556</v>
      </c>
      <c r="H113" s="24">
        <v>3</v>
      </c>
      <c r="I113" s="12" t="s">
        <v>562</v>
      </c>
      <c r="J113" s="12" t="s">
        <v>564</v>
      </c>
      <c r="K113" s="24">
        <v>1027</v>
      </c>
      <c r="L113" s="94">
        <v>-2.4379910339999999</v>
      </c>
      <c r="M113" s="94">
        <v>34.855417963000001</v>
      </c>
      <c r="N113" s="17">
        <v>42812</v>
      </c>
      <c r="O113" s="17">
        <v>42872</v>
      </c>
      <c r="P113" s="23">
        <f t="shared" si="17"/>
        <v>60</v>
      </c>
      <c r="Q113" s="73">
        <f>INDEX([1]Sheet1!$J:$J,MATCH(A113,[1]Sheet1!$A:$A,0))</f>
        <v>136.415489476</v>
      </c>
      <c r="R113" s="87" t="s">
        <v>76</v>
      </c>
      <c r="S113" s="78">
        <v>5.0999999999999996</v>
      </c>
      <c r="T113" s="78">
        <v>7.8</v>
      </c>
      <c r="U113" s="23"/>
      <c r="V113" s="23"/>
      <c r="W113" s="23"/>
      <c r="Y113" s="23"/>
      <c r="Z113" s="23"/>
      <c r="AA113" s="23"/>
      <c r="AB113" s="23"/>
      <c r="AC113" s="23"/>
      <c r="AD113" s="23"/>
      <c r="AE113" s="23"/>
      <c r="AF113" s="23"/>
      <c r="AG113" s="23"/>
      <c r="AH113" s="23"/>
      <c r="AI113" s="23"/>
      <c r="AJ113" s="23"/>
      <c r="AL113" s="23"/>
      <c r="AM113" s="100">
        <v>20</v>
      </c>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100">
        <v>10</v>
      </c>
      <c r="BU113" s="23"/>
      <c r="BV113" s="23"/>
      <c r="BW113" s="23"/>
      <c r="BX113" s="23"/>
      <c r="BY113" s="23"/>
      <c r="BZ113" s="23"/>
      <c r="CA113" s="23"/>
      <c r="CB113" s="23"/>
      <c r="CC113" s="23"/>
      <c r="CD113" s="23"/>
      <c r="CE113" s="23"/>
      <c r="CF113" s="23"/>
      <c r="CG113" s="23"/>
      <c r="CH113" s="23"/>
      <c r="CI113" s="23"/>
      <c r="CJ113" s="23"/>
      <c r="CK113" s="23"/>
      <c r="CL113" s="23"/>
      <c r="CM113" s="23"/>
      <c r="CN113" s="23"/>
      <c r="CO113" s="23"/>
      <c r="CP113" s="23"/>
      <c r="CQ113" s="23"/>
      <c r="CR113" s="23"/>
      <c r="CS113" s="23"/>
      <c r="CT113" s="23"/>
      <c r="CU113" s="23"/>
      <c r="CV113" s="23"/>
      <c r="CW113" s="23"/>
      <c r="CX113" s="23"/>
      <c r="CY113" s="23"/>
      <c r="CZ113" s="23"/>
      <c r="DA113" s="23"/>
      <c r="DB113" s="23"/>
      <c r="DC113" s="23"/>
      <c r="DD113" s="23"/>
      <c r="DE113" s="23"/>
      <c r="DF113" s="23"/>
      <c r="DG113" s="23"/>
      <c r="DH113" s="23"/>
      <c r="DI113" s="23"/>
      <c r="DJ113" s="23"/>
      <c r="DK113" s="23"/>
      <c r="DL113" s="23"/>
      <c r="DM113" s="23"/>
      <c r="DN113" s="23"/>
      <c r="DO113" s="23"/>
      <c r="DP113" s="23"/>
      <c r="DQ113" s="23"/>
      <c r="DR113" s="23"/>
      <c r="DS113" s="23"/>
      <c r="DT113" s="23"/>
      <c r="DU113" s="23"/>
      <c r="DV113" s="23"/>
      <c r="DW113" s="23"/>
      <c r="DX113" s="23"/>
      <c r="DY113" s="23"/>
      <c r="DZ113" s="23"/>
      <c r="EA113" s="23"/>
      <c r="EB113" s="23"/>
      <c r="EC113" s="23"/>
      <c r="ED113" s="23"/>
      <c r="EE113" s="23"/>
      <c r="EF113" s="23"/>
      <c r="EG113" s="23"/>
      <c r="EH113" s="23">
        <v>15</v>
      </c>
      <c r="EI113" s="23">
        <f t="shared" si="12"/>
        <v>45</v>
      </c>
      <c r="EJ113" s="23">
        <v>50</v>
      </c>
      <c r="EM113" s="3" t="s">
        <v>851</v>
      </c>
      <c r="EN113" s="8">
        <v>3.6</v>
      </c>
      <c r="EO113" s="12">
        <v>24.6</v>
      </c>
      <c r="EP113" s="12"/>
      <c r="EQ113" s="12"/>
      <c r="ER113" s="12"/>
      <c r="ES113" s="12"/>
      <c r="ET113" s="12"/>
      <c r="EU113" s="12"/>
      <c r="EV113" s="12"/>
      <c r="EW113" s="12"/>
      <c r="EX113" s="12"/>
      <c r="EY113" s="12"/>
      <c r="EZ113" s="12"/>
      <c r="FA113" s="12"/>
      <c r="FB113" s="12"/>
      <c r="FC113" s="12"/>
      <c r="FD113" s="12"/>
      <c r="FE113" s="12"/>
      <c r="FF113" s="12">
        <v>10</v>
      </c>
      <c r="FG113" s="12"/>
      <c r="FH113" s="12">
        <v>35</v>
      </c>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v>10</v>
      </c>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c r="JA113" s="12"/>
      <c r="JB113" s="12"/>
      <c r="JC113" s="12"/>
      <c r="JD113" s="12">
        <v>10</v>
      </c>
      <c r="JE113" s="12">
        <f t="shared" si="18"/>
        <v>65</v>
      </c>
      <c r="JF113" s="12">
        <v>70</v>
      </c>
      <c r="JG113" s="12"/>
      <c r="JH113" s="63"/>
      <c r="JI113" s="28" t="s">
        <v>891</v>
      </c>
      <c r="JL113" s="4"/>
      <c r="JM113" s="4"/>
      <c r="JN113" s="4"/>
      <c r="JO113" s="34"/>
      <c r="JP113" s="34"/>
      <c r="JQ113" s="34">
        <f t="shared" si="19"/>
        <v>0</v>
      </c>
      <c r="JR113" s="31"/>
      <c r="JS113" s="71">
        <v>9.1199999999999992</v>
      </c>
      <c r="JT113">
        <v>40.08</v>
      </c>
      <c r="JU113" s="103">
        <v>5.26</v>
      </c>
      <c r="JV113" s="31"/>
      <c r="JW113" s="132"/>
      <c r="JX113" s="28">
        <v>5.26</v>
      </c>
      <c r="JZ113" s="106">
        <v>58.58</v>
      </c>
      <c r="KA113" s="5">
        <v>5.37</v>
      </c>
      <c r="KB113">
        <v>5.04</v>
      </c>
      <c r="KC113" t="s">
        <v>596</v>
      </c>
      <c r="KE113" s="37">
        <v>7.98</v>
      </c>
      <c r="KF113" s="103">
        <v>0.95</v>
      </c>
      <c r="KG113" s="103">
        <v>0.18</v>
      </c>
      <c r="KH113" s="103">
        <v>1.1000000000000001</v>
      </c>
      <c r="KI113" s="103">
        <v>0.15</v>
      </c>
      <c r="KJ113" s="103">
        <f t="shared" si="13"/>
        <v>2.0499999999999998</v>
      </c>
      <c r="KK113" s="103">
        <f t="shared" si="14"/>
        <v>0.32999999999999996</v>
      </c>
      <c r="KL113" s="103">
        <f t="shared" si="15"/>
        <v>63.839999999999996</v>
      </c>
      <c r="KM113" s="103">
        <f>IF(ISBLANK(JU113),"",IF(ISBLANK(JS114),"",IFERROR(((JU113-JS114)/0.36/P113),"")))</f>
        <v>-4.8611111111111098E-2</v>
      </c>
      <c r="KN113" s="103">
        <f>IF(ISBLANK(JU113),"",IF(ISBLANK(JU114),"",IFERROR(((JU113-JU114)/0.36/P113),"")))</f>
        <v>-0.75416666666666665</v>
      </c>
      <c r="KO113" s="103">
        <f>IF(ISBLANK(KL113),"",IF(ISBLANK(JT114),"",IFERROR(((KL113-JT114)/0.36/P113),"")))</f>
        <v>1.1370370370370368</v>
      </c>
      <c r="KP113" s="103">
        <f>IF(ISBLANK(KL114),"",IF(ISBLANK(KL113),"",IFERROR(((KL113-KL114)/0.36/P113),"")))</f>
        <v>0.4291666666666662</v>
      </c>
      <c r="KQ113" s="103"/>
      <c r="KR113" s="103"/>
      <c r="KS113" s="103">
        <v>1.23</v>
      </c>
      <c r="KT113" s="103">
        <v>0.3</v>
      </c>
      <c r="KU113">
        <v>63.839999999999996</v>
      </c>
      <c r="KV113" s="73">
        <v>177.33333333333334</v>
      </c>
      <c r="KW113" s="73">
        <v>-4.8611111111111098E-2</v>
      </c>
      <c r="KX113" s="73">
        <v>-0.75416666666666665</v>
      </c>
      <c r="KY113" s="73">
        <v>1.1370370370370368</v>
      </c>
      <c r="KZ113" s="73">
        <v>0.4291666666666662</v>
      </c>
    </row>
    <row r="114" spans="1:312" x14ac:dyDescent="0.25">
      <c r="A114" s="12" t="s">
        <v>220</v>
      </c>
      <c r="B114" s="4" t="s">
        <v>246</v>
      </c>
      <c r="C114" s="4" t="s">
        <v>563</v>
      </c>
      <c r="D114" s="4" t="s">
        <v>749</v>
      </c>
      <c r="E114" s="4" t="s">
        <v>137</v>
      </c>
      <c r="F114" s="12" t="s">
        <v>563</v>
      </c>
      <c r="G114" s="12" t="s">
        <v>556</v>
      </c>
      <c r="H114" s="24">
        <v>3</v>
      </c>
      <c r="I114" s="12" t="s">
        <v>559</v>
      </c>
      <c r="J114" s="12" t="s">
        <v>564</v>
      </c>
      <c r="K114" s="24">
        <v>1027</v>
      </c>
      <c r="L114" s="94">
        <v>-2.4379910339999999</v>
      </c>
      <c r="M114" s="94">
        <v>34.855417963000001</v>
      </c>
      <c r="N114" s="17">
        <v>42812</v>
      </c>
      <c r="O114" s="17">
        <v>42872</v>
      </c>
      <c r="P114" s="23">
        <f t="shared" si="17"/>
        <v>60</v>
      </c>
      <c r="Q114" s="73">
        <f>INDEX([1]Sheet1!$J:$J,MATCH(A114,[1]Sheet1!$A:$A,0))</f>
        <v>136.415489476</v>
      </c>
      <c r="R114" s="87" t="s">
        <v>76</v>
      </c>
      <c r="S114" s="78">
        <v>3.9</v>
      </c>
      <c r="T114" s="78">
        <v>7.7</v>
      </c>
      <c r="U114" s="23"/>
      <c r="V114" s="23"/>
      <c r="W114" s="23"/>
      <c r="Y114" s="23"/>
      <c r="Z114" s="23"/>
      <c r="AA114" s="23"/>
      <c r="AB114" s="23"/>
      <c r="AC114" s="23"/>
      <c r="AD114" s="23"/>
      <c r="AE114" s="23"/>
      <c r="AF114" s="23"/>
      <c r="AG114" s="23"/>
      <c r="AH114" s="23"/>
      <c r="AI114" s="23"/>
      <c r="AJ114" s="23"/>
      <c r="AK114" s="100">
        <v>8</v>
      </c>
      <c r="AL114" s="23"/>
      <c r="AM114" s="100">
        <v>20</v>
      </c>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U114" s="23"/>
      <c r="BV114" s="23"/>
      <c r="BW114" s="23"/>
      <c r="BX114" s="23"/>
      <c r="BY114" s="23"/>
      <c r="BZ114" s="23"/>
      <c r="CA114" s="23"/>
      <c r="CB114" s="23"/>
      <c r="CC114" s="23"/>
      <c r="CD114" s="23"/>
      <c r="CE114" s="23"/>
      <c r="CF114" s="23"/>
      <c r="CG114" s="23"/>
      <c r="CH114" s="23"/>
      <c r="CI114" s="23"/>
      <c r="CJ114" s="23"/>
      <c r="CK114" s="23"/>
      <c r="CL114" s="23"/>
      <c r="CM114" s="23"/>
      <c r="CN114" s="23"/>
      <c r="CO114" s="23"/>
      <c r="CP114" s="23"/>
      <c r="CQ114" s="23"/>
      <c r="CR114" s="23"/>
      <c r="CS114" s="23"/>
      <c r="CT114" s="23"/>
      <c r="CU114" s="23"/>
      <c r="CV114" s="23"/>
      <c r="CW114" s="23"/>
      <c r="CX114" s="23"/>
      <c r="CY114" s="23"/>
      <c r="CZ114" s="23"/>
      <c r="DA114" s="23"/>
      <c r="DB114" s="23"/>
      <c r="DC114" s="23"/>
      <c r="DD114" s="23"/>
      <c r="DE114" s="23"/>
      <c r="DF114" s="23"/>
      <c r="DG114" s="23"/>
      <c r="DH114" s="23"/>
      <c r="DI114" s="23"/>
      <c r="DJ114" s="23"/>
      <c r="DK114" s="23"/>
      <c r="DL114" s="23"/>
      <c r="DM114" s="23"/>
      <c r="DN114" s="23"/>
      <c r="DO114" s="23"/>
      <c r="DP114" s="23"/>
      <c r="DQ114" s="23"/>
      <c r="DR114" s="23"/>
      <c r="DS114" s="23"/>
      <c r="DT114" s="23"/>
      <c r="DU114" s="23"/>
      <c r="DV114" s="23"/>
      <c r="DW114" s="23"/>
      <c r="DX114" s="23"/>
      <c r="DY114" s="23"/>
      <c r="DZ114" s="23"/>
      <c r="EA114" s="23"/>
      <c r="EB114" s="23"/>
      <c r="EC114" s="23"/>
      <c r="ED114" s="23"/>
      <c r="EE114" s="23"/>
      <c r="EF114" s="23"/>
      <c r="EG114" s="23"/>
      <c r="EH114" s="23">
        <v>15</v>
      </c>
      <c r="EI114" s="23">
        <f t="shared" si="12"/>
        <v>43</v>
      </c>
      <c r="EJ114" s="23">
        <v>45</v>
      </c>
      <c r="EM114" s="3" t="s">
        <v>851</v>
      </c>
      <c r="EN114" s="8">
        <v>4.5</v>
      </c>
      <c r="EO114" s="12">
        <v>22.4</v>
      </c>
      <c r="EP114" s="12"/>
      <c r="EQ114" s="12"/>
      <c r="ER114" s="12"/>
      <c r="ES114" s="12"/>
      <c r="ET114" s="12"/>
      <c r="EU114" s="12"/>
      <c r="EV114" s="12"/>
      <c r="EW114" s="12"/>
      <c r="EX114" s="12"/>
      <c r="EY114" s="12"/>
      <c r="EZ114" s="12"/>
      <c r="FA114" s="12"/>
      <c r="FB114" s="12"/>
      <c r="FC114" s="12"/>
      <c r="FD114" s="12"/>
      <c r="FE114" s="12"/>
      <c r="FF114" s="12">
        <v>7</v>
      </c>
      <c r="FG114" s="12"/>
      <c r="FH114" s="12">
        <v>20</v>
      </c>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c r="IW114" s="12"/>
      <c r="IX114" s="12"/>
      <c r="IY114" s="12"/>
      <c r="IZ114" s="12"/>
      <c r="JA114" s="12"/>
      <c r="JB114" s="12"/>
      <c r="JC114" s="12"/>
      <c r="JD114" s="12">
        <v>20</v>
      </c>
      <c r="JE114" s="12">
        <f t="shared" si="18"/>
        <v>47</v>
      </c>
      <c r="JF114" s="12">
        <v>55</v>
      </c>
      <c r="JG114" s="12"/>
      <c r="JH114" s="63"/>
      <c r="JI114" s="28" t="s">
        <v>891</v>
      </c>
      <c r="JL114" s="4"/>
      <c r="JM114" s="4"/>
      <c r="JN114" s="4"/>
      <c r="JO114" s="34"/>
      <c r="JP114" s="34"/>
      <c r="JQ114" s="34">
        <f t="shared" si="19"/>
        <v>0</v>
      </c>
      <c r="JR114" s="31"/>
      <c r="JS114" s="71">
        <v>6.31</v>
      </c>
      <c r="JT114">
        <v>39.28</v>
      </c>
      <c r="JU114" s="103">
        <v>21.55</v>
      </c>
      <c r="JV114" s="31"/>
      <c r="JW114" s="132">
        <v>5.03</v>
      </c>
      <c r="JX114" s="28">
        <v>4.82</v>
      </c>
      <c r="JY114" t="s">
        <v>596</v>
      </c>
      <c r="JZ114" s="106">
        <v>33.020000000000003</v>
      </c>
      <c r="KA114" s="5">
        <v>5.23</v>
      </c>
      <c r="KB114">
        <v>4.88</v>
      </c>
      <c r="KC114" t="s">
        <v>596</v>
      </c>
      <c r="KD114" s="37">
        <v>5.54</v>
      </c>
      <c r="KE114" s="37">
        <v>1.1200000000000001</v>
      </c>
      <c r="KF114" s="103">
        <v>1.05</v>
      </c>
      <c r="KG114" s="103">
        <v>0.17</v>
      </c>
      <c r="KH114" s="103">
        <v>1.19</v>
      </c>
      <c r="KI114" s="103">
        <v>0.17</v>
      </c>
      <c r="KJ114" s="103">
        <f t="shared" si="13"/>
        <v>2.2400000000000002</v>
      </c>
      <c r="KK114" s="103">
        <f t="shared" si="14"/>
        <v>0.34</v>
      </c>
      <c r="KL114" s="103">
        <f t="shared" si="15"/>
        <v>54.570000000000007</v>
      </c>
      <c r="KM114" s="103">
        <f>IF(ISBLANK(JU114),"",IF(ISBLANK(JS114),"",IFERROR(((JU114-JS114)/0.36/P114),"")))</f>
        <v>0.70555555555555571</v>
      </c>
      <c r="KO114" s="103">
        <f>IF(ISBLANK(KL114),"",IF(ISBLANK(JT114),"",IFERROR(((KL114-JT114)/0.36/P114),"")))</f>
        <v>0.70787037037037071</v>
      </c>
      <c r="KQ114" s="103">
        <v>1.02</v>
      </c>
      <c r="KR114" s="103">
        <v>0.3</v>
      </c>
      <c r="KS114" s="103">
        <v>1.33</v>
      </c>
      <c r="KT114" s="103">
        <v>0.49</v>
      </c>
      <c r="KU114">
        <v>54.570000000000007</v>
      </c>
      <c r="KV114" s="73">
        <v>151.58333333333337</v>
      </c>
      <c r="KW114" s="73">
        <v>0.70555555555555571</v>
      </c>
      <c r="KX114" s="73"/>
      <c r="KY114" s="73">
        <v>0.70787037037037071</v>
      </c>
      <c r="KZ114" s="73"/>
    </row>
    <row r="115" spans="1:312" x14ac:dyDescent="0.25">
      <c r="A115" s="12" t="s">
        <v>221</v>
      </c>
      <c r="B115" s="4" t="s">
        <v>247</v>
      </c>
      <c r="C115" s="4" t="s">
        <v>563</v>
      </c>
      <c r="D115" s="4" t="s">
        <v>750</v>
      </c>
      <c r="E115" s="4" t="s">
        <v>137</v>
      </c>
      <c r="F115" s="12" t="s">
        <v>563</v>
      </c>
      <c r="G115" s="12" t="s">
        <v>556</v>
      </c>
      <c r="H115" s="24">
        <v>4</v>
      </c>
      <c r="I115" s="12" t="s">
        <v>557</v>
      </c>
      <c r="J115" s="12" t="s">
        <v>564</v>
      </c>
      <c r="K115" s="98">
        <v>1026</v>
      </c>
      <c r="L115" s="96">
        <v>-2.4380789599999999</v>
      </c>
      <c r="M115" s="96">
        <v>34.854988976999998</v>
      </c>
      <c r="N115" s="17">
        <v>42812</v>
      </c>
      <c r="O115" s="17">
        <v>42872</v>
      </c>
      <c r="P115" s="23">
        <f t="shared" si="17"/>
        <v>60</v>
      </c>
      <c r="Q115" s="73">
        <f>INDEX([1]Sheet1!$J:$J,MATCH(A115,[1]Sheet1!$A:$A,0))</f>
        <v>136.415489476</v>
      </c>
      <c r="R115" s="87" t="s">
        <v>76</v>
      </c>
      <c r="S115" s="78">
        <v>4</v>
      </c>
      <c r="T115" s="78">
        <v>10.1</v>
      </c>
      <c r="U115" s="23"/>
      <c r="V115" s="23"/>
      <c r="W115" s="23"/>
      <c r="X115" s="100">
        <v>5</v>
      </c>
      <c r="Y115" s="23"/>
      <c r="Z115" s="23"/>
      <c r="AA115" s="23"/>
      <c r="AB115" s="23"/>
      <c r="AC115" s="23"/>
      <c r="AD115" s="23"/>
      <c r="AE115" s="23"/>
      <c r="AF115" s="23"/>
      <c r="AG115" s="23"/>
      <c r="AH115" s="23"/>
      <c r="AI115" s="23"/>
      <c r="AJ115" s="23"/>
      <c r="AK115" s="100">
        <v>5</v>
      </c>
      <c r="AL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100">
        <v>7</v>
      </c>
      <c r="BU115" s="23"/>
      <c r="BV115" s="23"/>
      <c r="BW115" s="23"/>
      <c r="BX115" s="23"/>
      <c r="BY115" s="23"/>
      <c r="BZ115" s="23"/>
      <c r="CA115" s="23"/>
      <c r="CB115" s="23"/>
      <c r="CC115" s="23"/>
      <c r="CD115" s="23"/>
      <c r="CE115" s="23"/>
      <c r="CF115" s="23"/>
      <c r="CG115" s="23"/>
      <c r="CH115" s="23"/>
      <c r="CI115" s="23"/>
      <c r="CJ115" s="23"/>
      <c r="CK115" s="23"/>
      <c r="CL115" s="23"/>
      <c r="CM115" s="23"/>
      <c r="CN115" s="23"/>
      <c r="CO115" s="23"/>
      <c r="CP115" s="23"/>
      <c r="CQ115" s="23"/>
      <c r="CR115" s="23"/>
      <c r="CS115" s="23"/>
      <c r="CT115" s="23"/>
      <c r="CU115" s="23"/>
      <c r="CV115" s="23"/>
      <c r="CW115" s="23"/>
      <c r="CX115" s="23"/>
      <c r="CY115" s="23"/>
      <c r="CZ115" s="23"/>
      <c r="DA115" s="23"/>
      <c r="DB115" s="23"/>
      <c r="DC115" s="23"/>
      <c r="DD115" s="23"/>
      <c r="DE115" s="23"/>
      <c r="DF115" s="23"/>
      <c r="DG115" s="23"/>
      <c r="DH115" s="23"/>
      <c r="DI115" s="23"/>
      <c r="DJ115" s="23"/>
      <c r="DK115" s="23"/>
      <c r="DL115" s="23"/>
      <c r="DM115" s="23"/>
      <c r="DN115" s="23"/>
      <c r="DO115" s="23"/>
      <c r="DP115" s="23"/>
      <c r="DQ115" s="23"/>
      <c r="DR115" s="23"/>
      <c r="DS115" s="23"/>
      <c r="DT115" s="23"/>
      <c r="DU115" s="23"/>
      <c r="DV115" s="23"/>
      <c r="DW115" s="23"/>
      <c r="DX115" s="23"/>
      <c r="DY115" s="23"/>
      <c r="DZ115" s="23"/>
      <c r="EA115" s="23"/>
      <c r="EB115" s="23"/>
      <c r="EC115" s="23"/>
      <c r="ED115" s="23"/>
      <c r="EE115" s="23"/>
      <c r="EF115" s="23"/>
      <c r="EG115" s="23"/>
      <c r="EH115" s="23">
        <v>6</v>
      </c>
      <c r="EI115" s="23">
        <f t="shared" si="12"/>
        <v>23</v>
      </c>
      <c r="EJ115" s="23">
        <v>50</v>
      </c>
      <c r="EL115" s="3" t="s">
        <v>271</v>
      </c>
      <c r="EM115" s="3" t="s">
        <v>851</v>
      </c>
      <c r="EN115" s="8">
        <v>5.5</v>
      </c>
      <c r="EO115" s="12">
        <v>24.4</v>
      </c>
      <c r="EP115" s="12"/>
      <c r="EQ115" s="12"/>
      <c r="ER115" s="12">
        <v>5</v>
      </c>
      <c r="ES115" s="12">
        <v>18</v>
      </c>
      <c r="ET115" s="12"/>
      <c r="EU115" s="12"/>
      <c r="EV115" s="12"/>
      <c r="EW115" s="12"/>
      <c r="EX115" s="12"/>
      <c r="EY115" s="12"/>
      <c r="EZ115" s="12"/>
      <c r="FA115" s="12"/>
      <c r="FB115" s="12"/>
      <c r="FC115" s="12"/>
      <c r="FD115" s="12"/>
      <c r="FE115" s="12"/>
      <c r="FF115" s="12">
        <v>5</v>
      </c>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v>20</v>
      </c>
      <c r="JE115" s="12">
        <f t="shared" si="18"/>
        <v>48</v>
      </c>
      <c r="JF115" s="12">
        <v>60</v>
      </c>
      <c r="JG115" s="12"/>
      <c r="JH115" s="63"/>
      <c r="JI115" s="28" t="s">
        <v>891</v>
      </c>
      <c r="JL115" s="4"/>
      <c r="JM115" s="4"/>
      <c r="JN115" s="4"/>
      <c r="JO115" s="34"/>
      <c r="JP115" s="34"/>
      <c r="JQ115" s="34">
        <f t="shared" si="19"/>
        <v>0</v>
      </c>
      <c r="JR115" s="31"/>
      <c r="JS115" s="71">
        <v>9.73</v>
      </c>
      <c r="JT115">
        <v>51.900000000000006</v>
      </c>
      <c r="JU115" s="103">
        <v>8.14</v>
      </c>
      <c r="JV115" s="31"/>
      <c r="JW115" s="132"/>
      <c r="JX115" s="28">
        <v>3.95</v>
      </c>
      <c r="JZ115" s="106">
        <v>53.85</v>
      </c>
      <c r="KA115" s="5">
        <v>5.4</v>
      </c>
      <c r="KB115">
        <v>4.99</v>
      </c>
      <c r="KC115" t="s">
        <v>596</v>
      </c>
      <c r="KD115" s="37">
        <v>4.2699999999999996</v>
      </c>
      <c r="KE115" s="37">
        <v>6.95</v>
      </c>
      <c r="KF115" s="138"/>
      <c r="KG115" s="138"/>
      <c r="KH115" s="103">
        <v>1.65</v>
      </c>
      <c r="KI115" s="103">
        <v>0.05</v>
      </c>
      <c r="KJ115" s="103">
        <f t="shared" si="13"/>
        <v>1.65</v>
      </c>
      <c r="KK115" s="103">
        <f t="shared" si="14"/>
        <v>0.05</v>
      </c>
      <c r="KL115" s="103">
        <f t="shared" si="15"/>
        <v>61.99</v>
      </c>
      <c r="KM115" s="103">
        <f>IF(ISBLANK(JU115),"",IF(ISBLANK(JS117),"",IFERROR(((JU115-JS117)/0.36/P115),"")))</f>
        <v>-4.3518518518518498E-2</v>
      </c>
      <c r="KN115" s="103">
        <f>IF(ISBLANK(JU115),"",IF(ISBLANK(JU117),"",IFERROR(((JU115-JU117)/0.36/P115),"")))</f>
        <v>0.15138888888888893</v>
      </c>
      <c r="KO115" s="103">
        <f>IF(ISBLANK(KL115),"",IF(ISBLANK(JT117),"",IFERROR(((KL115-JT117)/0.36/P115),"")))</f>
        <v>1.1805555555555558</v>
      </c>
      <c r="KP115" s="103">
        <f>IF(ISBLANK(KL117),"",IF(ISBLANK(KL115),"",IFERROR(((KL115-KL117)/0.36/P115),"")))</f>
        <v>0.57870370370370405</v>
      </c>
      <c r="KQ115" s="103">
        <v>1.3</v>
      </c>
      <c r="KR115" s="103">
        <v>0.33</v>
      </c>
      <c r="KS115" s="103">
        <v>1.47</v>
      </c>
      <c r="KT115" s="103">
        <v>0.27</v>
      </c>
      <c r="KU115">
        <v>61.99</v>
      </c>
      <c r="KV115" s="73">
        <v>172.19444444444446</v>
      </c>
      <c r="KW115" s="73">
        <v>-4.3518518518518498E-2</v>
      </c>
      <c r="KX115" s="73">
        <v>0.15138888888888893</v>
      </c>
      <c r="KY115" s="73">
        <v>1.1805555555555558</v>
      </c>
      <c r="KZ115" s="73">
        <v>0.57870370370370405</v>
      </c>
    </row>
    <row r="116" spans="1:312" x14ac:dyDescent="0.25">
      <c r="A116" s="12" t="s">
        <v>222</v>
      </c>
      <c r="B116" s="4" t="s">
        <v>247</v>
      </c>
      <c r="C116" s="4" t="s">
        <v>563</v>
      </c>
      <c r="D116" s="4" t="s">
        <v>750</v>
      </c>
      <c r="E116" s="4" t="s">
        <v>137</v>
      </c>
      <c r="F116" s="12" t="s">
        <v>563</v>
      </c>
      <c r="G116" s="12" t="s">
        <v>556</v>
      </c>
      <c r="H116" s="24">
        <v>4</v>
      </c>
      <c r="I116" s="12" t="s">
        <v>562</v>
      </c>
      <c r="J116" s="12" t="s">
        <v>564</v>
      </c>
      <c r="K116" s="98">
        <v>1026</v>
      </c>
      <c r="L116" s="96">
        <v>-2.4380789599999999</v>
      </c>
      <c r="M116" s="96">
        <v>34.854988976999998</v>
      </c>
      <c r="N116" s="17">
        <v>42812</v>
      </c>
      <c r="O116" s="17">
        <v>42872</v>
      </c>
      <c r="P116" s="23">
        <f t="shared" si="17"/>
        <v>60</v>
      </c>
      <c r="Q116" s="73">
        <f>INDEX([1]Sheet1!$J:$J,MATCH(A116,[1]Sheet1!$A:$A,0))</f>
        <v>136.415489476</v>
      </c>
      <c r="R116" s="87" t="s">
        <v>76</v>
      </c>
      <c r="S116" s="78">
        <v>5.3</v>
      </c>
      <c r="T116" s="78">
        <v>7</v>
      </c>
      <c r="U116" s="23"/>
      <c r="V116" s="23"/>
      <c r="W116" s="23"/>
      <c r="Y116" s="23"/>
      <c r="Z116" s="23"/>
      <c r="AA116" s="23"/>
      <c r="AB116" s="23"/>
      <c r="AC116" s="23"/>
      <c r="AD116" s="23"/>
      <c r="AE116" s="23"/>
      <c r="AF116" s="23"/>
      <c r="AG116" s="23"/>
      <c r="AH116" s="23"/>
      <c r="AI116" s="23"/>
      <c r="AJ116" s="23"/>
      <c r="AL116" s="23"/>
      <c r="AM116" s="100">
        <v>15</v>
      </c>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100">
        <v>5</v>
      </c>
      <c r="BU116" s="23"/>
      <c r="BV116" s="23"/>
      <c r="BW116" s="23"/>
      <c r="BX116" s="23"/>
      <c r="BY116" s="23"/>
      <c r="BZ116" s="23"/>
      <c r="CA116" s="23"/>
      <c r="CB116" s="23"/>
      <c r="CC116" s="23"/>
      <c r="CD116" s="23"/>
      <c r="CE116" s="23"/>
      <c r="CF116" s="23"/>
      <c r="CG116" s="23"/>
      <c r="CH116" s="23"/>
      <c r="CI116" s="23"/>
      <c r="CJ116" s="23"/>
      <c r="CK116" s="23"/>
      <c r="CL116" s="23"/>
      <c r="CM116" s="23"/>
      <c r="CN116" s="23"/>
      <c r="CO116" s="23"/>
      <c r="CP116" s="23"/>
      <c r="CQ116" s="23"/>
      <c r="CR116" s="23"/>
      <c r="CS116" s="23"/>
      <c r="CT116" s="23"/>
      <c r="CU116" s="23"/>
      <c r="CV116" s="23"/>
      <c r="CW116" s="23"/>
      <c r="CX116" s="23"/>
      <c r="CY116" s="23"/>
      <c r="CZ116" s="23"/>
      <c r="DA116" s="23"/>
      <c r="DB116" s="23"/>
      <c r="DC116" s="23"/>
      <c r="DD116" s="23"/>
      <c r="DE116" s="23"/>
      <c r="DF116" s="23"/>
      <c r="DG116" s="23"/>
      <c r="DH116" s="23"/>
      <c r="DI116" s="23"/>
      <c r="DJ116" s="23"/>
      <c r="DK116" s="23"/>
      <c r="DL116" s="23"/>
      <c r="DM116" s="23"/>
      <c r="DN116" s="23"/>
      <c r="DO116" s="23"/>
      <c r="DP116" s="23"/>
      <c r="DQ116" s="23"/>
      <c r="DR116" s="23"/>
      <c r="DS116" s="23"/>
      <c r="DT116" s="23"/>
      <c r="DU116" s="23"/>
      <c r="DV116" s="23"/>
      <c r="DW116" s="23"/>
      <c r="DX116" s="23"/>
      <c r="DY116" s="23"/>
      <c r="DZ116" s="23"/>
      <c r="EA116" s="23"/>
      <c r="EB116" s="23"/>
      <c r="EC116" s="23"/>
      <c r="ED116" s="23"/>
      <c r="EE116" s="23"/>
      <c r="EF116" s="23"/>
      <c r="EG116" s="23"/>
      <c r="EH116" s="23">
        <v>25</v>
      </c>
      <c r="EI116" s="23">
        <f t="shared" si="12"/>
        <v>45</v>
      </c>
      <c r="EJ116" s="23">
        <v>65</v>
      </c>
      <c r="EM116" s="3" t="s">
        <v>851</v>
      </c>
      <c r="EN116" s="8">
        <v>10.5</v>
      </c>
      <c r="EO116" s="12">
        <v>28</v>
      </c>
      <c r="EP116" s="12"/>
      <c r="EQ116" s="12"/>
      <c r="ER116" s="12"/>
      <c r="ES116" s="12">
        <v>15</v>
      </c>
      <c r="ET116" s="12"/>
      <c r="EU116" s="12"/>
      <c r="EV116" s="12"/>
      <c r="EW116" s="12"/>
      <c r="EX116" s="12"/>
      <c r="EY116" s="12"/>
      <c r="EZ116" s="12"/>
      <c r="FA116" s="12"/>
      <c r="FB116" s="12">
        <v>10</v>
      </c>
      <c r="FC116" s="12"/>
      <c r="FD116" s="12"/>
      <c r="FE116" s="12"/>
      <c r="FF116" s="12"/>
      <c r="FG116" s="12"/>
      <c r="FH116" s="12">
        <v>25</v>
      </c>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c r="IW116" s="12"/>
      <c r="IX116" s="12"/>
      <c r="IY116" s="12"/>
      <c r="IZ116" s="12"/>
      <c r="JA116" s="12"/>
      <c r="JB116" s="12"/>
      <c r="JC116" s="12"/>
      <c r="JD116" s="12">
        <v>25</v>
      </c>
      <c r="JE116" s="12">
        <f t="shared" si="18"/>
        <v>75</v>
      </c>
      <c r="JF116" s="12">
        <v>85</v>
      </c>
      <c r="JG116" s="12"/>
      <c r="JH116" s="63"/>
      <c r="JI116" s="28" t="s">
        <v>891</v>
      </c>
      <c r="JL116" s="4"/>
      <c r="JM116" s="4"/>
      <c r="JN116" s="4"/>
      <c r="JO116" s="34"/>
      <c r="JP116" s="34"/>
      <c r="JQ116" s="34">
        <f t="shared" si="19"/>
        <v>0</v>
      </c>
      <c r="JR116" s="31"/>
      <c r="JS116" s="71">
        <f>14.41+11.87</f>
        <v>26.28</v>
      </c>
      <c r="JT116">
        <v>60.69</v>
      </c>
      <c r="JU116" s="103">
        <v>21.61</v>
      </c>
      <c r="JV116" s="31"/>
      <c r="JW116" s="132">
        <v>5.2</v>
      </c>
      <c r="JX116" s="28">
        <v>4.54</v>
      </c>
      <c r="JY116" t="s">
        <v>596</v>
      </c>
      <c r="JZ116" s="106">
        <v>66.91</v>
      </c>
      <c r="KA116" s="5">
        <v>5.54</v>
      </c>
      <c r="KB116">
        <v>4.9800000000000004</v>
      </c>
      <c r="KC116" t="s">
        <v>596</v>
      </c>
      <c r="KD116" s="37">
        <v>6.93</v>
      </c>
      <c r="KE116" s="37">
        <v>9.07</v>
      </c>
      <c r="KF116" s="103">
        <v>4.24</v>
      </c>
      <c r="KG116" s="103">
        <v>0.15</v>
      </c>
      <c r="KH116" s="103">
        <v>1.1200000000000001</v>
      </c>
      <c r="KI116" s="103">
        <v>0.12</v>
      </c>
      <c r="KJ116" s="103">
        <f t="shared" si="13"/>
        <v>5.36</v>
      </c>
      <c r="KK116" s="103">
        <f t="shared" si="14"/>
        <v>0.27</v>
      </c>
      <c r="KL116" s="103">
        <f t="shared" si="15"/>
        <v>88.52</v>
      </c>
      <c r="KM116" s="103">
        <f>IF(ISBLANK(JU116),"",IF(ISBLANK(JS117),"",IFERROR(((JU116-JS117)/0.36/P116),"")))</f>
        <v>0.5800925925925926</v>
      </c>
      <c r="KN116" s="103">
        <f>IF(ISBLANK(JU116),"",IF(ISBLANK(JU117),"",IFERROR(((JU116-JU117)/0.36/P116),"")))</f>
        <v>0.77500000000000002</v>
      </c>
      <c r="KO116" s="103">
        <f>IF(ISBLANK(KL116),"",IF(ISBLANK(JT117),"",IFERROR(((KL116-JT117)/0.36/P116),"")))</f>
        <v>2.4087962962962961</v>
      </c>
      <c r="KP116" s="103">
        <f>IF(ISBLANK(KL117),"",IF(ISBLANK(KL116),"",IFERROR(((KL116-KL117)/0.36/P116),"")))</f>
        <v>1.8069444444444445</v>
      </c>
      <c r="KQ116" s="103">
        <v>1.1200000000000001</v>
      </c>
      <c r="KR116" s="103">
        <v>0.28000000000000003</v>
      </c>
      <c r="KS116" s="103">
        <v>1.1200000000000001</v>
      </c>
      <c r="KT116" s="103">
        <v>0.21</v>
      </c>
      <c r="KU116">
        <v>88.52</v>
      </c>
      <c r="KV116" s="73">
        <v>245.88888888888889</v>
      </c>
      <c r="KW116" s="73">
        <v>0.5800925925925926</v>
      </c>
      <c r="KX116" s="73">
        <v>0.77500000000000002</v>
      </c>
      <c r="KY116" s="73">
        <v>2.4087962962962961</v>
      </c>
      <c r="KZ116" s="73">
        <v>1.8069444444444445</v>
      </c>
    </row>
    <row r="117" spans="1:312" s="46" customFormat="1" x14ac:dyDescent="0.25">
      <c r="A117" s="45" t="s">
        <v>223</v>
      </c>
      <c r="B117" s="47" t="s">
        <v>247</v>
      </c>
      <c r="C117" s="47" t="s">
        <v>563</v>
      </c>
      <c r="D117" s="47" t="s">
        <v>750</v>
      </c>
      <c r="E117" s="47" t="s">
        <v>137</v>
      </c>
      <c r="F117" s="45" t="s">
        <v>563</v>
      </c>
      <c r="G117" s="45" t="s">
        <v>556</v>
      </c>
      <c r="H117" s="65">
        <v>4</v>
      </c>
      <c r="I117" s="45" t="s">
        <v>559</v>
      </c>
      <c r="J117" s="45" t="s">
        <v>564</v>
      </c>
      <c r="K117" s="65">
        <v>1026</v>
      </c>
      <c r="L117" s="95">
        <v>-2.4380789599999999</v>
      </c>
      <c r="M117" s="95">
        <v>34.854988976999998</v>
      </c>
      <c r="N117" s="55">
        <v>42812</v>
      </c>
      <c r="O117" s="55">
        <v>42872</v>
      </c>
      <c r="P117" s="56">
        <f t="shared" si="17"/>
        <v>60</v>
      </c>
      <c r="Q117" s="74">
        <f>INDEX([1]Sheet1!$J:$J,MATCH(A117,[1]Sheet1!$A:$A,0))</f>
        <v>136.415489476</v>
      </c>
      <c r="R117" s="88" t="s">
        <v>76</v>
      </c>
      <c r="S117" s="80">
        <v>3</v>
      </c>
      <c r="T117" s="80">
        <v>6</v>
      </c>
      <c r="U117" s="56"/>
      <c r="V117" s="56"/>
      <c r="W117" s="56"/>
      <c r="X117" s="149"/>
      <c r="Y117" s="56"/>
      <c r="Z117" s="56"/>
      <c r="AA117" s="56"/>
      <c r="AB117" s="56"/>
      <c r="AC117" s="56"/>
      <c r="AD117" s="56"/>
      <c r="AE117" s="56"/>
      <c r="AF117" s="56"/>
      <c r="AG117" s="56"/>
      <c r="AH117" s="56"/>
      <c r="AI117" s="56"/>
      <c r="AJ117" s="56"/>
      <c r="AK117" s="149"/>
      <c r="AL117" s="56"/>
      <c r="AM117" s="149">
        <v>25</v>
      </c>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c r="BK117" s="56"/>
      <c r="BL117" s="56"/>
      <c r="BM117" s="56"/>
      <c r="BN117" s="56"/>
      <c r="BO117" s="56"/>
      <c r="BP117" s="56"/>
      <c r="BQ117" s="56"/>
      <c r="BR117" s="56"/>
      <c r="BS117" s="56"/>
      <c r="BT117" s="56"/>
      <c r="BU117" s="56"/>
      <c r="BV117" s="56"/>
      <c r="BW117" s="56"/>
      <c r="BX117" s="56"/>
      <c r="BY117" s="56"/>
      <c r="BZ117" s="56"/>
      <c r="CA117" s="56"/>
      <c r="CB117" s="56"/>
      <c r="CC117" s="56"/>
      <c r="CD117" s="56"/>
      <c r="CE117" s="56"/>
      <c r="CF117" s="56"/>
      <c r="CG117" s="56"/>
      <c r="CH117" s="56"/>
      <c r="CI117" s="56"/>
      <c r="CJ117" s="56"/>
      <c r="CK117" s="56"/>
      <c r="CL117" s="56"/>
      <c r="CM117" s="56"/>
      <c r="CN117" s="56"/>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6"/>
      <c r="EF117" s="56"/>
      <c r="EG117" s="56"/>
      <c r="EH117" s="56">
        <v>4</v>
      </c>
      <c r="EI117" s="56">
        <f t="shared" si="12"/>
        <v>29</v>
      </c>
      <c r="EJ117" s="56">
        <v>45</v>
      </c>
      <c r="EK117" s="156"/>
      <c r="EL117" s="151"/>
      <c r="EM117" s="151" t="s">
        <v>851</v>
      </c>
      <c r="EN117" s="57">
        <v>5</v>
      </c>
      <c r="EO117" s="45">
        <v>20.399999999999999</v>
      </c>
      <c r="EP117" s="45"/>
      <c r="EQ117" s="45"/>
      <c r="ER117" s="45"/>
      <c r="ES117" s="45"/>
      <c r="ET117" s="45"/>
      <c r="EU117" s="45"/>
      <c r="EV117" s="45"/>
      <c r="EW117" s="45"/>
      <c r="EX117" s="45"/>
      <c r="EY117" s="45"/>
      <c r="EZ117" s="45"/>
      <c r="FA117" s="45"/>
      <c r="FB117" s="45"/>
      <c r="FC117" s="45"/>
      <c r="FD117" s="45"/>
      <c r="FE117" s="45"/>
      <c r="FF117" s="45"/>
      <c r="FG117" s="45"/>
      <c r="FH117" s="45">
        <v>45</v>
      </c>
      <c r="FI117" s="45"/>
      <c r="FJ117" s="45"/>
      <c r="FK117" s="45"/>
      <c r="FL117" s="45"/>
      <c r="FM117" s="45"/>
      <c r="FN117" s="45"/>
      <c r="FO117" s="45"/>
      <c r="FP117" s="45"/>
      <c r="FQ117" s="45"/>
      <c r="FR117" s="45"/>
      <c r="FS117" s="45"/>
      <c r="FT117" s="45"/>
      <c r="FU117" s="45"/>
      <c r="FV117" s="45"/>
      <c r="FW117" s="45"/>
      <c r="FX117" s="45"/>
      <c r="FY117" s="45"/>
      <c r="FZ117" s="45"/>
      <c r="GA117" s="45"/>
      <c r="GB117" s="45"/>
      <c r="GC117" s="45"/>
      <c r="GD117" s="45"/>
      <c r="GE117" s="45"/>
      <c r="GF117" s="45"/>
      <c r="GG117" s="45"/>
      <c r="GH117" s="45"/>
      <c r="GI117" s="45"/>
      <c r="GJ117" s="45"/>
      <c r="GK117" s="45"/>
      <c r="GL117" s="45"/>
      <c r="GM117" s="45"/>
      <c r="GN117" s="45"/>
      <c r="GO117" s="45"/>
      <c r="GP117" s="45"/>
      <c r="GQ117" s="45"/>
      <c r="GR117" s="45"/>
      <c r="GS117" s="45"/>
      <c r="GT117" s="45"/>
      <c r="GU117" s="45"/>
      <c r="GV117" s="45"/>
      <c r="GW117" s="45"/>
      <c r="GX117" s="45"/>
      <c r="GY117" s="45"/>
      <c r="GZ117" s="45"/>
      <c r="HA117" s="45"/>
      <c r="HB117" s="45"/>
      <c r="HC117" s="45"/>
      <c r="HD117" s="45"/>
      <c r="HE117" s="45"/>
      <c r="HF117" s="45"/>
      <c r="HG117" s="45"/>
      <c r="HH117" s="45"/>
      <c r="HI117" s="45"/>
      <c r="HJ117" s="45"/>
      <c r="HK117" s="45"/>
      <c r="HL117" s="45"/>
      <c r="HM117" s="45"/>
      <c r="HN117" s="45"/>
      <c r="HO117" s="45"/>
      <c r="HP117" s="45"/>
      <c r="HQ117" s="45"/>
      <c r="HR117" s="45"/>
      <c r="HS117" s="45"/>
      <c r="HT117" s="45"/>
      <c r="HU117" s="45"/>
      <c r="HV117" s="45"/>
      <c r="HW117" s="45"/>
      <c r="HX117" s="45"/>
      <c r="HY117" s="45"/>
      <c r="HZ117" s="45"/>
      <c r="IA117" s="45"/>
      <c r="IB117" s="45"/>
      <c r="IC117" s="45"/>
      <c r="ID117" s="45"/>
      <c r="IE117" s="45"/>
      <c r="IF117" s="45"/>
      <c r="IG117" s="45"/>
      <c r="IH117" s="45"/>
      <c r="II117" s="45"/>
      <c r="IJ117" s="45"/>
      <c r="IK117" s="45"/>
      <c r="IL117" s="45"/>
      <c r="IM117" s="45"/>
      <c r="IN117" s="45"/>
      <c r="IO117" s="45"/>
      <c r="IP117" s="45"/>
      <c r="IQ117" s="45"/>
      <c r="IR117" s="45"/>
      <c r="IS117" s="45"/>
      <c r="IT117" s="45"/>
      <c r="IU117" s="45"/>
      <c r="IV117" s="45"/>
      <c r="IW117" s="45"/>
      <c r="IX117" s="45"/>
      <c r="IY117" s="45"/>
      <c r="IZ117" s="45"/>
      <c r="JA117" s="45"/>
      <c r="JB117" s="45"/>
      <c r="JC117" s="45"/>
      <c r="JD117" s="45">
        <v>10</v>
      </c>
      <c r="JE117" s="45">
        <f t="shared" si="18"/>
        <v>55</v>
      </c>
      <c r="JF117" s="45">
        <v>60</v>
      </c>
      <c r="JG117" s="45"/>
      <c r="JH117" s="150"/>
      <c r="JI117" s="60" t="s">
        <v>891</v>
      </c>
      <c r="JJ117" s="47"/>
      <c r="JK117" s="47"/>
      <c r="JL117" s="47"/>
      <c r="JM117" s="47"/>
      <c r="JN117" s="47"/>
      <c r="JO117" s="58"/>
      <c r="JP117" s="58"/>
      <c r="JQ117" s="58">
        <f t="shared" si="19"/>
        <v>0</v>
      </c>
      <c r="JR117" s="59"/>
      <c r="JS117" s="72">
        <v>9.08</v>
      </c>
      <c r="JT117" s="46">
        <v>36.49</v>
      </c>
      <c r="JU117" s="105">
        <v>4.87</v>
      </c>
      <c r="JV117" s="59"/>
      <c r="JW117" s="134"/>
      <c r="JX117" s="60">
        <v>4.87</v>
      </c>
      <c r="JZ117" s="107">
        <v>44.62</v>
      </c>
      <c r="KA117" s="126">
        <v>5.49</v>
      </c>
      <c r="KB117" s="46">
        <v>4.92</v>
      </c>
      <c r="KC117" s="46" t="s">
        <v>596</v>
      </c>
      <c r="KD117" s="53"/>
      <c r="KE117" s="53">
        <v>7.28</v>
      </c>
      <c r="KF117" s="105"/>
      <c r="KG117" s="105"/>
      <c r="KH117" s="105">
        <v>1.23</v>
      </c>
      <c r="KI117" s="105">
        <v>0.25</v>
      </c>
      <c r="KJ117" s="105">
        <f t="shared" si="13"/>
        <v>1.23</v>
      </c>
      <c r="KK117" s="105">
        <f t="shared" si="14"/>
        <v>0.25</v>
      </c>
      <c r="KL117" s="105">
        <f t="shared" si="15"/>
        <v>49.489999999999995</v>
      </c>
      <c r="KM117" s="105">
        <f>IF(ISBLANK(JU117),"",IF(ISBLANK(JS117),"",IFERROR(((JU117-JS117)/0.36/P117),"")))</f>
        <v>-0.19490740740740742</v>
      </c>
      <c r="KN117" s="105"/>
      <c r="KO117" s="105">
        <f>IF(ISBLANK(KL117),"",IF(ISBLANK(JT117),"",IFERROR(((KL117-JT117)/0.36/P117),"")))</f>
        <v>0.60185185185185153</v>
      </c>
      <c r="KP117" s="105"/>
      <c r="KQ117" s="105"/>
      <c r="KR117" s="105"/>
      <c r="KS117" s="105">
        <v>1.1599999999999999</v>
      </c>
      <c r="KT117" s="105">
        <v>0.22</v>
      </c>
      <c r="KU117" s="46">
        <v>49.489999999999995</v>
      </c>
      <c r="KV117" s="74">
        <v>137.4722222222222</v>
      </c>
      <c r="KW117" s="74">
        <v>-0.19490740740740742</v>
      </c>
      <c r="KX117" s="74"/>
      <c r="KY117" s="74">
        <v>0.60185185185185153</v>
      </c>
      <c r="KZ117" s="74"/>
    </row>
    <row r="118" spans="1:312" x14ac:dyDescent="0.25">
      <c r="A118" s="12" t="s">
        <v>294</v>
      </c>
      <c r="B118" s="4" t="s">
        <v>513</v>
      </c>
      <c r="C118" s="4" t="s">
        <v>661</v>
      </c>
      <c r="D118" s="4" t="s">
        <v>730</v>
      </c>
      <c r="E118" s="4" t="s">
        <v>14</v>
      </c>
      <c r="F118" s="12" t="s">
        <v>555</v>
      </c>
      <c r="G118" s="12" t="s">
        <v>556</v>
      </c>
      <c r="H118" s="24">
        <v>1</v>
      </c>
      <c r="I118" s="12" t="s">
        <v>557</v>
      </c>
      <c r="J118" s="12" t="s">
        <v>565</v>
      </c>
      <c r="K118" s="23">
        <v>954</v>
      </c>
      <c r="L118" s="94">
        <v>-2.2724839860000001</v>
      </c>
      <c r="M118" s="94">
        <v>34.023325982999999</v>
      </c>
      <c r="N118" s="17">
        <v>42868</v>
      </c>
      <c r="O118" s="21">
        <v>42940</v>
      </c>
      <c r="P118" s="23">
        <f t="shared" si="17"/>
        <v>72</v>
      </c>
      <c r="Q118" s="73">
        <f>INDEX([1]Sheet1!$J:$J,MATCH(A118,[1]Sheet1!$A:$A,0))</f>
        <v>95.971684111000002</v>
      </c>
      <c r="R118" s="87" t="s">
        <v>39</v>
      </c>
      <c r="S118" s="78">
        <v>1.5</v>
      </c>
      <c r="T118" s="78">
        <v>7.4</v>
      </c>
      <c r="AC118" s="100">
        <v>10</v>
      </c>
      <c r="AF118" s="100">
        <v>5</v>
      </c>
      <c r="EH118" s="23">
        <v>5</v>
      </c>
      <c r="EI118" s="23">
        <f t="shared" si="12"/>
        <v>20</v>
      </c>
      <c r="EJ118" s="23">
        <v>25</v>
      </c>
      <c r="EN118" s="1">
        <v>1.6</v>
      </c>
      <c r="EO118" s="12">
        <v>7.2</v>
      </c>
      <c r="EQ118">
        <v>5</v>
      </c>
      <c r="FA118">
        <v>6</v>
      </c>
      <c r="JD118" s="12">
        <v>5</v>
      </c>
      <c r="JE118" s="12">
        <f t="shared" si="18"/>
        <v>16</v>
      </c>
      <c r="JF118" s="12">
        <v>17</v>
      </c>
      <c r="JI118" s="29" t="s">
        <v>892</v>
      </c>
      <c r="JS118">
        <v>2.2200000000000002</v>
      </c>
      <c r="JT118">
        <v>25.709999999999997</v>
      </c>
      <c r="JU118" s="71">
        <v>8.41</v>
      </c>
      <c r="JV118" s="29">
        <v>14.08</v>
      </c>
      <c r="JW118" s="133">
        <v>1.8</v>
      </c>
      <c r="JY118" s="7"/>
      <c r="JZ118" s="106">
        <v>14.08</v>
      </c>
      <c r="KA118" s="124">
        <v>5.3</v>
      </c>
      <c r="KD118" s="28">
        <v>1.78</v>
      </c>
      <c r="KE118" s="37">
        <v>2.77</v>
      </c>
      <c r="KJ118" s="103" t="str">
        <f t="shared" si="13"/>
        <v/>
      </c>
      <c r="KK118" s="103" t="str">
        <f t="shared" si="14"/>
        <v/>
      </c>
      <c r="KL118" s="103">
        <f t="shared" si="15"/>
        <v>22.490000000000002</v>
      </c>
      <c r="KM118" s="103">
        <f>IF(ISBLANK(JU118),"",IF(ISBLANK(JS119),"",IFERROR(((JU118-JS119)/0.36/P118),"")))</f>
        <v>-0.22723765432098769</v>
      </c>
      <c r="KN118" s="103">
        <f>IF(ISBLANK(JU118),"",IF(ISBLANK(JU118),"",IFERROR(((JU118-JU119)/0.36/P118),"")))</f>
        <v>0.20100308641975309</v>
      </c>
      <c r="KO118" s="103">
        <f>IF(ISBLANK(JT119),"",IF(ISBLANK(KL118),"",IFERROR(((KL118-JT119)/0.36/P118),"")))</f>
        <v>-1.0447530864197534</v>
      </c>
      <c r="KP118" s="103">
        <f>IF(ISBLANK(KL119),"",IF(ISBLANK(KL118),"",IFERROR(((KL118-KL119)/0.36/P118),"")))</f>
        <v>0.12191358024691373</v>
      </c>
      <c r="KQ118" s="103">
        <v>0.74</v>
      </c>
      <c r="KR118" s="103">
        <v>1.07</v>
      </c>
      <c r="KS118" s="103">
        <v>1.33</v>
      </c>
      <c r="KT118" s="103">
        <v>0.16</v>
      </c>
      <c r="KU118">
        <v>22.490000000000002</v>
      </c>
      <c r="KV118" s="73">
        <v>62.472222222222229</v>
      </c>
      <c r="KW118" s="73">
        <v>-0.22723765432098769</v>
      </c>
      <c r="KX118" s="73">
        <v>0.20100308641975309</v>
      </c>
      <c r="KY118" s="73">
        <v>-1.0447530864197534</v>
      </c>
      <c r="KZ118" s="73">
        <v>0.12191358024691373</v>
      </c>
    </row>
    <row r="119" spans="1:312" x14ac:dyDescent="0.25">
      <c r="A119" s="12" t="s">
        <v>295</v>
      </c>
      <c r="B119" s="4" t="s">
        <v>513</v>
      </c>
      <c r="C119" s="4" t="s">
        <v>661</v>
      </c>
      <c r="D119" s="4" t="s">
        <v>730</v>
      </c>
      <c r="E119" s="4" t="s">
        <v>14</v>
      </c>
      <c r="F119" s="12" t="s">
        <v>555</v>
      </c>
      <c r="G119" s="12" t="s">
        <v>556</v>
      </c>
      <c r="H119" s="24">
        <v>1</v>
      </c>
      <c r="I119" s="12" t="s">
        <v>559</v>
      </c>
      <c r="J119" s="12" t="s">
        <v>565</v>
      </c>
      <c r="K119" s="23">
        <v>954</v>
      </c>
      <c r="L119" s="94">
        <v>-2.2724839860000001</v>
      </c>
      <c r="M119" s="94">
        <v>34.023325982999999</v>
      </c>
      <c r="N119" s="17">
        <v>42868</v>
      </c>
      <c r="O119" s="21">
        <v>42940</v>
      </c>
      <c r="P119" s="23">
        <f t="shared" si="17"/>
        <v>72</v>
      </c>
      <c r="Q119" s="73">
        <f>INDEX([1]Sheet1!$J:$J,MATCH(A119,[1]Sheet1!$A:$A,0))</f>
        <v>95.971684111000002</v>
      </c>
      <c r="R119" s="87" t="s">
        <v>39</v>
      </c>
      <c r="S119" s="78">
        <v>4</v>
      </c>
      <c r="T119" s="78">
        <v>12.2</v>
      </c>
      <c r="AF119" s="100">
        <v>15</v>
      </c>
      <c r="EH119" s="23">
        <v>12</v>
      </c>
      <c r="EI119" s="23">
        <f t="shared" si="12"/>
        <v>27</v>
      </c>
      <c r="EJ119" s="23">
        <v>35</v>
      </c>
      <c r="EN119" s="1">
        <v>2</v>
      </c>
      <c r="EO119" s="12">
        <v>6.8</v>
      </c>
      <c r="EQ119">
        <v>5</v>
      </c>
      <c r="FA119">
        <v>10</v>
      </c>
      <c r="JD119" s="12">
        <v>8</v>
      </c>
      <c r="JE119" s="54">
        <f t="shared" si="18"/>
        <v>23</v>
      </c>
      <c r="JF119" s="12">
        <v>25</v>
      </c>
      <c r="JI119" s="29" t="s">
        <v>892</v>
      </c>
      <c r="JS119">
        <v>14.3</v>
      </c>
      <c r="JT119">
        <v>49.570000000000007</v>
      </c>
      <c r="JU119" s="71">
        <v>3.2</v>
      </c>
      <c r="JV119" s="29">
        <v>16.13</v>
      </c>
      <c r="JW119" s="133">
        <v>2.77</v>
      </c>
      <c r="JY119" s="7"/>
      <c r="JZ119" s="106">
        <v>16.13</v>
      </c>
      <c r="KA119" s="124">
        <v>5.26</v>
      </c>
      <c r="KE119" s="37">
        <v>5.36</v>
      </c>
      <c r="KJ119" s="103" t="str">
        <f t="shared" si="13"/>
        <v/>
      </c>
      <c r="KK119" s="103" t="str">
        <f t="shared" si="14"/>
        <v/>
      </c>
      <c r="KL119" s="103">
        <f t="shared" si="15"/>
        <v>19.329999999999998</v>
      </c>
      <c r="KM119" s="103">
        <f>IF(ISBLANK(JU119),"",IF(ISBLANK(JS119),"",IFERROR(((JU119-JS119)/0.36/P119),"")))</f>
        <v>-0.42824074074074081</v>
      </c>
      <c r="KO119" s="103">
        <f>IF(ISBLANK(KL119),"",IF(ISBLANK(JT119),"",IFERROR(((KL119-JT119)/0.36/P119),"")))</f>
        <v>-1.166666666666667</v>
      </c>
      <c r="KQ119" s="103"/>
      <c r="KR119" s="103"/>
      <c r="KS119" s="103">
        <v>1.0900000000000001</v>
      </c>
      <c r="KT119" s="103">
        <v>0.18</v>
      </c>
      <c r="KU119">
        <v>19.329999999999998</v>
      </c>
      <c r="KV119" s="73">
        <v>53.694444444444443</v>
      </c>
      <c r="KW119" s="73">
        <v>-0.42824074074074081</v>
      </c>
      <c r="KX119" s="73"/>
      <c r="KY119" s="73">
        <v>-1.166666666666667</v>
      </c>
      <c r="KZ119" s="73"/>
    </row>
    <row r="120" spans="1:312" x14ac:dyDescent="0.25">
      <c r="A120" s="12" t="s">
        <v>296</v>
      </c>
      <c r="B120" s="4" t="s">
        <v>514</v>
      </c>
      <c r="C120" s="4" t="s">
        <v>661</v>
      </c>
      <c r="D120" s="4" t="s">
        <v>731</v>
      </c>
      <c r="E120" s="4" t="s">
        <v>14</v>
      </c>
      <c r="F120" s="12" t="s">
        <v>555</v>
      </c>
      <c r="G120" s="12" t="s">
        <v>556</v>
      </c>
      <c r="H120" s="24">
        <v>2</v>
      </c>
      <c r="I120" s="12" t="s">
        <v>557</v>
      </c>
      <c r="J120" s="12" t="s">
        <v>565</v>
      </c>
      <c r="K120" s="23">
        <v>953</v>
      </c>
      <c r="L120" s="94">
        <v>-2.2783000210000002</v>
      </c>
      <c r="M120" s="94">
        <v>34.024458965000001</v>
      </c>
      <c r="N120" s="17">
        <v>42868</v>
      </c>
      <c r="O120" s="21">
        <v>42940</v>
      </c>
      <c r="P120" s="23">
        <f t="shared" si="17"/>
        <v>72</v>
      </c>
      <c r="Q120" s="73">
        <f>INDEX([1]Sheet1!$J:$J,MATCH(A120,[1]Sheet1!$A:$A,0))</f>
        <v>95.971684111000002</v>
      </c>
      <c r="R120" s="87" t="s">
        <v>39</v>
      </c>
      <c r="S120" s="78">
        <v>3</v>
      </c>
      <c r="T120" s="78">
        <v>25.4</v>
      </c>
      <c r="AC120" s="100">
        <v>5</v>
      </c>
      <c r="AD120" s="100">
        <v>10</v>
      </c>
      <c r="AF120" s="100">
        <v>10</v>
      </c>
      <c r="EH120" s="23">
        <v>40</v>
      </c>
      <c r="EI120" s="23">
        <f t="shared" si="12"/>
        <v>65</v>
      </c>
      <c r="EJ120" s="23">
        <v>70</v>
      </c>
      <c r="EN120" s="1">
        <v>2</v>
      </c>
      <c r="EO120" s="12">
        <v>4.2</v>
      </c>
      <c r="EV120">
        <v>8</v>
      </c>
      <c r="FA120">
        <v>5</v>
      </c>
      <c r="JD120" s="12">
        <v>10</v>
      </c>
      <c r="JE120" s="12">
        <f t="shared" si="18"/>
        <v>23</v>
      </c>
      <c r="JF120" s="12">
        <v>27</v>
      </c>
      <c r="JI120" s="29" t="s">
        <v>892</v>
      </c>
      <c r="JS120">
        <v>14.86</v>
      </c>
      <c r="JT120">
        <v>52.69</v>
      </c>
      <c r="JU120" s="71">
        <v>7.67</v>
      </c>
      <c r="JV120" s="29">
        <v>23.28</v>
      </c>
      <c r="JW120" s="133">
        <v>3.52</v>
      </c>
      <c r="JY120" s="7"/>
      <c r="JZ120" s="106">
        <v>23.28</v>
      </c>
      <c r="KA120" s="124">
        <v>3.25</v>
      </c>
      <c r="KE120" s="37">
        <v>6.22</v>
      </c>
      <c r="KJ120" s="103" t="str">
        <f t="shared" si="13"/>
        <v/>
      </c>
      <c r="KK120" s="103" t="str">
        <f t="shared" si="14"/>
        <v/>
      </c>
      <c r="KL120" s="103">
        <f t="shared" si="15"/>
        <v>30.950000000000003</v>
      </c>
      <c r="KM120" s="103" t="str">
        <f>IF(ISBLANK(JU120),"",IF(ISBLANK(JS121),"",IFERROR(((JU120-JS121)/0.36/P120),"")))</f>
        <v/>
      </c>
      <c r="KN120" s="103">
        <f>IF(ISBLANK(JU120),"",IF(ISBLANK(JU120),"",IFERROR(((JU120-JU121)/0.36/P120),"")))</f>
        <v>0.13117283950617287</v>
      </c>
      <c r="KO120" s="103">
        <f>IF(ISBLANK(JT121),"",IF(ISBLANK(KL120),"",IFERROR(((KL120-JT121)/0.36/P120),"")))</f>
        <v>0.69367283950617298</v>
      </c>
      <c r="KP120" s="103">
        <f>IF(ISBLANK(KL121),"",IF(ISBLANK(KL120),"",IFERROR(((KL120-KL121)/0.36/P120),"")))</f>
        <v>0.55941358024691368</v>
      </c>
      <c r="KQ120" s="103"/>
      <c r="KR120" s="103"/>
      <c r="KS120" s="103">
        <v>1.1200000000000001</v>
      </c>
      <c r="KT120" s="103">
        <v>0.22</v>
      </c>
      <c r="KU120">
        <v>30.950000000000003</v>
      </c>
      <c r="KV120" s="73">
        <v>85.972222222222229</v>
      </c>
      <c r="KW120" s="73" t="s">
        <v>787</v>
      </c>
      <c r="KX120" s="73">
        <v>0.13117283950617287</v>
      </c>
      <c r="KY120" s="73">
        <v>0.69367283950617298</v>
      </c>
      <c r="KZ120" s="73">
        <v>0.55941358024691368</v>
      </c>
    </row>
    <row r="121" spans="1:312" x14ac:dyDescent="0.25">
      <c r="A121" s="12" t="s">
        <v>297</v>
      </c>
      <c r="B121" s="4" t="s">
        <v>514</v>
      </c>
      <c r="C121" s="4" t="s">
        <v>661</v>
      </c>
      <c r="D121" s="4" t="s">
        <v>731</v>
      </c>
      <c r="E121" s="4" t="s">
        <v>14</v>
      </c>
      <c r="F121" s="12" t="s">
        <v>555</v>
      </c>
      <c r="G121" s="12" t="s">
        <v>556</v>
      </c>
      <c r="H121" s="24">
        <v>2</v>
      </c>
      <c r="I121" s="12" t="s">
        <v>559</v>
      </c>
      <c r="J121" s="12" t="s">
        <v>565</v>
      </c>
      <c r="K121" s="23">
        <v>953</v>
      </c>
      <c r="L121" s="94">
        <v>-2.2783000210000002</v>
      </c>
      <c r="M121" s="94">
        <v>34.024458965000001</v>
      </c>
      <c r="N121" s="17">
        <v>42868</v>
      </c>
      <c r="O121" s="21">
        <v>42940</v>
      </c>
      <c r="P121" s="23">
        <f t="shared" si="17"/>
        <v>72</v>
      </c>
      <c r="Q121" s="73">
        <f>INDEX([1]Sheet1!$J:$J,MATCH(A121,[1]Sheet1!$A:$A,0))</f>
        <v>95.971684111000002</v>
      </c>
      <c r="R121" s="87" t="s">
        <v>39</v>
      </c>
      <c r="S121" s="78">
        <v>2.5</v>
      </c>
      <c r="T121" s="78">
        <v>13.2</v>
      </c>
      <c r="AC121" s="100">
        <v>5</v>
      </c>
      <c r="BW121" s="100">
        <v>20</v>
      </c>
      <c r="EH121" s="23">
        <v>25</v>
      </c>
      <c r="EI121" s="23">
        <f t="shared" si="12"/>
        <v>50</v>
      </c>
      <c r="EJ121" s="23">
        <v>55</v>
      </c>
      <c r="EN121" s="1">
        <v>1.5</v>
      </c>
      <c r="EO121" s="12">
        <v>10.199999999999999</v>
      </c>
      <c r="EQ121">
        <v>7</v>
      </c>
      <c r="EV121">
        <v>5</v>
      </c>
      <c r="JD121" s="12">
        <v>8</v>
      </c>
      <c r="JE121" s="54">
        <f t="shared" si="18"/>
        <v>20</v>
      </c>
      <c r="JF121" s="12">
        <v>25</v>
      </c>
      <c r="JI121" s="29" t="s">
        <v>892</v>
      </c>
      <c r="JT121">
        <v>12.97</v>
      </c>
      <c r="JU121" s="71">
        <v>4.2699999999999996</v>
      </c>
      <c r="JV121" s="29">
        <v>12.18</v>
      </c>
      <c r="JW121" s="133">
        <v>3.1</v>
      </c>
      <c r="JY121" s="7"/>
      <c r="JZ121" s="106">
        <v>12.18</v>
      </c>
      <c r="KA121" s="124">
        <v>10.26</v>
      </c>
      <c r="KE121" s="37">
        <v>5.2</v>
      </c>
      <c r="KJ121" s="103" t="str">
        <f t="shared" si="13"/>
        <v/>
      </c>
      <c r="KK121" s="103" t="str">
        <f t="shared" si="14"/>
        <v/>
      </c>
      <c r="KL121" s="103">
        <f t="shared" si="15"/>
        <v>16.45</v>
      </c>
      <c r="KM121" s="103" t="str">
        <f>IF(ISBLANK(JU121),"",IF(ISBLANK(JS121),"",IFERROR(((JU121-JS121)/0.36/P121),"")))</f>
        <v/>
      </c>
      <c r="KO121" s="103">
        <f>IF(ISBLANK(KL121),"",IF(ISBLANK(JT121),"",IFERROR(((KL121-JT121)/0.36/P121),"")))</f>
        <v>0.13425925925925919</v>
      </c>
      <c r="KQ121" s="103"/>
      <c r="KR121" s="103"/>
      <c r="KS121" s="103">
        <v>0.98</v>
      </c>
      <c r="KT121" s="103">
        <v>0.2</v>
      </c>
      <c r="KU121">
        <v>16.45</v>
      </c>
      <c r="KV121" s="73">
        <v>45.694444444444443</v>
      </c>
      <c r="KW121" s="73" t="s">
        <v>787</v>
      </c>
      <c r="KX121" s="73"/>
      <c r="KY121" s="73">
        <v>0.13425925925925919</v>
      </c>
      <c r="KZ121" s="73"/>
    </row>
    <row r="122" spans="1:312" x14ac:dyDescent="0.25">
      <c r="A122" s="12" t="s">
        <v>298</v>
      </c>
      <c r="B122" s="4" t="s">
        <v>515</v>
      </c>
      <c r="C122" s="4" t="s">
        <v>661</v>
      </c>
      <c r="D122" s="4" t="s">
        <v>732</v>
      </c>
      <c r="E122" s="4" t="s">
        <v>14</v>
      </c>
      <c r="F122" s="12" t="s">
        <v>555</v>
      </c>
      <c r="G122" s="12" t="s">
        <v>556</v>
      </c>
      <c r="H122" s="24">
        <v>3</v>
      </c>
      <c r="I122" s="12" t="s">
        <v>557</v>
      </c>
      <c r="J122" s="12" t="s">
        <v>565</v>
      </c>
      <c r="K122" s="23">
        <v>951</v>
      </c>
      <c r="L122" s="94">
        <v>-2.2779990269999999</v>
      </c>
      <c r="M122" s="94">
        <v>34.027678035000001</v>
      </c>
      <c r="N122" s="17">
        <v>42868</v>
      </c>
      <c r="O122" s="21">
        <v>42940</v>
      </c>
      <c r="P122" s="23">
        <f t="shared" si="17"/>
        <v>72</v>
      </c>
      <c r="Q122" s="73">
        <f>INDEX([1]Sheet1!$J:$J,MATCH(A122,[1]Sheet1!$A:$A,0))</f>
        <v>95.971684111000002</v>
      </c>
      <c r="R122" s="87" t="s">
        <v>39</v>
      </c>
      <c r="S122" s="78">
        <v>2.2000000000000002</v>
      </c>
      <c r="T122" s="78">
        <v>21</v>
      </c>
      <c r="V122" s="100">
        <v>5</v>
      </c>
      <c r="AC122" s="100">
        <v>15</v>
      </c>
      <c r="AF122" s="100">
        <v>10</v>
      </c>
      <c r="AH122" s="100">
        <v>5</v>
      </c>
      <c r="EH122" s="23">
        <v>25</v>
      </c>
      <c r="EI122" s="23">
        <f t="shared" si="12"/>
        <v>60</v>
      </c>
      <c r="EJ122" s="23">
        <v>60</v>
      </c>
      <c r="EN122" s="1">
        <v>3</v>
      </c>
      <c r="EO122" s="12">
        <v>21</v>
      </c>
      <c r="EV122">
        <v>10</v>
      </c>
      <c r="JD122" s="12">
        <v>35</v>
      </c>
      <c r="JE122" s="12">
        <f t="shared" si="18"/>
        <v>45</v>
      </c>
      <c r="JF122" s="12">
        <v>65</v>
      </c>
      <c r="JI122" s="29" t="s">
        <v>892</v>
      </c>
      <c r="JS122">
        <v>63.96</v>
      </c>
      <c r="JT122">
        <v>81.039999999999992</v>
      </c>
      <c r="JU122" s="71">
        <v>21.13</v>
      </c>
      <c r="JV122" s="29">
        <v>20.079999999999998</v>
      </c>
      <c r="JW122" s="133">
        <v>9.9700000000000006</v>
      </c>
      <c r="JY122" s="7"/>
      <c r="JZ122" s="106">
        <v>20.079999999999998</v>
      </c>
      <c r="KA122" s="124">
        <v>6.47</v>
      </c>
      <c r="KD122" s="28">
        <v>3.16</v>
      </c>
      <c r="KE122" s="28">
        <v>4.62</v>
      </c>
      <c r="KJ122" s="103" t="str">
        <f t="shared" si="13"/>
        <v/>
      </c>
      <c r="KK122" s="103" t="str">
        <f t="shared" si="14"/>
        <v/>
      </c>
      <c r="KL122" s="103">
        <f t="shared" si="15"/>
        <v>41.209999999999994</v>
      </c>
      <c r="KM122" s="103" t="str">
        <f>IF(ISBLANK(JU122),"",IF(ISBLANK(JS123),"",IFERROR(((JU122-JS123)/0.36/P122),"")))</f>
        <v/>
      </c>
      <c r="KN122" s="103">
        <f>IF(ISBLANK(JU122),"",IF(ISBLANK(JU122),"",IFERROR(((JU122-JU123)/0.36/P122),"")))</f>
        <v>0.49305555555555558</v>
      </c>
      <c r="KO122" s="103">
        <f>IF(ISBLANK(JT123),"",IF(ISBLANK(KL122),"",IFERROR(((KL122-JT123)/0.36/P122),"")))</f>
        <v>0.9239969135802466</v>
      </c>
      <c r="KP122" s="103">
        <f>IF(ISBLANK(KL123),"",IF(ISBLANK(KL122),"",IFERROR(((KL122-KL123)/0.36/P122),"")))</f>
        <v>0.85956790123456761</v>
      </c>
      <c r="KQ122" s="103">
        <v>0.67</v>
      </c>
      <c r="KR122" s="103">
        <v>0.16</v>
      </c>
      <c r="KS122" s="103">
        <v>0.95</v>
      </c>
      <c r="KT122" s="103">
        <v>0.17</v>
      </c>
      <c r="KU122">
        <v>41.209999999999994</v>
      </c>
      <c r="KV122" s="73">
        <v>114.47222222222221</v>
      </c>
      <c r="KW122" s="73" t="s">
        <v>787</v>
      </c>
      <c r="KX122" s="73">
        <v>0.49305555555555558</v>
      </c>
      <c r="KY122" s="73">
        <v>0.9239969135802466</v>
      </c>
      <c r="KZ122" s="73">
        <v>0.85956790123456761</v>
      </c>
    </row>
    <row r="123" spans="1:312" x14ac:dyDescent="0.25">
      <c r="A123" s="12" t="s">
        <v>299</v>
      </c>
      <c r="B123" s="4" t="s">
        <v>515</v>
      </c>
      <c r="C123" s="4" t="s">
        <v>661</v>
      </c>
      <c r="D123" s="4" t="s">
        <v>732</v>
      </c>
      <c r="E123" s="4" t="s">
        <v>14</v>
      </c>
      <c r="F123" s="12" t="s">
        <v>555</v>
      </c>
      <c r="G123" s="12" t="s">
        <v>556</v>
      </c>
      <c r="H123" s="24">
        <v>3</v>
      </c>
      <c r="I123" s="12" t="s">
        <v>559</v>
      </c>
      <c r="J123" s="12" t="s">
        <v>565</v>
      </c>
      <c r="K123" s="23">
        <v>951</v>
      </c>
      <c r="L123" s="94">
        <v>-2.2779990269999999</v>
      </c>
      <c r="M123" s="94">
        <v>34.027678035000001</v>
      </c>
      <c r="N123" s="17">
        <v>42868</v>
      </c>
      <c r="O123" s="21">
        <v>42940</v>
      </c>
      <c r="P123" s="23">
        <f t="shared" si="17"/>
        <v>72</v>
      </c>
      <c r="Q123" s="73">
        <f>INDEX([1]Sheet1!$J:$J,MATCH(A123,[1]Sheet1!$A:$A,0))</f>
        <v>95.971684111000002</v>
      </c>
      <c r="R123" s="87" t="s">
        <v>39</v>
      </c>
      <c r="S123" s="78">
        <v>3.4</v>
      </c>
      <c r="T123" s="78">
        <v>14.8</v>
      </c>
      <c r="V123" s="100">
        <v>5</v>
      </c>
      <c r="AC123" s="100">
        <v>5</v>
      </c>
      <c r="AH123" s="100">
        <v>10</v>
      </c>
      <c r="EH123" s="23">
        <v>25</v>
      </c>
      <c r="EI123" s="23">
        <f t="shared" si="12"/>
        <v>45</v>
      </c>
      <c r="EJ123" s="23">
        <v>50</v>
      </c>
      <c r="EN123" s="1">
        <v>2.5</v>
      </c>
      <c r="EO123" s="12">
        <v>6.8</v>
      </c>
      <c r="EV123">
        <v>5</v>
      </c>
      <c r="EX123">
        <v>6</v>
      </c>
      <c r="GS123" s="4">
        <v>8</v>
      </c>
      <c r="JD123" s="12">
        <v>7</v>
      </c>
      <c r="JE123" s="54">
        <f t="shared" si="18"/>
        <v>26</v>
      </c>
      <c r="JF123" s="12">
        <v>30</v>
      </c>
      <c r="JI123" s="29" t="s">
        <v>892</v>
      </c>
      <c r="JT123">
        <v>17.260000000000002</v>
      </c>
      <c r="JU123" s="71">
        <v>8.35</v>
      </c>
      <c r="JV123" s="29">
        <v>10.58</v>
      </c>
      <c r="JW123" s="133">
        <v>3.66</v>
      </c>
      <c r="JY123" s="7"/>
      <c r="JZ123" s="106">
        <v>10.58</v>
      </c>
      <c r="KA123" s="124">
        <v>2.39</v>
      </c>
      <c r="KD123" s="28">
        <v>3.23</v>
      </c>
      <c r="KE123" s="28">
        <v>2.0699999999999998</v>
      </c>
      <c r="KJ123" s="103" t="str">
        <f t="shared" si="13"/>
        <v/>
      </c>
      <c r="KK123" s="103" t="str">
        <f t="shared" si="14"/>
        <v/>
      </c>
      <c r="KL123" s="103">
        <f t="shared" si="15"/>
        <v>18.93</v>
      </c>
      <c r="KM123" s="103" t="str">
        <f>IF(ISBLANK(JU123),"",IF(ISBLANK(JS123),"",IFERROR(((JU123-JS123)/0.36/P123),"")))</f>
        <v/>
      </c>
      <c r="KO123" s="103">
        <f>IF(ISBLANK(KL123),"",IF(ISBLANK(JT123),"",IFERROR(((KL123-JT123)/0.36/P123),"")))</f>
        <v>6.4429012345678938E-2</v>
      </c>
      <c r="KQ123" s="103">
        <v>0.88</v>
      </c>
      <c r="KR123" s="103">
        <v>0.19</v>
      </c>
      <c r="KS123" s="103">
        <v>1.02</v>
      </c>
      <c r="KT123" s="103">
        <v>0.2</v>
      </c>
      <c r="KU123">
        <v>18.93</v>
      </c>
      <c r="KV123" s="73">
        <v>52.583333333333336</v>
      </c>
      <c r="KW123" s="73" t="s">
        <v>787</v>
      </c>
      <c r="KX123" s="73"/>
      <c r="KY123" s="73">
        <v>6.4429012345678938E-2</v>
      </c>
      <c r="KZ123" s="73"/>
    </row>
    <row r="124" spans="1:312" x14ac:dyDescent="0.25">
      <c r="A124" s="12" t="s">
        <v>300</v>
      </c>
      <c r="B124" s="4" t="s">
        <v>516</v>
      </c>
      <c r="C124" s="4" t="s">
        <v>661</v>
      </c>
      <c r="D124" s="4" t="s">
        <v>733</v>
      </c>
      <c r="E124" s="4" t="s">
        <v>14</v>
      </c>
      <c r="F124" s="12" t="s">
        <v>555</v>
      </c>
      <c r="G124" s="12" t="s">
        <v>556</v>
      </c>
      <c r="H124" s="24">
        <v>4</v>
      </c>
      <c r="I124" s="12" t="s">
        <v>557</v>
      </c>
      <c r="J124" s="12" t="s">
        <v>565</v>
      </c>
      <c r="K124" s="23">
        <v>950</v>
      </c>
      <c r="L124" s="94">
        <v>-2.2788369660000001</v>
      </c>
      <c r="M124" s="94">
        <v>34.031883989999997</v>
      </c>
      <c r="N124" s="17">
        <v>42868</v>
      </c>
      <c r="O124" s="21">
        <v>42940</v>
      </c>
      <c r="P124" s="23">
        <f t="shared" si="17"/>
        <v>72</v>
      </c>
      <c r="Q124" s="73">
        <f>INDEX([1]Sheet1!$J:$J,MATCH(A124,[1]Sheet1!$A:$A,0))</f>
        <v>95.971684111000002</v>
      </c>
      <c r="R124" s="87" t="s">
        <v>39</v>
      </c>
      <c r="S124" s="78">
        <v>4</v>
      </c>
      <c r="T124" s="78">
        <v>10.8</v>
      </c>
      <c r="AF124" s="100">
        <v>18</v>
      </c>
      <c r="EH124" s="23">
        <v>15</v>
      </c>
      <c r="EI124" s="23">
        <f t="shared" si="12"/>
        <v>33</v>
      </c>
      <c r="EJ124" s="23">
        <v>35</v>
      </c>
      <c r="EN124" s="1">
        <v>3</v>
      </c>
      <c r="EO124" s="12">
        <v>9</v>
      </c>
      <c r="EV124">
        <v>12</v>
      </c>
      <c r="EX124">
        <v>8</v>
      </c>
      <c r="JD124" s="12">
        <v>20</v>
      </c>
      <c r="JE124" s="12">
        <f t="shared" si="18"/>
        <v>40</v>
      </c>
      <c r="JF124" s="12">
        <v>45</v>
      </c>
      <c r="JI124" s="29" t="s">
        <v>892</v>
      </c>
      <c r="JS124">
        <v>9.2799999999999994</v>
      </c>
      <c r="JT124">
        <v>33.72</v>
      </c>
      <c r="JU124" s="71">
        <v>26.72</v>
      </c>
      <c r="JV124" s="29">
        <v>4.92</v>
      </c>
      <c r="JW124" s="133">
        <v>10.42</v>
      </c>
      <c r="JY124" s="7"/>
      <c r="JZ124" s="106">
        <v>4.92</v>
      </c>
      <c r="KA124" s="124">
        <v>2.4300000000000002</v>
      </c>
      <c r="KD124" s="28">
        <v>5.99</v>
      </c>
      <c r="KJ124" s="103" t="str">
        <f t="shared" si="13"/>
        <v/>
      </c>
      <c r="KK124" s="103" t="str">
        <f t="shared" si="14"/>
        <v/>
      </c>
      <c r="KL124" s="103">
        <f t="shared" si="15"/>
        <v>31.64</v>
      </c>
      <c r="KM124" s="103">
        <f>IF(ISBLANK(JU124),"",IF(ISBLANK(JS125),"",IFERROR(((JU124-JS125)/0.36/P124),"")))</f>
        <v>0.75655864197530864</v>
      </c>
      <c r="KN124" s="103">
        <f>IF(ISBLANK(JU124),"",IF(ISBLANK(JU124),"",IFERROR(((JU124-JU125)/0.36/P124),"")))</f>
        <v>0.58410493827160492</v>
      </c>
      <c r="KO124" s="103">
        <f>IF(ISBLANK(JT125),"",IF(ISBLANK(KL124),"",IFERROR(((KL124-JT125)/0.36/P124),"")))</f>
        <v>0.2372685185185186</v>
      </c>
      <c r="KP124" s="103">
        <f>IF(ISBLANK(KL125),"",IF(ISBLANK(KL124),"",IFERROR(((KL124-KL125)/0.36/P124),"")))</f>
        <v>-0.37962962962962954</v>
      </c>
      <c r="KQ124" s="103">
        <v>0.77</v>
      </c>
      <c r="KR124" s="103">
        <v>0.16</v>
      </c>
      <c r="KS124" s="103"/>
      <c r="KT124" s="103"/>
      <c r="KU124">
        <v>31.64</v>
      </c>
      <c r="KV124" s="73">
        <v>87.8888888888889</v>
      </c>
      <c r="KW124" s="73">
        <v>0.75655864197530864</v>
      </c>
      <c r="KX124" s="73">
        <v>0.58410493827160492</v>
      </c>
      <c r="KY124" s="73">
        <v>0.2372685185185186</v>
      </c>
      <c r="KZ124" s="73">
        <v>-0.37962962962962954</v>
      </c>
    </row>
    <row r="125" spans="1:312" x14ac:dyDescent="0.25">
      <c r="A125" s="12" t="s">
        <v>301</v>
      </c>
      <c r="B125" s="4" t="s">
        <v>516</v>
      </c>
      <c r="C125" s="4" t="s">
        <v>661</v>
      </c>
      <c r="D125" s="4" t="s">
        <v>733</v>
      </c>
      <c r="E125" s="4" t="s">
        <v>14</v>
      </c>
      <c r="F125" s="12" t="s">
        <v>555</v>
      </c>
      <c r="G125" s="12" t="s">
        <v>556</v>
      </c>
      <c r="H125" s="24">
        <v>4</v>
      </c>
      <c r="I125" s="12" t="s">
        <v>559</v>
      </c>
      <c r="J125" s="12" t="s">
        <v>565</v>
      </c>
      <c r="K125" s="23">
        <v>950</v>
      </c>
      <c r="L125" s="94">
        <v>-2.2788369660000001</v>
      </c>
      <c r="M125" s="94">
        <v>34.031883989999997</v>
      </c>
      <c r="N125" s="17">
        <v>42868</v>
      </c>
      <c r="O125" s="21">
        <v>42940</v>
      </c>
      <c r="P125" s="23">
        <f t="shared" si="17"/>
        <v>72</v>
      </c>
      <c r="Q125" s="73">
        <f>INDEX([1]Sheet1!$J:$J,MATCH(A125,[1]Sheet1!$A:$A,0))</f>
        <v>95.971684111000002</v>
      </c>
      <c r="R125" s="87" t="s">
        <v>39</v>
      </c>
      <c r="S125" s="78">
        <v>3.2</v>
      </c>
      <c r="T125" s="78">
        <v>22.2</v>
      </c>
      <c r="V125" s="100">
        <v>5</v>
      </c>
      <c r="AF125" s="100">
        <v>15</v>
      </c>
      <c r="EH125" s="23">
        <v>20</v>
      </c>
      <c r="EI125" s="23">
        <f t="shared" si="12"/>
        <v>40</v>
      </c>
      <c r="EJ125" s="23">
        <v>55</v>
      </c>
      <c r="EN125" s="1">
        <v>2</v>
      </c>
      <c r="EO125" s="12">
        <v>2.6</v>
      </c>
      <c r="EX125">
        <v>10</v>
      </c>
      <c r="JD125" s="12">
        <v>13</v>
      </c>
      <c r="JE125" s="54">
        <f t="shared" si="18"/>
        <v>23</v>
      </c>
      <c r="JF125" s="12">
        <v>27</v>
      </c>
      <c r="JI125" s="29" t="s">
        <v>892</v>
      </c>
      <c r="JS125">
        <v>7.11</v>
      </c>
      <c r="JT125">
        <v>25.49</v>
      </c>
      <c r="JU125" s="71">
        <v>11.58</v>
      </c>
      <c r="JV125" s="29">
        <v>29.9</v>
      </c>
      <c r="JW125" s="133">
        <v>4.18</v>
      </c>
      <c r="JY125" s="7"/>
      <c r="JZ125" s="106">
        <v>29.9</v>
      </c>
      <c r="KA125" s="124">
        <v>1.61</v>
      </c>
      <c r="KD125" s="28">
        <v>3.2</v>
      </c>
      <c r="KJ125" s="103" t="str">
        <f t="shared" si="13"/>
        <v/>
      </c>
      <c r="KK125" s="103" t="str">
        <f t="shared" si="14"/>
        <v/>
      </c>
      <c r="KL125" s="103">
        <f t="shared" si="15"/>
        <v>41.48</v>
      </c>
      <c r="KM125" s="103">
        <f>IF(ISBLANK(JU125),"",IF(ISBLANK(JS125),"",IFERROR(((JU125-JS125)/0.36/P125),"")))</f>
        <v>0.17245370370370369</v>
      </c>
      <c r="KO125" s="103">
        <f>IF(ISBLANK(KL125),"",IF(ISBLANK(JT125),"",IFERROR(((KL125-JT125)/0.36/P125),"")))</f>
        <v>0.61689814814814814</v>
      </c>
      <c r="KQ125" s="103">
        <v>0.84</v>
      </c>
      <c r="KR125" s="103">
        <v>0.24</v>
      </c>
      <c r="KS125" s="103"/>
      <c r="KT125" s="103"/>
      <c r="KU125">
        <v>41.48</v>
      </c>
      <c r="KV125" s="73">
        <v>115.22222222222221</v>
      </c>
      <c r="KW125" s="73">
        <v>0.17245370370370369</v>
      </c>
      <c r="KX125" s="73"/>
      <c r="KY125" s="73">
        <v>0.61689814814814814</v>
      </c>
      <c r="KZ125" s="73"/>
    </row>
    <row r="126" spans="1:312" x14ac:dyDescent="0.25">
      <c r="A126" s="12" t="s">
        <v>302</v>
      </c>
      <c r="B126" s="4" t="s">
        <v>517</v>
      </c>
      <c r="C126" s="4" t="s">
        <v>662</v>
      </c>
      <c r="D126" s="4" t="s">
        <v>734</v>
      </c>
      <c r="E126" s="4" t="s">
        <v>15</v>
      </c>
      <c r="F126" s="12" t="s">
        <v>555</v>
      </c>
      <c r="G126" s="12" t="s">
        <v>560</v>
      </c>
      <c r="H126" s="24">
        <v>1</v>
      </c>
      <c r="I126" s="12" t="s">
        <v>557</v>
      </c>
      <c r="J126" s="12" t="s">
        <v>565</v>
      </c>
      <c r="K126" s="23">
        <v>957</v>
      </c>
      <c r="L126" s="94">
        <v>-2.3500519620000002</v>
      </c>
      <c r="M126" s="94">
        <v>34.049975992999997</v>
      </c>
      <c r="N126" s="17">
        <v>42869</v>
      </c>
      <c r="O126" s="21">
        <v>42939</v>
      </c>
      <c r="P126" s="23">
        <f t="shared" si="17"/>
        <v>70</v>
      </c>
      <c r="Q126" s="73">
        <f>INDEX([1]Sheet1!$J:$J,MATCH(A126,[1]Sheet1!$A:$A,0))</f>
        <v>71.696299983000003</v>
      </c>
      <c r="R126" s="87" t="s">
        <v>23</v>
      </c>
      <c r="S126" s="78">
        <v>3</v>
      </c>
      <c r="T126" s="78">
        <v>2.2000000000000002</v>
      </c>
      <c r="AP126" s="100">
        <v>10</v>
      </c>
      <c r="EH126" s="23">
        <v>38</v>
      </c>
      <c r="EI126" s="23">
        <f t="shared" si="12"/>
        <v>48</v>
      </c>
      <c r="EJ126" s="23">
        <v>55</v>
      </c>
      <c r="EN126" s="1">
        <v>2.5</v>
      </c>
      <c r="EO126" s="12">
        <v>2.2000000000000002</v>
      </c>
      <c r="FK126">
        <v>10</v>
      </c>
      <c r="JD126" s="12">
        <v>28</v>
      </c>
      <c r="JE126" s="12">
        <f t="shared" si="18"/>
        <v>38</v>
      </c>
      <c r="JF126" s="12">
        <v>40</v>
      </c>
      <c r="JI126" s="29" t="s">
        <v>892</v>
      </c>
      <c r="JS126">
        <v>24.25</v>
      </c>
      <c r="JT126">
        <v>58.14</v>
      </c>
      <c r="JU126" s="71">
        <v>38.76</v>
      </c>
      <c r="JV126" s="29">
        <v>11.19</v>
      </c>
      <c r="JW126" s="133">
        <v>14.38</v>
      </c>
      <c r="JY126" s="7"/>
      <c r="JZ126" s="106">
        <v>11.19</v>
      </c>
      <c r="KA126" s="124">
        <v>3.46</v>
      </c>
      <c r="KD126" s="28">
        <v>9.66</v>
      </c>
      <c r="KE126" s="28">
        <v>4.3899999999999997</v>
      </c>
      <c r="KJ126" s="103" t="str">
        <f t="shared" si="13"/>
        <v/>
      </c>
      <c r="KK126" s="103" t="str">
        <f t="shared" si="14"/>
        <v/>
      </c>
      <c r="KL126" s="103">
        <f t="shared" si="15"/>
        <v>49.949999999999996</v>
      </c>
      <c r="KM126" s="103">
        <f>IF(ISBLANK(JU126),"",IF(ISBLANK(JS127),"",IFERROR(((JU126-JS127)/0.36/P126),"")))</f>
        <v>0.88849206349206333</v>
      </c>
      <c r="KN126" s="103">
        <f>IF(ISBLANK(JU126),"",IF(ISBLANK(JU126),"",IFERROR(((JU126-JU127)/0.36/P126),"")))</f>
        <v>8.2142857142857156E-2</v>
      </c>
      <c r="KO126" s="103">
        <f>IF(ISBLANK(JT127),"",IF(ISBLANK(KL126),"",IFERROR(((KL126-JT127)/0.36/P126),"")))</f>
        <v>0.8103174603174601</v>
      </c>
      <c r="KP126" s="103">
        <f>IF(ISBLANK(KL127),"",IF(ISBLANK(KL126),"",IFERROR(((KL126-KL127)/0.36/P126),"")))</f>
        <v>0.47738095238095246</v>
      </c>
      <c r="KQ126" s="103">
        <v>0.84</v>
      </c>
      <c r="KR126" s="103">
        <v>0.14000000000000001</v>
      </c>
      <c r="KS126" s="103">
        <v>1.05</v>
      </c>
      <c r="KT126" s="103">
        <v>0.26</v>
      </c>
      <c r="KU126">
        <v>49.949999999999996</v>
      </c>
      <c r="KV126" s="73">
        <v>138.75</v>
      </c>
      <c r="KW126" s="73">
        <v>0.88849206349206333</v>
      </c>
      <c r="KX126" s="73">
        <v>8.2142857142857156E-2</v>
      </c>
      <c r="KY126" s="73">
        <v>0.8103174603174601</v>
      </c>
      <c r="KZ126" s="73">
        <v>0.47738095238095246</v>
      </c>
    </row>
    <row r="127" spans="1:312" x14ac:dyDescent="0.25">
      <c r="A127" s="12" t="s">
        <v>303</v>
      </c>
      <c r="B127" s="4" t="s">
        <v>517</v>
      </c>
      <c r="C127" s="4" t="s">
        <v>662</v>
      </c>
      <c r="D127" s="4" t="s">
        <v>734</v>
      </c>
      <c r="E127" s="4" t="s">
        <v>15</v>
      </c>
      <c r="F127" s="12" t="s">
        <v>555</v>
      </c>
      <c r="G127" s="12" t="s">
        <v>560</v>
      </c>
      <c r="H127" s="24">
        <v>1</v>
      </c>
      <c r="I127" s="12" t="s">
        <v>559</v>
      </c>
      <c r="J127" s="12" t="s">
        <v>565</v>
      </c>
      <c r="K127" s="23">
        <v>957</v>
      </c>
      <c r="L127" s="94">
        <v>-2.3500519620000002</v>
      </c>
      <c r="M127" s="94">
        <v>34.049975992999997</v>
      </c>
      <c r="N127" s="17">
        <v>42869</v>
      </c>
      <c r="O127" s="21">
        <v>42939</v>
      </c>
      <c r="P127" s="23">
        <f t="shared" si="17"/>
        <v>70</v>
      </c>
      <c r="Q127" s="73">
        <f>INDEX([1]Sheet1!$J:$J,MATCH(A127,[1]Sheet1!$A:$A,0))</f>
        <v>71.696299983000003</v>
      </c>
      <c r="R127" s="87" t="s">
        <v>23</v>
      </c>
      <c r="S127" s="78">
        <v>1</v>
      </c>
      <c r="T127" s="78">
        <v>2.2000000000000002</v>
      </c>
      <c r="EH127" s="23">
        <v>70</v>
      </c>
      <c r="EI127" s="23">
        <f t="shared" si="12"/>
        <v>70</v>
      </c>
      <c r="EJ127" s="23">
        <v>85</v>
      </c>
      <c r="EN127" s="1">
        <v>1</v>
      </c>
      <c r="EO127" s="12">
        <v>1.4</v>
      </c>
      <c r="EU127">
        <v>3</v>
      </c>
      <c r="JD127" s="12">
        <v>30</v>
      </c>
      <c r="JE127" s="54">
        <f t="shared" si="18"/>
        <v>33</v>
      </c>
      <c r="JF127" s="12">
        <v>35</v>
      </c>
      <c r="JI127" s="29" t="s">
        <v>892</v>
      </c>
      <c r="JS127">
        <v>16.37</v>
      </c>
      <c r="JT127">
        <v>29.53</v>
      </c>
      <c r="JU127" s="71">
        <v>36.69</v>
      </c>
      <c r="JV127" s="29">
        <v>1.23</v>
      </c>
      <c r="JW127" s="133">
        <v>15.39</v>
      </c>
      <c r="JY127" s="7"/>
      <c r="JZ127" s="106">
        <v>1.23</v>
      </c>
      <c r="KA127" s="124">
        <v>1.2</v>
      </c>
      <c r="KD127" s="28">
        <v>7.78</v>
      </c>
      <c r="KJ127" s="103" t="str">
        <f t="shared" si="13"/>
        <v/>
      </c>
      <c r="KK127" s="103" t="str">
        <f t="shared" si="14"/>
        <v/>
      </c>
      <c r="KL127" s="103">
        <f t="shared" si="15"/>
        <v>37.919999999999995</v>
      </c>
      <c r="KM127" s="103">
        <f>IF(ISBLANK(JU127),"",IF(ISBLANK(JS127),"",IFERROR(((JU127-JS127)/0.36/P127),"")))</f>
        <v>0.80634920634920626</v>
      </c>
      <c r="KO127" s="103">
        <f>IF(ISBLANK(KL127),"",IF(ISBLANK(JT127),"",IFERROR(((KL127-JT127)/0.36/P127),"")))</f>
        <v>0.3329365079365077</v>
      </c>
      <c r="KQ127" s="103">
        <v>1.0900000000000001</v>
      </c>
      <c r="KR127" s="103">
        <v>0.14000000000000001</v>
      </c>
      <c r="KS127" s="103"/>
      <c r="KT127" s="103"/>
      <c r="KU127">
        <v>37.919999999999995</v>
      </c>
      <c r="KV127" s="73">
        <v>105.33333333333333</v>
      </c>
      <c r="KW127" s="73">
        <v>0.80634920634920626</v>
      </c>
      <c r="KX127" s="73"/>
      <c r="KY127" s="73">
        <v>0.3329365079365077</v>
      </c>
      <c r="KZ127" s="73"/>
    </row>
    <row r="128" spans="1:312" x14ac:dyDescent="0.25">
      <c r="A128" s="12" t="s">
        <v>304</v>
      </c>
      <c r="B128" s="4" t="s">
        <v>518</v>
      </c>
      <c r="C128" s="4" t="s">
        <v>662</v>
      </c>
      <c r="D128" s="4" t="s">
        <v>735</v>
      </c>
      <c r="E128" s="4" t="s">
        <v>15</v>
      </c>
      <c r="F128" s="12" t="s">
        <v>555</v>
      </c>
      <c r="G128" s="12" t="s">
        <v>560</v>
      </c>
      <c r="H128" s="24">
        <v>2</v>
      </c>
      <c r="I128" s="12" t="s">
        <v>557</v>
      </c>
      <c r="J128" s="12" t="s">
        <v>565</v>
      </c>
      <c r="K128" s="23">
        <v>959</v>
      </c>
      <c r="L128" s="94">
        <v>-2.3484879830000001</v>
      </c>
      <c r="M128" s="94">
        <v>34.050110019999998</v>
      </c>
      <c r="N128" s="17">
        <v>42869</v>
      </c>
      <c r="O128" s="21">
        <v>42939</v>
      </c>
      <c r="P128" s="23">
        <f t="shared" si="17"/>
        <v>70</v>
      </c>
      <c r="Q128" s="73">
        <f>INDEX([1]Sheet1!$J:$J,MATCH(A128,[1]Sheet1!$A:$A,0))</f>
        <v>71.696299983000003</v>
      </c>
      <c r="R128" s="87" t="s">
        <v>23</v>
      </c>
      <c r="S128" s="78">
        <v>2</v>
      </c>
      <c r="T128" s="78">
        <v>4.4000000000000004</v>
      </c>
      <c r="Z128" s="100">
        <v>6</v>
      </c>
      <c r="CB128" s="100">
        <v>10</v>
      </c>
      <c r="EH128" s="25">
        <v>40</v>
      </c>
      <c r="EI128" s="23">
        <f t="shared" si="12"/>
        <v>56</v>
      </c>
      <c r="EJ128" s="25">
        <v>60</v>
      </c>
      <c r="EN128" s="1">
        <v>2.2000000000000002</v>
      </c>
      <c r="EO128" s="12">
        <v>8.8000000000000007</v>
      </c>
      <c r="EU128">
        <v>5</v>
      </c>
      <c r="FF128">
        <v>5</v>
      </c>
      <c r="JD128" s="12">
        <v>25</v>
      </c>
      <c r="JE128" s="12">
        <f t="shared" si="18"/>
        <v>35</v>
      </c>
      <c r="JF128" s="12">
        <v>37</v>
      </c>
      <c r="JI128" s="29" t="s">
        <v>892</v>
      </c>
      <c r="JS128">
        <v>24.42</v>
      </c>
      <c r="JT128">
        <v>61.21</v>
      </c>
      <c r="JU128" s="71">
        <v>30.58</v>
      </c>
      <c r="JV128" s="29">
        <v>10.29</v>
      </c>
      <c r="JW128" s="133">
        <v>11.35</v>
      </c>
      <c r="JY128" s="7"/>
      <c r="JZ128" s="106">
        <v>10.29</v>
      </c>
      <c r="KA128" s="124">
        <v>1.5</v>
      </c>
      <c r="KD128" s="28">
        <v>7.29</v>
      </c>
      <c r="KE128" s="37">
        <v>4.87</v>
      </c>
      <c r="KJ128" s="103" t="str">
        <f t="shared" si="13"/>
        <v/>
      </c>
      <c r="KK128" s="103" t="str">
        <f t="shared" si="14"/>
        <v/>
      </c>
      <c r="KL128" s="103">
        <f t="shared" si="15"/>
        <v>40.869999999999997</v>
      </c>
      <c r="KM128" s="103">
        <f>IF(ISBLANK(JU128),"",IF(ISBLANK(JS129),"",IFERROR(((JU128-JS129)/0.36/P128),"")))</f>
        <v>0.75238095238095248</v>
      </c>
      <c r="KN128" s="103">
        <f>IF(ISBLANK(JU128),"",IF(ISBLANK(JU128),"",IFERROR(((JU128-JU129)/0.36/P128),"")))</f>
        <v>0.11428571428571425</v>
      </c>
      <c r="KO128" s="103">
        <f>IF(ISBLANK(JT129),"",IF(ISBLANK(KL128),"",IFERROR(((KL128-JT129)/0.36/P128),"")))</f>
        <v>0.46626984126984133</v>
      </c>
      <c r="KP128" s="103">
        <f>IF(ISBLANK(KL129),"",IF(ISBLANK(KL128),"",IFERROR(((KL128-KL129)/0.36/P128),"")))</f>
        <v>0.39880952380952372</v>
      </c>
      <c r="KQ128" s="103">
        <v>1.26</v>
      </c>
      <c r="KR128" s="103">
        <v>0.2</v>
      </c>
      <c r="KS128" s="103">
        <v>10.9</v>
      </c>
      <c r="KT128" s="103">
        <v>0.14000000000000001</v>
      </c>
      <c r="KU128">
        <v>40.869999999999997</v>
      </c>
      <c r="KV128" s="73">
        <v>113.52777777777777</v>
      </c>
      <c r="KW128" s="73">
        <v>0.75238095238095248</v>
      </c>
      <c r="KX128" s="73">
        <v>0.11428571428571425</v>
      </c>
      <c r="KY128" s="73">
        <v>0.46626984126984133</v>
      </c>
      <c r="KZ128" s="73">
        <v>0.39880952380952372</v>
      </c>
    </row>
    <row r="129" spans="1:312" x14ac:dyDescent="0.25">
      <c r="A129" s="12" t="s">
        <v>305</v>
      </c>
      <c r="B129" s="4" t="s">
        <v>518</v>
      </c>
      <c r="C129" s="4" t="s">
        <v>662</v>
      </c>
      <c r="D129" s="4" t="s">
        <v>735</v>
      </c>
      <c r="E129" s="4" t="s">
        <v>15</v>
      </c>
      <c r="F129" s="12" t="s">
        <v>555</v>
      </c>
      <c r="G129" s="12" t="s">
        <v>560</v>
      </c>
      <c r="H129" s="24">
        <v>2</v>
      </c>
      <c r="I129" s="12" t="s">
        <v>559</v>
      </c>
      <c r="J129" s="12" t="s">
        <v>565</v>
      </c>
      <c r="K129" s="23">
        <v>959</v>
      </c>
      <c r="L129" s="94">
        <v>-2.3484879830000001</v>
      </c>
      <c r="M129" s="94">
        <v>34.050110019999998</v>
      </c>
      <c r="N129" s="17">
        <v>42869</v>
      </c>
      <c r="O129" s="21">
        <v>42939</v>
      </c>
      <c r="P129" s="23">
        <f t="shared" si="17"/>
        <v>70</v>
      </c>
      <c r="Q129" s="73">
        <f>INDEX([1]Sheet1!$J:$J,MATCH(A129,[1]Sheet1!$A:$A,0))</f>
        <v>71.696299983000003</v>
      </c>
      <c r="R129" s="87" t="s">
        <v>23</v>
      </c>
      <c r="S129" s="78">
        <v>1.3</v>
      </c>
      <c r="T129" s="78">
        <v>5.4</v>
      </c>
      <c r="Z129" s="100">
        <v>5</v>
      </c>
      <c r="CB129" s="100">
        <v>5</v>
      </c>
      <c r="EH129" s="25">
        <v>45</v>
      </c>
      <c r="EI129" s="23">
        <f t="shared" si="12"/>
        <v>55</v>
      </c>
      <c r="EJ129" s="25">
        <v>55</v>
      </c>
      <c r="EN129" s="1">
        <v>1.9</v>
      </c>
      <c r="EO129" s="12">
        <v>1.8</v>
      </c>
      <c r="EU129">
        <v>5</v>
      </c>
      <c r="JD129" s="12">
        <v>15</v>
      </c>
      <c r="JE129" s="54">
        <f t="shared" si="18"/>
        <v>20</v>
      </c>
      <c r="JF129" s="12">
        <v>22</v>
      </c>
      <c r="JI129" s="29" t="s">
        <v>892</v>
      </c>
      <c r="JS129">
        <v>11.62</v>
      </c>
      <c r="JT129">
        <v>29.119999999999997</v>
      </c>
      <c r="JU129" s="71">
        <v>27.7</v>
      </c>
      <c r="JV129" s="29">
        <v>3.12</v>
      </c>
      <c r="JW129" s="133">
        <v>11.87</v>
      </c>
      <c r="JY129" s="7"/>
      <c r="JZ129" s="106">
        <v>3.12</v>
      </c>
      <c r="KA129" s="124">
        <v>1.65</v>
      </c>
      <c r="KD129" s="28">
        <v>6.38</v>
      </c>
      <c r="KJ129" s="103" t="str">
        <f t="shared" si="13"/>
        <v/>
      </c>
      <c r="KK129" s="103" t="str">
        <f t="shared" si="14"/>
        <v/>
      </c>
      <c r="KL129" s="103">
        <f t="shared" si="15"/>
        <v>30.82</v>
      </c>
      <c r="KM129" s="103">
        <f>IF(ISBLANK(JU129),"",IF(ISBLANK(JS129),"",IFERROR(((JU129-JS129)/0.36/P129),"")))</f>
        <v>0.63809523809523805</v>
      </c>
      <c r="KO129" s="103">
        <f>IF(ISBLANK(KL129),"",IF(ISBLANK(JT129),"",IFERROR(((KL129-JT129)/0.36/P129),"")))</f>
        <v>6.7460317460317581E-2</v>
      </c>
      <c r="KQ129" s="103">
        <v>1.4</v>
      </c>
      <c r="KR129" s="103">
        <v>0.2</v>
      </c>
      <c r="KS129" s="103"/>
      <c r="KT129" s="103"/>
      <c r="KU129">
        <v>30.82</v>
      </c>
      <c r="KV129" s="73">
        <v>85.611111111111114</v>
      </c>
      <c r="KW129" s="73">
        <v>0.63809523809523805</v>
      </c>
      <c r="KX129" s="73"/>
      <c r="KY129" s="73">
        <v>6.7460317460317581E-2</v>
      </c>
      <c r="KZ129" s="73"/>
    </row>
    <row r="130" spans="1:312" x14ac:dyDescent="0.25">
      <c r="A130" s="12" t="s">
        <v>306</v>
      </c>
      <c r="B130" s="4" t="s">
        <v>519</v>
      </c>
      <c r="C130" s="4" t="s">
        <v>662</v>
      </c>
      <c r="D130" s="4" t="s">
        <v>736</v>
      </c>
      <c r="E130" s="4" t="s">
        <v>15</v>
      </c>
      <c r="F130" s="12" t="s">
        <v>555</v>
      </c>
      <c r="G130" s="12" t="s">
        <v>560</v>
      </c>
      <c r="H130" s="24">
        <v>3</v>
      </c>
      <c r="I130" s="12" t="s">
        <v>557</v>
      </c>
      <c r="J130" s="12" t="s">
        <v>565</v>
      </c>
      <c r="K130" s="23">
        <v>1022</v>
      </c>
      <c r="L130" s="94">
        <v>-2.3672930339999998</v>
      </c>
      <c r="M130" s="94">
        <v>34.062509034000001</v>
      </c>
      <c r="N130" s="17">
        <v>42869</v>
      </c>
      <c r="O130" s="21">
        <v>42939</v>
      </c>
      <c r="P130" s="23">
        <f t="shared" si="17"/>
        <v>70</v>
      </c>
      <c r="Q130" s="73">
        <f>INDEX([1]Sheet1!$J:$J,MATCH(A130,[1]Sheet1!$A:$A,0))</f>
        <v>71.696299983000003</v>
      </c>
      <c r="R130" s="87" t="s">
        <v>23</v>
      </c>
      <c r="S130" s="78">
        <v>3</v>
      </c>
      <c r="T130" s="78">
        <v>17</v>
      </c>
      <c r="Z130" s="100">
        <v>30</v>
      </c>
      <c r="AH130" s="100">
        <v>10</v>
      </c>
      <c r="CC130" s="100">
        <v>20</v>
      </c>
      <c r="EH130" s="25">
        <v>30</v>
      </c>
      <c r="EI130" s="23">
        <f t="shared" ref="EI130:EI193" si="20">SUM(U130:EH130)</f>
        <v>90</v>
      </c>
      <c r="EJ130" s="25">
        <v>95</v>
      </c>
      <c r="EN130" s="1">
        <v>2.8</v>
      </c>
      <c r="EO130" s="12">
        <v>24</v>
      </c>
      <c r="EU130">
        <v>15</v>
      </c>
      <c r="GY130" s="4">
        <v>5</v>
      </c>
      <c r="JD130" s="12">
        <v>45</v>
      </c>
      <c r="JE130" s="12">
        <f t="shared" si="18"/>
        <v>65</v>
      </c>
      <c r="JF130" s="12">
        <v>70</v>
      </c>
      <c r="JI130" s="29" t="s">
        <v>892</v>
      </c>
      <c r="JS130">
        <v>4.8</v>
      </c>
      <c r="JT130">
        <v>104.22</v>
      </c>
      <c r="JU130" s="71">
        <v>40.770000000000003</v>
      </c>
      <c r="JV130" s="29">
        <v>20.14</v>
      </c>
      <c r="JW130" s="133">
        <v>5.87</v>
      </c>
      <c r="JY130" s="7"/>
      <c r="JZ130" s="106">
        <v>20.14</v>
      </c>
      <c r="KA130" s="124">
        <v>6.83</v>
      </c>
      <c r="KD130" s="28">
        <v>3.98</v>
      </c>
      <c r="KE130" s="28">
        <v>3.49</v>
      </c>
      <c r="KJ130" s="103" t="str">
        <f t="shared" ref="KJ130:KJ193" si="21">IF((AND(KF130="", KH130="")),"",KF130+KH130)</f>
        <v/>
      </c>
      <c r="KK130" s="103" t="str">
        <f t="shared" ref="KK130:KK193" si="22">IF((AND(KG130="", KI130="")),"",KG130+KI130)</f>
        <v/>
      </c>
      <c r="KL130" s="103">
        <f t="shared" ref="KL130:KL193" si="23">IF((AND(JU130="", JZ130="")),"",JU130+JZ130)</f>
        <v>60.910000000000004</v>
      </c>
      <c r="KM130" s="103">
        <f>IF(ISBLANK(JU130),"",IF(ISBLANK(JS131),"",IFERROR(((JU130-JS131)/0.36/P130),"")))</f>
        <v>1.573809523809524</v>
      </c>
      <c r="KN130" s="103">
        <f>IF(ISBLANK(JU130),"",IF(ISBLANK(JU130),"",IFERROR(((JU130-JU131)/0.36/P130),"")))</f>
        <v>0.93809523809523832</v>
      </c>
      <c r="KO130" s="103">
        <f>IF(ISBLANK(JT131),"",IF(ISBLANK(KL130),"",IFERROR(((KL130-JT131)/0.36/P130),"")))</f>
        <v>-1.1337301587301587</v>
      </c>
      <c r="KP130" s="103">
        <f>IF(ISBLANK(KL131),"",IF(ISBLANK(KL130),"",IFERROR(((KL130-KL131)/0.36/P130),"")))</f>
        <v>1.4539682539682541</v>
      </c>
      <c r="KQ130" s="103">
        <v>1.05</v>
      </c>
      <c r="KR130" s="103">
        <v>0.26</v>
      </c>
      <c r="KS130" s="103">
        <v>1.05</v>
      </c>
      <c r="KT130" s="103">
        <v>0.21</v>
      </c>
      <c r="KU130">
        <v>60.910000000000004</v>
      </c>
      <c r="KV130" s="73">
        <v>169.19444444444446</v>
      </c>
      <c r="KW130" s="73">
        <v>1.573809523809524</v>
      </c>
      <c r="KX130" s="73">
        <v>0.93809523809523832</v>
      </c>
      <c r="KY130" s="73">
        <v>-1.1337301587301587</v>
      </c>
      <c r="KZ130" s="73">
        <v>1.4539682539682541</v>
      </c>
    </row>
    <row r="131" spans="1:312" x14ac:dyDescent="0.25">
      <c r="A131" s="12" t="s">
        <v>307</v>
      </c>
      <c r="B131" s="4" t="s">
        <v>519</v>
      </c>
      <c r="C131" s="4" t="s">
        <v>662</v>
      </c>
      <c r="D131" s="4" t="s">
        <v>736</v>
      </c>
      <c r="E131" s="4" t="s">
        <v>15</v>
      </c>
      <c r="F131" s="12" t="s">
        <v>555</v>
      </c>
      <c r="G131" s="12" t="s">
        <v>560</v>
      </c>
      <c r="H131" s="24">
        <v>3</v>
      </c>
      <c r="I131" s="12" t="s">
        <v>559</v>
      </c>
      <c r="J131" s="12" t="s">
        <v>565</v>
      </c>
      <c r="K131" s="23">
        <v>1022</v>
      </c>
      <c r="L131" s="94">
        <v>-2.3672930339999998</v>
      </c>
      <c r="M131" s="94">
        <v>34.062509034000001</v>
      </c>
      <c r="N131" s="17">
        <v>42869</v>
      </c>
      <c r="O131" s="21">
        <v>42939</v>
      </c>
      <c r="P131" s="23">
        <f t="shared" si="17"/>
        <v>70</v>
      </c>
      <c r="Q131" s="73">
        <f>INDEX([1]Sheet1!$J:$J,MATCH(A131,[1]Sheet1!$A:$A,0))</f>
        <v>71.696299983000003</v>
      </c>
      <c r="R131" s="87" t="s">
        <v>23</v>
      </c>
      <c r="T131" s="78">
        <v>25</v>
      </c>
      <c r="Z131" s="100">
        <v>30</v>
      </c>
      <c r="CI131" s="100">
        <v>20</v>
      </c>
      <c r="EH131" s="25">
        <v>40</v>
      </c>
      <c r="EI131" s="23">
        <f t="shared" si="20"/>
        <v>90</v>
      </c>
      <c r="EJ131" s="25">
        <v>95</v>
      </c>
      <c r="EN131" s="1">
        <v>2</v>
      </c>
      <c r="EO131" s="12">
        <v>4</v>
      </c>
      <c r="EU131">
        <v>12</v>
      </c>
      <c r="JD131" s="12">
        <v>40</v>
      </c>
      <c r="JE131" s="54">
        <f t="shared" si="18"/>
        <v>52</v>
      </c>
      <c r="JF131" s="12">
        <v>55</v>
      </c>
      <c r="JI131" s="29" t="s">
        <v>892</v>
      </c>
      <c r="JS131">
        <v>1.1100000000000001</v>
      </c>
      <c r="JT131">
        <v>89.48</v>
      </c>
      <c r="JU131" s="71">
        <v>17.13</v>
      </c>
      <c r="JV131" s="29">
        <v>7.14</v>
      </c>
      <c r="JW131" s="133">
        <v>16.12</v>
      </c>
      <c r="JY131" s="7"/>
      <c r="JZ131" s="106">
        <v>7.14</v>
      </c>
      <c r="KA131" s="124">
        <v>3.33</v>
      </c>
      <c r="KD131" s="28">
        <v>5.16</v>
      </c>
      <c r="KJ131" s="103" t="str">
        <f t="shared" si="21"/>
        <v/>
      </c>
      <c r="KK131" s="103" t="str">
        <f t="shared" si="22"/>
        <v/>
      </c>
      <c r="KL131" s="103">
        <f t="shared" si="23"/>
        <v>24.27</v>
      </c>
      <c r="KM131" s="103">
        <f>IF(ISBLANK(JU131),"",IF(ISBLANK(JS131),"",IFERROR(((JU131-JS131)/0.36/P131),"")))</f>
        <v>0.63571428571428568</v>
      </c>
      <c r="KO131" s="103">
        <f>IF(ISBLANK(KL131),"",IF(ISBLANK(JT131),"",IFERROR(((KL131-JT131)/0.36/P131),"")))</f>
        <v>-2.5876984126984133</v>
      </c>
      <c r="KQ131" s="103">
        <v>0.84</v>
      </c>
      <c r="KR131" s="103">
        <v>0.22</v>
      </c>
      <c r="KS131" s="103"/>
      <c r="KT131" s="103"/>
      <c r="KU131">
        <v>24.27</v>
      </c>
      <c r="KV131" s="73">
        <v>67.416666666666671</v>
      </c>
      <c r="KW131" s="73">
        <v>0.63571428571428568</v>
      </c>
      <c r="KX131" s="73"/>
      <c r="KY131" s="73">
        <v>-2.5876984126984133</v>
      </c>
      <c r="KZ131" s="73"/>
    </row>
    <row r="132" spans="1:312" x14ac:dyDescent="0.25">
      <c r="A132" s="12" t="s">
        <v>308</v>
      </c>
      <c r="B132" s="4" t="s">
        <v>520</v>
      </c>
      <c r="C132" s="4" t="s">
        <v>662</v>
      </c>
      <c r="D132" s="4" t="s">
        <v>737</v>
      </c>
      <c r="E132" s="4" t="s">
        <v>15</v>
      </c>
      <c r="F132" s="12" t="s">
        <v>555</v>
      </c>
      <c r="G132" s="12" t="s">
        <v>560</v>
      </c>
      <c r="H132" s="24">
        <v>4</v>
      </c>
      <c r="I132" s="12" t="s">
        <v>557</v>
      </c>
      <c r="J132" s="12" t="s">
        <v>565</v>
      </c>
      <c r="K132" s="23">
        <v>1020</v>
      </c>
      <c r="L132" s="94">
        <v>-2.3685700170000001</v>
      </c>
      <c r="M132" s="94">
        <v>34.062585980000001</v>
      </c>
      <c r="N132" s="17">
        <v>42869</v>
      </c>
      <c r="O132" s="21">
        <v>42939</v>
      </c>
      <c r="P132" s="23">
        <f t="shared" si="17"/>
        <v>70</v>
      </c>
      <c r="Q132" s="73">
        <f>INDEX([1]Sheet1!$J:$J,MATCH(A132,[1]Sheet1!$A:$A,0))</f>
        <v>71.696299983000003</v>
      </c>
      <c r="R132" s="87" t="s">
        <v>23</v>
      </c>
      <c r="S132" s="81">
        <v>4.8</v>
      </c>
      <c r="T132" s="78">
        <v>16.8</v>
      </c>
      <c r="Z132" s="100">
        <v>5</v>
      </c>
      <c r="AL132" s="100">
        <v>20</v>
      </c>
      <c r="AP132" s="100">
        <v>20</v>
      </c>
      <c r="EH132" s="25">
        <v>25</v>
      </c>
      <c r="EI132" s="23">
        <f t="shared" si="20"/>
        <v>70</v>
      </c>
      <c r="EJ132" s="25">
        <v>75</v>
      </c>
      <c r="EN132" s="1">
        <v>4.5</v>
      </c>
      <c r="EO132" s="12">
        <v>13.8</v>
      </c>
      <c r="EU132">
        <v>5</v>
      </c>
      <c r="FK132">
        <v>20</v>
      </c>
      <c r="HF132" s="4">
        <v>5</v>
      </c>
      <c r="JD132" s="12">
        <v>15</v>
      </c>
      <c r="JE132" s="12">
        <f t="shared" si="18"/>
        <v>45</v>
      </c>
      <c r="JF132" s="12">
        <v>50</v>
      </c>
      <c r="JI132" s="29" t="s">
        <v>892</v>
      </c>
      <c r="JS132">
        <v>9.2200000000000006</v>
      </c>
      <c r="JT132">
        <v>77.400000000000006</v>
      </c>
      <c r="JU132" s="71">
        <v>16.68</v>
      </c>
      <c r="JV132" s="29">
        <v>38.950000000000003</v>
      </c>
      <c r="JW132" s="133">
        <v>8.2200000000000006</v>
      </c>
      <c r="JY132" s="7"/>
      <c r="JZ132" s="106">
        <v>38.950000000000003</v>
      </c>
      <c r="KA132" s="124">
        <v>16.03</v>
      </c>
      <c r="KD132" s="28">
        <v>4.8099999999999996</v>
      </c>
      <c r="KE132" s="37">
        <v>5.91</v>
      </c>
      <c r="KJ132" s="103" t="str">
        <f t="shared" si="21"/>
        <v/>
      </c>
      <c r="KK132" s="103" t="str">
        <f t="shared" si="22"/>
        <v/>
      </c>
      <c r="KL132" s="103">
        <f t="shared" si="23"/>
        <v>55.63</v>
      </c>
      <c r="KM132" s="103">
        <f>IF(ISBLANK(JU132),"",IF(ISBLANK(JS133),"",IFERROR(((JU132-JS133)/0.36/P132),"")))</f>
        <v>-4.2857142857142934E-2</v>
      </c>
      <c r="KN132" s="103">
        <f>IF(ISBLANK(JU132),"",IF(ISBLANK(JU132),"",IFERROR(((JU132-JU133)/0.36/P132),"")))</f>
        <v>0.21865079365079365</v>
      </c>
      <c r="KO132" s="103">
        <f>IF(ISBLANK(JT133),"",IF(ISBLANK(KL132),"",IFERROR(((KL132-JT133)/0.36/P132),"")))</f>
        <v>-0.49007936507936523</v>
      </c>
      <c r="KP132" s="103">
        <f>IF(ISBLANK(KL133),"",IF(ISBLANK(KL132),"",IFERROR(((KL132-KL133)/0.36/P132),"")))</f>
        <v>0.76388888888888884</v>
      </c>
      <c r="KQ132" s="103">
        <v>0.81</v>
      </c>
      <c r="KR132" s="103">
        <v>0.22</v>
      </c>
      <c r="KS132" s="103">
        <v>0.98</v>
      </c>
      <c r="KT132" s="103">
        <v>0.24</v>
      </c>
      <c r="KU132">
        <v>55.63</v>
      </c>
      <c r="KV132" s="73">
        <v>154.5277777777778</v>
      </c>
      <c r="KW132" s="73">
        <v>-4.2857142857142934E-2</v>
      </c>
      <c r="KX132" s="73">
        <v>0.21865079365079365</v>
      </c>
      <c r="KY132" s="73">
        <v>-0.49007936507936523</v>
      </c>
      <c r="KZ132" s="73">
        <v>0.76388888888888884</v>
      </c>
    </row>
    <row r="133" spans="1:312" x14ac:dyDescent="0.25">
      <c r="A133" s="12" t="s">
        <v>309</v>
      </c>
      <c r="B133" s="4" t="s">
        <v>520</v>
      </c>
      <c r="C133" s="4" t="s">
        <v>662</v>
      </c>
      <c r="D133" s="4" t="s">
        <v>737</v>
      </c>
      <c r="E133" s="4" t="s">
        <v>15</v>
      </c>
      <c r="F133" s="12" t="s">
        <v>555</v>
      </c>
      <c r="G133" s="12" t="s">
        <v>560</v>
      </c>
      <c r="H133" s="24">
        <v>4</v>
      </c>
      <c r="I133" s="12" t="s">
        <v>559</v>
      </c>
      <c r="J133" s="12" t="s">
        <v>565</v>
      </c>
      <c r="K133" s="23">
        <v>1020</v>
      </c>
      <c r="L133" s="94">
        <v>-2.3685700170000001</v>
      </c>
      <c r="M133" s="94">
        <v>34.062585980000001</v>
      </c>
      <c r="N133" s="17">
        <v>42869</v>
      </c>
      <c r="O133" s="21">
        <v>42939</v>
      </c>
      <c r="P133" s="23">
        <f t="shared" si="17"/>
        <v>70</v>
      </c>
      <c r="Q133" s="73">
        <f>INDEX([1]Sheet1!$J:$J,MATCH(A133,[1]Sheet1!$A:$A,0))</f>
        <v>71.696299983000003</v>
      </c>
      <c r="R133" s="87" t="s">
        <v>23</v>
      </c>
      <c r="S133" s="81">
        <v>2</v>
      </c>
      <c r="T133" s="78">
        <v>9.6</v>
      </c>
      <c r="Z133" s="100">
        <v>25</v>
      </c>
      <c r="AF133" s="100">
        <v>5</v>
      </c>
      <c r="CI133" s="100">
        <v>5</v>
      </c>
      <c r="EH133" s="25">
        <v>25</v>
      </c>
      <c r="EI133" s="23">
        <f t="shared" si="20"/>
        <v>60</v>
      </c>
      <c r="EJ133" s="25">
        <v>70</v>
      </c>
      <c r="EN133" s="1">
        <v>1.7</v>
      </c>
      <c r="EO133" s="12">
        <v>10.199999999999999</v>
      </c>
      <c r="EU133">
        <v>20</v>
      </c>
      <c r="JD133" s="12">
        <v>18</v>
      </c>
      <c r="JE133" s="54">
        <f t="shared" si="18"/>
        <v>38</v>
      </c>
      <c r="JF133" s="12">
        <v>45</v>
      </c>
      <c r="JI133" s="29" t="s">
        <v>892</v>
      </c>
      <c r="JS133">
        <v>17.760000000000002</v>
      </c>
      <c r="JT133">
        <v>67.98</v>
      </c>
      <c r="JU133" s="71">
        <v>11.17</v>
      </c>
      <c r="JV133" s="29">
        <v>25.21</v>
      </c>
      <c r="JW133" s="133">
        <v>4.22</v>
      </c>
      <c r="JY133" s="7"/>
      <c r="JZ133" s="106">
        <v>25.21</v>
      </c>
      <c r="KA133" s="124">
        <v>11.7</v>
      </c>
      <c r="KD133" s="28">
        <v>4.87</v>
      </c>
      <c r="KJ133" s="103" t="str">
        <f t="shared" si="21"/>
        <v/>
      </c>
      <c r="KK133" s="103" t="str">
        <f t="shared" si="22"/>
        <v/>
      </c>
      <c r="KL133" s="103">
        <f t="shared" si="23"/>
        <v>36.380000000000003</v>
      </c>
      <c r="KM133" s="103">
        <f>IF(ISBLANK(JU133),"",IF(ISBLANK(JS133),"",IFERROR(((JU133-JS133)/0.36/P133),"")))</f>
        <v>-0.26150793650793658</v>
      </c>
      <c r="KO133" s="103">
        <f>IF(ISBLANK(KL133),"",IF(ISBLANK(JT133),"",IFERROR(((KL133-JT133)/0.36/P133),"")))</f>
        <v>-1.2539682539682542</v>
      </c>
      <c r="KQ133" s="103">
        <v>0.88</v>
      </c>
      <c r="KR133" s="103">
        <v>0.21</v>
      </c>
      <c r="KS133" s="103"/>
      <c r="KT133" s="103"/>
      <c r="KU133">
        <v>36.380000000000003</v>
      </c>
      <c r="KV133" s="73">
        <v>101.05555555555557</v>
      </c>
      <c r="KW133" s="73">
        <v>-0.26150793650793658</v>
      </c>
      <c r="KX133" s="73"/>
      <c r="KY133" s="73">
        <v>-1.2539682539682542</v>
      </c>
      <c r="KZ133" s="73"/>
    </row>
    <row r="134" spans="1:312" x14ac:dyDescent="0.25">
      <c r="A134" s="165" t="s">
        <v>310</v>
      </c>
      <c r="B134" s="4" t="s">
        <v>521</v>
      </c>
      <c r="C134" s="4" t="s">
        <v>663</v>
      </c>
      <c r="D134" s="4" t="s">
        <v>738</v>
      </c>
      <c r="E134" s="4" t="s">
        <v>31</v>
      </c>
      <c r="F134" s="12" t="s">
        <v>561</v>
      </c>
      <c r="G134" s="12" t="s">
        <v>556</v>
      </c>
      <c r="H134" s="24">
        <v>1</v>
      </c>
      <c r="I134" s="12" t="s">
        <v>557</v>
      </c>
      <c r="J134" s="12" t="s">
        <v>565</v>
      </c>
      <c r="K134" s="23">
        <v>995</v>
      </c>
      <c r="L134" s="94">
        <v>-3.2993320000000002</v>
      </c>
      <c r="M134" s="94">
        <v>34.848457965999998</v>
      </c>
      <c r="N134" s="21">
        <v>42866</v>
      </c>
      <c r="O134" s="21">
        <v>42937</v>
      </c>
      <c r="P134" s="23">
        <f t="shared" si="17"/>
        <v>71</v>
      </c>
      <c r="Q134" s="73">
        <f>INDEX([1]Sheet1!$J:$J,MATCH(A134,[1]Sheet1!$A:$A,0))</f>
        <v>9.6000002329999994</v>
      </c>
      <c r="R134" s="87" t="s">
        <v>94</v>
      </c>
      <c r="S134" s="81">
        <v>2</v>
      </c>
      <c r="T134" s="81">
        <v>6</v>
      </c>
      <c r="Z134" s="100">
        <v>11</v>
      </c>
      <c r="BY134" s="100">
        <v>8</v>
      </c>
      <c r="EH134" s="25">
        <v>15</v>
      </c>
      <c r="EI134" s="23">
        <f t="shared" si="20"/>
        <v>34</v>
      </c>
      <c r="EJ134" s="25">
        <v>45</v>
      </c>
      <c r="EN134" s="1">
        <v>1.5</v>
      </c>
      <c r="EO134" s="12">
        <v>5</v>
      </c>
      <c r="EU134">
        <v>18</v>
      </c>
      <c r="GC134" s="4">
        <v>2</v>
      </c>
      <c r="JD134" s="12">
        <v>10</v>
      </c>
      <c r="JE134" s="12">
        <f t="shared" si="18"/>
        <v>30</v>
      </c>
      <c r="JF134" s="12">
        <v>30</v>
      </c>
      <c r="JI134" s="29" t="s">
        <v>892</v>
      </c>
      <c r="JT134" t="s">
        <v>787</v>
      </c>
      <c r="JU134" s="166">
        <v>6.43</v>
      </c>
      <c r="JV134" s="167">
        <v>2.68</v>
      </c>
      <c r="JW134" s="168">
        <v>1.38</v>
      </c>
      <c r="JX134" s="167"/>
      <c r="JY134" s="169"/>
      <c r="JZ134" s="116">
        <v>2.68</v>
      </c>
      <c r="KA134" s="170">
        <v>1.35</v>
      </c>
      <c r="KE134" s="37">
        <v>3.2</v>
      </c>
      <c r="KJ134" s="103" t="str">
        <f t="shared" si="21"/>
        <v/>
      </c>
      <c r="KK134" s="103" t="str">
        <f t="shared" si="22"/>
        <v/>
      </c>
      <c r="KL134" s="103">
        <f t="shared" si="23"/>
        <v>9.11</v>
      </c>
      <c r="KM134" s="103">
        <f>IF(ISBLANK(JU134),"",IF(ISBLANK(JS136),"",IFERROR(((JU134-JS136)/0.36/P134),"")))</f>
        <v>0.25156494522691702</v>
      </c>
      <c r="KN134" s="103">
        <f>IF(ISBLANK(JU134),"",IF(ISBLANK(JU136),"",IFERROR(((JU134-JU136)/0.36/P134),"")))</f>
        <v>-1.9561815336463502E-3</v>
      </c>
      <c r="KO134" s="103">
        <f>IF(ISBLANK(KL134),"",IF(ISBLANK(JT136),"",IFERROR(((KL134-JT136)/0.36/P134),"")))</f>
        <v>0.35641627543035992</v>
      </c>
      <c r="KP134" s="103">
        <f>IF(ISBLANK(KL136),"",IF(ISBLANK(KL134),"",IFERROR(((KL134-KL136)/0.36/P134),"")))</f>
        <v>-4.4209702660406913E-2</v>
      </c>
      <c r="KQ134" s="103"/>
      <c r="KR134" s="103"/>
      <c r="KS134" s="103">
        <v>1.05</v>
      </c>
      <c r="KT134" s="103">
        <v>0.27</v>
      </c>
      <c r="KU134">
        <v>9.11</v>
      </c>
      <c r="KV134" s="73">
        <v>25.305555555555554</v>
      </c>
      <c r="KW134" s="73">
        <v>0.25156494522691702</v>
      </c>
      <c r="KX134" s="73">
        <v>-1.9561815336463502E-3</v>
      </c>
      <c r="KY134" s="73">
        <v>0.35641627543035992</v>
      </c>
      <c r="KZ134" s="73">
        <v>-4.4209702660406913E-2</v>
      </c>
    </row>
    <row r="135" spans="1:312" x14ac:dyDescent="0.25">
      <c r="A135" s="165" t="s">
        <v>311</v>
      </c>
      <c r="B135" s="4" t="s">
        <v>521</v>
      </c>
      <c r="C135" s="4" t="s">
        <v>663</v>
      </c>
      <c r="D135" s="4" t="s">
        <v>738</v>
      </c>
      <c r="E135" s="4" t="s">
        <v>31</v>
      </c>
      <c r="F135" s="12" t="s">
        <v>561</v>
      </c>
      <c r="G135" s="12" t="s">
        <v>556</v>
      </c>
      <c r="H135" s="24">
        <v>1</v>
      </c>
      <c r="I135" s="12" t="s">
        <v>562</v>
      </c>
      <c r="J135" s="12" t="s">
        <v>565</v>
      </c>
      <c r="K135" s="23">
        <v>995</v>
      </c>
      <c r="L135" s="94">
        <v>-3.2993320000000002</v>
      </c>
      <c r="M135" s="94">
        <v>34.848457965999998</v>
      </c>
      <c r="N135" s="21">
        <v>42866</v>
      </c>
      <c r="O135" s="21">
        <v>42937</v>
      </c>
      <c r="P135" s="23">
        <f t="shared" si="17"/>
        <v>71</v>
      </c>
      <c r="Q135" s="73">
        <f>INDEX([1]Sheet1!$J:$J,MATCH(A135,[1]Sheet1!$A:$A,0))</f>
        <v>9.6000002329999994</v>
      </c>
      <c r="R135" s="87" t="s">
        <v>94</v>
      </c>
      <c r="S135" s="81">
        <v>2.2999999999999998</v>
      </c>
      <c r="T135" s="81">
        <v>4</v>
      </c>
      <c r="Z135" s="100">
        <v>10</v>
      </c>
      <c r="BY135" s="100">
        <v>10</v>
      </c>
      <c r="EH135" s="25">
        <v>20</v>
      </c>
      <c r="EI135" s="23">
        <f t="shared" si="20"/>
        <v>40</v>
      </c>
      <c r="EJ135" s="25">
        <v>45</v>
      </c>
      <c r="EN135" s="1">
        <v>2</v>
      </c>
      <c r="EO135" s="12">
        <v>2.4</v>
      </c>
      <c r="EU135">
        <v>20</v>
      </c>
      <c r="GZ135" s="4">
        <v>2</v>
      </c>
      <c r="JD135" s="12">
        <v>13</v>
      </c>
      <c r="JE135" s="54">
        <f t="shared" si="18"/>
        <v>35</v>
      </c>
      <c r="JF135" s="12">
        <v>35</v>
      </c>
      <c r="JI135" s="29" t="s">
        <v>892</v>
      </c>
      <c r="JT135" t="s">
        <v>787</v>
      </c>
      <c r="JU135" s="166">
        <v>1.38</v>
      </c>
      <c r="JV135" s="167">
        <v>16.36</v>
      </c>
      <c r="JW135" s="168">
        <v>0.6</v>
      </c>
      <c r="JX135" s="167"/>
      <c r="JY135" s="169"/>
      <c r="JZ135" s="116">
        <v>16.36</v>
      </c>
      <c r="KA135" s="170">
        <v>5.86</v>
      </c>
      <c r="KE135" s="37">
        <v>3.56</v>
      </c>
      <c r="KJ135" s="103" t="str">
        <f t="shared" si="21"/>
        <v/>
      </c>
      <c r="KK135" s="103" t="str">
        <f t="shared" si="22"/>
        <v/>
      </c>
      <c r="KL135" s="103">
        <f t="shared" si="23"/>
        <v>17.739999999999998</v>
      </c>
      <c r="KM135" s="103">
        <f>IF(ISBLANK(JU135),"",IF(ISBLANK(JS136),"",IFERROR(((JU135-JS136)/0.36/P135),"")))</f>
        <v>5.3990610328638493E-2</v>
      </c>
      <c r="KN135" s="103">
        <f>IF(ISBLANK(JU135),"",IF(ISBLANK(JU136),"",IFERROR(((JU135-JU136)/0.36/P135),"")))</f>
        <v>-0.1995305164319249</v>
      </c>
      <c r="KO135" s="103">
        <f>IF(ISBLANK(KL135),"",IF(ISBLANK(JT136),"",IFERROR(((KL135-JT136)/0.36/P135),"")))</f>
        <v>0.69405320813771521</v>
      </c>
      <c r="KP135" s="103">
        <f>IF(ISBLANK(KL136),"",IF(ISBLANK(KL135),"",IFERROR(((KL135-KL136)/0.36/P135),"")))</f>
        <v>0.29342723004694832</v>
      </c>
      <c r="KQ135" s="103"/>
      <c r="KR135" s="103"/>
      <c r="KS135" s="103">
        <v>0.88</v>
      </c>
      <c r="KT135" s="103">
        <v>0.2</v>
      </c>
      <c r="KU135">
        <v>17.739999999999998</v>
      </c>
      <c r="KV135" s="73">
        <v>49.277777777777779</v>
      </c>
      <c r="KW135" s="73">
        <v>5.3990610328638493E-2</v>
      </c>
      <c r="KX135" s="73">
        <v>-0.1995305164319249</v>
      </c>
      <c r="KY135" s="73">
        <v>0.69405320813771521</v>
      </c>
      <c r="KZ135" s="73">
        <v>0.29342723004694832</v>
      </c>
    </row>
    <row r="136" spans="1:312" x14ac:dyDescent="0.25">
      <c r="A136" s="165" t="s">
        <v>312</v>
      </c>
      <c r="B136" s="4" t="s">
        <v>521</v>
      </c>
      <c r="C136" s="4" t="s">
        <v>663</v>
      </c>
      <c r="D136" s="4" t="s">
        <v>738</v>
      </c>
      <c r="E136" s="4" t="s">
        <v>31</v>
      </c>
      <c r="F136" s="12" t="s">
        <v>561</v>
      </c>
      <c r="G136" s="12" t="s">
        <v>556</v>
      </c>
      <c r="H136" s="24">
        <v>1</v>
      </c>
      <c r="I136" s="12" t="s">
        <v>559</v>
      </c>
      <c r="J136" s="12" t="s">
        <v>565</v>
      </c>
      <c r="K136" s="23">
        <v>995</v>
      </c>
      <c r="L136" s="94">
        <v>-3.2993320000000002</v>
      </c>
      <c r="M136" s="94">
        <v>34.848457965999998</v>
      </c>
      <c r="N136" s="21">
        <v>42866</v>
      </c>
      <c r="O136" s="21">
        <v>42937</v>
      </c>
      <c r="P136" s="23">
        <f t="shared" si="17"/>
        <v>71</v>
      </c>
      <c r="Q136" s="73">
        <f>INDEX([1]Sheet1!$J:$J,MATCH(A136,[1]Sheet1!$A:$A,0))</f>
        <v>9.6000002329999994</v>
      </c>
      <c r="R136" s="87" t="s">
        <v>94</v>
      </c>
      <c r="S136" s="81">
        <v>1.5</v>
      </c>
      <c r="T136" s="81">
        <v>4.2</v>
      </c>
      <c r="Z136" s="100">
        <v>8</v>
      </c>
      <c r="EH136" s="25">
        <v>18</v>
      </c>
      <c r="EI136" s="23">
        <f t="shared" si="20"/>
        <v>26</v>
      </c>
      <c r="EJ136" s="25">
        <v>30</v>
      </c>
      <c r="EN136" s="1">
        <v>2</v>
      </c>
      <c r="EO136" s="12">
        <v>1.4</v>
      </c>
      <c r="EU136">
        <v>5</v>
      </c>
      <c r="JD136" s="12">
        <v>5</v>
      </c>
      <c r="JE136" s="12">
        <f t="shared" si="18"/>
        <v>10</v>
      </c>
      <c r="JF136" s="12">
        <v>13</v>
      </c>
      <c r="JI136" s="29" t="s">
        <v>892</v>
      </c>
      <c r="JS136">
        <v>0</v>
      </c>
      <c r="JT136">
        <v>0</v>
      </c>
      <c r="JU136" s="166">
        <v>6.48</v>
      </c>
      <c r="JV136" s="167">
        <v>3.76</v>
      </c>
      <c r="JW136" s="168">
        <v>3.93</v>
      </c>
      <c r="JX136" s="167"/>
      <c r="JY136" s="169"/>
      <c r="JZ136" s="116">
        <v>3.76</v>
      </c>
      <c r="KA136" s="170">
        <v>2.11</v>
      </c>
      <c r="KJ136" s="103" t="str">
        <f t="shared" si="21"/>
        <v/>
      </c>
      <c r="KK136" s="103" t="str">
        <f t="shared" si="22"/>
        <v/>
      </c>
      <c r="KL136" s="103">
        <f t="shared" si="23"/>
        <v>10.24</v>
      </c>
      <c r="KM136" s="103">
        <f>IF(ISBLANK(JU136),"",IF(ISBLANK(JS136),"",IFERROR(((JU136-JS136)/0.36/P136),"")))</f>
        <v>0.25352112676056343</v>
      </c>
      <c r="KO136" s="103">
        <f>IF(ISBLANK(KL136),"",IF(ISBLANK(JT136),"",IFERROR(((KL136-JT136)/0.36/P136),"")))</f>
        <v>0.40062597809076683</v>
      </c>
      <c r="KQ136" s="103"/>
      <c r="KR136" s="103"/>
      <c r="KS136" s="103"/>
      <c r="KT136" s="103"/>
      <c r="KU136">
        <v>10.24</v>
      </c>
      <c r="KV136" s="73">
        <v>28.444444444444446</v>
      </c>
      <c r="KW136" s="73">
        <v>0.25352112676056343</v>
      </c>
      <c r="KX136" s="73"/>
      <c r="KY136" s="73">
        <v>0.40062597809076683</v>
      </c>
      <c r="KZ136" s="73"/>
    </row>
    <row r="137" spans="1:312" x14ac:dyDescent="0.25">
      <c r="A137" s="165" t="s">
        <v>313</v>
      </c>
      <c r="B137" s="4" t="s">
        <v>522</v>
      </c>
      <c r="C137" s="4" t="s">
        <v>663</v>
      </c>
      <c r="D137" s="4" t="s">
        <v>739</v>
      </c>
      <c r="E137" s="4" t="s">
        <v>31</v>
      </c>
      <c r="F137" s="12" t="s">
        <v>561</v>
      </c>
      <c r="G137" s="12" t="s">
        <v>556</v>
      </c>
      <c r="H137" s="24">
        <v>2</v>
      </c>
      <c r="I137" s="12" t="s">
        <v>557</v>
      </c>
      <c r="J137" s="12" t="s">
        <v>565</v>
      </c>
      <c r="K137" s="23">
        <v>980</v>
      </c>
      <c r="L137" s="94">
        <v>-3.3032679740000002</v>
      </c>
      <c r="M137" s="94">
        <v>34.847795963000003</v>
      </c>
      <c r="N137" s="21">
        <v>42866</v>
      </c>
      <c r="O137" s="21">
        <v>42937</v>
      </c>
      <c r="P137" s="23">
        <f t="shared" si="17"/>
        <v>71</v>
      </c>
      <c r="Q137" s="73">
        <f>INDEX([1]Sheet1!$J:$J,MATCH(A137,[1]Sheet1!$A:$A,0))</f>
        <v>9.6000002329999994</v>
      </c>
      <c r="R137" s="87" t="s">
        <v>94</v>
      </c>
      <c r="S137" s="81">
        <v>3.5</v>
      </c>
      <c r="T137" s="81">
        <v>2.6</v>
      </c>
      <c r="Z137" s="100">
        <v>12</v>
      </c>
      <c r="AR137" s="100">
        <v>5</v>
      </c>
      <c r="BJ137" s="100">
        <v>7</v>
      </c>
      <c r="EH137" s="25">
        <v>10</v>
      </c>
      <c r="EI137" s="23">
        <f t="shared" si="20"/>
        <v>34</v>
      </c>
      <c r="EJ137" s="25">
        <v>35</v>
      </c>
      <c r="EN137" s="1">
        <v>2.5</v>
      </c>
      <c r="EO137" s="12">
        <v>4.4000000000000004</v>
      </c>
      <c r="EU137">
        <v>8</v>
      </c>
      <c r="GF137" s="4">
        <v>7</v>
      </c>
      <c r="JD137" s="12">
        <v>5</v>
      </c>
      <c r="JE137" s="54">
        <f t="shared" si="18"/>
        <v>20</v>
      </c>
      <c r="JF137" s="12">
        <v>20</v>
      </c>
      <c r="JI137" s="29" t="s">
        <v>892</v>
      </c>
      <c r="JS137">
        <v>14.46</v>
      </c>
      <c r="JT137">
        <v>25.810000000000002</v>
      </c>
      <c r="JU137" s="166">
        <v>3.8</v>
      </c>
      <c r="JV137" s="167">
        <v>7.75</v>
      </c>
      <c r="JW137" s="168">
        <v>2.2000000000000002</v>
      </c>
      <c r="JX137" s="167"/>
      <c r="JY137" s="169"/>
      <c r="JZ137" s="116">
        <v>7.75</v>
      </c>
      <c r="KA137" s="170">
        <v>2.08</v>
      </c>
      <c r="KE137" s="37">
        <v>3.55</v>
      </c>
      <c r="KJ137" s="103" t="str">
        <f t="shared" si="21"/>
        <v/>
      </c>
      <c r="KK137" s="103" t="str">
        <f t="shared" si="22"/>
        <v/>
      </c>
      <c r="KL137" s="103">
        <f t="shared" si="23"/>
        <v>11.55</v>
      </c>
      <c r="KM137" s="103">
        <f>IF(ISBLANK(JU137),"",IF(ISBLANK(JS139),"",IFERROR(((JU137-JS139)/0.36/P137),"")))</f>
        <v>-4.9687010954616605E-2</v>
      </c>
      <c r="KN137" s="103">
        <f>IF(ISBLANK(JU137),"",IF(ISBLANK(JU139),"",IFERROR(((JU137-JU139)/0.36/P137),"")))</f>
        <v>-0.16431924882629109</v>
      </c>
      <c r="KO137" s="103">
        <f>IF(ISBLANK(KL137),"",IF(ISBLANK(JT139),"",IFERROR(((KL137-JT139)/0.36/P137),"")))</f>
        <v>-0.16627543035993739</v>
      </c>
      <c r="KP137" s="103">
        <f>IF(ISBLANK(KL139),"",IF(ISBLANK(KL137),"",IFERROR(((KL137-KL139)/0.36/P137),"")))</f>
        <v>-7.9029733959311413E-2</v>
      </c>
      <c r="KQ137" s="103"/>
      <c r="KR137" s="103"/>
      <c r="KS137" s="103">
        <v>0.88</v>
      </c>
      <c r="KT137" s="103">
        <v>0.09</v>
      </c>
      <c r="KU137">
        <v>11.55</v>
      </c>
      <c r="KV137" s="73">
        <v>32.083333333333336</v>
      </c>
      <c r="KW137" s="73">
        <v>-4.9687010954616605E-2</v>
      </c>
      <c r="KX137" s="73">
        <v>-0.16431924882629109</v>
      </c>
      <c r="KY137" s="73">
        <v>-0.16627543035993739</v>
      </c>
      <c r="KZ137" s="73">
        <v>-7.9029733959311413E-2</v>
      </c>
    </row>
    <row r="138" spans="1:312" x14ac:dyDescent="0.25">
      <c r="A138" s="165" t="s">
        <v>314</v>
      </c>
      <c r="B138" s="4" t="s">
        <v>522</v>
      </c>
      <c r="C138" s="4" t="s">
        <v>663</v>
      </c>
      <c r="D138" s="4" t="s">
        <v>739</v>
      </c>
      <c r="E138" s="4" t="s">
        <v>31</v>
      </c>
      <c r="F138" s="12" t="s">
        <v>561</v>
      </c>
      <c r="G138" s="12" t="s">
        <v>556</v>
      </c>
      <c r="H138" s="24">
        <v>2</v>
      </c>
      <c r="I138" s="12" t="s">
        <v>562</v>
      </c>
      <c r="J138" s="12" t="s">
        <v>565</v>
      </c>
      <c r="K138" s="23">
        <v>980</v>
      </c>
      <c r="L138" s="94">
        <v>-3.3032679740000002</v>
      </c>
      <c r="M138" s="94">
        <v>34.847795963000003</v>
      </c>
      <c r="N138" s="21">
        <v>42866</v>
      </c>
      <c r="O138" s="21">
        <v>42937</v>
      </c>
      <c r="P138" s="23">
        <f t="shared" si="17"/>
        <v>71</v>
      </c>
      <c r="Q138" s="73">
        <f>INDEX([1]Sheet1!$J:$J,MATCH(A138,[1]Sheet1!$A:$A,0))</f>
        <v>9.6000002329999994</v>
      </c>
      <c r="R138" s="87" t="s">
        <v>94</v>
      </c>
      <c r="S138" s="81">
        <v>1.5</v>
      </c>
      <c r="T138" s="81">
        <v>2.4</v>
      </c>
      <c r="Z138" s="100">
        <v>8</v>
      </c>
      <c r="AR138" s="100">
        <v>8</v>
      </c>
      <c r="BJ138" s="100">
        <v>5</v>
      </c>
      <c r="CE138" s="100">
        <v>6</v>
      </c>
      <c r="EH138" s="25">
        <v>10</v>
      </c>
      <c r="EI138" s="23">
        <f t="shared" si="20"/>
        <v>37</v>
      </c>
      <c r="EJ138" s="25">
        <v>40</v>
      </c>
      <c r="EN138" s="1">
        <v>2</v>
      </c>
      <c r="EO138" s="12">
        <v>5.6</v>
      </c>
      <c r="EU138">
        <v>7</v>
      </c>
      <c r="FN138">
        <v>6</v>
      </c>
      <c r="HA138" s="4">
        <v>5</v>
      </c>
      <c r="JD138" s="12">
        <v>7</v>
      </c>
      <c r="JE138" s="12">
        <f t="shared" si="18"/>
        <v>25</v>
      </c>
      <c r="JF138" s="12">
        <v>25</v>
      </c>
      <c r="JI138" s="29" t="s">
        <v>892</v>
      </c>
      <c r="JT138" t="s">
        <v>787</v>
      </c>
      <c r="JU138" s="166">
        <v>5.73</v>
      </c>
      <c r="JV138" s="167">
        <v>12.85</v>
      </c>
      <c r="JW138" s="168">
        <v>2.42</v>
      </c>
      <c r="JX138" s="167"/>
      <c r="JY138" s="169"/>
      <c r="JZ138" s="116">
        <v>12.85</v>
      </c>
      <c r="KA138" s="170">
        <v>4.3600000000000003</v>
      </c>
      <c r="KE138" s="37">
        <v>3.08</v>
      </c>
      <c r="KJ138" s="103" t="str">
        <f t="shared" si="21"/>
        <v/>
      </c>
      <c r="KK138" s="103" t="str">
        <f t="shared" si="22"/>
        <v/>
      </c>
      <c r="KL138" s="103">
        <f t="shared" si="23"/>
        <v>18.579999999999998</v>
      </c>
      <c r="KM138" s="103">
        <f>IF(ISBLANK(JU138),"",IF(ISBLANK(JS139),"",IFERROR(((JU138-JS139)/0.36/P138),"")))</f>
        <v>2.582159624413146E-2</v>
      </c>
      <c r="KN138" s="103">
        <f>IF(ISBLANK(JU138),"",IF(ISBLANK(JU139),"",IFERROR(((JU138-JU139)/0.36/P138),"")))</f>
        <v>-8.8810641627543027E-2</v>
      </c>
      <c r="KO138" s="103">
        <f>IF(ISBLANK(KL138),"",IF(ISBLANK(JT139),"",IFERROR(((KL138-JT139)/0.36/P138),"")))</f>
        <v>0.10876369327073544</v>
      </c>
      <c r="KP138" s="103">
        <f>IF(ISBLANK(KL139),"",IF(ISBLANK(KL138),"",IFERROR(((KL138-KL139)/0.36/P138),"")))</f>
        <v>0.19600938967136144</v>
      </c>
      <c r="KQ138" s="103"/>
      <c r="KR138" s="103"/>
      <c r="KS138" s="103">
        <v>1.23</v>
      </c>
      <c r="KT138" s="103">
        <v>0.15</v>
      </c>
      <c r="KU138">
        <v>18.579999999999998</v>
      </c>
      <c r="KV138" s="73">
        <v>51.611111111111107</v>
      </c>
      <c r="KW138" s="73">
        <v>2.582159624413146E-2</v>
      </c>
      <c r="KX138" s="73">
        <v>-8.8810641627543027E-2</v>
      </c>
      <c r="KY138" s="73">
        <v>0.10876369327073544</v>
      </c>
      <c r="KZ138" s="73">
        <v>0.19600938967136144</v>
      </c>
    </row>
    <row r="139" spans="1:312" x14ac:dyDescent="0.25">
      <c r="A139" s="165" t="s">
        <v>315</v>
      </c>
      <c r="B139" s="4" t="s">
        <v>522</v>
      </c>
      <c r="C139" s="4" t="s">
        <v>663</v>
      </c>
      <c r="D139" s="12" t="s">
        <v>739</v>
      </c>
      <c r="E139" s="4" t="s">
        <v>31</v>
      </c>
      <c r="F139" s="12" t="s">
        <v>561</v>
      </c>
      <c r="G139" s="12" t="s">
        <v>556</v>
      </c>
      <c r="H139" s="24">
        <v>2</v>
      </c>
      <c r="I139" s="12" t="s">
        <v>559</v>
      </c>
      <c r="J139" s="12" t="s">
        <v>565</v>
      </c>
      <c r="K139" s="24">
        <v>980</v>
      </c>
      <c r="L139" s="94">
        <v>-3.3032679740000002</v>
      </c>
      <c r="M139" s="94">
        <v>34.847795963000003</v>
      </c>
      <c r="N139" s="21">
        <v>42866</v>
      </c>
      <c r="O139" s="21">
        <v>42937</v>
      </c>
      <c r="P139" s="23">
        <f t="shared" si="17"/>
        <v>71</v>
      </c>
      <c r="Q139" s="73">
        <f>INDEX([1]Sheet1!$J:$J,MATCH(A139,[1]Sheet1!$A:$A,0))</f>
        <v>9.6000002329999994</v>
      </c>
      <c r="R139" s="87" t="s">
        <v>94</v>
      </c>
      <c r="S139" s="81">
        <v>1.5</v>
      </c>
      <c r="T139" s="81">
        <v>3.6</v>
      </c>
      <c r="AQ139" s="100">
        <v>8</v>
      </c>
      <c r="EH139" s="25">
        <v>15</v>
      </c>
      <c r="EI139" s="23">
        <f t="shared" si="20"/>
        <v>23</v>
      </c>
      <c r="EJ139" s="25">
        <v>25</v>
      </c>
      <c r="EO139" s="12">
        <v>1.4</v>
      </c>
      <c r="EU139">
        <v>4</v>
      </c>
      <c r="GF139" s="4">
        <v>3</v>
      </c>
      <c r="JD139" s="12">
        <v>3</v>
      </c>
      <c r="JE139" s="54">
        <f t="shared" si="18"/>
        <v>10</v>
      </c>
      <c r="JF139" s="12">
        <v>10</v>
      </c>
      <c r="JI139" s="29" t="s">
        <v>892</v>
      </c>
      <c r="JS139">
        <v>5.07</v>
      </c>
      <c r="JT139">
        <v>15.8</v>
      </c>
      <c r="JU139" s="166">
        <v>8</v>
      </c>
      <c r="JV139" s="167">
        <v>5.57</v>
      </c>
      <c r="JW139" s="168">
        <v>2.68</v>
      </c>
      <c r="JX139" s="167"/>
      <c r="JY139" s="169"/>
      <c r="JZ139" s="116">
        <v>5.57</v>
      </c>
      <c r="KA139" s="170">
        <v>2.88</v>
      </c>
      <c r="KJ139" s="103" t="str">
        <f t="shared" si="21"/>
        <v/>
      </c>
      <c r="KK139" s="103" t="str">
        <f t="shared" si="22"/>
        <v/>
      </c>
      <c r="KL139" s="103">
        <f t="shared" si="23"/>
        <v>13.57</v>
      </c>
      <c r="KM139" s="103">
        <f>IF(ISBLANK(JU139),"",IF(ISBLANK(JS139),"",IFERROR(((JU139-JS139)/0.36/P139),"")))</f>
        <v>0.11463223787167449</v>
      </c>
      <c r="KO139" s="103">
        <f>IF(ISBLANK(KL139),"",IF(ISBLANK(JT139),"",IFERROR(((KL139-JT139)/0.36/P139),"")))</f>
        <v>-8.7245696400625988E-2</v>
      </c>
      <c r="KQ139" s="103"/>
      <c r="KR139" s="103"/>
      <c r="KS139" s="103"/>
      <c r="KT139" s="103"/>
      <c r="KU139">
        <v>13.57</v>
      </c>
      <c r="KV139" s="73">
        <v>37.69444444444445</v>
      </c>
      <c r="KW139" s="73">
        <v>0.11463223787167449</v>
      </c>
      <c r="KX139" s="73"/>
      <c r="KY139" s="73">
        <v>-8.7245696400625988E-2</v>
      </c>
      <c r="KZ139" s="73"/>
    </row>
    <row r="140" spans="1:312" x14ac:dyDescent="0.25">
      <c r="A140" s="165" t="s">
        <v>316</v>
      </c>
      <c r="B140" s="4" t="s">
        <v>523</v>
      </c>
      <c r="C140" s="4" t="s">
        <v>663</v>
      </c>
      <c r="D140" s="4" t="s">
        <v>740</v>
      </c>
      <c r="E140" s="4" t="s">
        <v>31</v>
      </c>
      <c r="F140" s="12" t="s">
        <v>561</v>
      </c>
      <c r="G140" s="12" t="s">
        <v>556</v>
      </c>
      <c r="H140" s="24">
        <v>3</v>
      </c>
      <c r="I140" s="12" t="s">
        <v>557</v>
      </c>
      <c r="J140" s="12" t="s">
        <v>565</v>
      </c>
      <c r="K140" s="23">
        <v>998</v>
      </c>
      <c r="L140" s="94">
        <v>-3.295644969</v>
      </c>
      <c r="M140" s="94">
        <v>34.852435010999997</v>
      </c>
      <c r="N140" s="21">
        <v>42866</v>
      </c>
      <c r="O140" s="21">
        <v>42937</v>
      </c>
      <c r="P140" s="23">
        <f t="shared" si="17"/>
        <v>71</v>
      </c>
      <c r="Q140" s="73">
        <f>INDEX([1]Sheet1!$J:$J,MATCH(A140,[1]Sheet1!$A:$A,0))</f>
        <v>9.6000002329999994</v>
      </c>
      <c r="R140" s="87" t="s">
        <v>94</v>
      </c>
      <c r="S140" s="81">
        <v>2.4</v>
      </c>
      <c r="T140" s="78">
        <v>2.6</v>
      </c>
      <c r="EH140" s="25">
        <v>20</v>
      </c>
      <c r="EI140" s="23">
        <f t="shared" si="20"/>
        <v>20</v>
      </c>
      <c r="EJ140" s="25">
        <v>25</v>
      </c>
      <c r="EN140" s="1">
        <v>2.5</v>
      </c>
      <c r="EO140" s="12">
        <v>1</v>
      </c>
      <c r="EZ140">
        <v>2</v>
      </c>
      <c r="FL140">
        <v>2</v>
      </c>
      <c r="FN140">
        <v>3</v>
      </c>
      <c r="JD140" s="12">
        <v>10</v>
      </c>
      <c r="JE140" s="12">
        <f t="shared" si="18"/>
        <v>17</v>
      </c>
      <c r="JF140" s="12">
        <v>17</v>
      </c>
      <c r="JI140" s="29" t="s">
        <v>892</v>
      </c>
      <c r="JT140" t="s">
        <v>787</v>
      </c>
      <c r="JU140" s="166">
        <v>5.85</v>
      </c>
      <c r="JV140" s="167">
        <v>9</v>
      </c>
      <c r="JW140" s="168">
        <v>2.62</v>
      </c>
      <c r="JX140" s="167"/>
      <c r="JY140" s="169"/>
      <c r="JZ140" s="116">
        <v>9</v>
      </c>
      <c r="KA140" s="170">
        <v>4.32</v>
      </c>
      <c r="KD140" s="28">
        <v>3.33</v>
      </c>
      <c r="KJ140" s="103" t="str">
        <f t="shared" si="21"/>
        <v/>
      </c>
      <c r="KK140" s="103" t="str">
        <f t="shared" si="22"/>
        <v/>
      </c>
      <c r="KL140" s="103">
        <f t="shared" si="23"/>
        <v>14.85</v>
      </c>
      <c r="KM140" s="103">
        <f>IF(ISBLANK(JU140),"",IF(ISBLANK(JS142),"",IFERROR(((JU140-JS142)/0.36/P140),"")))</f>
        <v>-2.7386541471048627E-3</v>
      </c>
      <c r="KN140" s="103">
        <f>IF(ISBLANK(JU140),"",IF(ISBLANK(JU142),"",IFERROR(((JU140-JU142)/0.36/P140),"")))</f>
        <v>4.3427230046948331E-2</v>
      </c>
      <c r="KO140" s="103">
        <f>IF(ISBLANK(KL140),"",IF(ISBLANK(JT142),"",IFERROR(((KL140-JT142)/0.36/P140),"")))</f>
        <v>-0.37989045383411596</v>
      </c>
      <c r="KP140" s="103">
        <f>IF(ISBLANK(KL142),"",IF(ISBLANK(KL140),"",IFERROR(((KL140-KL142)/0.36/P140),"")))</f>
        <v>0.14084507042253522</v>
      </c>
      <c r="KQ140" s="103">
        <v>1.19</v>
      </c>
      <c r="KR140" s="103">
        <v>0.14000000000000001</v>
      </c>
      <c r="KS140" s="103"/>
      <c r="KT140" s="103"/>
      <c r="KU140">
        <v>14.85</v>
      </c>
      <c r="KV140" s="73">
        <v>41.25</v>
      </c>
      <c r="KW140" s="73">
        <v>-2.7386541471048627E-3</v>
      </c>
      <c r="KX140" s="73">
        <v>4.3427230046948331E-2</v>
      </c>
      <c r="KY140" s="73">
        <v>-0.37989045383411596</v>
      </c>
      <c r="KZ140" s="73">
        <v>0.14084507042253522</v>
      </c>
    </row>
    <row r="141" spans="1:312" x14ac:dyDescent="0.25">
      <c r="A141" s="165" t="s">
        <v>317</v>
      </c>
      <c r="B141" s="4" t="s">
        <v>523</v>
      </c>
      <c r="C141" s="4" t="s">
        <v>663</v>
      </c>
      <c r="D141" s="4" t="s">
        <v>740</v>
      </c>
      <c r="E141" s="4" t="s">
        <v>31</v>
      </c>
      <c r="F141" s="12" t="s">
        <v>561</v>
      </c>
      <c r="G141" s="12" t="s">
        <v>556</v>
      </c>
      <c r="H141" s="24">
        <v>3</v>
      </c>
      <c r="I141" s="12" t="s">
        <v>562</v>
      </c>
      <c r="J141" s="12" t="s">
        <v>565</v>
      </c>
      <c r="K141" s="23">
        <v>998</v>
      </c>
      <c r="L141" s="94">
        <v>-3.295644969</v>
      </c>
      <c r="M141" s="94">
        <v>34.852435010999997</v>
      </c>
      <c r="N141" s="21">
        <v>42866</v>
      </c>
      <c r="O141" s="21">
        <v>42937</v>
      </c>
      <c r="P141" s="23">
        <f t="shared" si="17"/>
        <v>71</v>
      </c>
      <c r="Q141" s="73">
        <f>INDEX([1]Sheet1!$J:$J,MATCH(A141,[1]Sheet1!$A:$A,0))</f>
        <v>9.6000002329999994</v>
      </c>
      <c r="R141" s="87" t="s">
        <v>94</v>
      </c>
      <c r="S141" s="81">
        <v>1.5</v>
      </c>
      <c r="T141" s="78">
        <v>3.2</v>
      </c>
      <c r="Z141" s="100">
        <v>5</v>
      </c>
      <c r="AR141" s="100">
        <v>10</v>
      </c>
      <c r="EH141" s="25">
        <v>5</v>
      </c>
      <c r="EI141" s="23">
        <f t="shared" si="20"/>
        <v>20</v>
      </c>
      <c r="EJ141" s="25">
        <v>25</v>
      </c>
      <c r="EN141" s="1">
        <v>2</v>
      </c>
      <c r="EO141" s="12">
        <v>2.7</v>
      </c>
      <c r="EU141">
        <v>4</v>
      </c>
      <c r="FN141">
        <v>5</v>
      </c>
      <c r="GC141" s="4">
        <v>1</v>
      </c>
      <c r="HA141" s="4">
        <v>2</v>
      </c>
      <c r="JD141" s="12">
        <v>3</v>
      </c>
      <c r="JE141" s="54">
        <f t="shared" si="18"/>
        <v>15</v>
      </c>
      <c r="JF141" s="12">
        <v>15</v>
      </c>
      <c r="JI141" s="29" t="s">
        <v>892</v>
      </c>
      <c r="JS141">
        <v>8.0399999999999991</v>
      </c>
      <c r="JT141">
        <v>46.41</v>
      </c>
      <c r="JU141" s="166">
        <v>6.88</v>
      </c>
      <c r="JV141" s="167">
        <v>21.95</v>
      </c>
      <c r="JW141" s="168">
        <v>2.66</v>
      </c>
      <c r="JX141" s="167"/>
      <c r="JY141" s="169"/>
      <c r="JZ141" s="116">
        <v>21.95</v>
      </c>
      <c r="KA141" s="170">
        <v>8.26</v>
      </c>
      <c r="KE141" s="37">
        <v>2.4300000000000002</v>
      </c>
      <c r="KJ141" s="103" t="str">
        <f t="shared" si="21"/>
        <v/>
      </c>
      <c r="KK141" s="103" t="str">
        <f t="shared" si="22"/>
        <v/>
      </c>
      <c r="KL141" s="103">
        <f t="shared" si="23"/>
        <v>28.83</v>
      </c>
      <c r="KM141" s="103">
        <f>IF(ISBLANK(JU141),"",IF(ISBLANK(JS142),"",IFERROR(((JU141-JS142)/0.36/P141),"")))</f>
        <v>3.7558685446009391E-2</v>
      </c>
      <c r="KN141" s="103">
        <f>IF(ISBLANK(JU141),"",IF(ISBLANK(JU142),"",IFERROR(((JU141-JU142)/0.36/P141),"")))</f>
        <v>8.3724569640062585E-2</v>
      </c>
      <c r="KO141" s="103">
        <f>IF(ISBLANK(KL141),"",IF(ISBLANK(JT142),"",IFERROR(((KL141-JT142)/0.36/P141),"")))</f>
        <v>0.16705790297339579</v>
      </c>
      <c r="KP141" s="103">
        <f>IF(ISBLANK(KL142),"",IF(ISBLANK(KL141),"",IFERROR(((KL141-KL142)/0.36/P141),"")))</f>
        <v>0.68779342723004688</v>
      </c>
      <c r="KQ141" s="103"/>
      <c r="KR141" s="103"/>
      <c r="KS141" s="103">
        <v>1.1599999999999999</v>
      </c>
      <c r="KT141" s="103">
        <v>0.18</v>
      </c>
      <c r="KU141">
        <v>28.83</v>
      </c>
      <c r="KV141" s="73">
        <v>80.083333333333329</v>
      </c>
      <c r="KW141" s="73">
        <v>3.7558685446009391E-2</v>
      </c>
      <c r="KX141" s="73">
        <v>8.3724569640062585E-2</v>
      </c>
      <c r="KY141" s="73">
        <v>0.16705790297339579</v>
      </c>
      <c r="KZ141" s="73">
        <v>0.68779342723004688</v>
      </c>
    </row>
    <row r="142" spans="1:312" x14ac:dyDescent="0.25">
      <c r="A142" s="165" t="s">
        <v>318</v>
      </c>
      <c r="B142" s="4" t="s">
        <v>523</v>
      </c>
      <c r="C142" s="4" t="s">
        <v>663</v>
      </c>
      <c r="D142" s="4" t="s">
        <v>740</v>
      </c>
      <c r="E142" s="4" t="s">
        <v>31</v>
      </c>
      <c r="F142" s="12" t="s">
        <v>561</v>
      </c>
      <c r="G142" s="12" t="s">
        <v>556</v>
      </c>
      <c r="H142" s="24">
        <v>3</v>
      </c>
      <c r="I142" s="12" t="s">
        <v>559</v>
      </c>
      <c r="J142" s="12" t="s">
        <v>565</v>
      </c>
      <c r="K142" s="23">
        <v>998</v>
      </c>
      <c r="L142" s="94">
        <v>-3.295644969</v>
      </c>
      <c r="M142" s="94">
        <v>34.852435010999997</v>
      </c>
      <c r="N142" s="21">
        <v>42866</v>
      </c>
      <c r="O142" s="21">
        <v>42937</v>
      </c>
      <c r="P142" s="23">
        <f t="shared" si="17"/>
        <v>71</v>
      </c>
      <c r="Q142" s="73">
        <f>INDEX([1]Sheet1!$J:$J,MATCH(A142,[1]Sheet1!$A:$A,0))</f>
        <v>9.6000002329999994</v>
      </c>
      <c r="R142" s="87" t="s">
        <v>94</v>
      </c>
      <c r="S142" s="81">
        <v>1.3</v>
      </c>
      <c r="T142" s="78">
        <v>3.3</v>
      </c>
      <c r="AR142" s="100">
        <v>12</v>
      </c>
      <c r="EH142" s="25">
        <v>10</v>
      </c>
      <c r="EI142" s="23">
        <f t="shared" si="20"/>
        <v>22</v>
      </c>
      <c r="EJ142" s="25">
        <v>30</v>
      </c>
      <c r="EN142" s="1">
        <v>1.5</v>
      </c>
      <c r="EO142" s="12">
        <v>3.6</v>
      </c>
      <c r="EP142">
        <v>2</v>
      </c>
      <c r="HG142" s="4">
        <v>2</v>
      </c>
      <c r="JD142" s="12">
        <v>11</v>
      </c>
      <c r="JE142" s="12">
        <f t="shared" si="18"/>
        <v>15</v>
      </c>
      <c r="JF142" s="12">
        <v>15</v>
      </c>
      <c r="JI142" s="29" t="s">
        <v>892</v>
      </c>
      <c r="JS142">
        <v>5.92</v>
      </c>
      <c r="JT142">
        <v>24.560000000000002</v>
      </c>
      <c r="JU142" s="166">
        <v>4.74</v>
      </c>
      <c r="JV142" s="167">
        <v>6.51</v>
      </c>
      <c r="JW142" s="168">
        <v>2.41</v>
      </c>
      <c r="JX142" s="167"/>
      <c r="JY142" s="169"/>
      <c r="JZ142" s="116">
        <v>6.51</v>
      </c>
      <c r="KA142" s="170">
        <v>3.75</v>
      </c>
      <c r="KJ142" s="103" t="str">
        <f t="shared" si="21"/>
        <v/>
      </c>
      <c r="KK142" s="103" t="str">
        <f t="shared" si="22"/>
        <v/>
      </c>
      <c r="KL142" s="103">
        <f t="shared" si="23"/>
        <v>11.25</v>
      </c>
      <c r="KM142" s="103">
        <f>IF(ISBLANK(JU142),"",IF(ISBLANK(JS142),"",IFERROR(((JU142-JS142)/0.36/P142),"")))</f>
        <v>-4.6165884194053201E-2</v>
      </c>
      <c r="KO142" s="103">
        <f>IF(ISBLANK(KL142),"",IF(ISBLANK(JT142),"",IFERROR(((KL142-JT142)/0.36/P142),"")))</f>
        <v>-0.52073552425665115</v>
      </c>
      <c r="KQ142" s="103"/>
      <c r="KR142" s="103"/>
      <c r="KS142" s="103"/>
      <c r="KT142" s="103"/>
      <c r="KU142">
        <v>11.25</v>
      </c>
      <c r="KV142" s="73">
        <v>31.25</v>
      </c>
      <c r="KW142" s="73">
        <v>-4.6165884194053201E-2</v>
      </c>
      <c r="KX142" s="73"/>
      <c r="KY142" s="73">
        <v>-0.52073552425665115</v>
      </c>
      <c r="KZ142" s="73"/>
    </row>
    <row r="143" spans="1:312" x14ac:dyDescent="0.25">
      <c r="A143" s="165" t="s">
        <v>319</v>
      </c>
      <c r="B143" s="4" t="s">
        <v>524</v>
      </c>
      <c r="C143" s="4" t="s">
        <v>663</v>
      </c>
      <c r="D143" s="4" t="s">
        <v>741</v>
      </c>
      <c r="E143" s="4" t="s">
        <v>31</v>
      </c>
      <c r="F143" s="12" t="s">
        <v>561</v>
      </c>
      <c r="G143" s="12" t="s">
        <v>556</v>
      </c>
      <c r="H143" s="24">
        <v>4</v>
      </c>
      <c r="I143" s="12" t="s">
        <v>557</v>
      </c>
      <c r="J143" s="12" t="s">
        <v>565</v>
      </c>
      <c r="K143" s="23">
        <v>1000</v>
      </c>
      <c r="L143" s="94">
        <v>-3.296013018</v>
      </c>
      <c r="M143" s="94">
        <v>34.854326974999999</v>
      </c>
      <c r="N143" s="21">
        <v>42866</v>
      </c>
      <c r="O143" s="21">
        <v>42937</v>
      </c>
      <c r="P143" s="23">
        <f t="shared" si="17"/>
        <v>71</v>
      </c>
      <c r="Q143" s="73">
        <f>INDEX([1]Sheet1!$J:$J,MATCH(A143,[1]Sheet1!$A:$A,0))</f>
        <v>16.575000300999999</v>
      </c>
      <c r="R143" s="87" t="s">
        <v>94</v>
      </c>
      <c r="S143" s="81">
        <v>1.5</v>
      </c>
      <c r="T143" s="78">
        <v>2.8</v>
      </c>
      <c r="AQ143" s="100">
        <v>6</v>
      </c>
      <c r="EH143" s="25">
        <v>7</v>
      </c>
      <c r="EI143" s="23">
        <f t="shared" si="20"/>
        <v>13</v>
      </c>
      <c r="EJ143" s="25">
        <v>15</v>
      </c>
      <c r="EO143" s="12">
        <v>1</v>
      </c>
      <c r="EZ143">
        <v>2</v>
      </c>
      <c r="JD143" s="12">
        <v>5</v>
      </c>
      <c r="JE143" s="54">
        <f t="shared" si="18"/>
        <v>7</v>
      </c>
      <c r="JF143" s="12">
        <v>7</v>
      </c>
      <c r="JI143" s="29" t="s">
        <v>892</v>
      </c>
      <c r="JS143">
        <v>4.07</v>
      </c>
      <c r="JT143">
        <v>43.6</v>
      </c>
      <c r="JU143" s="166">
        <v>4.67</v>
      </c>
      <c r="JV143" s="167">
        <v>8.81</v>
      </c>
      <c r="JW143" s="168">
        <v>2.77</v>
      </c>
      <c r="JX143" s="167"/>
      <c r="JY143" s="169"/>
      <c r="JZ143" s="116">
        <v>8.81</v>
      </c>
      <c r="KA143" s="170">
        <v>1.97</v>
      </c>
      <c r="KE143" s="37">
        <v>2.93</v>
      </c>
      <c r="KJ143" s="103" t="str">
        <f t="shared" si="21"/>
        <v/>
      </c>
      <c r="KK143" s="103" t="str">
        <f t="shared" si="22"/>
        <v/>
      </c>
      <c r="KL143" s="103">
        <f t="shared" si="23"/>
        <v>13.48</v>
      </c>
      <c r="KM143" s="103">
        <f>IF(ISBLANK(JU143),"",IF(ISBLANK(JS145),"",IFERROR(((JU143-JS145)/0.36/P143),"")))</f>
        <v>-2.895148669796558E-2</v>
      </c>
      <c r="KN143" s="103">
        <f>IF(ISBLANK(JU143),"",IF(ISBLANK(JU145),"",IFERROR(((JU143-JU145)/0.36/P143),"")))</f>
        <v>4.7339593114241005E-2</v>
      </c>
      <c r="KO143" s="103">
        <f>IF(ISBLANK(KL143),"",IF(ISBLANK(JT145),"",IFERROR(((KL143-JT145)/0.36/P143),"")))</f>
        <v>-0.10798122065727707</v>
      </c>
      <c r="KP143" s="103">
        <f>IF(ISBLANK(KL145),"",IF(ISBLANK(KL143),"",IFERROR(((KL143-KL145)/0.36/P143),"")))</f>
        <v>0.1909233176838811</v>
      </c>
      <c r="KQ143" s="103"/>
      <c r="KR143" s="103"/>
      <c r="KS143" s="103">
        <v>0.81</v>
      </c>
      <c r="KT143" s="103">
        <v>0.12</v>
      </c>
      <c r="KU143">
        <v>13.48</v>
      </c>
      <c r="KV143" s="73">
        <v>37.44444444444445</v>
      </c>
      <c r="KW143" s="73">
        <v>-2.895148669796558E-2</v>
      </c>
      <c r="KX143" s="73">
        <v>4.7339593114241005E-2</v>
      </c>
      <c r="KY143" s="73">
        <v>-0.10798122065727707</v>
      </c>
      <c r="KZ143" s="73">
        <v>0.1909233176838811</v>
      </c>
    </row>
    <row r="144" spans="1:312" x14ac:dyDescent="0.25">
      <c r="A144" s="165" t="s">
        <v>320</v>
      </c>
      <c r="B144" s="4" t="s">
        <v>524</v>
      </c>
      <c r="C144" s="4" t="s">
        <v>663</v>
      </c>
      <c r="D144" s="4" t="s">
        <v>741</v>
      </c>
      <c r="E144" s="4" t="s">
        <v>31</v>
      </c>
      <c r="F144" s="12" t="s">
        <v>561</v>
      </c>
      <c r="G144" s="12" t="s">
        <v>556</v>
      </c>
      <c r="H144" s="24">
        <v>4</v>
      </c>
      <c r="I144" s="12" t="s">
        <v>562</v>
      </c>
      <c r="J144" s="12" t="s">
        <v>565</v>
      </c>
      <c r="K144" s="23">
        <v>1000</v>
      </c>
      <c r="L144" s="94">
        <v>-3.296013018</v>
      </c>
      <c r="M144" s="94">
        <v>34.854326974999999</v>
      </c>
      <c r="N144" s="21">
        <v>42866</v>
      </c>
      <c r="O144" s="21">
        <v>42937</v>
      </c>
      <c r="P144" s="23">
        <f t="shared" si="17"/>
        <v>71</v>
      </c>
      <c r="Q144" s="73">
        <f>INDEX([1]Sheet1!$J:$J,MATCH(A144,[1]Sheet1!$A:$A,0))</f>
        <v>16.575000300999999</v>
      </c>
      <c r="R144" s="87" t="s">
        <v>94</v>
      </c>
      <c r="T144" s="81">
        <v>4.7</v>
      </c>
      <c r="Z144" s="100">
        <v>6</v>
      </c>
      <c r="BF144" s="100">
        <v>5</v>
      </c>
      <c r="CE144" s="100">
        <v>10</v>
      </c>
      <c r="EH144" s="25">
        <v>20</v>
      </c>
      <c r="EI144" s="23">
        <f t="shared" si="20"/>
        <v>41</v>
      </c>
      <c r="EJ144" s="25">
        <v>45</v>
      </c>
      <c r="EN144" s="1">
        <v>1.5</v>
      </c>
      <c r="EO144" s="12">
        <v>3.8</v>
      </c>
      <c r="EU144">
        <v>2</v>
      </c>
      <c r="GF144" s="4">
        <v>5</v>
      </c>
      <c r="HA144" s="4">
        <v>5</v>
      </c>
      <c r="HC144" s="4">
        <v>3</v>
      </c>
      <c r="JD144" s="12">
        <v>15</v>
      </c>
      <c r="JE144" s="12">
        <f t="shared" si="18"/>
        <v>30</v>
      </c>
      <c r="JF144" s="12">
        <v>30</v>
      </c>
      <c r="JI144" s="29" t="s">
        <v>892</v>
      </c>
      <c r="JS144">
        <v>24.86</v>
      </c>
      <c r="JT144">
        <v>46.29</v>
      </c>
      <c r="JU144" s="166">
        <v>3.6</v>
      </c>
      <c r="JV144" s="167">
        <v>14.01</v>
      </c>
      <c r="JW144" s="168">
        <v>2.35</v>
      </c>
      <c r="JX144" s="167"/>
      <c r="JY144" s="169"/>
      <c r="JZ144" s="116">
        <v>14.01</v>
      </c>
      <c r="KA144" s="170">
        <v>4.88</v>
      </c>
      <c r="KD144" s="28">
        <v>2.73</v>
      </c>
      <c r="KE144" s="28">
        <v>2.4500000000000002</v>
      </c>
      <c r="KJ144" s="103" t="str">
        <f t="shared" si="21"/>
        <v/>
      </c>
      <c r="KK144" s="103" t="str">
        <f t="shared" si="22"/>
        <v/>
      </c>
      <c r="KL144" s="103">
        <f t="shared" si="23"/>
        <v>17.61</v>
      </c>
      <c r="KM144" s="103">
        <f>IF(ISBLANK(JU144),"",IF(ISBLANK(JS145),"",IFERROR(((JU144-JS145)/0.36/P144),"")))</f>
        <v>-7.0813771517996865E-2</v>
      </c>
      <c r="KN144" s="103">
        <f>IF(ISBLANK(JU144),"",IF(ISBLANK(JU145),"",IFERROR(((JU144-JU145)/0.36/P144),"")))</f>
        <v>5.4773082942097071E-3</v>
      </c>
      <c r="KO144" s="103">
        <f>IF(ISBLANK(KL144),"",IF(ISBLANK(JT145),"",IFERROR(((KL144-JT145)/0.36/P144),"")))</f>
        <v>5.3599374021909139E-2</v>
      </c>
      <c r="KP144" s="103">
        <f>IF(ISBLANK(KL145),"",IF(ISBLANK(KL144),"",IFERROR(((KL144-KL145)/0.36/P144),"")))</f>
        <v>0.35250391236306733</v>
      </c>
      <c r="KQ144" s="103">
        <v>0.98</v>
      </c>
      <c r="KR144" s="103">
        <v>0.16</v>
      </c>
      <c r="KS144" s="103">
        <v>1.1599999999999999</v>
      </c>
      <c r="KT144" s="103">
        <v>0.17</v>
      </c>
      <c r="KU144">
        <v>17.61</v>
      </c>
      <c r="KV144" s="73">
        <v>48.916666666666664</v>
      </c>
      <c r="KW144" s="73">
        <v>-7.0813771517996865E-2</v>
      </c>
      <c r="KX144" s="73">
        <v>5.4773082942097071E-3</v>
      </c>
      <c r="KY144" s="73">
        <v>5.3599374021909139E-2</v>
      </c>
      <c r="KZ144" s="73">
        <v>0.35250391236306733</v>
      </c>
    </row>
    <row r="145" spans="1:312" x14ac:dyDescent="0.25">
      <c r="A145" s="165" t="s">
        <v>321</v>
      </c>
      <c r="B145" s="4" t="s">
        <v>524</v>
      </c>
      <c r="C145" s="4" t="s">
        <v>663</v>
      </c>
      <c r="D145" s="4" t="s">
        <v>741</v>
      </c>
      <c r="E145" s="4" t="s">
        <v>31</v>
      </c>
      <c r="F145" s="12" t="s">
        <v>561</v>
      </c>
      <c r="G145" s="12" t="s">
        <v>556</v>
      </c>
      <c r="H145" s="24">
        <v>4</v>
      </c>
      <c r="I145" s="12" t="s">
        <v>559</v>
      </c>
      <c r="J145" s="12" t="s">
        <v>565</v>
      </c>
      <c r="K145" s="23">
        <v>1000</v>
      </c>
      <c r="L145" s="94">
        <v>-3.296013018</v>
      </c>
      <c r="M145" s="94">
        <v>34.854326974999999</v>
      </c>
      <c r="N145" s="21">
        <v>42866</v>
      </c>
      <c r="O145" s="21">
        <v>42937</v>
      </c>
      <c r="P145" s="23">
        <f t="shared" si="17"/>
        <v>71</v>
      </c>
      <c r="Q145" s="73">
        <f>INDEX([1]Sheet1!$J:$J,MATCH(A145,[1]Sheet1!$A:$A,0))</f>
        <v>16.575000300999999</v>
      </c>
      <c r="R145" s="87" t="s">
        <v>94</v>
      </c>
      <c r="S145" s="81">
        <v>1.5</v>
      </c>
      <c r="T145" s="81">
        <v>5.4</v>
      </c>
      <c r="AQ145" s="100">
        <v>7</v>
      </c>
      <c r="EH145" s="25">
        <v>20</v>
      </c>
      <c r="EI145" s="23">
        <f t="shared" si="20"/>
        <v>27</v>
      </c>
      <c r="EJ145" s="25">
        <v>30</v>
      </c>
      <c r="EN145" s="1">
        <v>1.7</v>
      </c>
      <c r="EO145" s="12">
        <v>3.2</v>
      </c>
      <c r="EU145">
        <v>2</v>
      </c>
      <c r="GB145" s="4">
        <v>5</v>
      </c>
      <c r="GG145" s="4">
        <v>2</v>
      </c>
      <c r="HA145" s="4">
        <v>1</v>
      </c>
      <c r="JD145" s="12">
        <v>15</v>
      </c>
      <c r="JE145" s="54">
        <f t="shared" si="18"/>
        <v>25</v>
      </c>
      <c r="JF145" s="12">
        <v>25</v>
      </c>
      <c r="JI145" s="29" t="s">
        <v>892</v>
      </c>
      <c r="JS145">
        <v>5.41</v>
      </c>
      <c r="JT145">
        <v>16.240000000000002</v>
      </c>
      <c r="JU145" s="166">
        <v>3.46</v>
      </c>
      <c r="JV145" s="167">
        <v>5.14</v>
      </c>
      <c r="JW145" s="168">
        <v>2.2799999999999998</v>
      </c>
      <c r="JX145" s="167"/>
      <c r="JY145" s="169"/>
      <c r="JZ145" s="116">
        <v>5.14</v>
      </c>
      <c r="KA145" s="170">
        <v>2.12</v>
      </c>
      <c r="KD145" s="28">
        <v>3.35</v>
      </c>
      <c r="KE145" s="37">
        <v>2.2400000000000002</v>
      </c>
      <c r="KJ145" s="103" t="str">
        <f t="shared" si="21"/>
        <v/>
      </c>
      <c r="KK145" s="103" t="str">
        <f t="shared" si="22"/>
        <v/>
      </c>
      <c r="KL145" s="103">
        <f t="shared" si="23"/>
        <v>8.6</v>
      </c>
      <c r="KM145" s="103">
        <f>IF(ISBLANK(JU145),"",IF(ISBLANK(JS145),"",IFERROR(((JU145-JS145)/0.36/P145),"")))</f>
        <v>-7.6291079812206578E-2</v>
      </c>
      <c r="KO145" s="103">
        <f>IF(ISBLANK(KL145),"",IF(ISBLANK(JT145),"",IFERROR(((KL145-JT145)/0.36/P145),"")))</f>
        <v>-0.29890453834115815</v>
      </c>
      <c r="KQ145" s="103">
        <v>1.23</v>
      </c>
      <c r="KR145" s="103">
        <v>0.17</v>
      </c>
      <c r="KS145" s="103">
        <v>0.95</v>
      </c>
      <c r="KT145" s="103">
        <v>0.2</v>
      </c>
      <c r="KU145">
        <v>8.6</v>
      </c>
      <c r="KV145" s="73">
        <v>23.888888888888889</v>
      </c>
      <c r="KW145" s="73">
        <v>-7.6291079812206578E-2</v>
      </c>
      <c r="KX145" s="73"/>
      <c r="KY145" s="73">
        <v>-0.29890453834115815</v>
      </c>
      <c r="KZ145" s="73"/>
    </row>
    <row r="146" spans="1:312" x14ac:dyDescent="0.25">
      <c r="A146" s="12" t="s">
        <v>322</v>
      </c>
      <c r="B146" s="4" t="s">
        <v>525</v>
      </c>
      <c r="C146" s="4" t="s">
        <v>664</v>
      </c>
      <c r="D146" s="4" t="s">
        <v>742</v>
      </c>
      <c r="E146" s="4" t="s">
        <v>59</v>
      </c>
      <c r="F146" s="12" t="s">
        <v>561</v>
      </c>
      <c r="G146" s="12" t="s">
        <v>560</v>
      </c>
      <c r="H146" s="24">
        <v>1</v>
      </c>
      <c r="I146" s="12" t="s">
        <v>557</v>
      </c>
      <c r="J146" s="12" t="s">
        <v>565</v>
      </c>
      <c r="K146" s="23">
        <v>1009</v>
      </c>
      <c r="L146" s="94">
        <v>-3.3032119830000002</v>
      </c>
      <c r="M146" s="94">
        <v>34.847736032999997</v>
      </c>
      <c r="N146" s="17">
        <v>42864</v>
      </c>
      <c r="O146" s="21">
        <v>42938</v>
      </c>
      <c r="P146" s="23">
        <f t="shared" si="17"/>
        <v>74</v>
      </c>
      <c r="Q146" s="73">
        <f>INDEX([1]Sheet1!$J:$J,MATCH(A146,[1]Sheet1!$A:$A,0))</f>
        <v>6.674999863</v>
      </c>
      <c r="R146" s="87" t="s">
        <v>292</v>
      </c>
      <c r="S146" s="81">
        <v>3</v>
      </c>
      <c r="T146" s="81">
        <v>14.6</v>
      </c>
      <c r="BD146" s="100">
        <v>5</v>
      </c>
      <c r="BG146" s="100">
        <v>10</v>
      </c>
      <c r="EH146" s="25">
        <v>55</v>
      </c>
      <c r="EI146" s="23">
        <f t="shared" si="20"/>
        <v>70</v>
      </c>
      <c r="EJ146" s="25">
        <v>75</v>
      </c>
      <c r="EN146" s="1">
        <v>2</v>
      </c>
      <c r="EO146" s="12">
        <v>7.2</v>
      </c>
      <c r="EP146">
        <v>5</v>
      </c>
      <c r="FZ146" s="4">
        <v>5</v>
      </c>
      <c r="JD146" s="12">
        <v>35</v>
      </c>
      <c r="JE146" s="12">
        <f t="shared" si="18"/>
        <v>45</v>
      </c>
      <c r="JF146" s="12">
        <v>55</v>
      </c>
      <c r="JI146" s="29" t="s">
        <v>892</v>
      </c>
      <c r="JS146">
        <v>24.77</v>
      </c>
      <c r="JT146">
        <v>72.929999999999993</v>
      </c>
      <c r="JU146" s="71">
        <v>16.78</v>
      </c>
      <c r="JV146" s="29">
        <v>13.52</v>
      </c>
      <c r="JW146" s="133">
        <v>4.8</v>
      </c>
      <c r="JY146" s="7"/>
      <c r="JZ146" s="106">
        <v>13.52</v>
      </c>
      <c r="KA146" s="124">
        <v>3.5</v>
      </c>
      <c r="KD146" s="28">
        <v>4.2699999999999996</v>
      </c>
      <c r="KE146" s="37">
        <v>4.0999999999999996</v>
      </c>
      <c r="KJ146" s="103" t="str">
        <f t="shared" si="21"/>
        <v/>
      </c>
      <c r="KK146" s="103" t="str">
        <f t="shared" si="22"/>
        <v/>
      </c>
      <c r="KL146" s="103">
        <f t="shared" si="23"/>
        <v>30.3</v>
      </c>
      <c r="KM146" s="103">
        <f>IF(ISBLANK(JU146),"",IF(ISBLANK(JS147),"",IFERROR(((JU146-JS147)/0.36/P146),"")))</f>
        <v>-0.24512012012012002</v>
      </c>
      <c r="KN146" s="103">
        <f>IF(ISBLANK(JU146),"",IF(ISBLANK(JU147),"",IFERROR(((JU146-JU147)/0.36/P146),"")))</f>
        <v>0.338963963963964</v>
      </c>
      <c r="KO146" s="103">
        <f>IF(ISBLANK(KL146),"",IF(ISBLANK(JT147),"",IFERROR(((KL146-JT147)/0.36/P146),"")))</f>
        <v>-5.217717717717707E-2</v>
      </c>
      <c r="KP146" s="103">
        <f>IF(ISBLANK(KL147),"",IF(ISBLANK(KL146),"",IFERROR(((KL146-KL147)/0.36/P146),"")))</f>
        <v>0.66816816816816826</v>
      </c>
      <c r="KQ146" s="103"/>
      <c r="KR146" s="103"/>
      <c r="KS146" s="103">
        <v>1.05</v>
      </c>
      <c r="KT146" s="103">
        <v>0.17</v>
      </c>
      <c r="KU146">
        <v>30.3</v>
      </c>
      <c r="KV146" s="73">
        <v>84.166666666666671</v>
      </c>
      <c r="KW146" s="73">
        <v>-0.24512012012012002</v>
      </c>
      <c r="KX146" s="73">
        <v>0.338963963963964</v>
      </c>
      <c r="KY146" s="73">
        <v>-5.217717717717707E-2</v>
      </c>
      <c r="KZ146" s="73">
        <v>0.66816816816816826</v>
      </c>
    </row>
    <row r="147" spans="1:312" x14ac:dyDescent="0.25">
      <c r="A147" s="12" t="s">
        <v>323</v>
      </c>
      <c r="B147" s="4" t="s">
        <v>525</v>
      </c>
      <c r="C147" s="4" t="s">
        <v>664</v>
      </c>
      <c r="D147" s="4" t="s">
        <v>742</v>
      </c>
      <c r="E147" s="4" t="s">
        <v>59</v>
      </c>
      <c r="F147" s="12" t="s">
        <v>561</v>
      </c>
      <c r="G147" s="12" t="s">
        <v>560</v>
      </c>
      <c r="H147" s="24">
        <v>1</v>
      </c>
      <c r="I147" s="12" t="s">
        <v>559</v>
      </c>
      <c r="J147" s="12" t="s">
        <v>565</v>
      </c>
      <c r="K147" s="23">
        <v>1009</v>
      </c>
      <c r="L147" s="94">
        <v>-3.3032119830000002</v>
      </c>
      <c r="M147" s="94">
        <v>34.847736032999997</v>
      </c>
      <c r="N147" s="17">
        <v>42864</v>
      </c>
      <c r="O147" s="21">
        <v>42938</v>
      </c>
      <c r="P147" s="23">
        <f t="shared" si="17"/>
        <v>74</v>
      </c>
      <c r="Q147" s="73">
        <f>INDEX([1]Sheet1!$J:$J,MATCH(A147,[1]Sheet1!$A:$A,0))</f>
        <v>6.674999863</v>
      </c>
      <c r="R147" s="87" t="s">
        <v>292</v>
      </c>
      <c r="S147" s="81">
        <v>3</v>
      </c>
      <c r="T147" s="81">
        <v>19.2</v>
      </c>
      <c r="CL147" s="100">
        <v>7</v>
      </c>
      <c r="EH147" s="25">
        <v>70</v>
      </c>
      <c r="EI147" s="23">
        <f t="shared" si="20"/>
        <v>77</v>
      </c>
      <c r="EJ147" s="25">
        <v>90</v>
      </c>
      <c r="EO147" s="12">
        <v>1</v>
      </c>
      <c r="JD147" s="12">
        <v>12</v>
      </c>
      <c r="JE147" s="54">
        <f t="shared" si="18"/>
        <v>12</v>
      </c>
      <c r="JF147" s="12">
        <v>20</v>
      </c>
      <c r="JI147" s="29" t="s">
        <v>892</v>
      </c>
      <c r="JS147">
        <v>23.31</v>
      </c>
      <c r="JT147">
        <v>31.689999999999998</v>
      </c>
      <c r="JU147" s="71">
        <v>7.75</v>
      </c>
      <c r="JV147" s="29">
        <v>4.75</v>
      </c>
      <c r="JW147" s="133">
        <v>1.61</v>
      </c>
      <c r="JY147" s="7"/>
      <c r="JZ147" s="106">
        <v>4.75</v>
      </c>
      <c r="KA147" s="124">
        <v>2.7</v>
      </c>
      <c r="KD147" s="28">
        <v>3.21</v>
      </c>
      <c r="KJ147" s="103" t="str">
        <f t="shared" si="21"/>
        <v/>
      </c>
      <c r="KK147" s="103" t="str">
        <f t="shared" si="22"/>
        <v/>
      </c>
      <c r="KL147" s="103">
        <f t="shared" si="23"/>
        <v>12.5</v>
      </c>
      <c r="KM147" s="103">
        <f>IF(ISBLANK(JU147),"",IF(ISBLANK(JS147),"",IFERROR(((JU147-JS147)/0.36/P147),"")))</f>
        <v>-0.58408408408408408</v>
      </c>
      <c r="KO147" s="103">
        <f>IF(ISBLANK(KL147),"",IF(ISBLANK(JT147),"",IFERROR(((KL147-JT147)/0.36/P147),"")))</f>
        <v>-0.72034534534534522</v>
      </c>
      <c r="KQ147" s="103">
        <v>1.05</v>
      </c>
      <c r="KR147" s="103">
        <v>0.16</v>
      </c>
      <c r="KS147" s="103"/>
      <c r="KT147" s="103"/>
      <c r="KU147">
        <v>12.5</v>
      </c>
      <c r="KV147" s="73">
        <v>34.722222222222221</v>
      </c>
      <c r="KW147" s="73">
        <v>-0.58408408408408408</v>
      </c>
      <c r="KX147" s="73"/>
      <c r="KY147" s="73">
        <v>-0.72034534534534522</v>
      </c>
      <c r="KZ147" s="73"/>
    </row>
    <row r="148" spans="1:312" x14ac:dyDescent="0.25">
      <c r="A148" s="12" t="s">
        <v>324</v>
      </c>
      <c r="B148" s="4" t="s">
        <v>526</v>
      </c>
      <c r="C148" s="4" t="s">
        <v>664</v>
      </c>
      <c r="D148" s="4" t="s">
        <v>743</v>
      </c>
      <c r="E148" s="4" t="s">
        <v>59</v>
      </c>
      <c r="F148" s="12" t="s">
        <v>561</v>
      </c>
      <c r="G148" s="12" t="s">
        <v>560</v>
      </c>
      <c r="H148" s="24">
        <v>2</v>
      </c>
      <c r="I148" s="12" t="s">
        <v>557</v>
      </c>
      <c r="J148" s="12" t="s">
        <v>565</v>
      </c>
      <c r="K148" s="23">
        <v>1006</v>
      </c>
      <c r="L148" s="94">
        <v>-3.40842599</v>
      </c>
      <c r="M148" s="94">
        <v>34.850243982000002</v>
      </c>
      <c r="N148" s="17">
        <v>42864</v>
      </c>
      <c r="O148" s="21">
        <v>42938</v>
      </c>
      <c r="P148" s="23">
        <f t="shared" si="17"/>
        <v>74</v>
      </c>
      <c r="Q148" s="73">
        <f>INDEX([1]Sheet1!$J:$J,MATCH(A148,[1]Sheet1!$A:$A,0))</f>
        <v>6.674999863</v>
      </c>
      <c r="R148" s="87" t="s">
        <v>292</v>
      </c>
      <c r="S148" s="81">
        <v>1.2</v>
      </c>
      <c r="T148" s="81">
        <v>7.4</v>
      </c>
      <c r="AV148" s="100">
        <v>7</v>
      </c>
      <c r="BG148" s="100">
        <v>5</v>
      </c>
      <c r="CE148" s="100">
        <v>5</v>
      </c>
      <c r="EH148" s="25">
        <v>10</v>
      </c>
      <c r="EI148" s="23">
        <f t="shared" si="20"/>
        <v>27</v>
      </c>
      <c r="EJ148" s="25">
        <v>35</v>
      </c>
      <c r="EN148" s="1">
        <v>1.5</v>
      </c>
      <c r="EO148" s="12">
        <v>4.8</v>
      </c>
      <c r="GF148" s="4">
        <v>5</v>
      </c>
      <c r="JD148" s="12">
        <v>8</v>
      </c>
      <c r="JE148" s="12">
        <f t="shared" si="18"/>
        <v>13</v>
      </c>
      <c r="JF148" s="12">
        <v>15</v>
      </c>
      <c r="JI148" s="29" t="s">
        <v>892</v>
      </c>
      <c r="JS148">
        <v>14.68</v>
      </c>
      <c r="JT148">
        <v>29.67</v>
      </c>
      <c r="JU148" s="71">
        <v>4.42</v>
      </c>
      <c r="JV148" s="29">
        <v>16.88</v>
      </c>
      <c r="JW148" s="133">
        <v>2.27</v>
      </c>
      <c r="JY148" s="7"/>
      <c r="JZ148" s="106">
        <v>16.88</v>
      </c>
      <c r="KA148" s="124">
        <v>4.4400000000000004</v>
      </c>
      <c r="KE148" s="37">
        <v>6.5</v>
      </c>
      <c r="KJ148" s="103" t="str">
        <f t="shared" si="21"/>
        <v/>
      </c>
      <c r="KK148" s="103" t="str">
        <f t="shared" si="22"/>
        <v/>
      </c>
      <c r="KL148" s="103">
        <f t="shared" si="23"/>
        <v>21.299999999999997</v>
      </c>
      <c r="KM148" s="103">
        <f>IF(ISBLANK(JU148),"",IF(ISBLANK(JS149),"",IFERROR(((JU148-JS149)/0.36/P148),"")))</f>
        <v>0.12162162162162164</v>
      </c>
      <c r="KN148" s="103">
        <f>IF(ISBLANK(JU148),"",IF(ISBLANK(JU149),"",IFERROR(((JU148-JU149)/0.36/P148),"")))</f>
        <v>0.14939939939939939</v>
      </c>
      <c r="KO148" s="103">
        <f>IF(ISBLANK(KL148),"",IF(ISBLANK(JT149),"",IFERROR(((KL148-JT149)/0.36/P148),"")))</f>
        <v>0.17905405405405392</v>
      </c>
      <c r="KP148" s="103">
        <f>IF(ISBLANK(KL149),"",IF(ISBLANK(KL148),"",IFERROR(((KL148-KL149)/0.36/P148),"")))</f>
        <v>0.49849849849849848</v>
      </c>
      <c r="KQ148" s="103"/>
      <c r="KR148" s="103"/>
      <c r="KS148" s="103">
        <v>1.1599999999999999</v>
      </c>
      <c r="KT148" s="103">
        <v>0.19</v>
      </c>
      <c r="KU148">
        <v>21.299999999999997</v>
      </c>
      <c r="KV148" s="73">
        <v>59.166666666666664</v>
      </c>
      <c r="KW148" s="73">
        <v>0.12162162162162164</v>
      </c>
      <c r="KX148" s="73">
        <v>0.14939939939939939</v>
      </c>
      <c r="KY148" s="73">
        <v>0.17905405405405392</v>
      </c>
      <c r="KZ148" s="73">
        <v>0.49849849849849848</v>
      </c>
    </row>
    <row r="149" spans="1:312" x14ac:dyDescent="0.25">
      <c r="A149" s="12" t="s">
        <v>325</v>
      </c>
      <c r="B149" s="4" t="s">
        <v>526</v>
      </c>
      <c r="C149" s="4" t="s">
        <v>664</v>
      </c>
      <c r="D149" s="12" t="s">
        <v>743</v>
      </c>
      <c r="E149" s="4" t="s">
        <v>59</v>
      </c>
      <c r="F149" s="12" t="s">
        <v>561</v>
      </c>
      <c r="G149" s="12" t="s">
        <v>560</v>
      </c>
      <c r="H149" s="24">
        <v>2</v>
      </c>
      <c r="I149" s="12" t="s">
        <v>559</v>
      </c>
      <c r="J149" s="12" t="s">
        <v>565</v>
      </c>
      <c r="K149" s="24">
        <v>1006</v>
      </c>
      <c r="L149" s="94">
        <v>-3.40842599</v>
      </c>
      <c r="M149" s="94">
        <v>34.850243982000002</v>
      </c>
      <c r="N149" s="17">
        <v>42864</v>
      </c>
      <c r="O149" s="21">
        <v>42938</v>
      </c>
      <c r="P149" s="23">
        <f t="shared" si="17"/>
        <v>74</v>
      </c>
      <c r="Q149" s="73">
        <f>INDEX([1]Sheet1!$J:$J,MATCH(A149,[1]Sheet1!$A:$A,0))</f>
        <v>6.674999863</v>
      </c>
      <c r="R149" s="87" t="s">
        <v>292</v>
      </c>
      <c r="S149" s="81">
        <v>1</v>
      </c>
      <c r="T149" s="81">
        <v>4.8</v>
      </c>
      <c r="BG149" s="100">
        <v>20</v>
      </c>
      <c r="CE149" s="100">
        <v>6</v>
      </c>
      <c r="EH149" s="25">
        <v>15</v>
      </c>
      <c r="EI149" s="23">
        <f t="shared" si="20"/>
        <v>41</v>
      </c>
      <c r="EJ149" s="25">
        <v>50</v>
      </c>
      <c r="EN149" s="1">
        <v>1.5</v>
      </c>
      <c r="EO149" s="12">
        <v>0.9</v>
      </c>
      <c r="GC149" s="4">
        <v>10</v>
      </c>
      <c r="JD149" s="12">
        <v>2</v>
      </c>
      <c r="JE149" s="54">
        <f t="shared" si="18"/>
        <v>12</v>
      </c>
      <c r="JF149" s="12">
        <v>15</v>
      </c>
      <c r="JI149" s="29" t="s">
        <v>892</v>
      </c>
      <c r="JS149">
        <v>1.18</v>
      </c>
      <c r="JT149">
        <v>16.53</v>
      </c>
      <c r="JU149" s="71">
        <v>0.44</v>
      </c>
      <c r="JV149" s="29">
        <v>7.58</v>
      </c>
      <c r="JW149" s="133">
        <v>0.4</v>
      </c>
      <c r="JY149" s="7"/>
      <c r="JZ149" s="106">
        <v>7.58</v>
      </c>
      <c r="KA149" s="124">
        <v>1.8</v>
      </c>
      <c r="KE149" s="37">
        <v>1.3</v>
      </c>
      <c r="KJ149" s="103" t="str">
        <f t="shared" si="21"/>
        <v/>
      </c>
      <c r="KK149" s="103" t="str">
        <f t="shared" si="22"/>
        <v/>
      </c>
      <c r="KL149" s="103">
        <f t="shared" si="23"/>
        <v>8.02</v>
      </c>
      <c r="KM149" s="103">
        <f>IF(ISBLANK(JU149),"",IF(ISBLANK(JS149),"",IFERROR(((JU149-JS149)/0.36/P149),"")))</f>
        <v>-2.777777777777778E-2</v>
      </c>
      <c r="KO149" s="103">
        <f>IF(ISBLANK(KL149),"",IF(ISBLANK(JT149),"",IFERROR(((KL149-JT149)/0.36/P149),"")))</f>
        <v>-0.31944444444444448</v>
      </c>
      <c r="KQ149" s="103"/>
      <c r="KR149" s="103"/>
      <c r="KS149" s="103">
        <v>0.91</v>
      </c>
      <c r="KT149" s="103">
        <v>0.16</v>
      </c>
      <c r="KU149">
        <v>8.02</v>
      </c>
      <c r="KV149" s="73">
        <v>22.277777777777779</v>
      </c>
      <c r="KW149" s="73">
        <v>-2.777777777777778E-2</v>
      </c>
      <c r="KX149" s="73"/>
      <c r="KY149" s="73">
        <v>-0.31944444444444448</v>
      </c>
      <c r="KZ149" s="73"/>
    </row>
    <row r="150" spans="1:312" x14ac:dyDescent="0.25">
      <c r="A150" s="12" t="s">
        <v>326</v>
      </c>
      <c r="B150" s="12" t="s">
        <v>527</v>
      </c>
      <c r="C150" s="12" t="s">
        <v>664</v>
      </c>
      <c r="D150" s="12" t="s">
        <v>744</v>
      </c>
      <c r="E150" s="4" t="s">
        <v>59</v>
      </c>
      <c r="F150" s="12" t="s">
        <v>561</v>
      </c>
      <c r="G150" s="12" t="s">
        <v>560</v>
      </c>
      <c r="H150" s="24">
        <v>3</v>
      </c>
      <c r="I150" s="12" t="s">
        <v>557</v>
      </c>
      <c r="J150" s="12" t="s">
        <v>565</v>
      </c>
      <c r="K150" s="24">
        <v>1001</v>
      </c>
      <c r="L150" s="94">
        <v>-3.4063160140000002</v>
      </c>
      <c r="M150" s="94">
        <v>34.850407009999998</v>
      </c>
      <c r="N150" s="17">
        <v>42864</v>
      </c>
      <c r="O150" s="21">
        <v>42938</v>
      </c>
      <c r="P150" s="23">
        <f t="shared" si="17"/>
        <v>74</v>
      </c>
      <c r="Q150" s="73">
        <f>INDEX([1]Sheet1!$J:$J,MATCH(A150,[1]Sheet1!$A:$A,0))</f>
        <v>6.674999863</v>
      </c>
      <c r="R150" s="87" t="s">
        <v>292</v>
      </c>
      <c r="S150" s="81">
        <v>11</v>
      </c>
      <c r="T150" s="81">
        <v>18.8</v>
      </c>
      <c r="BG150" s="100">
        <v>10</v>
      </c>
      <c r="EH150" s="25">
        <v>35</v>
      </c>
      <c r="EI150" s="23">
        <f t="shared" si="20"/>
        <v>45</v>
      </c>
      <c r="EJ150" s="25">
        <v>60</v>
      </c>
      <c r="EN150" s="1">
        <v>1</v>
      </c>
      <c r="EO150" s="12">
        <v>1.8</v>
      </c>
      <c r="GC150" s="4">
        <v>10</v>
      </c>
      <c r="JD150" s="12">
        <v>10</v>
      </c>
      <c r="JE150" s="12">
        <f t="shared" si="18"/>
        <v>20</v>
      </c>
      <c r="JF150" s="12">
        <v>25</v>
      </c>
      <c r="JI150" s="29" t="s">
        <v>892</v>
      </c>
      <c r="JS150">
        <v>13.47</v>
      </c>
      <c r="JT150">
        <v>27.67</v>
      </c>
      <c r="JU150" s="71">
        <v>1.43</v>
      </c>
      <c r="JV150" s="29">
        <v>14.18</v>
      </c>
      <c r="JW150" s="133">
        <v>0.91</v>
      </c>
      <c r="JY150" s="7"/>
      <c r="JZ150" s="106">
        <v>14.18</v>
      </c>
      <c r="KA150" s="124">
        <v>3.95</v>
      </c>
      <c r="KE150" s="37">
        <v>3.99</v>
      </c>
      <c r="KJ150" s="103" t="str">
        <f t="shared" si="21"/>
        <v/>
      </c>
      <c r="KK150" s="103" t="str">
        <f t="shared" si="22"/>
        <v/>
      </c>
      <c r="KL150" s="103">
        <f t="shared" si="23"/>
        <v>15.61</v>
      </c>
      <c r="KM150" s="103">
        <f>IF(ISBLANK(JU150),"",IF(ISBLANK(JS151),"",IFERROR(((JU150-JS151)/0.36/P150),"")))</f>
        <v>-0.22447447447447452</v>
      </c>
      <c r="KN150" s="103">
        <f>IF(ISBLANK(JU150),"",IF(ISBLANK(JU151),"",IFERROR(((JU150-JU151)/0.36/P150),"")))</f>
        <v>3.7537537537537538E-2</v>
      </c>
      <c r="KO150" s="103">
        <f>IF(ISBLANK(KL150),"",IF(ISBLANK(JT151),"",IFERROR(((KL150-JT151)/0.36/P150),"")))</f>
        <v>-0.90728228228228247</v>
      </c>
      <c r="KP150" s="103">
        <f>IF(ISBLANK(KL151),"",IF(ISBLANK(KL150),"",IFERROR(((KL150-KL151)/0.36/P150),"")))</f>
        <v>0.27064564564564558</v>
      </c>
      <c r="KQ150" s="103"/>
      <c r="KR150" s="103"/>
      <c r="KS150" s="103">
        <v>0.95</v>
      </c>
      <c r="KT150" s="103">
        <v>0.11</v>
      </c>
      <c r="KU150">
        <v>15.61</v>
      </c>
      <c r="KV150" s="73">
        <v>43.361111111111114</v>
      </c>
      <c r="KW150" s="73">
        <v>-0.22447447447447452</v>
      </c>
      <c r="KX150" s="73">
        <v>3.7537537537537538E-2</v>
      </c>
      <c r="KY150" s="73">
        <v>-0.90728228228228247</v>
      </c>
      <c r="KZ150" s="73">
        <v>0.27064564564564558</v>
      </c>
    </row>
    <row r="151" spans="1:312" x14ac:dyDescent="0.25">
      <c r="A151" s="12" t="s">
        <v>327</v>
      </c>
      <c r="B151" s="12" t="s">
        <v>527</v>
      </c>
      <c r="C151" s="12" t="s">
        <v>664</v>
      </c>
      <c r="D151" s="12" t="s">
        <v>744</v>
      </c>
      <c r="E151" s="4" t="s">
        <v>59</v>
      </c>
      <c r="F151" s="12" t="s">
        <v>561</v>
      </c>
      <c r="G151" s="12" t="s">
        <v>560</v>
      </c>
      <c r="H151" s="24">
        <v>3</v>
      </c>
      <c r="I151" s="12" t="s">
        <v>559</v>
      </c>
      <c r="J151" s="12" t="s">
        <v>565</v>
      </c>
      <c r="K151" s="24">
        <v>1001</v>
      </c>
      <c r="L151" s="94">
        <v>-3.4063160140000002</v>
      </c>
      <c r="M151" s="94">
        <v>34.850407009999998</v>
      </c>
      <c r="N151" s="17">
        <v>42864</v>
      </c>
      <c r="O151" s="21">
        <v>42938</v>
      </c>
      <c r="P151" s="23">
        <f t="shared" ref="P151:P214" si="24">O151-N151</f>
        <v>74</v>
      </c>
      <c r="Q151" s="73">
        <f>INDEX([1]Sheet1!$J:$J,MATCH(A151,[1]Sheet1!$A:$A,0))</f>
        <v>6.674999863</v>
      </c>
      <c r="R151" s="87" t="s">
        <v>292</v>
      </c>
      <c r="S151" s="81">
        <v>2</v>
      </c>
      <c r="T151" s="81">
        <v>12.1</v>
      </c>
      <c r="V151" s="100">
        <v>15</v>
      </c>
      <c r="BG151" s="100">
        <v>7</v>
      </c>
      <c r="CJ151" s="100">
        <v>5</v>
      </c>
      <c r="EH151" s="25">
        <v>30</v>
      </c>
      <c r="EI151" s="23">
        <f t="shared" si="20"/>
        <v>57</v>
      </c>
      <c r="EJ151" s="25">
        <v>55</v>
      </c>
      <c r="EN151" s="1">
        <v>1</v>
      </c>
      <c r="EO151" s="12">
        <v>0.6</v>
      </c>
      <c r="HC151" s="4">
        <v>2</v>
      </c>
      <c r="HF151" s="4">
        <v>3</v>
      </c>
      <c r="JD151" s="12">
        <v>7</v>
      </c>
      <c r="JE151" s="54">
        <f t="shared" si="18"/>
        <v>12</v>
      </c>
      <c r="JF151" s="12">
        <v>12</v>
      </c>
      <c r="JI151" s="29" t="s">
        <v>892</v>
      </c>
      <c r="JS151">
        <v>7.41</v>
      </c>
      <c r="JT151">
        <v>39.78</v>
      </c>
      <c r="JU151" s="71">
        <v>0.43</v>
      </c>
      <c r="JV151" s="29">
        <v>7.97</v>
      </c>
      <c r="JW151" s="133">
        <v>0.32</v>
      </c>
      <c r="JY151" s="7"/>
      <c r="JZ151" s="106">
        <v>7.97</v>
      </c>
      <c r="KA151" s="124">
        <v>2.0499999999999998</v>
      </c>
      <c r="KE151" s="37">
        <v>3.91</v>
      </c>
      <c r="KJ151" s="103" t="str">
        <f t="shared" si="21"/>
        <v/>
      </c>
      <c r="KK151" s="103" t="str">
        <f t="shared" si="22"/>
        <v/>
      </c>
      <c r="KL151" s="103">
        <f t="shared" si="23"/>
        <v>8.4</v>
      </c>
      <c r="KM151" s="103">
        <f>IF(ISBLANK(JU151),"",IF(ISBLANK(JS151),"",IFERROR(((JU151-JS151)/0.36/P151),"")))</f>
        <v>-0.26201201201201202</v>
      </c>
      <c r="KO151" s="103">
        <f>IF(ISBLANK(KL151),"",IF(ISBLANK(JT151),"",IFERROR(((KL151-JT151)/0.36/P151),"")))</f>
        <v>-1.177927927927928</v>
      </c>
      <c r="KQ151" s="103"/>
      <c r="KR151" s="103"/>
      <c r="KS151" s="103">
        <v>1.02</v>
      </c>
      <c r="KT151" s="103">
        <v>0.13</v>
      </c>
      <c r="KU151">
        <v>8.4</v>
      </c>
      <c r="KV151" s="73">
        <v>23.333333333333336</v>
      </c>
      <c r="KW151" s="73">
        <v>-0.26201201201201202</v>
      </c>
      <c r="KX151" s="73"/>
      <c r="KY151" s="73">
        <v>-1.177927927927928</v>
      </c>
      <c r="KZ151" s="73"/>
    </row>
    <row r="152" spans="1:312" x14ac:dyDescent="0.25">
      <c r="A152" s="12" t="s">
        <v>328</v>
      </c>
      <c r="B152" s="4" t="s">
        <v>528</v>
      </c>
      <c r="C152" s="4" t="s">
        <v>664</v>
      </c>
      <c r="D152" s="4" t="s">
        <v>745</v>
      </c>
      <c r="E152" s="4" t="s">
        <v>59</v>
      </c>
      <c r="F152" s="12" t="s">
        <v>561</v>
      </c>
      <c r="G152" s="12" t="s">
        <v>560</v>
      </c>
      <c r="H152" s="24">
        <v>4</v>
      </c>
      <c r="I152" s="12" t="s">
        <v>557</v>
      </c>
      <c r="J152" s="12" t="s">
        <v>565</v>
      </c>
      <c r="K152" s="23">
        <v>1003</v>
      </c>
      <c r="L152" s="94">
        <v>-3.4068529590000001</v>
      </c>
      <c r="M152" s="94">
        <v>34.851600005999998</v>
      </c>
      <c r="N152" s="17">
        <v>42864</v>
      </c>
      <c r="O152" s="21">
        <v>42938</v>
      </c>
      <c r="P152" s="23">
        <f t="shared" si="24"/>
        <v>74</v>
      </c>
      <c r="Q152" s="73">
        <f>INDEX([1]Sheet1!$J:$J,MATCH(A152,[1]Sheet1!$A:$A,0))</f>
        <v>6.674999863</v>
      </c>
      <c r="R152" s="87" t="s">
        <v>292</v>
      </c>
      <c r="S152" s="81">
        <v>2.5</v>
      </c>
      <c r="T152" s="81">
        <v>14.4</v>
      </c>
      <c r="BG152" s="100">
        <v>35</v>
      </c>
      <c r="BJ152" s="100">
        <v>25</v>
      </c>
      <c r="EH152" s="25">
        <v>20</v>
      </c>
      <c r="EI152" s="23">
        <f t="shared" si="20"/>
        <v>80</v>
      </c>
      <c r="EJ152" s="25">
        <v>70</v>
      </c>
      <c r="EN152" s="1">
        <v>1</v>
      </c>
      <c r="EO152" s="12">
        <v>1.8</v>
      </c>
      <c r="GC152" s="4">
        <v>15</v>
      </c>
      <c r="JD152" s="12">
        <v>7</v>
      </c>
      <c r="JE152" s="12">
        <f t="shared" si="18"/>
        <v>22</v>
      </c>
      <c r="JF152" s="12">
        <v>25</v>
      </c>
      <c r="JI152" s="29" t="s">
        <v>892</v>
      </c>
      <c r="JS152">
        <v>5.69</v>
      </c>
      <c r="JT152">
        <v>26.720000000000002</v>
      </c>
      <c r="JU152" s="71">
        <v>2.6</v>
      </c>
      <c r="JV152" s="29">
        <v>18.260000000000002</v>
      </c>
      <c r="JW152" s="133">
        <v>1.4</v>
      </c>
      <c r="JY152" s="7"/>
      <c r="JZ152" s="106">
        <v>18.260000000000002</v>
      </c>
      <c r="KA152" s="124">
        <v>5.16</v>
      </c>
      <c r="KE152" s="37">
        <v>2.33</v>
      </c>
      <c r="KJ152" s="103" t="str">
        <f t="shared" si="21"/>
        <v/>
      </c>
      <c r="KK152" s="103" t="str">
        <f t="shared" si="22"/>
        <v/>
      </c>
      <c r="KL152" s="103">
        <f t="shared" si="23"/>
        <v>20.860000000000003</v>
      </c>
      <c r="KM152" s="103">
        <f>IF(ISBLANK(JU152),"",IF(ISBLANK(JS153),"",IFERROR(((JU152-JS153)/0.36/P152),"")))</f>
        <v>-0.50900900900900903</v>
      </c>
      <c r="KN152" s="103">
        <f>IF(ISBLANK(JU152),"",IF(ISBLANK(JU153),"",IFERROR(((JU152-JU153)/0.36/P152),"")))</f>
        <v>6.0810810810810821E-2</v>
      </c>
      <c r="KO152" s="103">
        <f>IF(ISBLANK(KL152),"",IF(ISBLANK(JT153),"",IFERROR(((KL152-JT153)/0.36/P152),"")))</f>
        <v>-1.0018768768768767</v>
      </c>
      <c r="KP152" s="103">
        <f>IF(ISBLANK(KL153),"",IF(ISBLANK(KL152),"",IFERROR(((KL152-KL153)/0.36/P152),"")))</f>
        <v>0.56831831831831847</v>
      </c>
      <c r="KQ152" s="103"/>
      <c r="KR152" s="103"/>
      <c r="KS152" s="103">
        <v>0.88</v>
      </c>
      <c r="KT152" s="103">
        <v>0.1</v>
      </c>
      <c r="KU152">
        <v>20.860000000000003</v>
      </c>
      <c r="KV152" s="73">
        <v>57.944444444444457</v>
      </c>
      <c r="KW152" s="73">
        <v>-0.50900900900900903</v>
      </c>
      <c r="KX152" s="73">
        <v>6.0810810810810821E-2</v>
      </c>
      <c r="KY152" s="73">
        <v>-1.0018768768768767</v>
      </c>
      <c r="KZ152" s="73">
        <v>0.56831831831831847</v>
      </c>
    </row>
    <row r="153" spans="1:312" x14ac:dyDescent="0.25">
      <c r="A153" s="12" t="s">
        <v>329</v>
      </c>
      <c r="B153" s="4" t="s">
        <v>528</v>
      </c>
      <c r="C153" s="4" t="s">
        <v>664</v>
      </c>
      <c r="D153" s="4" t="s">
        <v>745</v>
      </c>
      <c r="E153" s="4" t="s">
        <v>59</v>
      </c>
      <c r="F153" s="12" t="s">
        <v>561</v>
      </c>
      <c r="G153" s="12" t="s">
        <v>560</v>
      </c>
      <c r="H153" s="24">
        <v>4</v>
      </c>
      <c r="I153" s="12" t="s">
        <v>559</v>
      </c>
      <c r="J153" s="12" t="s">
        <v>565</v>
      </c>
      <c r="K153" s="23">
        <v>1003</v>
      </c>
      <c r="L153" s="94">
        <v>-3.4068529590000001</v>
      </c>
      <c r="M153" s="94">
        <v>34.851600005999998</v>
      </c>
      <c r="N153" s="17">
        <v>42864</v>
      </c>
      <c r="O153" s="21">
        <v>42938</v>
      </c>
      <c r="P153" s="23">
        <f t="shared" si="24"/>
        <v>74</v>
      </c>
      <c r="Q153" s="73">
        <f>INDEX([1]Sheet1!$J:$J,MATCH(A153,[1]Sheet1!$A:$A,0))</f>
        <v>6.674999863</v>
      </c>
      <c r="R153" s="87" t="s">
        <v>292</v>
      </c>
      <c r="S153" s="81">
        <v>2.4</v>
      </c>
      <c r="T153" s="81">
        <v>15.6</v>
      </c>
      <c r="BG153" s="100">
        <v>36</v>
      </c>
      <c r="EH153" s="25">
        <v>25</v>
      </c>
      <c r="EI153" s="23">
        <f t="shared" si="20"/>
        <v>61</v>
      </c>
      <c r="EJ153" s="25">
        <v>60</v>
      </c>
      <c r="EN153" s="1">
        <v>0.4</v>
      </c>
      <c r="EO153" s="12">
        <v>0.9</v>
      </c>
      <c r="GC153" s="4">
        <v>2</v>
      </c>
      <c r="HC153" s="4">
        <v>1</v>
      </c>
      <c r="JD153" s="12">
        <v>4</v>
      </c>
      <c r="JE153" s="54">
        <f t="shared" si="18"/>
        <v>7</v>
      </c>
      <c r="JF153" s="12">
        <v>7</v>
      </c>
      <c r="JI153" s="29" t="s">
        <v>892</v>
      </c>
      <c r="JS153">
        <v>16.16</v>
      </c>
      <c r="JT153">
        <v>47.55</v>
      </c>
      <c r="JU153" s="71">
        <v>0.98</v>
      </c>
      <c r="JV153" s="29">
        <v>4.74</v>
      </c>
      <c r="JW153" s="133">
        <v>0.69</v>
      </c>
      <c r="JY153" s="7"/>
      <c r="JZ153" s="106">
        <v>4.74</v>
      </c>
      <c r="KA153" s="124">
        <v>1.76</v>
      </c>
      <c r="KJ153" s="103" t="str">
        <f t="shared" si="21"/>
        <v/>
      </c>
      <c r="KK153" s="103" t="str">
        <f t="shared" si="22"/>
        <v/>
      </c>
      <c r="KL153" s="103">
        <f t="shared" si="23"/>
        <v>5.7200000000000006</v>
      </c>
      <c r="KM153" s="103">
        <f>IF(ISBLANK(JU153),"",IF(ISBLANK(JS153),"",IFERROR(((JU153-JS153)/0.36/P153),"")))</f>
        <v>-0.56981981981981977</v>
      </c>
      <c r="KO153" s="103">
        <f>IF(ISBLANK(KL153),"",IF(ISBLANK(JT153),"",IFERROR(((KL153-JT153)/0.36/P153),"")))</f>
        <v>-1.5701951951951951</v>
      </c>
      <c r="KQ153" s="103"/>
      <c r="KR153" s="103"/>
      <c r="KS153" s="103"/>
      <c r="KT153" s="103"/>
      <c r="KU153">
        <v>5.7200000000000006</v>
      </c>
      <c r="KV153" s="73">
        <v>15.888888888888891</v>
      </c>
      <c r="KW153" s="73">
        <v>-0.56981981981981977</v>
      </c>
      <c r="KX153" s="73"/>
      <c r="KY153" s="73">
        <v>-1.5701951951951951</v>
      </c>
      <c r="KZ153" s="73"/>
    </row>
    <row r="154" spans="1:312" x14ac:dyDescent="0.25">
      <c r="A154" s="12" t="s">
        <v>330</v>
      </c>
      <c r="B154" s="4" t="s">
        <v>529</v>
      </c>
      <c r="C154" s="4" t="s">
        <v>563</v>
      </c>
      <c r="D154" s="4" t="s">
        <v>747</v>
      </c>
      <c r="E154" s="4" t="s">
        <v>137</v>
      </c>
      <c r="F154" s="12" t="s">
        <v>563</v>
      </c>
      <c r="G154" s="12" t="s">
        <v>556</v>
      </c>
      <c r="H154" s="24">
        <v>1</v>
      </c>
      <c r="I154" s="12" t="s">
        <v>557</v>
      </c>
      <c r="J154" s="12" t="s">
        <v>565</v>
      </c>
      <c r="K154" s="24">
        <v>1023</v>
      </c>
      <c r="L154" s="94">
        <v>-2.4377470369999998</v>
      </c>
      <c r="M154" s="94">
        <v>34.855161979999998</v>
      </c>
      <c r="N154" s="17">
        <v>42872</v>
      </c>
      <c r="O154" s="21">
        <v>42942</v>
      </c>
      <c r="P154" s="23">
        <f t="shared" si="24"/>
        <v>70</v>
      </c>
      <c r="Q154" s="73">
        <f>INDEX([1]Sheet1!$J:$J,MATCH(A154,[1]Sheet1!$A:$A,0))</f>
        <v>65.344653491999992</v>
      </c>
      <c r="R154" s="87" t="s">
        <v>76</v>
      </c>
      <c r="S154" s="81">
        <v>8.1999999999999993</v>
      </c>
      <c r="T154" s="81">
        <v>28.4</v>
      </c>
      <c r="AM154" s="100">
        <v>50</v>
      </c>
      <c r="EH154" s="25">
        <v>25</v>
      </c>
      <c r="EI154" s="23">
        <f t="shared" si="20"/>
        <v>75</v>
      </c>
      <c r="EJ154" s="25">
        <v>80</v>
      </c>
      <c r="EN154" s="1">
        <v>6</v>
      </c>
      <c r="EO154" s="12">
        <v>10.6</v>
      </c>
      <c r="ES154">
        <v>10</v>
      </c>
      <c r="FH154">
        <v>30</v>
      </c>
      <c r="JD154" s="12">
        <v>30</v>
      </c>
      <c r="JE154" s="12">
        <f t="shared" si="18"/>
        <v>70</v>
      </c>
      <c r="JF154" s="12">
        <v>65</v>
      </c>
      <c r="JI154" s="29" t="s">
        <v>892</v>
      </c>
      <c r="JS154">
        <v>20.74</v>
      </c>
      <c r="JT154">
        <v>65.63</v>
      </c>
      <c r="JU154" s="71">
        <v>18.05</v>
      </c>
      <c r="JV154" s="29">
        <v>33.299999999999997</v>
      </c>
      <c r="JW154" s="133">
        <v>5.54</v>
      </c>
      <c r="JY154" s="7"/>
      <c r="JZ154" s="106">
        <v>33.299999999999997</v>
      </c>
      <c r="KA154" s="124">
        <v>15.64</v>
      </c>
      <c r="KD154" s="28">
        <v>3.77</v>
      </c>
      <c r="KE154" s="37">
        <v>2.71</v>
      </c>
      <c r="KJ154" s="103" t="str">
        <f t="shared" si="21"/>
        <v/>
      </c>
      <c r="KK154" s="103" t="str">
        <f t="shared" si="22"/>
        <v/>
      </c>
      <c r="KL154" s="103">
        <f t="shared" si="23"/>
        <v>51.349999999999994</v>
      </c>
      <c r="KM154" s="103">
        <f>IF(ISBLANK(JU154),"",IF(ISBLANK(JS156),"",IFERROR(((JU154-JS156)/0.36/P154),"")))</f>
        <v>0.41190476190476194</v>
      </c>
      <c r="KN154" s="103">
        <f>IF(ISBLANK(JU154),"",IF(ISBLANK(JU156),"",IFERROR(((JU154-JU156)/0.36/P154),"")))</f>
        <v>0.33174603174603179</v>
      </c>
      <c r="KO154" s="103">
        <f>IF(ISBLANK(KL154),"",IF(ISBLANK(JT156),"",IFERROR(((KL154-JT156)/0.36/P154),"")))</f>
        <v>-0.60277777777777775</v>
      </c>
      <c r="KP154" s="103">
        <f>IF(ISBLANK(KL156),"",IF(ISBLANK(KL154),"",IFERROR(((KL154-KL156)/0.36/P154),"")))</f>
        <v>0.85039682539682515</v>
      </c>
      <c r="KQ154" s="103">
        <v>0.98</v>
      </c>
      <c r="KR154" s="103">
        <v>0.24</v>
      </c>
      <c r="KS154" s="103">
        <v>0.91</v>
      </c>
      <c r="KT154" s="103">
        <v>0.23</v>
      </c>
      <c r="KU154">
        <v>51.349999999999994</v>
      </c>
      <c r="KV154" s="73">
        <v>142.63888888888889</v>
      </c>
      <c r="KW154" s="73">
        <v>0.41190476190476194</v>
      </c>
      <c r="KX154" s="73">
        <v>0.33174603174603179</v>
      </c>
      <c r="KY154" s="73">
        <v>-0.60277777777777775</v>
      </c>
      <c r="KZ154" s="73">
        <v>0.85039682539682515</v>
      </c>
    </row>
    <row r="155" spans="1:312" x14ac:dyDescent="0.25">
      <c r="A155" s="12" t="s">
        <v>331</v>
      </c>
      <c r="B155" s="4" t="s">
        <v>529</v>
      </c>
      <c r="C155" s="4" t="s">
        <v>563</v>
      </c>
      <c r="D155" s="4" t="s">
        <v>747</v>
      </c>
      <c r="E155" s="4" t="s">
        <v>137</v>
      </c>
      <c r="F155" s="12" t="s">
        <v>563</v>
      </c>
      <c r="G155" s="12" t="s">
        <v>556</v>
      </c>
      <c r="H155" s="24">
        <v>1</v>
      </c>
      <c r="I155" s="12" t="s">
        <v>562</v>
      </c>
      <c r="J155" s="12" t="s">
        <v>565</v>
      </c>
      <c r="K155" s="24">
        <v>1023</v>
      </c>
      <c r="L155" s="94">
        <v>-2.4377470369999998</v>
      </c>
      <c r="M155" s="94">
        <v>34.855161979999998</v>
      </c>
      <c r="N155" s="17">
        <v>42872</v>
      </c>
      <c r="O155" s="21">
        <v>42942</v>
      </c>
      <c r="P155" s="23">
        <f t="shared" si="24"/>
        <v>70</v>
      </c>
      <c r="Q155" s="73">
        <f>INDEX([1]Sheet1!$J:$J,MATCH(A155,[1]Sheet1!$A:$A,0))</f>
        <v>65.344653491999992</v>
      </c>
      <c r="R155" s="87" t="s">
        <v>76</v>
      </c>
      <c r="S155" s="81">
        <v>2</v>
      </c>
      <c r="T155" s="81">
        <v>13.4</v>
      </c>
      <c r="AM155" s="100">
        <v>15</v>
      </c>
      <c r="EH155" s="25">
        <v>30</v>
      </c>
      <c r="EI155" s="23">
        <f t="shared" si="20"/>
        <v>45</v>
      </c>
      <c r="EJ155" s="25">
        <v>50</v>
      </c>
      <c r="EN155" s="1">
        <v>2.5</v>
      </c>
      <c r="EO155" s="12">
        <v>6.2</v>
      </c>
      <c r="FH155">
        <v>5</v>
      </c>
      <c r="FK155">
        <v>20</v>
      </c>
      <c r="JD155" s="12">
        <v>20</v>
      </c>
      <c r="JE155" s="54">
        <f t="shared" si="18"/>
        <v>45</v>
      </c>
      <c r="JF155" s="12">
        <v>30</v>
      </c>
      <c r="JI155" s="29" t="s">
        <v>892</v>
      </c>
      <c r="JS155">
        <v>9.19</v>
      </c>
      <c r="JT155">
        <v>48.94</v>
      </c>
      <c r="JU155" s="71">
        <v>13.9</v>
      </c>
      <c r="JV155" s="29">
        <v>10.68</v>
      </c>
      <c r="JW155" s="133">
        <v>4.3600000000000003</v>
      </c>
      <c r="JY155" s="7"/>
      <c r="JZ155" s="106">
        <v>10.68</v>
      </c>
      <c r="KA155" s="124">
        <v>2.3199999999999998</v>
      </c>
      <c r="KD155" s="28">
        <v>3.49</v>
      </c>
      <c r="KE155" s="37">
        <v>5.5</v>
      </c>
      <c r="KJ155" s="103" t="str">
        <f t="shared" si="21"/>
        <v/>
      </c>
      <c r="KK155" s="103" t="str">
        <f t="shared" si="22"/>
        <v/>
      </c>
      <c r="KL155" s="103">
        <f t="shared" si="23"/>
        <v>24.58</v>
      </c>
      <c r="KM155" s="103">
        <f>IF(ISBLANK(JU155),"",IF(ISBLANK(JS156),"",IFERROR(((JU155-JS156)/0.36/P155),"")))</f>
        <v>0.24722222222222223</v>
      </c>
      <c r="KN155" s="103">
        <f>IF(ISBLANK(JU155),"",IF(ISBLANK(JU156),"",IFERROR(((JU155-JU156)/0.36/P155),"")))</f>
        <v>0.16706349206349208</v>
      </c>
      <c r="KO155" s="103">
        <f>IF(ISBLANK(KL155),"",IF(ISBLANK(JT156),"",IFERROR(((KL155-JT156)/0.36/P155),"")))</f>
        <v>-1.6650793650793649</v>
      </c>
      <c r="KP155" s="103">
        <f>IF(ISBLANK(KL156),"",IF(ISBLANK(KL155),"",IFERROR(((KL155-KL156)/0.36/P155),"")))</f>
        <v>-0.21190476190476204</v>
      </c>
      <c r="KQ155" s="103">
        <v>1.05</v>
      </c>
      <c r="KR155" s="103">
        <v>0.21</v>
      </c>
      <c r="KS155" s="103">
        <v>1.23</v>
      </c>
      <c r="KT155" s="103">
        <v>0.27</v>
      </c>
      <c r="KU155">
        <v>24.58</v>
      </c>
      <c r="KV155" s="73">
        <v>68.277777777777771</v>
      </c>
      <c r="KW155" s="73">
        <v>0.24722222222222223</v>
      </c>
      <c r="KX155" s="73">
        <v>0.16706349206349208</v>
      </c>
      <c r="KY155" s="73">
        <v>-1.6650793650793649</v>
      </c>
      <c r="KZ155" s="73">
        <v>-0.21190476190476204</v>
      </c>
    </row>
    <row r="156" spans="1:312" x14ac:dyDescent="0.25">
      <c r="A156" s="12" t="s">
        <v>332</v>
      </c>
      <c r="B156" s="4" t="s">
        <v>529</v>
      </c>
      <c r="C156" s="4" t="s">
        <v>563</v>
      </c>
      <c r="D156" s="4" t="s">
        <v>747</v>
      </c>
      <c r="E156" s="4" t="s">
        <v>137</v>
      </c>
      <c r="F156" s="12" t="s">
        <v>563</v>
      </c>
      <c r="G156" s="12" t="s">
        <v>556</v>
      </c>
      <c r="H156" s="24">
        <v>1</v>
      </c>
      <c r="I156" s="12" t="s">
        <v>559</v>
      </c>
      <c r="J156" s="12" t="s">
        <v>565</v>
      </c>
      <c r="K156" s="24">
        <v>1023</v>
      </c>
      <c r="L156" s="94">
        <v>-2.4377470369999998</v>
      </c>
      <c r="M156" s="94">
        <v>34.855161979999998</v>
      </c>
      <c r="N156" s="17">
        <v>42872</v>
      </c>
      <c r="O156" s="21">
        <v>42942</v>
      </c>
      <c r="P156" s="23">
        <f t="shared" si="24"/>
        <v>70</v>
      </c>
      <c r="Q156" s="73">
        <f>INDEX([1]Sheet1!$J:$J,MATCH(A156,[1]Sheet1!$A:$A,0))</f>
        <v>65.344653491999992</v>
      </c>
      <c r="R156" s="87" t="s">
        <v>76</v>
      </c>
      <c r="S156" s="81">
        <v>5</v>
      </c>
      <c r="T156" s="81">
        <v>18.399999999999999</v>
      </c>
      <c r="X156" s="100">
        <v>15</v>
      </c>
      <c r="AM156" s="100">
        <v>5</v>
      </c>
      <c r="BF156" s="100">
        <v>10</v>
      </c>
      <c r="CH156" s="100">
        <v>10</v>
      </c>
      <c r="EH156" s="25">
        <v>15</v>
      </c>
      <c r="EI156" s="23">
        <f t="shared" si="20"/>
        <v>55</v>
      </c>
      <c r="EJ156" s="25">
        <v>60</v>
      </c>
      <c r="EN156" s="1">
        <v>3.5</v>
      </c>
      <c r="EO156" s="12">
        <v>4.4000000000000004</v>
      </c>
      <c r="GP156" s="4">
        <v>5</v>
      </c>
      <c r="JD156" s="12">
        <v>20</v>
      </c>
      <c r="JE156" s="12">
        <f t="shared" si="18"/>
        <v>25</v>
      </c>
      <c r="JF156" s="12">
        <v>30</v>
      </c>
      <c r="JI156" s="29" t="s">
        <v>892</v>
      </c>
      <c r="JS156">
        <v>7.67</v>
      </c>
      <c r="JT156">
        <v>66.539999999999992</v>
      </c>
      <c r="JU156" s="71">
        <v>9.69</v>
      </c>
      <c r="JV156" s="29">
        <v>20.23</v>
      </c>
      <c r="JW156" s="133">
        <v>4.84</v>
      </c>
      <c r="JY156" s="7"/>
      <c r="JZ156" s="106">
        <v>20.23</v>
      </c>
      <c r="KA156" s="124">
        <v>5.65</v>
      </c>
      <c r="KE156" s="37">
        <v>7.66</v>
      </c>
      <c r="KJ156" s="103" t="str">
        <f t="shared" si="21"/>
        <v/>
      </c>
      <c r="KK156" s="103" t="str">
        <f t="shared" si="22"/>
        <v/>
      </c>
      <c r="KL156" s="103">
        <f t="shared" si="23"/>
        <v>29.92</v>
      </c>
      <c r="KM156" s="103">
        <f>IF(ISBLANK(JU156),"",IF(ISBLANK(JS156),"",IFERROR(((JU156-JS156)/0.36/P156),"")))</f>
        <v>8.0158730158730138E-2</v>
      </c>
      <c r="KO156" s="103">
        <f>IF(ISBLANK(KL156),"",IF(ISBLANK(JT156),"",IFERROR(((KL156-JT156)/0.36/P156),"")))</f>
        <v>-1.4531746031746029</v>
      </c>
      <c r="KQ156" s="103"/>
      <c r="KR156" s="103"/>
      <c r="KS156" s="103">
        <v>1.02</v>
      </c>
      <c r="KT156" s="103">
        <v>0.18</v>
      </c>
      <c r="KU156">
        <v>29.92</v>
      </c>
      <c r="KV156" s="73">
        <v>83.111111111111114</v>
      </c>
      <c r="KW156" s="73">
        <v>8.0158730158730138E-2</v>
      </c>
      <c r="KX156" s="73"/>
      <c r="KY156" s="73">
        <v>-1.4531746031746029</v>
      </c>
      <c r="KZ156" s="73"/>
    </row>
    <row r="157" spans="1:312" x14ac:dyDescent="0.25">
      <c r="A157" s="12" t="s">
        <v>333</v>
      </c>
      <c r="B157" s="4" t="s">
        <v>530</v>
      </c>
      <c r="C157" s="4" t="s">
        <v>563</v>
      </c>
      <c r="D157" s="4" t="s">
        <v>748</v>
      </c>
      <c r="E157" s="4" t="s">
        <v>137</v>
      </c>
      <c r="F157" s="12" t="s">
        <v>563</v>
      </c>
      <c r="G157" s="12" t="s">
        <v>556</v>
      </c>
      <c r="H157" s="24">
        <v>2</v>
      </c>
      <c r="I157" s="12" t="s">
        <v>557</v>
      </c>
      <c r="J157" s="12" t="s">
        <v>565</v>
      </c>
      <c r="K157" s="24">
        <v>1025</v>
      </c>
      <c r="L157" s="94">
        <v>-2.43776598</v>
      </c>
      <c r="M157" s="94">
        <v>34.855393991</v>
      </c>
      <c r="N157" s="17">
        <v>42872</v>
      </c>
      <c r="O157" s="21">
        <v>42942</v>
      </c>
      <c r="P157" s="23">
        <f t="shared" si="24"/>
        <v>70</v>
      </c>
      <c r="Q157" s="73">
        <f>INDEX([1]Sheet1!$J:$J,MATCH(A157,[1]Sheet1!$A:$A,0))</f>
        <v>65.344653491999992</v>
      </c>
      <c r="R157" s="87" t="s">
        <v>76</v>
      </c>
      <c r="S157" s="81">
        <v>4</v>
      </c>
      <c r="T157" s="81">
        <v>10</v>
      </c>
      <c r="AK157" s="100">
        <v>5</v>
      </c>
      <c r="AM157" s="100">
        <v>10</v>
      </c>
      <c r="EH157" s="25">
        <v>25</v>
      </c>
      <c r="EI157" s="23">
        <f t="shared" si="20"/>
        <v>40</v>
      </c>
      <c r="EJ157" s="25">
        <v>50</v>
      </c>
      <c r="EN157" s="1">
        <v>2.5</v>
      </c>
      <c r="EO157" s="12">
        <v>3.8</v>
      </c>
      <c r="FH157">
        <v>5</v>
      </c>
      <c r="JD157" s="12">
        <v>12</v>
      </c>
      <c r="JE157" s="54">
        <f t="shared" si="18"/>
        <v>17</v>
      </c>
      <c r="JF157" s="12">
        <v>20</v>
      </c>
      <c r="JI157" s="29" t="s">
        <v>892</v>
      </c>
      <c r="JS157">
        <v>32.450000000000003</v>
      </c>
      <c r="JT157">
        <v>85.990000000000009</v>
      </c>
      <c r="JU157" s="71">
        <v>7.72</v>
      </c>
      <c r="JV157" s="29">
        <v>15.37</v>
      </c>
      <c r="JW157" s="133">
        <v>4.22</v>
      </c>
      <c r="JY157" s="7"/>
      <c r="JZ157" s="106">
        <v>15.37</v>
      </c>
      <c r="KA157" s="124">
        <v>4.51</v>
      </c>
      <c r="KE157" s="37">
        <v>4.7</v>
      </c>
      <c r="KJ157" s="103" t="str">
        <f t="shared" si="21"/>
        <v/>
      </c>
      <c r="KK157" s="103" t="str">
        <f t="shared" si="22"/>
        <v/>
      </c>
      <c r="KL157" s="103">
        <f t="shared" si="23"/>
        <v>23.09</v>
      </c>
      <c r="KM157" s="103" t="str">
        <f>IF(ISBLANK(JU157),"",IF(ISBLANK(JS159),"",IFERROR(((JU157-JS159)/0.36/P157),"")))</f>
        <v/>
      </c>
      <c r="KN157" s="103">
        <f>IF(ISBLANK(JU157),"",IF(ISBLANK(JU159),"",IFERROR(((JU157-JU159)/0.36/P157),"")))</f>
        <v>-0.37420634920634921</v>
      </c>
      <c r="KO157" s="103">
        <f>IF(ISBLANK(KL157),"",IF(ISBLANK(JT159),"",IFERROR(((KL157-JT159)/0.36/P157),"")))</f>
        <v>0.51388888888888884</v>
      </c>
      <c r="KP157" s="103">
        <f>IF(ISBLANK(KL159),"",IF(ISBLANK(KL157),"",IFERROR(((KL157-KL159)/0.36/P157),"")))</f>
        <v>-0.42261904761904745</v>
      </c>
      <c r="KQ157" s="103"/>
      <c r="KR157" s="103"/>
      <c r="KS157" s="103">
        <v>1.26</v>
      </c>
      <c r="KT157" s="103">
        <v>0.22</v>
      </c>
      <c r="KU157">
        <v>23.09</v>
      </c>
      <c r="KV157" s="73">
        <v>64.138888888888886</v>
      </c>
      <c r="KW157" s="73" t="s">
        <v>787</v>
      </c>
      <c r="KX157" s="73">
        <v>-0.37420634920634921</v>
      </c>
      <c r="KY157" s="73">
        <v>0.51388888888888884</v>
      </c>
      <c r="KZ157" s="73">
        <v>-0.42261904761904745</v>
      </c>
    </row>
    <row r="158" spans="1:312" x14ac:dyDescent="0.25">
      <c r="A158" s="12" t="s">
        <v>334</v>
      </c>
      <c r="B158" s="4" t="s">
        <v>530</v>
      </c>
      <c r="C158" s="4" t="s">
        <v>563</v>
      </c>
      <c r="D158" s="4" t="s">
        <v>748</v>
      </c>
      <c r="E158" s="4" t="s">
        <v>137</v>
      </c>
      <c r="F158" s="12" t="s">
        <v>563</v>
      </c>
      <c r="G158" s="12" t="s">
        <v>556</v>
      </c>
      <c r="H158" s="24">
        <v>2</v>
      </c>
      <c r="I158" s="12" t="s">
        <v>562</v>
      </c>
      <c r="J158" s="12" t="s">
        <v>565</v>
      </c>
      <c r="K158" s="24">
        <v>1025</v>
      </c>
      <c r="L158" s="94">
        <v>-2.43776598</v>
      </c>
      <c r="M158" s="94">
        <v>34.855393991</v>
      </c>
      <c r="N158" s="17">
        <v>42872</v>
      </c>
      <c r="O158" s="21">
        <v>42942</v>
      </c>
      <c r="P158" s="23">
        <f t="shared" si="24"/>
        <v>70</v>
      </c>
      <c r="Q158" s="73">
        <f>INDEX([1]Sheet1!$J:$J,MATCH(A158,[1]Sheet1!$A:$A,0))</f>
        <v>65.344653491999992</v>
      </c>
      <c r="R158" s="87" t="s">
        <v>76</v>
      </c>
      <c r="S158" s="81">
        <v>2.5</v>
      </c>
      <c r="T158" s="81">
        <v>18.2</v>
      </c>
      <c r="AK158" s="100">
        <v>15</v>
      </c>
      <c r="AM158" s="100">
        <v>20</v>
      </c>
      <c r="EH158" s="25">
        <v>15</v>
      </c>
      <c r="EI158" s="23">
        <f t="shared" si="20"/>
        <v>50</v>
      </c>
      <c r="EJ158" s="25">
        <v>65</v>
      </c>
      <c r="EN158" s="1">
        <v>2.1</v>
      </c>
      <c r="EO158" s="12">
        <v>9.6</v>
      </c>
      <c r="EX158">
        <v>10</v>
      </c>
      <c r="FH158">
        <v>15</v>
      </c>
      <c r="JD158" s="12">
        <v>10</v>
      </c>
      <c r="JE158" s="12">
        <f t="shared" si="18"/>
        <v>35</v>
      </c>
      <c r="JF158" s="12">
        <v>40</v>
      </c>
      <c r="JI158" s="29" t="s">
        <v>892</v>
      </c>
      <c r="JS158">
        <v>5.81</v>
      </c>
      <c r="JT158">
        <v>61.88</v>
      </c>
      <c r="JU158" s="71">
        <v>29.3</v>
      </c>
      <c r="JV158" s="29">
        <v>31.02</v>
      </c>
      <c r="JW158" s="133">
        <v>2.38</v>
      </c>
      <c r="JY158" s="7"/>
      <c r="JZ158" s="106">
        <v>31.02</v>
      </c>
      <c r="KA158" s="124">
        <v>11.73</v>
      </c>
      <c r="KE158" s="37">
        <v>4.87</v>
      </c>
      <c r="KJ158" s="103" t="str">
        <f t="shared" si="21"/>
        <v/>
      </c>
      <c r="KK158" s="103" t="str">
        <f t="shared" si="22"/>
        <v/>
      </c>
      <c r="KL158" s="103">
        <f t="shared" si="23"/>
        <v>60.32</v>
      </c>
      <c r="KM158" s="103" t="str">
        <f>IF(ISBLANK(JU158),"",IF(ISBLANK(JS159),"",IFERROR(((JU158-JS159)/0.36/P158),"")))</f>
        <v/>
      </c>
      <c r="KN158" s="103">
        <f>IF(ISBLANK(JU158),"",IF(ISBLANK(JU159),"",IFERROR(((JU158-JU159)/0.36/P158),"")))</f>
        <v>0.48214285714285726</v>
      </c>
      <c r="KO158" s="103">
        <f>IF(ISBLANK(KL158),"",IF(ISBLANK(JT159),"",IFERROR(((KL158-JT159)/0.36/P158),"")))</f>
        <v>1.9912698412698413</v>
      </c>
      <c r="KP158" s="103">
        <f>IF(ISBLANK(KL159),"",IF(ISBLANK(KL158),"",IFERROR(((KL158-KL159)/0.36/P158),"")))</f>
        <v>1.054761904761905</v>
      </c>
      <c r="KQ158" s="103"/>
      <c r="KR158" s="103"/>
      <c r="KS158" s="103">
        <v>1.05</v>
      </c>
      <c r="KT158" s="103">
        <v>0.28000000000000003</v>
      </c>
      <c r="KU158">
        <v>60.32</v>
      </c>
      <c r="KV158" s="73">
        <v>167.55555555555557</v>
      </c>
      <c r="KW158" s="73" t="s">
        <v>787</v>
      </c>
      <c r="KX158" s="73">
        <v>0.48214285714285726</v>
      </c>
      <c r="KY158" s="73">
        <v>1.9912698412698413</v>
      </c>
      <c r="KZ158" s="73">
        <v>1.054761904761905</v>
      </c>
    </row>
    <row r="159" spans="1:312" x14ac:dyDescent="0.25">
      <c r="A159" s="12" t="s">
        <v>335</v>
      </c>
      <c r="B159" s="4" t="s">
        <v>530</v>
      </c>
      <c r="C159" s="4" t="s">
        <v>563</v>
      </c>
      <c r="D159" s="4" t="s">
        <v>748</v>
      </c>
      <c r="E159" s="4" t="s">
        <v>137</v>
      </c>
      <c r="F159" s="12" t="s">
        <v>563</v>
      </c>
      <c r="G159" s="12" t="s">
        <v>556</v>
      </c>
      <c r="H159" s="24">
        <v>2</v>
      </c>
      <c r="I159" s="12" t="s">
        <v>559</v>
      </c>
      <c r="J159" s="12" t="s">
        <v>565</v>
      </c>
      <c r="K159" s="24">
        <v>1025</v>
      </c>
      <c r="L159" s="94">
        <v>-2.43776598</v>
      </c>
      <c r="M159" s="94">
        <v>34.855393991</v>
      </c>
      <c r="N159" s="17">
        <v>42872</v>
      </c>
      <c r="O159" s="21">
        <v>42942</v>
      </c>
      <c r="P159" s="23">
        <f t="shared" si="24"/>
        <v>70</v>
      </c>
      <c r="Q159" s="73">
        <f>INDEX([1]Sheet1!$J:$J,MATCH(A159,[1]Sheet1!$A:$A,0))</f>
        <v>65.344653491999992</v>
      </c>
      <c r="R159" s="87" t="s">
        <v>76</v>
      </c>
      <c r="S159" s="81">
        <v>3.5</v>
      </c>
      <c r="T159" s="81">
        <v>10.4</v>
      </c>
      <c r="AM159" s="100">
        <v>15</v>
      </c>
      <c r="EH159" s="25">
        <v>30</v>
      </c>
      <c r="EI159" s="23">
        <f t="shared" si="20"/>
        <v>45</v>
      </c>
      <c r="EJ159" s="25">
        <v>50</v>
      </c>
      <c r="EN159" s="1">
        <v>2.2000000000000002</v>
      </c>
      <c r="EO159" s="12">
        <v>5.4</v>
      </c>
      <c r="FH159">
        <v>5</v>
      </c>
      <c r="JD159" s="12">
        <v>18</v>
      </c>
      <c r="JE159" s="54">
        <f t="shared" si="18"/>
        <v>23</v>
      </c>
      <c r="JF159" s="12">
        <v>25</v>
      </c>
      <c r="JI159" s="29" t="s">
        <v>892</v>
      </c>
      <c r="JT159">
        <v>10.14</v>
      </c>
      <c r="JU159" s="71">
        <v>17.149999999999999</v>
      </c>
      <c r="JV159" s="29">
        <v>16.59</v>
      </c>
      <c r="JW159" s="133">
        <v>3.25</v>
      </c>
      <c r="JY159" s="7"/>
      <c r="JZ159" s="106">
        <v>16.59</v>
      </c>
      <c r="KA159" s="124">
        <v>6.1</v>
      </c>
      <c r="KD159" s="28">
        <v>2.97</v>
      </c>
      <c r="KJ159" s="103" t="str">
        <f t="shared" si="21"/>
        <v/>
      </c>
      <c r="KK159" s="103" t="str">
        <f t="shared" si="22"/>
        <v/>
      </c>
      <c r="KL159" s="103">
        <f t="shared" si="23"/>
        <v>33.739999999999995</v>
      </c>
      <c r="KM159" s="103" t="str">
        <f>IF(ISBLANK(JU159),"",IF(ISBLANK(JS159),"",IFERROR(((JU159-JS159)/0.36/P159),"")))</f>
        <v/>
      </c>
      <c r="KO159" s="103">
        <f>IF(ISBLANK(KL159),"",IF(ISBLANK(JT159),"",IFERROR(((KL159-JT159)/0.36/P159),"")))</f>
        <v>0.93650793650793629</v>
      </c>
      <c r="KQ159" s="103">
        <v>0.81</v>
      </c>
      <c r="KR159" s="103">
        <v>0.24</v>
      </c>
      <c r="KS159" s="103"/>
      <c r="KT159" s="103"/>
      <c r="KU159">
        <v>33.739999999999995</v>
      </c>
      <c r="KV159" s="73">
        <v>93.722222222222214</v>
      </c>
      <c r="KW159" s="73" t="s">
        <v>787</v>
      </c>
      <c r="KX159" s="73"/>
      <c r="KY159" s="73">
        <v>0.93650793650793629</v>
      </c>
      <c r="KZ159" s="73"/>
    </row>
    <row r="160" spans="1:312" x14ac:dyDescent="0.25">
      <c r="A160" s="12" t="s">
        <v>336</v>
      </c>
      <c r="B160" s="4" t="s">
        <v>531</v>
      </c>
      <c r="C160" s="4" t="s">
        <v>563</v>
      </c>
      <c r="D160" s="4" t="s">
        <v>749</v>
      </c>
      <c r="E160" s="4" t="s">
        <v>137</v>
      </c>
      <c r="F160" s="12" t="s">
        <v>563</v>
      </c>
      <c r="G160" s="12" t="s">
        <v>556</v>
      </c>
      <c r="H160" s="24">
        <v>3</v>
      </c>
      <c r="I160" s="12" t="s">
        <v>557</v>
      </c>
      <c r="J160" s="12" t="s">
        <v>565</v>
      </c>
      <c r="K160" s="24">
        <v>1027</v>
      </c>
      <c r="L160" s="94">
        <v>-2.4379910339999999</v>
      </c>
      <c r="M160" s="94">
        <v>34.855417963000001</v>
      </c>
      <c r="N160" s="17">
        <v>42872</v>
      </c>
      <c r="O160" s="21">
        <v>42942</v>
      </c>
      <c r="P160" s="23">
        <f t="shared" si="24"/>
        <v>70</v>
      </c>
      <c r="Q160" s="73">
        <f>INDEX([1]Sheet1!$J:$J,MATCH(A160,[1]Sheet1!$A:$A,0))</f>
        <v>65.344653491999992</v>
      </c>
      <c r="R160" s="87" t="s">
        <v>76</v>
      </c>
      <c r="S160" s="81">
        <v>4</v>
      </c>
      <c r="T160" s="81">
        <v>7.4</v>
      </c>
      <c r="AM160" s="100">
        <v>20</v>
      </c>
      <c r="CL160" s="100">
        <v>20</v>
      </c>
      <c r="EI160" s="23">
        <f t="shared" si="20"/>
        <v>40</v>
      </c>
      <c r="EJ160" s="25">
        <v>45</v>
      </c>
      <c r="EN160" s="1">
        <v>2.2000000000000002</v>
      </c>
      <c r="EO160" s="12">
        <v>9.1999999999999993</v>
      </c>
      <c r="FH160">
        <v>8</v>
      </c>
      <c r="JD160" s="12">
        <v>12</v>
      </c>
      <c r="JE160" s="12">
        <f t="shared" si="18"/>
        <v>20</v>
      </c>
      <c r="JF160" s="12">
        <v>23</v>
      </c>
      <c r="JI160" s="29" t="s">
        <v>892</v>
      </c>
      <c r="JS160">
        <v>7.99</v>
      </c>
      <c r="JT160">
        <v>51.370000000000005</v>
      </c>
      <c r="JU160" s="71">
        <v>12.5</v>
      </c>
      <c r="JV160" s="29">
        <v>5.92</v>
      </c>
      <c r="JW160" s="133">
        <v>4.99</v>
      </c>
      <c r="JY160" s="7"/>
      <c r="JZ160" s="106">
        <v>5.92</v>
      </c>
      <c r="KA160" s="124">
        <v>2.48</v>
      </c>
      <c r="KJ160" s="103" t="str">
        <f t="shared" si="21"/>
        <v/>
      </c>
      <c r="KK160" s="103" t="str">
        <f t="shared" si="22"/>
        <v/>
      </c>
      <c r="KL160" s="103">
        <f t="shared" si="23"/>
        <v>18.420000000000002</v>
      </c>
      <c r="KM160" s="103">
        <f>IF(ISBLANK(JU160),"",IF(ISBLANK(JS162),"",IFERROR(((JU160-JS162)/0.36/P160),"")))</f>
        <v>-0.35912698412698418</v>
      </c>
      <c r="KN160" s="103">
        <f>IF(ISBLANK(JU160),"",IF(ISBLANK(JU162),"",IFERROR(((JU160-JU162)/0.36/P160),"")))</f>
        <v>0.22579365079365082</v>
      </c>
      <c r="KO160" s="103">
        <f>IF(ISBLANK(KL160),"",IF(ISBLANK(JT162),"",IFERROR(((KL160-JT162)/0.36/P160),"")))</f>
        <v>-1.4345238095238098</v>
      </c>
      <c r="KP160" s="103">
        <f>IF(ISBLANK(KL162),"",IF(ISBLANK(KL160),"",IFERROR(((KL160-KL162)/0.36/P160),"")))</f>
        <v>-0.42460317460317443</v>
      </c>
      <c r="KQ160" s="103"/>
      <c r="KR160" s="103"/>
      <c r="KS160" s="103"/>
      <c r="KT160" s="103"/>
      <c r="KU160">
        <v>18.420000000000002</v>
      </c>
      <c r="KV160" s="73">
        <v>51.166666666666671</v>
      </c>
      <c r="KW160" s="73">
        <v>-0.35912698412698418</v>
      </c>
      <c r="KX160" s="73">
        <v>0.22579365079365082</v>
      </c>
      <c r="KY160" s="73">
        <v>-1.4345238095238098</v>
      </c>
      <c r="KZ160" s="73">
        <v>-0.42460317460317443</v>
      </c>
    </row>
    <row r="161" spans="1:312" x14ac:dyDescent="0.25">
      <c r="A161" s="12" t="s">
        <v>337</v>
      </c>
      <c r="B161" s="4" t="s">
        <v>531</v>
      </c>
      <c r="C161" s="4" t="s">
        <v>563</v>
      </c>
      <c r="D161" s="4" t="s">
        <v>749</v>
      </c>
      <c r="E161" s="4" t="s">
        <v>137</v>
      </c>
      <c r="F161" s="12" t="s">
        <v>563</v>
      </c>
      <c r="G161" s="12" t="s">
        <v>556</v>
      </c>
      <c r="H161" s="24">
        <v>3</v>
      </c>
      <c r="I161" s="12" t="s">
        <v>562</v>
      </c>
      <c r="J161" s="12" t="s">
        <v>565</v>
      </c>
      <c r="K161" s="24">
        <v>1027</v>
      </c>
      <c r="L161" s="94">
        <v>-2.4379910339999999</v>
      </c>
      <c r="M161" s="94">
        <v>34.855417963000001</v>
      </c>
      <c r="N161" s="17">
        <v>42872</v>
      </c>
      <c r="O161" s="21">
        <v>42942</v>
      </c>
      <c r="P161" s="23">
        <f t="shared" si="24"/>
        <v>70</v>
      </c>
      <c r="Q161" s="73">
        <f>INDEX([1]Sheet1!$J:$J,MATCH(A161,[1]Sheet1!$A:$A,0))</f>
        <v>65.344653491999992</v>
      </c>
      <c r="R161" s="87" t="s">
        <v>76</v>
      </c>
      <c r="S161" s="81">
        <v>2.5</v>
      </c>
      <c r="T161" s="81">
        <v>15.4</v>
      </c>
      <c r="AM161" s="100">
        <v>25</v>
      </c>
      <c r="EH161" s="25">
        <v>15</v>
      </c>
      <c r="EI161" s="23">
        <f t="shared" si="20"/>
        <v>40</v>
      </c>
      <c r="EJ161" s="25">
        <v>45</v>
      </c>
      <c r="EN161" s="1">
        <v>2.2000000000000002</v>
      </c>
      <c r="EO161" s="12">
        <v>6.6</v>
      </c>
      <c r="FH161">
        <v>20</v>
      </c>
      <c r="JD161" s="12">
        <v>10</v>
      </c>
      <c r="JE161" s="54">
        <f t="shared" ref="JE161:JE224" si="25">SUM(EP161:JD161)</f>
        <v>30</v>
      </c>
      <c r="JF161" s="12">
        <v>35</v>
      </c>
      <c r="JI161" s="29" t="s">
        <v>892</v>
      </c>
      <c r="JS161">
        <v>5.26</v>
      </c>
      <c r="JT161">
        <v>63.839999999999996</v>
      </c>
      <c r="JU161" s="71">
        <v>10.119999999999999</v>
      </c>
      <c r="JV161" s="29">
        <v>19.71</v>
      </c>
      <c r="JW161" s="133">
        <v>3.7</v>
      </c>
      <c r="JY161" s="7"/>
      <c r="JZ161" s="106">
        <v>19.71</v>
      </c>
      <c r="KA161" s="124">
        <v>4.7699999999999996</v>
      </c>
      <c r="KE161" s="37">
        <v>8.3800000000000008</v>
      </c>
      <c r="KJ161" s="103" t="str">
        <f t="shared" si="21"/>
        <v/>
      </c>
      <c r="KK161" s="103" t="str">
        <f t="shared" si="22"/>
        <v/>
      </c>
      <c r="KL161" s="103">
        <f t="shared" si="23"/>
        <v>29.83</v>
      </c>
      <c r="KM161" s="103">
        <f>IF(ISBLANK(JU161),"",IF(ISBLANK(JS162),"",IFERROR(((JU161-JS162)/0.36/P161),"")))</f>
        <v>-0.45357142857142863</v>
      </c>
      <c r="KN161" s="103">
        <f>IF(ISBLANK(JU161),"",IF(ISBLANK(JU162),"",IFERROR(((JU161-JU162)/0.36/P161),"")))</f>
        <v>0.13134920634920633</v>
      </c>
      <c r="KO161" s="103">
        <f>IF(ISBLANK(KL161),"",IF(ISBLANK(JT162),"",IFERROR(((KL161-JT162)/0.36/P161),"")))</f>
        <v>-0.98174603174603225</v>
      </c>
      <c r="KP161" s="103">
        <f>IF(ISBLANK(KL162),"",IF(ISBLANK(KL161),"",IFERROR(((KL161-KL162)/0.36/P161),"")))</f>
        <v>2.817460317460321E-2</v>
      </c>
      <c r="KQ161" s="103"/>
      <c r="KR161" s="103"/>
      <c r="KS161" s="103">
        <v>1.0900000000000001</v>
      </c>
      <c r="KT161" s="103">
        <v>0.26</v>
      </c>
      <c r="KU161">
        <v>29.83</v>
      </c>
      <c r="KV161" s="73">
        <v>82.861111111111114</v>
      </c>
      <c r="KW161" s="73">
        <v>-0.45357142857142863</v>
      </c>
      <c r="KX161" s="73">
        <v>0.13134920634920633</v>
      </c>
      <c r="KY161" s="73">
        <v>-0.98174603174603225</v>
      </c>
      <c r="KZ161" s="73">
        <v>2.817460317460321E-2</v>
      </c>
    </row>
    <row r="162" spans="1:312" x14ac:dyDescent="0.25">
      <c r="A162" s="12" t="s">
        <v>338</v>
      </c>
      <c r="B162" s="4" t="s">
        <v>531</v>
      </c>
      <c r="C162" s="4" t="s">
        <v>563</v>
      </c>
      <c r="D162" s="4" t="s">
        <v>749</v>
      </c>
      <c r="E162" s="4" t="s">
        <v>137</v>
      </c>
      <c r="F162" s="12" t="s">
        <v>563</v>
      </c>
      <c r="G162" s="12" t="s">
        <v>556</v>
      </c>
      <c r="H162" s="24">
        <v>3</v>
      </c>
      <c r="I162" s="12" t="s">
        <v>559</v>
      </c>
      <c r="J162" s="12" t="s">
        <v>565</v>
      </c>
      <c r="K162" s="24">
        <v>1027</v>
      </c>
      <c r="L162" s="94">
        <v>-2.4379910339999999</v>
      </c>
      <c r="M162" s="94">
        <v>34.855417963000001</v>
      </c>
      <c r="N162" s="17">
        <v>42872</v>
      </c>
      <c r="O162" s="21">
        <v>42942</v>
      </c>
      <c r="P162" s="23">
        <f t="shared" si="24"/>
        <v>70</v>
      </c>
      <c r="Q162" s="73">
        <f>INDEX([1]Sheet1!$J:$J,MATCH(A162,[1]Sheet1!$A:$A,0))</f>
        <v>65.344653491999992</v>
      </c>
      <c r="R162" s="87" t="s">
        <v>76</v>
      </c>
      <c r="S162" s="81">
        <v>5.5</v>
      </c>
      <c r="T162" s="81">
        <v>24.8</v>
      </c>
      <c r="AK162" s="100">
        <v>15</v>
      </c>
      <c r="AM162" s="100">
        <v>25</v>
      </c>
      <c r="EH162" s="25">
        <v>18</v>
      </c>
      <c r="EI162" s="23">
        <f t="shared" si="20"/>
        <v>58</v>
      </c>
      <c r="EJ162" s="25">
        <v>55</v>
      </c>
      <c r="EN162" s="1">
        <v>2.5</v>
      </c>
      <c r="EO162" s="12">
        <v>5.4</v>
      </c>
      <c r="FH162">
        <v>15</v>
      </c>
      <c r="JD162" s="12">
        <v>8</v>
      </c>
      <c r="JE162" s="12">
        <f t="shared" si="25"/>
        <v>23</v>
      </c>
      <c r="JF162" s="12">
        <v>25</v>
      </c>
      <c r="JI162" s="29" t="s">
        <v>892</v>
      </c>
      <c r="JS162">
        <v>21.55</v>
      </c>
      <c r="JT162">
        <v>54.570000000000007</v>
      </c>
      <c r="JU162" s="71">
        <v>6.81</v>
      </c>
      <c r="JV162" s="29">
        <v>22.31</v>
      </c>
      <c r="JW162" s="133">
        <v>3.7</v>
      </c>
      <c r="JY162" s="7"/>
      <c r="JZ162" s="106">
        <v>22.31</v>
      </c>
      <c r="KA162" s="124">
        <v>4.26</v>
      </c>
      <c r="KE162" s="37">
        <v>8.77</v>
      </c>
      <c r="KJ162" s="103" t="str">
        <f t="shared" si="21"/>
        <v/>
      </c>
      <c r="KK162" s="103" t="str">
        <f t="shared" si="22"/>
        <v/>
      </c>
      <c r="KL162" s="103">
        <f t="shared" si="23"/>
        <v>29.119999999999997</v>
      </c>
      <c r="KM162" s="103">
        <f>IF(ISBLANK(JU162),"",IF(ISBLANK(JS162),"",IFERROR(((JU162-JS162)/0.36/P162),"")))</f>
        <v>-0.58492063492063495</v>
      </c>
      <c r="KO162" s="103">
        <f>IF(ISBLANK(KL162),"",IF(ISBLANK(JT162),"",IFERROR(((KL162-JT162)/0.36/P162),"")))</f>
        <v>-1.0099206349206353</v>
      </c>
      <c r="KQ162" s="103"/>
      <c r="KR162" s="103"/>
      <c r="KS162" s="103">
        <v>1.89</v>
      </c>
      <c r="KT162" s="103">
        <v>0.22</v>
      </c>
      <c r="KU162">
        <v>29.119999999999997</v>
      </c>
      <c r="KV162" s="73">
        <v>80.888888888888886</v>
      </c>
      <c r="KW162" s="73">
        <v>-0.58492063492063495</v>
      </c>
      <c r="KX162" s="73"/>
      <c r="KY162" s="73">
        <v>-1.0099206349206353</v>
      </c>
      <c r="KZ162" s="73"/>
    </row>
    <row r="163" spans="1:312" x14ac:dyDescent="0.25">
      <c r="A163" s="12" t="s">
        <v>339</v>
      </c>
      <c r="B163" s="4" t="s">
        <v>532</v>
      </c>
      <c r="C163" s="4" t="s">
        <v>563</v>
      </c>
      <c r="D163" s="4" t="s">
        <v>750</v>
      </c>
      <c r="E163" s="4" t="s">
        <v>137</v>
      </c>
      <c r="F163" s="12" t="s">
        <v>563</v>
      </c>
      <c r="G163" s="12" t="s">
        <v>556</v>
      </c>
      <c r="H163" s="24">
        <v>4</v>
      </c>
      <c r="I163" s="12" t="s">
        <v>557</v>
      </c>
      <c r="J163" s="12" t="s">
        <v>565</v>
      </c>
      <c r="K163" s="98">
        <v>1026</v>
      </c>
      <c r="L163" s="96">
        <v>-2.4380789599999999</v>
      </c>
      <c r="M163" s="96">
        <v>34.854988976999998</v>
      </c>
      <c r="N163" s="17">
        <v>42872</v>
      </c>
      <c r="O163" s="21">
        <v>42942</v>
      </c>
      <c r="P163" s="23">
        <f t="shared" si="24"/>
        <v>70</v>
      </c>
      <c r="Q163" s="73">
        <f>INDEX([1]Sheet1!$J:$J,MATCH(A163,[1]Sheet1!$A:$A,0))</f>
        <v>65.344653491999992</v>
      </c>
      <c r="R163" s="87" t="s">
        <v>76</v>
      </c>
      <c r="S163" s="81">
        <v>6.5</v>
      </c>
      <c r="T163" s="81">
        <v>18.2</v>
      </c>
      <c r="AM163" s="100">
        <v>20</v>
      </c>
      <c r="BF163" s="100">
        <v>7</v>
      </c>
      <c r="EH163" s="25">
        <v>35</v>
      </c>
      <c r="EI163" s="23">
        <f t="shared" si="20"/>
        <v>62</v>
      </c>
      <c r="EJ163" s="25">
        <v>70</v>
      </c>
      <c r="EN163" s="1">
        <v>3.5</v>
      </c>
      <c r="EO163" s="12">
        <v>7.4</v>
      </c>
      <c r="FH163">
        <v>5</v>
      </c>
      <c r="JD163" s="12">
        <v>25</v>
      </c>
      <c r="JE163" s="54">
        <f t="shared" si="25"/>
        <v>30</v>
      </c>
      <c r="JF163" s="12">
        <v>35</v>
      </c>
      <c r="JI163" s="29" t="s">
        <v>892</v>
      </c>
      <c r="JS163">
        <v>8.14</v>
      </c>
      <c r="JT163">
        <v>61.99</v>
      </c>
      <c r="JU163" s="71">
        <v>16.55</v>
      </c>
      <c r="JV163" s="29">
        <v>24.26</v>
      </c>
      <c r="JW163" s="133">
        <v>4.63</v>
      </c>
      <c r="JY163" s="7"/>
      <c r="JZ163" s="106">
        <v>24.26</v>
      </c>
      <c r="KA163" s="124">
        <v>10.15</v>
      </c>
      <c r="KD163" s="28">
        <v>3.5</v>
      </c>
      <c r="KE163" s="37">
        <v>4.12</v>
      </c>
      <c r="KJ163" s="103" t="str">
        <f t="shared" si="21"/>
        <v/>
      </c>
      <c r="KK163" s="103" t="str">
        <f t="shared" si="22"/>
        <v/>
      </c>
      <c r="KL163" s="103">
        <f t="shared" si="23"/>
        <v>40.81</v>
      </c>
      <c r="KM163" s="103">
        <f>IF(ISBLANK(JU163),"",IF(ISBLANK(JS165),"",IFERROR(((JU163-JS165)/0.36/P163),"")))</f>
        <v>0.46349206349206346</v>
      </c>
      <c r="KN163" s="103">
        <f>IF(ISBLANK(JU163),"",IF(ISBLANK(JU165),"",IFERROR(((JU163-JU165)/0.36/P163),"")))</f>
        <v>0.38690476190476192</v>
      </c>
      <c r="KO163" s="103">
        <f>IF(ISBLANK(KL163),"",IF(ISBLANK(JT165),"",IFERROR(((KL163-JT165)/0.36/P163),"")))</f>
        <v>-0.34444444444444416</v>
      </c>
      <c r="KP163" s="103">
        <f>IF(ISBLANK(KL165),"",IF(ISBLANK(KL163),"",IFERROR(((KL163-KL165)/0.36/P163),"")))</f>
        <v>1.0809523809523811</v>
      </c>
      <c r="KQ163" s="103">
        <v>0.88</v>
      </c>
      <c r="KR163" s="103">
        <v>0.44</v>
      </c>
      <c r="KS163" s="103">
        <v>0.98</v>
      </c>
      <c r="KT163" s="103">
        <v>0.23</v>
      </c>
      <c r="KU163">
        <v>40.81</v>
      </c>
      <c r="KV163" s="73">
        <v>113.36111111111113</v>
      </c>
      <c r="KW163" s="73">
        <v>0.46349206349206346</v>
      </c>
      <c r="KX163" s="73">
        <v>0.38690476190476192</v>
      </c>
      <c r="KY163" s="73">
        <v>-0.34444444444444416</v>
      </c>
      <c r="KZ163" s="73">
        <v>1.0809523809523811</v>
      </c>
    </row>
    <row r="164" spans="1:312" x14ac:dyDescent="0.25">
      <c r="A164" s="12" t="s">
        <v>340</v>
      </c>
      <c r="B164" s="4" t="s">
        <v>532</v>
      </c>
      <c r="C164" s="4" t="s">
        <v>563</v>
      </c>
      <c r="D164" s="4" t="s">
        <v>750</v>
      </c>
      <c r="E164" s="4" t="s">
        <v>137</v>
      </c>
      <c r="F164" s="12" t="s">
        <v>563</v>
      </c>
      <c r="G164" s="12" t="s">
        <v>556</v>
      </c>
      <c r="H164" s="24">
        <v>4</v>
      </c>
      <c r="I164" s="12" t="s">
        <v>562</v>
      </c>
      <c r="J164" s="12" t="s">
        <v>565</v>
      </c>
      <c r="K164" s="98">
        <v>1026</v>
      </c>
      <c r="L164" s="96">
        <v>-2.4380789599999999</v>
      </c>
      <c r="M164" s="96">
        <v>34.854988976999998</v>
      </c>
      <c r="N164" s="17">
        <v>42872</v>
      </c>
      <c r="O164" s="21">
        <v>42942</v>
      </c>
      <c r="P164" s="23">
        <f t="shared" si="24"/>
        <v>70</v>
      </c>
      <c r="Q164" s="73">
        <f>INDEX([1]Sheet1!$J:$J,MATCH(A164,[1]Sheet1!$A:$A,0))</f>
        <v>65.344653491999992</v>
      </c>
      <c r="R164" s="87" t="s">
        <v>76</v>
      </c>
      <c r="S164" s="81">
        <v>2.5</v>
      </c>
      <c r="T164" s="81">
        <v>19.2</v>
      </c>
      <c r="AM164" s="100">
        <v>35</v>
      </c>
      <c r="EH164" s="25">
        <v>20</v>
      </c>
      <c r="EI164" s="23">
        <f t="shared" si="20"/>
        <v>55</v>
      </c>
      <c r="EJ164" s="25">
        <v>60</v>
      </c>
      <c r="EN164" s="1">
        <v>1</v>
      </c>
      <c r="EO164" s="12">
        <v>6</v>
      </c>
      <c r="FH164">
        <v>15</v>
      </c>
      <c r="JD164" s="12">
        <v>12</v>
      </c>
      <c r="JE164" s="12">
        <f t="shared" si="25"/>
        <v>27</v>
      </c>
      <c r="JF164" s="12">
        <v>27</v>
      </c>
      <c r="JI164" s="29" t="s">
        <v>892</v>
      </c>
      <c r="JS164">
        <v>21.61</v>
      </c>
      <c r="JT164">
        <v>88.52</v>
      </c>
      <c r="JU164" s="71">
        <v>5.67</v>
      </c>
      <c r="JV164" s="29">
        <v>19.72</v>
      </c>
      <c r="JW164" s="133">
        <v>2.1800000000000002</v>
      </c>
      <c r="JY164" s="7"/>
      <c r="JZ164" s="106">
        <v>19.72</v>
      </c>
      <c r="KA164" s="124">
        <v>8.6300000000000008</v>
      </c>
      <c r="KJ164" s="103" t="str">
        <f t="shared" si="21"/>
        <v/>
      </c>
      <c r="KK164" s="103" t="str">
        <f t="shared" si="22"/>
        <v/>
      </c>
      <c r="KL164" s="103">
        <f t="shared" si="23"/>
        <v>25.39</v>
      </c>
      <c r="KM164" s="103">
        <f>IF(ISBLANK(JU164),"",IF(ISBLANK(JS165),"",IFERROR(((JU164-JS165)/0.36/P164),"")))</f>
        <v>3.1746031746031744E-2</v>
      </c>
      <c r="KN164" s="103">
        <f>IF(ISBLANK(JU164),"",IF(ISBLANK(JU165),"",IFERROR(((JU164-JU165)/0.36/P164),"")))</f>
        <v>-4.4841269841269842E-2</v>
      </c>
      <c r="KO164" s="103">
        <f>IF(ISBLANK(KL164),"",IF(ISBLANK(JT165),"",IFERROR(((KL164-JT165)/0.36/P164),"")))</f>
        <v>-0.95634920634920617</v>
      </c>
      <c r="KP164" s="103">
        <f>IF(ISBLANK(KL165),"",IF(ISBLANK(KL164),"",IFERROR(((KL164-KL165)/0.36/P164),"")))</f>
        <v>0.4690476190476191</v>
      </c>
      <c r="KQ164" s="103"/>
      <c r="KR164" s="103"/>
      <c r="KS164" s="103"/>
      <c r="KT164" s="103"/>
      <c r="KU164">
        <v>25.39</v>
      </c>
      <c r="KV164" s="73">
        <v>70.527777777777786</v>
      </c>
      <c r="KW164" s="73">
        <v>3.1746031746031744E-2</v>
      </c>
      <c r="KX164" s="73">
        <v>-4.4841269841269842E-2</v>
      </c>
      <c r="KY164" s="73">
        <v>-0.95634920634920617</v>
      </c>
      <c r="KZ164" s="73">
        <v>0.4690476190476191</v>
      </c>
    </row>
    <row r="165" spans="1:312" s="46" customFormat="1" x14ac:dyDescent="0.25">
      <c r="A165" s="45" t="s">
        <v>341</v>
      </c>
      <c r="B165" s="47" t="s">
        <v>532</v>
      </c>
      <c r="C165" s="47" t="s">
        <v>563</v>
      </c>
      <c r="D165" s="47" t="s">
        <v>750</v>
      </c>
      <c r="E165" s="47" t="s">
        <v>137</v>
      </c>
      <c r="F165" s="45" t="s">
        <v>563</v>
      </c>
      <c r="G165" s="45" t="s">
        <v>556</v>
      </c>
      <c r="H165" s="65">
        <v>4</v>
      </c>
      <c r="I165" s="45" t="s">
        <v>559</v>
      </c>
      <c r="J165" s="45" t="s">
        <v>565</v>
      </c>
      <c r="K165" s="65">
        <v>1026</v>
      </c>
      <c r="L165" s="95">
        <v>-2.4380789599999999</v>
      </c>
      <c r="M165" s="95">
        <v>34.854988976999998</v>
      </c>
      <c r="N165" s="55">
        <v>42872</v>
      </c>
      <c r="O165" s="48">
        <v>42942</v>
      </c>
      <c r="P165" s="56">
        <f t="shared" si="24"/>
        <v>70</v>
      </c>
      <c r="Q165" s="74">
        <f>INDEX([1]Sheet1!$J:$J,MATCH(A165,[1]Sheet1!$A:$A,0))</f>
        <v>65.344653491999992</v>
      </c>
      <c r="R165" s="88" t="s">
        <v>76</v>
      </c>
      <c r="S165" s="82">
        <v>4.5</v>
      </c>
      <c r="T165" s="82">
        <v>8.8000000000000007</v>
      </c>
      <c r="U165" s="101"/>
      <c r="V165" s="149"/>
      <c r="W165" s="149"/>
      <c r="X165" s="149"/>
      <c r="Y165" s="149"/>
      <c r="Z165" s="149"/>
      <c r="AA165" s="149"/>
      <c r="AB165" s="149"/>
      <c r="AC165" s="149"/>
      <c r="AD165" s="149"/>
      <c r="AE165" s="149"/>
      <c r="AF165" s="149"/>
      <c r="AG165" s="149"/>
      <c r="AH165" s="149"/>
      <c r="AI165" s="149"/>
      <c r="AJ165" s="149"/>
      <c r="AK165" s="149">
        <v>15</v>
      </c>
      <c r="AL165" s="149"/>
      <c r="AM165" s="149"/>
      <c r="AN165" s="149"/>
      <c r="AO165" s="149"/>
      <c r="AP165" s="149"/>
      <c r="AQ165" s="149"/>
      <c r="AR165" s="149"/>
      <c r="AS165" s="149"/>
      <c r="AT165" s="149"/>
      <c r="AU165" s="149"/>
      <c r="AV165" s="149"/>
      <c r="AW165" s="149"/>
      <c r="AX165" s="149"/>
      <c r="AY165" s="149"/>
      <c r="AZ165" s="149"/>
      <c r="BA165" s="149"/>
      <c r="BB165" s="149"/>
      <c r="BC165" s="149"/>
      <c r="BD165" s="149"/>
      <c r="BE165" s="149"/>
      <c r="BF165" s="149"/>
      <c r="BG165" s="149"/>
      <c r="BH165" s="149"/>
      <c r="BI165" s="149"/>
      <c r="BJ165" s="149"/>
      <c r="BK165" s="149"/>
      <c r="BL165" s="149"/>
      <c r="BM165" s="149"/>
      <c r="BN165" s="149"/>
      <c r="BO165" s="149"/>
      <c r="BP165" s="149"/>
      <c r="BQ165" s="149"/>
      <c r="BR165" s="149"/>
      <c r="BS165" s="149"/>
      <c r="BT165" s="149"/>
      <c r="BU165" s="149"/>
      <c r="BV165" s="149"/>
      <c r="BW165" s="149"/>
      <c r="BX165" s="149"/>
      <c r="BY165" s="149"/>
      <c r="BZ165" s="149"/>
      <c r="CA165" s="149"/>
      <c r="CB165" s="149"/>
      <c r="CC165" s="149"/>
      <c r="CD165" s="149"/>
      <c r="CE165" s="149"/>
      <c r="CF165" s="149"/>
      <c r="CG165" s="149"/>
      <c r="CH165" s="149"/>
      <c r="CI165" s="149"/>
      <c r="CJ165" s="149"/>
      <c r="CK165" s="149"/>
      <c r="CL165" s="149"/>
      <c r="CM165" s="149"/>
      <c r="CN165" s="149"/>
      <c r="CO165" s="149"/>
      <c r="CP165" s="149"/>
      <c r="CQ165" s="149"/>
      <c r="CR165" s="149"/>
      <c r="CS165" s="149"/>
      <c r="CT165" s="149"/>
      <c r="CU165" s="149"/>
      <c r="CV165" s="149"/>
      <c r="CW165" s="149"/>
      <c r="CX165" s="149"/>
      <c r="CY165" s="149"/>
      <c r="CZ165" s="149"/>
      <c r="DA165" s="149"/>
      <c r="DB165" s="149"/>
      <c r="DC165" s="149"/>
      <c r="DD165" s="149"/>
      <c r="DE165" s="149"/>
      <c r="DF165" s="149"/>
      <c r="DG165" s="149"/>
      <c r="DH165" s="149"/>
      <c r="DI165" s="149"/>
      <c r="DJ165" s="149"/>
      <c r="DK165" s="149"/>
      <c r="DL165" s="149"/>
      <c r="DM165" s="149"/>
      <c r="DN165" s="149"/>
      <c r="DO165" s="149"/>
      <c r="DP165" s="149"/>
      <c r="DQ165" s="149"/>
      <c r="DR165" s="149"/>
      <c r="DS165" s="149"/>
      <c r="DT165" s="149"/>
      <c r="DU165" s="149"/>
      <c r="DV165" s="149"/>
      <c r="DW165" s="149"/>
      <c r="DX165" s="149"/>
      <c r="DY165" s="149"/>
      <c r="DZ165" s="149"/>
      <c r="EA165" s="149"/>
      <c r="EB165" s="149"/>
      <c r="EC165" s="149"/>
      <c r="ED165" s="149"/>
      <c r="EE165" s="149"/>
      <c r="EF165" s="149"/>
      <c r="EG165" s="149"/>
      <c r="EH165" s="101">
        <v>20</v>
      </c>
      <c r="EI165" s="56">
        <f t="shared" si="20"/>
        <v>35</v>
      </c>
      <c r="EJ165" s="101">
        <v>45</v>
      </c>
      <c r="EK165" s="156"/>
      <c r="EL165" s="151"/>
      <c r="EM165" s="151"/>
      <c r="EN165" s="49">
        <v>2.5</v>
      </c>
      <c r="EO165" s="45">
        <v>2.2000000000000002</v>
      </c>
      <c r="FH165" s="46">
        <v>5</v>
      </c>
      <c r="FP165" s="47"/>
      <c r="FQ165" s="47"/>
      <c r="FR165" s="47"/>
      <c r="FS165" s="47"/>
      <c r="FT165" s="47"/>
      <c r="FU165" s="47"/>
      <c r="FV165" s="47"/>
      <c r="FW165" s="47"/>
      <c r="FX165" s="47"/>
      <c r="FY165" s="47"/>
      <c r="FZ165" s="47"/>
      <c r="GA165" s="47"/>
      <c r="GB165" s="47"/>
      <c r="GC165" s="47"/>
      <c r="GD165" s="47"/>
      <c r="GE165" s="47"/>
      <c r="GF165" s="47"/>
      <c r="GG165" s="47"/>
      <c r="GH165" s="47"/>
      <c r="GI165" s="47"/>
      <c r="GJ165" s="47"/>
      <c r="GK165" s="47"/>
      <c r="GL165" s="47"/>
      <c r="GM165" s="47"/>
      <c r="GN165" s="47"/>
      <c r="GO165" s="47"/>
      <c r="GP165" s="47"/>
      <c r="GQ165" s="47"/>
      <c r="GR165" s="47"/>
      <c r="GS165" s="47"/>
      <c r="GT165" s="47"/>
      <c r="GU165" s="47"/>
      <c r="GV165" s="47"/>
      <c r="GW165" s="47"/>
      <c r="GX165" s="47"/>
      <c r="GY165" s="47"/>
      <c r="GZ165" s="47"/>
      <c r="HA165" s="47"/>
      <c r="HB165" s="47"/>
      <c r="HC165" s="47"/>
      <c r="HD165" s="47"/>
      <c r="HE165" s="47"/>
      <c r="HF165" s="47"/>
      <c r="HG165" s="47"/>
      <c r="HH165" s="47"/>
      <c r="HI165" s="47"/>
      <c r="HJ165" s="47"/>
      <c r="HK165" s="47"/>
      <c r="HL165" s="47"/>
      <c r="HM165" s="47"/>
      <c r="HN165" s="47"/>
      <c r="HO165" s="47"/>
      <c r="HP165" s="47"/>
      <c r="HQ165" s="47"/>
      <c r="HR165" s="47"/>
      <c r="HS165" s="47"/>
      <c r="HT165" s="47"/>
      <c r="HU165" s="47"/>
      <c r="HV165" s="47"/>
      <c r="HW165" s="47"/>
      <c r="HX165" s="47"/>
      <c r="HY165" s="47"/>
      <c r="HZ165" s="47"/>
      <c r="IA165" s="47"/>
      <c r="IB165" s="47"/>
      <c r="IC165" s="47"/>
      <c r="ID165" s="47"/>
      <c r="IE165" s="47"/>
      <c r="IF165" s="47"/>
      <c r="IG165" s="47"/>
      <c r="IH165" s="47"/>
      <c r="II165" s="47"/>
      <c r="IJ165" s="47"/>
      <c r="IK165" s="47"/>
      <c r="IL165" s="47"/>
      <c r="IM165" s="47"/>
      <c r="IN165" s="47"/>
      <c r="IO165" s="47"/>
      <c r="IP165" s="47"/>
      <c r="IQ165" s="47"/>
      <c r="IR165" s="47"/>
      <c r="IS165" s="47"/>
      <c r="IT165" s="47"/>
      <c r="IU165" s="47"/>
      <c r="IV165" s="47"/>
      <c r="IW165" s="47"/>
      <c r="IX165" s="47"/>
      <c r="IY165" s="47"/>
      <c r="IZ165" s="47"/>
      <c r="JA165" s="47"/>
      <c r="JB165" s="47"/>
      <c r="JC165" s="47"/>
      <c r="JD165" s="45">
        <v>10</v>
      </c>
      <c r="JE165" s="45">
        <f t="shared" si="25"/>
        <v>15</v>
      </c>
      <c r="JF165" s="45">
        <v>17</v>
      </c>
      <c r="JG165" s="47"/>
      <c r="JH165" s="151"/>
      <c r="JI165" s="52" t="s">
        <v>892</v>
      </c>
      <c r="JJ165" s="47"/>
      <c r="JK165" s="47"/>
      <c r="JO165" s="50"/>
      <c r="JP165" s="50"/>
      <c r="JQ165" s="50"/>
      <c r="JR165" s="51"/>
      <c r="JS165" s="46">
        <v>4.87</v>
      </c>
      <c r="JT165" s="46">
        <v>49.489999999999995</v>
      </c>
      <c r="JU165" s="72">
        <v>6.8</v>
      </c>
      <c r="JV165" s="52">
        <v>6.77</v>
      </c>
      <c r="JW165" s="136">
        <v>4.05</v>
      </c>
      <c r="JX165" s="52"/>
      <c r="JY165" s="61"/>
      <c r="JZ165" s="107">
        <v>6.77</v>
      </c>
      <c r="KA165" s="125">
        <v>3.34</v>
      </c>
      <c r="KD165" s="53"/>
      <c r="KE165" s="53"/>
      <c r="KF165" s="105"/>
      <c r="KG165" s="105"/>
      <c r="KH165" s="105"/>
      <c r="KI165" s="105"/>
      <c r="KJ165" s="105" t="str">
        <f t="shared" si="21"/>
        <v/>
      </c>
      <c r="KK165" s="105" t="str">
        <f t="shared" si="22"/>
        <v/>
      </c>
      <c r="KL165" s="105">
        <f t="shared" si="23"/>
        <v>13.57</v>
      </c>
      <c r="KM165" s="105">
        <f>IF(ISBLANK(JU165),"",IF(ISBLANK(JS165),"",IFERROR(((JU165-JS165)/0.36/P165),"")))</f>
        <v>7.6587301587301579E-2</v>
      </c>
      <c r="KN165" s="105"/>
      <c r="KO165" s="105">
        <f>IF(ISBLANK(KL165),"",IF(ISBLANK(JT165),"",IFERROR(((KL165-JT165)/0.36/P165),"")))</f>
        <v>-1.4253968253968252</v>
      </c>
      <c r="KP165" s="105"/>
      <c r="KQ165" s="105"/>
      <c r="KR165" s="105"/>
      <c r="KS165" s="105"/>
      <c r="KT165" s="105"/>
      <c r="KU165" s="46">
        <v>13.57</v>
      </c>
      <c r="KV165" s="74">
        <v>37.69444444444445</v>
      </c>
      <c r="KW165" s="74">
        <v>7.6587301587301579E-2</v>
      </c>
      <c r="KX165" s="74"/>
      <c r="KY165" s="74">
        <v>-1.4253968253968252</v>
      </c>
      <c r="KZ165" s="74"/>
    </row>
    <row r="166" spans="1:312" x14ac:dyDescent="0.25">
      <c r="A166" s="12" t="s">
        <v>343</v>
      </c>
      <c r="B166" s="4" t="s">
        <v>533</v>
      </c>
      <c r="C166" s="4" t="s">
        <v>661</v>
      </c>
      <c r="D166" s="4" t="s">
        <v>730</v>
      </c>
      <c r="E166" s="4" t="s">
        <v>14</v>
      </c>
      <c r="F166" s="12" t="s">
        <v>555</v>
      </c>
      <c r="G166" s="12" t="s">
        <v>556</v>
      </c>
      <c r="H166" s="24">
        <v>1</v>
      </c>
      <c r="I166" s="12" t="s">
        <v>557</v>
      </c>
      <c r="J166" s="12" t="s">
        <v>566</v>
      </c>
      <c r="K166" s="23">
        <v>954</v>
      </c>
      <c r="L166" s="94">
        <v>-2.2724839860000001</v>
      </c>
      <c r="M166" s="94">
        <v>34.023325982999999</v>
      </c>
      <c r="N166" s="21">
        <v>42940</v>
      </c>
      <c r="O166" s="21">
        <v>43009</v>
      </c>
      <c r="P166" s="23">
        <f t="shared" si="24"/>
        <v>69</v>
      </c>
      <c r="Q166" s="73">
        <f>INDEX([1]Sheet1!$J:$J,MATCH(A166,[1]Sheet1!$A:$A,0))</f>
        <v>162.634207253</v>
      </c>
      <c r="R166" s="87" t="s">
        <v>39</v>
      </c>
      <c r="S166" s="81">
        <v>4</v>
      </c>
      <c r="T166" s="81">
        <v>29.4</v>
      </c>
      <c r="AA166" s="100">
        <v>12</v>
      </c>
      <c r="AC166" s="100">
        <v>7</v>
      </c>
      <c r="EH166" s="25">
        <v>10</v>
      </c>
      <c r="EI166" s="23">
        <f t="shared" si="20"/>
        <v>29</v>
      </c>
      <c r="EJ166" s="25">
        <v>35</v>
      </c>
      <c r="EN166" s="1">
        <v>5.5</v>
      </c>
      <c r="EO166" s="1">
        <v>19.600000000000001</v>
      </c>
      <c r="EQ166">
        <v>4</v>
      </c>
      <c r="EX166">
        <v>4</v>
      </c>
      <c r="FB166">
        <v>20</v>
      </c>
      <c r="JD166" s="12">
        <v>17</v>
      </c>
      <c r="JE166" s="12">
        <f t="shared" si="25"/>
        <v>45</v>
      </c>
      <c r="JF166" s="12">
        <v>50</v>
      </c>
      <c r="JH166" s="3" t="s">
        <v>822</v>
      </c>
      <c r="JI166" s="29" t="s">
        <v>893</v>
      </c>
      <c r="JS166">
        <v>8.41</v>
      </c>
      <c r="JT166">
        <v>22.490000000000002</v>
      </c>
      <c r="JU166" s="71">
        <v>10.26</v>
      </c>
      <c r="JV166" s="37">
        <v>46.51</v>
      </c>
      <c r="JW166" s="128">
        <v>5.07</v>
      </c>
      <c r="JX166" s="37">
        <v>5.28</v>
      </c>
      <c r="JZ166" s="106">
        <v>46.51</v>
      </c>
      <c r="KA166" s="128">
        <v>5.35</v>
      </c>
      <c r="KB166" s="37">
        <v>4.8499999999999996</v>
      </c>
      <c r="KC166" t="s">
        <v>596</v>
      </c>
      <c r="KF166" s="103">
        <v>2.87</v>
      </c>
      <c r="KG166" s="103">
        <v>0.09</v>
      </c>
      <c r="KH166" s="103">
        <v>2.91</v>
      </c>
      <c r="KI166" s="103">
        <v>0.08</v>
      </c>
      <c r="KJ166" s="103">
        <f t="shared" si="21"/>
        <v>5.78</v>
      </c>
      <c r="KK166" s="103">
        <f t="shared" si="22"/>
        <v>0.16999999999999998</v>
      </c>
      <c r="KL166" s="103">
        <f t="shared" si="23"/>
        <v>56.769999999999996</v>
      </c>
      <c r="KM166" s="103">
        <f>IF(ISBLANK(JU166),"",IF(ISBLANK(JS167),"",IFERROR(((JU166-JS167)/0.36/P166),"")))</f>
        <v>0.28421900161030594</v>
      </c>
      <c r="KN166" s="103">
        <f>IF(ISBLANK(JU166),"",IF(ISBLANK(JU166),"",IFERROR(((JU166-JU167)/0.36/P166),"")))</f>
        <v>5.958132045088569E-2</v>
      </c>
      <c r="KO166" s="103">
        <f>IF(ISBLANK(JT167),"",IF(ISBLANK(KL166),"",IFERROR(((KL166-JT167)/0.36/P166),"")))</f>
        <v>1.5072463768115942</v>
      </c>
      <c r="KP166" s="103">
        <f>IF(ISBLANK(KL167),"",IF(ISBLANK(KL166),"",IFERROR(((KL166-KL167)/0.36/P166),"")))</f>
        <v>0.44605475040257647</v>
      </c>
      <c r="KU166">
        <v>56.769999999999996</v>
      </c>
      <c r="KV166" s="73">
        <v>157.69444444444443</v>
      </c>
      <c r="KW166" s="73">
        <v>0.28421900161030594</v>
      </c>
      <c r="KX166" s="73">
        <v>5.958132045088569E-2</v>
      </c>
      <c r="KY166" s="73">
        <v>1.5072463768115942</v>
      </c>
      <c r="KZ166" s="73">
        <v>0.44605475040257647</v>
      </c>
    </row>
    <row r="167" spans="1:312" x14ac:dyDescent="0.25">
      <c r="A167" s="12" t="s">
        <v>344</v>
      </c>
      <c r="B167" s="4" t="s">
        <v>533</v>
      </c>
      <c r="C167" s="4" t="s">
        <v>661</v>
      </c>
      <c r="D167" s="4" t="s">
        <v>730</v>
      </c>
      <c r="E167" s="4" t="s">
        <v>14</v>
      </c>
      <c r="F167" s="12" t="s">
        <v>555</v>
      </c>
      <c r="G167" s="12" t="s">
        <v>556</v>
      </c>
      <c r="H167" s="24">
        <v>1</v>
      </c>
      <c r="I167" s="12" t="s">
        <v>559</v>
      </c>
      <c r="J167" s="12" t="s">
        <v>566</v>
      </c>
      <c r="K167" s="23">
        <v>954</v>
      </c>
      <c r="L167" s="94">
        <v>-2.2724839860000001</v>
      </c>
      <c r="M167" s="94">
        <v>34.023325982999999</v>
      </c>
      <c r="N167" s="21">
        <v>42940</v>
      </c>
      <c r="O167" s="21">
        <v>43009</v>
      </c>
      <c r="P167" s="23">
        <f t="shared" si="24"/>
        <v>69</v>
      </c>
      <c r="Q167" s="73">
        <f>INDEX([1]Sheet1!$J:$J,MATCH(A167,[1]Sheet1!$A:$A,0))</f>
        <v>162.634207253</v>
      </c>
      <c r="R167" s="87" t="s">
        <v>39</v>
      </c>
      <c r="S167" s="81">
        <v>3.2</v>
      </c>
      <c r="T167" s="81">
        <v>11.4</v>
      </c>
      <c r="AE167" s="100">
        <v>5</v>
      </c>
      <c r="AM167" s="100">
        <v>7</v>
      </c>
      <c r="EH167" s="25">
        <v>12</v>
      </c>
      <c r="EI167" s="23">
        <f t="shared" si="20"/>
        <v>24</v>
      </c>
      <c r="EJ167" s="25">
        <v>30</v>
      </c>
      <c r="EN167" s="1">
        <v>4</v>
      </c>
      <c r="EO167" s="1">
        <v>7.4</v>
      </c>
      <c r="EZ167">
        <v>10</v>
      </c>
      <c r="HJ167" s="4">
        <v>5</v>
      </c>
      <c r="JD167" s="12">
        <v>10</v>
      </c>
      <c r="JE167" s="54">
        <f t="shared" si="25"/>
        <v>25</v>
      </c>
      <c r="JF167" s="12">
        <v>36</v>
      </c>
      <c r="JH167" s="3" t="s">
        <v>813</v>
      </c>
      <c r="JI167" s="29" t="s">
        <v>893</v>
      </c>
      <c r="JS167">
        <v>3.2</v>
      </c>
      <c r="JT167">
        <v>19.329999999999998</v>
      </c>
      <c r="JU167" s="71">
        <v>8.7799999999999994</v>
      </c>
      <c r="JV167" s="37">
        <v>36.909999999999997</v>
      </c>
      <c r="JW167" s="128">
        <v>4.92</v>
      </c>
      <c r="JX167" s="37">
        <v>3.13</v>
      </c>
      <c r="JZ167" s="106">
        <v>36.909999999999997</v>
      </c>
      <c r="KA167" s="5">
        <v>5.26</v>
      </c>
      <c r="KB167">
        <v>5.0199999999999996</v>
      </c>
      <c r="KC167" t="s">
        <v>596</v>
      </c>
      <c r="KF167" s="103">
        <v>2.73</v>
      </c>
      <c r="KG167" s="103">
        <v>0.08</v>
      </c>
      <c r="KH167" s="103">
        <v>3.99</v>
      </c>
      <c r="KI167" s="103">
        <v>0.1</v>
      </c>
      <c r="KJ167" s="103">
        <f t="shared" si="21"/>
        <v>6.7200000000000006</v>
      </c>
      <c r="KK167" s="103">
        <f t="shared" si="22"/>
        <v>0.18</v>
      </c>
      <c r="KL167" s="103">
        <f t="shared" si="23"/>
        <v>45.69</v>
      </c>
      <c r="KM167" s="103">
        <f>IF(ISBLANK(JU167),"",IF(ISBLANK(JS167),"",IFERROR(((JU167-JS167)/0.36/P167),"")))</f>
        <v>0.22463768115942026</v>
      </c>
      <c r="KO167" s="103">
        <f>IF(ISBLANK(KL167),"",IF(ISBLANK(JT167),"",IFERROR(((KL167-JT167)/0.36/P167),"")))</f>
        <v>1.0611916264090178</v>
      </c>
      <c r="KU167">
        <v>45.69</v>
      </c>
      <c r="KV167" s="73">
        <v>126.91666666666667</v>
      </c>
      <c r="KW167" s="73">
        <v>0.22463768115942026</v>
      </c>
      <c r="KX167" s="73"/>
      <c r="KY167" s="73">
        <v>1.0611916264090178</v>
      </c>
      <c r="KZ167" s="73"/>
    </row>
    <row r="168" spans="1:312" x14ac:dyDescent="0.25">
      <c r="A168" s="12" t="s">
        <v>345</v>
      </c>
      <c r="B168" s="4" t="s">
        <v>534</v>
      </c>
      <c r="C168" s="4" t="s">
        <v>661</v>
      </c>
      <c r="D168" s="4" t="s">
        <v>731</v>
      </c>
      <c r="E168" s="4" t="s">
        <v>14</v>
      </c>
      <c r="F168" s="12" t="s">
        <v>555</v>
      </c>
      <c r="G168" s="12" t="s">
        <v>556</v>
      </c>
      <c r="H168" s="24">
        <v>2</v>
      </c>
      <c r="I168" s="12" t="s">
        <v>557</v>
      </c>
      <c r="J168" s="12" t="s">
        <v>566</v>
      </c>
      <c r="K168" s="23">
        <v>953</v>
      </c>
      <c r="L168" s="94">
        <v>-2.2783000210000002</v>
      </c>
      <c r="M168" s="94">
        <v>34.024458965000001</v>
      </c>
      <c r="N168" s="21">
        <v>42940</v>
      </c>
      <c r="O168" s="21">
        <v>43009</v>
      </c>
      <c r="P168" s="23">
        <f t="shared" si="24"/>
        <v>69</v>
      </c>
      <c r="Q168" s="73">
        <f>INDEX([1]Sheet1!$J:$J,MATCH(A168,[1]Sheet1!$A:$A,0))</f>
        <v>162.634207253</v>
      </c>
      <c r="R168" s="87" t="s">
        <v>39</v>
      </c>
      <c r="S168" s="81">
        <v>1.2</v>
      </c>
      <c r="T168" s="81">
        <v>12.4</v>
      </c>
      <c r="AA168" s="100">
        <v>5</v>
      </c>
      <c r="AC168" s="100">
        <v>5</v>
      </c>
      <c r="EH168" s="25">
        <v>25</v>
      </c>
      <c r="EI168" s="23">
        <f t="shared" si="20"/>
        <v>35</v>
      </c>
      <c r="EJ168" s="25">
        <v>40</v>
      </c>
      <c r="EN168" s="1">
        <v>3.5</v>
      </c>
      <c r="EO168" s="1">
        <v>6.2</v>
      </c>
      <c r="EV168">
        <v>33</v>
      </c>
      <c r="JD168" s="12">
        <v>5</v>
      </c>
      <c r="JE168" s="12">
        <f t="shared" si="25"/>
        <v>38</v>
      </c>
      <c r="JF168" s="12">
        <v>45</v>
      </c>
      <c r="JH168" s="3" t="s">
        <v>823</v>
      </c>
      <c r="JI168" s="29" t="s">
        <v>893</v>
      </c>
      <c r="JS168">
        <v>7.67</v>
      </c>
      <c r="JT168">
        <v>30.950000000000003</v>
      </c>
      <c r="JU168" s="71">
        <v>7.72</v>
      </c>
      <c r="JV168" s="37">
        <v>20.03</v>
      </c>
      <c r="JW168" s="128"/>
      <c r="JX168" s="37">
        <v>3.7</v>
      </c>
      <c r="JZ168" s="106">
        <v>20.03</v>
      </c>
      <c r="KA168" s="5">
        <v>5.08</v>
      </c>
      <c r="KB168">
        <v>4.96</v>
      </c>
      <c r="KC168" t="s">
        <v>596</v>
      </c>
      <c r="KF168" s="138"/>
      <c r="KG168" s="138"/>
      <c r="KH168" s="103">
        <v>2.56</v>
      </c>
      <c r="KI168" s="103">
        <v>0.18</v>
      </c>
      <c r="KJ168" s="103">
        <f t="shared" si="21"/>
        <v>2.56</v>
      </c>
      <c r="KK168" s="103">
        <f t="shared" si="22"/>
        <v>0.18</v>
      </c>
      <c r="KL168" s="103">
        <f t="shared" si="23"/>
        <v>27.75</v>
      </c>
      <c r="KM168" s="103">
        <f>IF(ISBLANK(JU168),"",IF(ISBLANK(JS169),"",IFERROR(((JU168-JS169)/0.36/P168),"")))</f>
        <v>0.1388888888888889</v>
      </c>
      <c r="KN168" s="103">
        <f>IF(ISBLANK(JU168),"",IF(ISBLANK(JU168),"",IFERROR(((JU168-JU169)/0.36/P168),"")))</f>
        <v>-1.4090177133655417E-2</v>
      </c>
      <c r="KO168" s="103">
        <f>IF(ISBLANK(JT169),"",IF(ISBLANK(KL168),"",IFERROR(((KL168-JT169)/0.36/P168),"")))</f>
        <v>0.45491143317230281</v>
      </c>
      <c r="KP168" s="103">
        <f>IF(ISBLANK(KL169),"",IF(ISBLANK(KL168),"",IFERROR(((KL168-KL169)/0.36/P168),"")))</f>
        <v>-8.5748792270531365E-2</v>
      </c>
      <c r="KU168">
        <v>27.75</v>
      </c>
      <c r="KV168" s="73">
        <v>77.083333333333343</v>
      </c>
      <c r="KW168" s="73">
        <v>0.1388888888888889</v>
      </c>
      <c r="KX168" s="73">
        <v>-1.4090177133655417E-2</v>
      </c>
      <c r="KY168" s="73">
        <v>0.45491143317230281</v>
      </c>
      <c r="KZ168" s="73">
        <v>-8.5748792270531365E-2</v>
      </c>
    </row>
    <row r="169" spans="1:312" x14ac:dyDescent="0.25">
      <c r="A169" s="12" t="s">
        <v>346</v>
      </c>
      <c r="B169" s="4" t="s">
        <v>534</v>
      </c>
      <c r="C169" s="4" t="s">
        <v>661</v>
      </c>
      <c r="D169" s="4" t="s">
        <v>731</v>
      </c>
      <c r="E169" s="4" t="s">
        <v>14</v>
      </c>
      <c r="F169" s="12" t="s">
        <v>555</v>
      </c>
      <c r="G169" s="12" t="s">
        <v>556</v>
      </c>
      <c r="H169" s="24">
        <v>2</v>
      </c>
      <c r="I169" s="12" t="s">
        <v>559</v>
      </c>
      <c r="J169" s="12" t="s">
        <v>566</v>
      </c>
      <c r="K169" s="23">
        <v>953</v>
      </c>
      <c r="L169" s="94">
        <v>-2.2783000210000002</v>
      </c>
      <c r="M169" s="94">
        <v>34.024458965000001</v>
      </c>
      <c r="N169" s="21">
        <v>42940</v>
      </c>
      <c r="O169" s="21">
        <v>43009</v>
      </c>
      <c r="P169" s="23">
        <f t="shared" si="24"/>
        <v>69</v>
      </c>
      <c r="Q169" s="73">
        <f>INDEX([1]Sheet1!$J:$J,MATCH(A169,[1]Sheet1!$A:$A,0))</f>
        <v>162.634207253</v>
      </c>
      <c r="R169" s="87" t="s">
        <v>39</v>
      </c>
      <c r="S169" s="81">
        <v>2.2999999999999998</v>
      </c>
      <c r="T169" s="81">
        <v>10.8</v>
      </c>
      <c r="AA169" s="100">
        <v>10</v>
      </c>
      <c r="AC169" s="100">
        <v>10</v>
      </c>
      <c r="EH169" s="25">
        <v>15</v>
      </c>
      <c r="EI169" s="23">
        <f t="shared" si="20"/>
        <v>35</v>
      </c>
      <c r="EJ169" s="25">
        <v>38</v>
      </c>
      <c r="EN169" s="1">
        <v>3.3</v>
      </c>
      <c r="EO169" s="1">
        <v>4.5</v>
      </c>
      <c r="EV169">
        <v>14</v>
      </c>
      <c r="JD169" s="12">
        <v>17</v>
      </c>
      <c r="JE169" s="54">
        <f t="shared" si="25"/>
        <v>31</v>
      </c>
      <c r="JF169" s="12">
        <v>35</v>
      </c>
      <c r="JI169" s="29" t="s">
        <v>893</v>
      </c>
      <c r="JS169">
        <v>4.2699999999999996</v>
      </c>
      <c r="JT169">
        <v>16.45</v>
      </c>
      <c r="JU169" s="71">
        <v>8.07</v>
      </c>
      <c r="JV169" s="37">
        <v>21.81</v>
      </c>
      <c r="JW169" s="128">
        <v>5.08</v>
      </c>
      <c r="JX169" s="37">
        <v>3.18</v>
      </c>
      <c r="JZ169" s="106">
        <v>21.81</v>
      </c>
      <c r="KA169" s="5">
        <v>5.14</v>
      </c>
      <c r="KB169">
        <v>4.97</v>
      </c>
      <c r="KC169" t="s">
        <v>596</v>
      </c>
      <c r="KF169" s="103">
        <v>2.1</v>
      </c>
      <c r="KG169" s="103">
        <v>0.1</v>
      </c>
      <c r="KH169" s="103">
        <v>3.01</v>
      </c>
      <c r="KI169" s="103">
        <v>0.17</v>
      </c>
      <c r="KJ169" s="103">
        <f t="shared" si="21"/>
        <v>5.1099999999999994</v>
      </c>
      <c r="KK169" s="103">
        <f t="shared" si="22"/>
        <v>0.27</v>
      </c>
      <c r="KL169" s="103">
        <f t="shared" si="23"/>
        <v>29.88</v>
      </c>
      <c r="KM169" s="103">
        <f>IF(ISBLANK(JU169),"",IF(ISBLANK(JS169),"",IFERROR(((JU169-JS169)/0.36/P169),"")))</f>
        <v>0.1529790660225443</v>
      </c>
      <c r="KO169" s="103">
        <f>IF(ISBLANK(KL169),"",IF(ISBLANK(JT169),"",IFERROR(((KL169-JT169)/0.36/P169),"")))</f>
        <v>0.54066022544283421</v>
      </c>
      <c r="KU169">
        <v>29.88</v>
      </c>
      <c r="KV169" s="73">
        <v>83</v>
      </c>
      <c r="KW169" s="73">
        <v>0.1529790660225443</v>
      </c>
      <c r="KX169" s="73"/>
      <c r="KY169" s="73">
        <v>0.54066022544283421</v>
      </c>
      <c r="KZ169" s="73"/>
    </row>
    <row r="170" spans="1:312" x14ac:dyDescent="0.25">
      <c r="A170" s="12" t="s">
        <v>347</v>
      </c>
      <c r="B170" s="4" t="s">
        <v>535</v>
      </c>
      <c r="C170" s="4" t="s">
        <v>661</v>
      </c>
      <c r="D170" s="4" t="s">
        <v>732</v>
      </c>
      <c r="E170" s="4" t="s">
        <v>14</v>
      </c>
      <c r="F170" s="12" t="s">
        <v>555</v>
      </c>
      <c r="G170" s="12" t="s">
        <v>556</v>
      </c>
      <c r="H170" s="24">
        <v>3</v>
      </c>
      <c r="I170" s="12" t="s">
        <v>557</v>
      </c>
      <c r="J170" s="12" t="s">
        <v>566</v>
      </c>
      <c r="K170" s="23">
        <v>951</v>
      </c>
      <c r="L170" s="94">
        <v>-2.2779990269999999</v>
      </c>
      <c r="M170" s="94">
        <v>34.027678035000001</v>
      </c>
      <c r="N170" s="21">
        <v>42940</v>
      </c>
      <c r="O170" s="21">
        <v>43009</v>
      </c>
      <c r="P170" s="23">
        <f t="shared" si="24"/>
        <v>69</v>
      </c>
      <c r="Q170" s="73">
        <f>INDEX([1]Sheet1!$J:$J,MATCH(A170,[1]Sheet1!$A:$A,0))</f>
        <v>162.634207253</v>
      </c>
      <c r="R170" s="87" t="s">
        <v>39</v>
      </c>
      <c r="S170" s="81">
        <v>2</v>
      </c>
      <c r="T170" s="81">
        <v>7.4</v>
      </c>
      <c r="AA170" s="100">
        <v>10</v>
      </c>
      <c r="AC170" s="100">
        <v>8</v>
      </c>
      <c r="EH170" s="25">
        <v>6</v>
      </c>
      <c r="EI170" s="23">
        <f t="shared" si="20"/>
        <v>24</v>
      </c>
      <c r="EJ170" s="25">
        <v>30</v>
      </c>
      <c r="EN170" s="1">
        <v>2</v>
      </c>
      <c r="EO170" s="1">
        <v>8.6</v>
      </c>
      <c r="EQ170">
        <v>2</v>
      </c>
      <c r="EV170">
        <v>16</v>
      </c>
      <c r="EX170">
        <v>5</v>
      </c>
      <c r="JD170" s="12">
        <v>8</v>
      </c>
      <c r="JE170" s="12">
        <f t="shared" si="25"/>
        <v>31</v>
      </c>
      <c r="JF170" s="12">
        <v>30</v>
      </c>
      <c r="JI170" s="29" t="s">
        <v>893</v>
      </c>
      <c r="JS170">
        <v>21.13</v>
      </c>
      <c r="JT170">
        <v>41.209999999999994</v>
      </c>
      <c r="JU170" s="71">
        <v>10.83</v>
      </c>
      <c r="JV170" s="37">
        <v>28.21</v>
      </c>
      <c r="JW170" s="128">
        <v>5.07</v>
      </c>
      <c r="JX170" s="37">
        <v>4.6100000000000003</v>
      </c>
      <c r="JZ170" s="106">
        <v>28.21</v>
      </c>
      <c r="KA170" s="5">
        <v>5.1100000000000003</v>
      </c>
      <c r="KB170">
        <v>4.93</v>
      </c>
      <c r="KC170" t="s">
        <v>596</v>
      </c>
      <c r="KF170" s="103">
        <v>0.88</v>
      </c>
      <c r="KG170" s="103">
        <v>0.05</v>
      </c>
      <c r="KH170" s="103">
        <v>2.2799999999999998</v>
      </c>
      <c r="KI170" s="103">
        <v>0.12</v>
      </c>
      <c r="KJ170" s="103">
        <f t="shared" si="21"/>
        <v>3.1599999999999997</v>
      </c>
      <c r="KK170" s="103">
        <f t="shared" si="22"/>
        <v>0.16999999999999998</v>
      </c>
      <c r="KL170" s="103">
        <f t="shared" si="23"/>
        <v>39.04</v>
      </c>
      <c r="KM170" s="103">
        <f>IF(ISBLANK(JU170),"",IF(ISBLANK(JS171),"",IFERROR(((JU170-JS171)/0.36/P170),"")))</f>
        <v>9.9838969404186809E-2</v>
      </c>
      <c r="KN170" s="103">
        <f>IF(ISBLANK(JU170),"",IF(ISBLANK(JU170),"",IFERROR(((JU170-JU171)/0.36/P170),"")))</f>
        <v>-0.11755233494363929</v>
      </c>
      <c r="KO170" s="103">
        <f>IF(ISBLANK(JT171),"",IF(ISBLANK(KL170),"",IFERROR(((KL170-JT171)/0.36/P170),"")))</f>
        <v>0.80958132045088571</v>
      </c>
      <c r="KP170" s="103">
        <f>IF(ISBLANK(KL171),"",IF(ISBLANK(KL170),"",IFERROR(((KL170-KL171)/0.36/P170),"")))</f>
        <v>-2.3892914653784221</v>
      </c>
      <c r="KU170">
        <v>39.04</v>
      </c>
      <c r="KV170" s="73">
        <v>108.44444444444444</v>
      </c>
      <c r="KW170" s="73">
        <v>9.9838969404186809E-2</v>
      </c>
      <c r="KX170" s="73">
        <v>-0.11755233494363929</v>
      </c>
      <c r="KY170" s="73">
        <v>0.80958132045088571</v>
      </c>
      <c r="KZ170" s="73">
        <v>-2.3892914653784221</v>
      </c>
    </row>
    <row r="171" spans="1:312" x14ac:dyDescent="0.25">
      <c r="A171" s="12" t="s">
        <v>348</v>
      </c>
      <c r="B171" s="4" t="s">
        <v>535</v>
      </c>
      <c r="C171" s="4" t="s">
        <v>661</v>
      </c>
      <c r="D171" s="4" t="s">
        <v>732</v>
      </c>
      <c r="E171" s="4" t="s">
        <v>14</v>
      </c>
      <c r="F171" s="12" t="s">
        <v>555</v>
      </c>
      <c r="G171" s="12" t="s">
        <v>556</v>
      </c>
      <c r="H171" s="24">
        <v>3</v>
      </c>
      <c r="I171" s="12" t="s">
        <v>559</v>
      </c>
      <c r="J171" s="12" t="s">
        <v>566</v>
      </c>
      <c r="K171" s="23">
        <v>951</v>
      </c>
      <c r="L171" s="94">
        <v>-2.2779990269999999</v>
      </c>
      <c r="M171" s="94">
        <v>34.027678035000001</v>
      </c>
      <c r="N171" s="21">
        <v>42940</v>
      </c>
      <c r="O171" s="21">
        <v>43009</v>
      </c>
      <c r="P171" s="23">
        <f t="shared" si="24"/>
        <v>69</v>
      </c>
      <c r="Q171" s="73">
        <f>INDEX([1]Sheet1!$J:$J,MATCH(A171,[1]Sheet1!$A:$A,0))</f>
        <v>162.634207253</v>
      </c>
      <c r="R171" s="87" t="s">
        <v>39</v>
      </c>
      <c r="S171" s="81">
        <v>9.5</v>
      </c>
      <c r="T171" s="81">
        <v>15.8</v>
      </c>
      <c r="AA171" s="100">
        <v>25</v>
      </c>
      <c r="AC171" s="100">
        <v>10</v>
      </c>
      <c r="EH171" s="25">
        <v>16</v>
      </c>
      <c r="EI171" s="23">
        <f t="shared" si="20"/>
        <v>51</v>
      </c>
      <c r="EJ171" s="25">
        <v>60</v>
      </c>
      <c r="EN171" s="1">
        <v>9.6999999999999993</v>
      </c>
      <c r="EO171" s="1">
        <v>12.9</v>
      </c>
      <c r="EY171">
        <v>10</v>
      </c>
      <c r="FB171">
        <v>25</v>
      </c>
      <c r="JD171" s="12">
        <v>10</v>
      </c>
      <c r="JE171" s="54">
        <f t="shared" si="25"/>
        <v>45</v>
      </c>
      <c r="JF171" s="12">
        <v>50</v>
      </c>
      <c r="JH171" s="3" t="s">
        <v>820</v>
      </c>
      <c r="JI171" s="29" t="s">
        <v>893</v>
      </c>
      <c r="JS171">
        <v>8.35</v>
      </c>
      <c r="JT171">
        <v>18.93</v>
      </c>
      <c r="JU171" s="71">
        <v>13.75</v>
      </c>
      <c r="JV171" s="37">
        <v>84.64</v>
      </c>
      <c r="JW171" s="128">
        <v>5.1100000000000003</v>
      </c>
      <c r="JX171" s="37">
        <v>4.9800000000000004</v>
      </c>
      <c r="JY171" t="s">
        <v>596</v>
      </c>
      <c r="JZ171" s="106">
        <v>84.64</v>
      </c>
      <c r="KA171" s="5">
        <v>5.38</v>
      </c>
      <c r="KB171">
        <v>5.05</v>
      </c>
      <c r="KC171" t="s">
        <v>596</v>
      </c>
      <c r="KF171" s="103">
        <v>1.75</v>
      </c>
      <c r="KG171" s="103">
        <v>0.13</v>
      </c>
      <c r="KH171" s="103">
        <v>2.2400000000000002</v>
      </c>
      <c r="KI171" s="103">
        <v>0.97</v>
      </c>
      <c r="KJ171" s="103">
        <f t="shared" si="21"/>
        <v>3.99</v>
      </c>
      <c r="KK171" s="103">
        <f t="shared" si="22"/>
        <v>1.1000000000000001</v>
      </c>
      <c r="KL171" s="103">
        <f t="shared" si="23"/>
        <v>98.39</v>
      </c>
      <c r="KM171" s="103">
        <f>IF(ISBLANK(JU171),"",IF(ISBLANK(JS171),"",IFERROR(((JU171-JS171)/0.36/P171),"")))</f>
        <v>0.21739130434782611</v>
      </c>
      <c r="KO171" s="103">
        <f>IF(ISBLANK(KL171),"",IF(ISBLANK(JT171),"",IFERROR(((KL171-JT171)/0.36/P171),"")))</f>
        <v>3.198872785829308</v>
      </c>
      <c r="KU171">
        <v>98.39</v>
      </c>
      <c r="KV171" s="73">
        <v>273.30555555555554</v>
      </c>
      <c r="KW171" s="73">
        <v>0.21739130434782611</v>
      </c>
      <c r="KX171" s="73"/>
      <c r="KY171" s="73">
        <v>3.198872785829308</v>
      </c>
      <c r="KZ171" s="73"/>
    </row>
    <row r="172" spans="1:312" x14ac:dyDescent="0.25">
      <c r="A172" s="12" t="s">
        <v>349</v>
      </c>
      <c r="B172" s="4" t="s">
        <v>536</v>
      </c>
      <c r="C172" s="4" t="s">
        <v>661</v>
      </c>
      <c r="D172" s="4" t="s">
        <v>733</v>
      </c>
      <c r="E172" s="4" t="s">
        <v>14</v>
      </c>
      <c r="F172" s="12" t="s">
        <v>555</v>
      </c>
      <c r="G172" s="12" t="s">
        <v>556</v>
      </c>
      <c r="H172" s="24">
        <v>4</v>
      </c>
      <c r="I172" s="12" t="s">
        <v>557</v>
      </c>
      <c r="J172" s="12" t="s">
        <v>566</v>
      </c>
      <c r="K172" s="23">
        <v>950</v>
      </c>
      <c r="L172" s="94">
        <v>-2.2788369660000001</v>
      </c>
      <c r="M172" s="94">
        <v>34.031883989999997</v>
      </c>
      <c r="N172" s="21">
        <v>42940</v>
      </c>
      <c r="O172" s="21">
        <v>43009</v>
      </c>
      <c r="P172" s="23">
        <f t="shared" si="24"/>
        <v>69</v>
      </c>
      <c r="Q172" s="73">
        <f>INDEX([1]Sheet1!$J:$J,MATCH(A172,[1]Sheet1!$A:$A,0))</f>
        <v>162.634207253</v>
      </c>
      <c r="R172" s="87" t="s">
        <v>39</v>
      </c>
      <c r="S172" s="81">
        <v>4.2</v>
      </c>
      <c r="T172" s="81">
        <v>16</v>
      </c>
      <c r="AA172" s="100">
        <v>10</v>
      </c>
      <c r="EH172" s="25">
        <v>35</v>
      </c>
      <c r="EI172" s="23">
        <f t="shared" si="20"/>
        <v>45</v>
      </c>
      <c r="EJ172" s="25">
        <v>55</v>
      </c>
      <c r="EN172" s="1">
        <v>6.1</v>
      </c>
      <c r="EO172" s="1">
        <v>16.2</v>
      </c>
      <c r="FH172">
        <v>6</v>
      </c>
      <c r="JD172" s="12">
        <v>44</v>
      </c>
      <c r="JE172" s="12">
        <f t="shared" si="25"/>
        <v>50</v>
      </c>
      <c r="JF172" s="12">
        <v>50</v>
      </c>
      <c r="JI172" s="29" t="s">
        <v>893</v>
      </c>
      <c r="JS172">
        <v>26.72</v>
      </c>
      <c r="JT172">
        <v>31.64</v>
      </c>
      <c r="JU172" s="71">
        <v>51.26</v>
      </c>
      <c r="JV172" s="37">
        <v>7.37</v>
      </c>
      <c r="JW172" s="128">
        <v>5.04</v>
      </c>
      <c r="JX172" s="37">
        <v>4.9800000000000004</v>
      </c>
      <c r="JY172" t="s">
        <v>596</v>
      </c>
      <c r="JZ172" s="106">
        <v>7.37</v>
      </c>
      <c r="KA172" s="5">
        <v>4.76</v>
      </c>
      <c r="KB172">
        <v>2.62</v>
      </c>
      <c r="KF172" s="103">
        <v>2.2400000000000002</v>
      </c>
      <c r="KG172" s="103">
        <v>0.04</v>
      </c>
      <c r="KH172" s="103">
        <v>3.08</v>
      </c>
      <c r="KI172" s="103">
        <v>0.12</v>
      </c>
      <c r="KJ172" s="103">
        <f t="shared" si="21"/>
        <v>5.32</v>
      </c>
      <c r="KK172" s="103">
        <f t="shared" si="22"/>
        <v>0.16</v>
      </c>
      <c r="KL172" s="103">
        <f t="shared" si="23"/>
        <v>58.629999999999995</v>
      </c>
      <c r="KM172" s="103">
        <f>IF(ISBLANK(JU172),"",IF(ISBLANK(JS173),"",IFERROR(((JU172-JS173)/0.36/P172),"")))</f>
        <v>1.5974235104669887</v>
      </c>
      <c r="KN172" s="103">
        <f>IF(ISBLANK(JU172),"",IF(ISBLANK(JU172),"",IFERROR(((JU172-JU173)/0.36/P172),"")))</f>
        <v>1.718599033816425</v>
      </c>
      <c r="KO172" s="103">
        <f>IF(ISBLANK(JT173),"",IF(ISBLANK(KL172),"",IFERROR(((KL172-JT173)/0.36/P172),"")))</f>
        <v>0.69041867954911429</v>
      </c>
      <c r="KP172" s="103">
        <f>IF(ISBLANK(KL173),"",IF(ISBLANK(KL172),"",IFERROR(((KL172-KL173)/0.36/P172),"")))</f>
        <v>0.95330112721417037</v>
      </c>
      <c r="KU172">
        <v>58.629999999999995</v>
      </c>
      <c r="KV172" s="73">
        <v>162.86111111111111</v>
      </c>
      <c r="KW172" s="73">
        <v>1.5974235104669887</v>
      </c>
      <c r="KX172" s="73">
        <v>1.718599033816425</v>
      </c>
      <c r="KY172" s="73">
        <v>0.69041867954911429</v>
      </c>
      <c r="KZ172" s="73">
        <v>0.95330112721417037</v>
      </c>
    </row>
    <row r="173" spans="1:312" x14ac:dyDescent="0.25">
      <c r="A173" s="12" t="s">
        <v>350</v>
      </c>
      <c r="B173" s="4" t="s">
        <v>536</v>
      </c>
      <c r="C173" s="4" t="s">
        <v>661</v>
      </c>
      <c r="D173" s="4" t="s">
        <v>733</v>
      </c>
      <c r="E173" s="4" t="s">
        <v>14</v>
      </c>
      <c r="F173" s="12" t="s">
        <v>555</v>
      </c>
      <c r="G173" s="12" t="s">
        <v>556</v>
      </c>
      <c r="H173" s="24">
        <v>4</v>
      </c>
      <c r="I173" s="12" t="s">
        <v>559</v>
      </c>
      <c r="J173" s="12" t="s">
        <v>566</v>
      </c>
      <c r="K173" s="23">
        <v>950</v>
      </c>
      <c r="L173" s="94">
        <v>-2.2788369660000001</v>
      </c>
      <c r="M173" s="94">
        <v>34.031883989999997</v>
      </c>
      <c r="N173" s="21">
        <v>42940</v>
      </c>
      <c r="O173" s="21">
        <v>43009</v>
      </c>
      <c r="P173" s="23">
        <f t="shared" si="24"/>
        <v>69</v>
      </c>
      <c r="Q173" s="73">
        <f>INDEX([1]Sheet1!$J:$J,MATCH(A173,[1]Sheet1!$A:$A,0))</f>
        <v>162.634207253</v>
      </c>
      <c r="R173" s="87" t="s">
        <v>39</v>
      </c>
      <c r="S173" s="81">
        <v>2.5</v>
      </c>
      <c r="T173" s="81">
        <v>18.399999999999999</v>
      </c>
      <c r="AC173" s="100">
        <v>10</v>
      </c>
      <c r="AN173" s="100">
        <v>5</v>
      </c>
      <c r="EH173" s="25">
        <v>20</v>
      </c>
      <c r="EI173" s="23">
        <f t="shared" si="20"/>
        <v>35</v>
      </c>
      <c r="EJ173" s="25">
        <v>40</v>
      </c>
      <c r="EN173" s="1">
        <v>2.1</v>
      </c>
      <c r="EO173" s="1">
        <v>3.8</v>
      </c>
      <c r="EV173">
        <v>15</v>
      </c>
      <c r="EX173">
        <v>7</v>
      </c>
      <c r="FH173">
        <v>3</v>
      </c>
      <c r="JD173" s="12">
        <v>5</v>
      </c>
      <c r="JE173" s="54">
        <f t="shared" si="25"/>
        <v>30</v>
      </c>
      <c r="JF173" s="12">
        <v>30</v>
      </c>
      <c r="JI173" s="29" t="s">
        <v>893</v>
      </c>
      <c r="JS173">
        <v>11.58</v>
      </c>
      <c r="JT173">
        <v>41.48</v>
      </c>
      <c r="JU173" s="71">
        <v>8.57</v>
      </c>
      <c r="JV173" s="37">
        <v>26.38</v>
      </c>
      <c r="JW173" s="128">
        <v>4.93</v>
      </c>
      <c r="JX173" s="37">
        <v>3.71</v>
      </c>
      <c r="JZ173" s="106">
        <v>26.38</v>
      </c>
      <c r="KA173" s="5">
        <v>5.05</v>
      </c>
      <c r="KB173">
        <v>4.8099999999999996</v>
      </c>
      <c r="KC173" t="s">
        <v>596</v>
      </c>
      <c r="KF173" s="103">
        <v>1.3</v>
      </c>
      <c r="KG173" s="103">
        <v>0.09</v>
      </c>
      <c r="KH173" s="103">
        <v>2.63</v>
      </c>
      <c r="KI173" s="103">
        <v>0.06</v>
      </c>
      <c r="KJ173" s="103">
        <f t="shared" si="21"/>
        <v>3.9299999999999997</v>
      </c>
      <c r="KK173" s="103">
        <f t="shared" si="22"/>
        <v>0.15</v>
      </c>
      <c r="KL173" s="103">
        <f t="shared" si="23"/>
        <v>34.950000000000003</v>
      </c>
      <c r="KM173" s="103">
        <f>IF(ISBLANK(JU173),"",IF(ISBLANK(JS173),"",IFERROR(((JU173-JS173)/0.36/P173),"")))</f>
        <v>-0.12117552334943639</v>
      </c>
      <c r="KO173" s="103">
        <f>IF(ISBLANK(KL173),"",IF(ISBLANK(JT173),"",IFERROR(((KL173-JT173)/0.36/P173),"")))</f>
        <v>-0.26288244766505608</v>
      </c>
      <c r="KU173">
        <v>34.950000000000003</v>
      </c>
      <c r="KV173" s="73">
        <v>97.083333333333343</v>
      </c>
      <c r="KW173" s="73">
        <v>-0.12117552334943639</v>
      </c>
      <c r="KX173" s="73"/>
      <c r="KY173" s="73">
        <v>-0.26288244766505608</v>
      </c>
      <c r="KZ173" s="73"/>
    </row>
    <row r="174" spans="1:312" x14ac:dyDescent="0.25">
      <c r="A174" s="12" t="s">
        <v>351</v>
      </c>
      <c r="B174" s="4" t="s">
        <v>537</v>
      </c>
      <c r="C174" s="4" t="s">
        <v>662</v>
      </c>
      <c r="D174" s="4" t="s">
        <v>734</v>
      </c>
      <c r="E174" s="4" t="s">
        <v>15</v>
      </c>
      <c r="F174" s="12" t="s">
        <v>555</v>
      </c>
      <c r="G174" s="12" t="s">
        <v>560</v>
      </c>
      <c r="H174" s="24">
        <v>1</v>
      </c>
      <c r="I174" s="12" t="s">
        <v>557</v>
      </c>
      <c r="J174" s="12" t="s">
        <v>566</v>
      </c>
      <c r="K174" s="23">
        <v>957</v>
      </c>
      <c r="L174" s="94">
        <v>-2.3500519620000002</v>
      </c>
      <c r="M174" s="94">
        <v>34.049975992999997</v>
      </c>
      <c r="N174" s="21">
        <v>42939</v>
      </c>
      <c r="O174" s="21">
        <v>43008</v>
      </c>
      <c r="P174" s="23">
        <f t="shared" si="24"/>
        <v>69</v>
      </c>
      <c r="Q174" s="73">
        <f>INDEX([1]Sheet1!$J:$J,MATCH(A174,[1]Sheet1!$A:$A,0))</f>
        <v>136.27214243</v>
      </c>
      <c r="R174" s="87" t="s">
        <v>23</v>
      </c>
      <c r="S174" s="81">
        <v>1.6</v>
      </c>
      <c r="T174" s="81">
        <v>2</v>
      </c>
      <c r="EH174" s="25">
        <v>35</v>
      </c>
      <c r="EI174" s="23">
        <f t="shared" si="20"/>
        <v>35</v>
      </c>
      <c r="EJ174" s="25">
        <v>45</v>
      </c>
      <c r="EL174" s="3" t="s">
        <v>808</v>
      </c>
      <c r="EN174" s="1">
        <v>0.25</v>
      </c>
      <c r="EO174" s="1">
        <v>1.7</v>
      </c>
      <c r="FF174" t="s">
        <v>814</v>
      </c>
      <c r="FI174" t="s">
        <v>814</v>
      </c>
      <c r="JD174" s="12">
        <v>34</v>
      </c>
      <c r="JE174" s="12">
        <f t="shared" si="25"/>
        <v>34</v>
      </c>
      <c r="JF174" s="12">
        <v>37</v>
      </c>
      <c r="JH174" s="3" t="s">
        <v>813</v>
      </c>
      <c r="JI174" s="29" t="s">
        <v>893</v>
      </c>
      <c r="JS174">
        <v>38.76</v>
      </c>
      <c r="JT174">
        <v>49.949999999999996</v>
      </c>
      <c r="JU174" s="71">
        <v>22.77</v>
      </c>
      <c r="JV174" s="37">
        <v>1.19</v>
      </c>
      <c r="JW174" s="128">
        <v>5.68</v>
      </c>
      <c r="JX174" s="37">
        <v>5.0199999999999996</v>
      </c>
      <c r="JY174" t="s">
        <v>596</v>
      </c>
      <c r="JZ174" s="106">
        <v>1.19</v>
      </c>
      <c r="KB174">
        <v>1.19</v>
      </c>
      <c r="KF174" s="103">
        <v>4.03</v>
      </c>
      <c r="KG174" s="103">
        <v>0.15</v>
      </c>
      <c r="KJ174" s="103">
        <f t="shared" si="21"/>
        <v>4.03</v>
      </c>
      <c r="KK174" s="103">
        <f t="shared" si="22"/>
        <v>0.15</v>
      </c>
      <c r="KL174" s="103">
        <f t="shared" si="23"/>
        <v>23.96</v>
      </c>
      <c r="KM174" s="103">
        <f>IF(ISBLANK(JU174),"",IF(ISBLANK(JS175),"",IFERROR(((JU174-JS175)/0.36/P174),"")))</f>
        <v>-0.56038647342995163</v>
      </c>
      <c r="KN174" s="103">
        <f>IF(ISBLANK(JU174),"",IF(ISBLANK(JU174),"",IFERROR(((JU174-JU175)/0.36/P174),"")))</f>
        <v>-0.47222222222222227</v>
      </c>
      <c r="KO174" s="103">
        <f>IF(ISBLANK(JT175),"",IF(ISBLANK(KL174),"",IFERROR(((KL174-JT175)/0.36/P174),"")))</f>
        <v>-0.56199677938808357</v>
      </c>
      <c r="KP174" s="103">
        <f>IF(ISBLANK(KL175),"",IF(ISBLANK(KL174),"",IFERROR(((KL174-KL175)/0.36/P174),"")))</f>
        <v>-0.46215780998389683</v>
      </c>
      <c r="KU174">
        <v>23.96</v>
      </c>
      <c r="KV174" s="73">
        <v>66.555555555555557</v>
      </c>
      <c r="KW174" s="73">
        <v>-0.56038647342995163</v>
      </c>
      <c r="KX174" s="73">
        <v>-0.47222222222222227</v>
      </c>
      <c r="KY174" s="73">
        <v>-0.56199677938808357</v>
      </c>
      <c r="KZ174" s="73">
        <v>-0.46215780998389683</v>
      </c>
    </row>
    <row r="175" spans="1:312" x14ac:dyDescent="0.25">
      <c r="A175" s="12" t="s">
        <v>352</v>
      </c>
      <c r="B175" s="4" t="s">
        <v>537</v>
      </c>
      <c r="C175" s="4" t="s">
        <v>662</v>
      </c>
      <c r="D175" s="4" t="s">
        <v>734</v>
      </c>
      <c r="E175" s="4" t="s">
        <v>15</v>
      </c>
      <c r="F175" s="12" t="s">
        <v>555</v>
      </c>
      <c r="G175" s="12" t="s">
        <v>560</v>
      </c>
      <c r="H175" s="24">
        <v>1</v>
      </c>
      <c r="I175" s="12" t="s">
        <v>559</v>
      </c>
      <c r="J175" s="12" t="s">
        <v>566</v>
      </c>
      <c r="K175" s="23">
        <v>957</v>
      </c>
      <c r="L175" s="94">
        <v>-2.3500519620000002</v>
      </c>
      <c r="M175" s="94">
        <v>34.049975992999997</v>
      </c>
      <c r="N175" s="21">
        <v>42939</v>
      </c>
      <c r="O175" s="21">
        <v>43008</v>
      </c>
      <c r="P175" s="23">
        <f t="shared" si="24"/>
        <v>69</v>
      </c>
      <c r="Q175" s="73">
        <f>INDEX([1]Sheet1!$J:$J,MATCH(A175,[1]Sheet1!$A:$A,0))</f>
        <v>136.27214243</v>
      </c>
      <c r="R175" s="87" t="s">
        <v>23</v>
      </c>
      <c r="S175" s="81">
        <v>1.3</v>
      </c>
      <c r="T175" s="81">
        <v>1.2</v>
      </c>
      <c r="Z175" s="100">
        <v>3</v>
      </c>
      <c r="EH175" s="25">
        <v>35</v>
      </c>
      <c r="EI175" s="23">
        <f t="shared" si="20"/>
        <v>38</v>
      </c>
      <c r="EJ175" s="25">
        <v>40</v>
      </c>
      <c r="EN175" s="1">
        <v>0</v>
      </c>
      <c r="EO175" s="1">
        <v>1.7</v>
      </c>
      <c r="JD175" s="12">
        <v>28</v>
      </c>
      <c r="JE175" s="54">
        <f t="shared" si="25"/>
        <v>28</v>
      </c>
      <c r="JF175" s="12">
        <v>30</v>
      </c>
      <c r="JH175" s="3" t="s">
        <v>813</v>
      </c>
      <c r="JI175" s="29" t="s">
        <v>893</v>
      </c>
      <c r="JS175">
        <v>36.69</v>
      </c>
      <c r="JT175">
        <v>37.919999999999995</v>
      </c>
      <c r="JU175" s="71">
        <v>34.5</v>
      </c>
      <c r="JV175" s="37">
        <v>0.94</v>
      </c>
      <c r="JW175" s="128">
        <v>5.46</v>
      </c>
      <c r="JX175" s="37">
        <v>5.0599999999999996</v>
      </c>
      <c r="JY175" t="s">
        <v>596</v>
      </c>
      <c r="JZ175" s="106">
        <v>0.94</v>
      </c>
      <c r="KB175" s="37">
        <v>0.94</v>
      </c>
      <c r="KF175" s="103">
        <v>4.0599999999999996</v>
      </c>
      <c r="KG175" s="103">
        <v>0.08</v>
      </c>
      <c r="KJ175" s="103">
        <f t="shared" si="21"/>
        <v>4.0599999999999996</v>
      </c>
      <c r="KK175" s="103">
        <f t="shared" si="22"/>
        <v>0.08</v>
      </c>
      <c r="KL175" s="103">
        <f t="shared" si="23"/>
        <v>35.44</v>
      </c>
      <c r="KM175" s="103">
        <f>IF(ISBLANK(JU175),"",IF(ISBLANK(JS175),"",IFERROR(((JU175-JS175)/0.36/P175),"")))</f>
        <v>-8.8164251207729374E-2</v>
      </c>
      <c r="KO175" s="103">
        <f>IF(ISBLANK(KL175),"",IF(ISBLANK(JT175),"",IFERROR(((KL175-JT175)/0.36/P175),"")))</f>
        <v>-9.983896940418667E-2</v>
      </c>
      <c r="KU175">
        <v>35.44</v>
      </c>
      <c r="KV175" s="73">
        <v>98.444444444444443</v>
      </c>
      <c r="KW175" s="73">
        <v>-8.8164251207729374E-2</v>
      </c>
      <c r="KX175" s="73"/>
      <c r="KY175" s="73">
        <v>-9.983896940418667E-2</v>
      </c>
      <c r="KZ175" s="73"/>
    </row>
    <row r="176" spans="1:312" x14ac:dyDescent="0.25">
      <c r="A176" s="12" t="s">
        <v>353</v>
      </c>
      <c r="B176" s="4" t="s">
        <v>538</v>
      </c>
      <c r="C176" s="4" t="s">
        <v>662</v>
      </c>
      <c r="D176" s="4" t="s">
        <v>735</v>
      </c>
      <c r="E176" s="4" t="s">
        <v>15</v>
      </c>
      <c r="F176" s="12" t="s">
        <v>555</v>
      </c>
      <c r="G176" s="12" t="s">
        <v>560</v>
      </c>
      <c r="H176" s="24">
        <v>2</v>
      </c>
      <c r="I176" s="12" t="s">
        <v>557</v>
      </c>
      <c r="J176" s="12" t="s">
        <v>566</v>
      </c>
      <c r="K176" s="23">
        <v>959</v>
      </c>
      <c r="L176" s="94">
        <v>-2.3484879830000001</v>
      </c>
      <c r="M176" s="94">
        <v>34.050110019999998</v>
      </c>
      <c r="N176" s="21">
        <v>42939</v>
      </c>
      <c r="O176" s="21">
        <v>43008</v>
      </c>
      <c r="P176" s="23">
        <f t="shared" si="24"/>
        <v>69</v>
      </c>
      <c r="Q176" s="73">
        <f>INDEX([1]Sheet1!$J:$J,MATCH(A176,[1]Sheet1!$A:$A,0))</f>
        <v>136.27214243</v>
      </c>
      <c r="R176" s="87" t="s">
        <v>23</v>
      </c>
      <c r="S176" s="81">
        <v>1.7</v>
      </c>
      <c r="T176" s="81">
        <v>3</v>
      </c>
      <c r="AM176" s="100">
        <v>5</v>
      </c>
      <c r="EH176" s="25">
        <v>30</v>
      </c>
      <c r="EI176" s="23">
        <f t="shared" si="20"/>
        <v>35</v>
      </c>
      <c r="EJ176" s="25">
        <v>40</v>
      </c>
      <c r="EN176" s="1">
        <v>2</v>
      </c>
      <c r="EO176" s="1">
        <v>2.2999999999999998</v>
      </c>
      <c r="FF176">
        <v>4</v>
      </c>
      <c r="FH176">
        <v>5</v>
      </c>
      <c r="JD176" s="12">
        <v>43</v>
      </c>
      <c r="JE176" s="12">
        <f t="shared" si="25"/>
        <v>52</v>
      </c>
      <c r="JF176" s="12">
        <v>55</v>
      </c>
      <c r="JI176" s="29" t="s">
        <v>893</v>
      </c>
      <c r="JS176">
        <v>30.58</v>
      </c>
      <c r="JT176">
        <v>40.869999999999997</v>
      </c>
      <c r="JU176" s="71">
        <v>20.96</v>
      </c>
      <c r="JV176" s="37">
        <v>5.82</v>
      </c>
      <c r="JW176" s="128">
        <v>5.19</v>
      </c>
      <c r="JX176" s="37">
        <v>4.95</v>
      </c>
      <c r="JY176" t="s">
        <v>596</v>
      </c>
      <c r="JZ176" s="106">
        <v>5.82</v>
      </c>
      <c r="KB176">
        <v>5.82</v>
      </c>
      <c r="KF176" s="138"/>
      <c r="KG176" s="138"/>
      <c r="KJ176" s="103" t="str">
        <f t="shared" si="21"/>
        <v/>
      </c>
      <c r="KK176" s="103" t="str">
        <f t="shared" si="22"/>
        <v/>
      </c>
      <c r="KL176" s="103">
        <f t="shared" si="23"/>
        <v>26.78</v>
      </c>
      <c r="KM176" s="103">
        <f>IF(ISBLANK(JU176),"",IF(ISBLANK(JS177),"",IFERROR(((JU176-JS177)/0.36/P176),"")))</f>
        <v>-0.27133655394524953</v>
      </c>
      <c r="KN176" s="103">
        <f>IF(ISBLANK(JU176),"",IF(ISBLANK(JU176),"",IFERROR(((JU176-JU177)/0.36/P176),"")))</f>
        <v>0.12318840579710155</v>
      </c>
      <c r="KO176" s="103">
        <f>IF(ISBLANK(JT177),"",IF(ISBLANK(KL176),"",IFERROR(((KL176-JT177)/0.36/P176),"")))</f>
        <v>-0.16264090177133653</v>
      </c>
      <c r="KP176" s="103">
        <f>IF(ISBLANK(KL177),"",IF(ISBLANK(KL176),"",IFERROR(((KL176-KL177)/0.36/P176),"")))</f>
        <v>0.31280193236714987</v>
      </c>
      <c r="KU176">
        <v>26.78</v>
      </c>
      <c r="KV176" s="73">
        <v>74.3888888888889</v>
      </c>
      <c r="KW176" s="73">
        <v>-0.27133655394524953</v>
      </c>
      <c r="KX176" s="73">
        <v>0.12318840579710155</v>
      </c>
      <c r="KY176" s="73">
        <v>-0.16264090177133653</v>
      </c>
      <c r="KZ176" s="73">
        <v>0.31280193236714987</v>
      </c>
    </row>
    <row r="177" spans="1:312" x14ac:dyDescent="0.25">
      <c r="A177" s="12" t="s">
        <v>354</v>
      </c>
      <c r="B177" s="4" t="s">
        <v>538</v>
      </c>
      <c r="C177" s="4" t="s">
        <v>662</v>
      </c>
      <c r="D177" s="4" t="s">
        <v>735</v>
      </c>
      <c r="E177" s="4" t="s">
        <v>15</v>
      </c>
      <c r="F177" s="12" t="s">
        <v>555</v>
      </c>
      <c r="G177" s="12" t="s">
        <v>560</v>
      </c>
      <c r="H177" s="24">
        <v>2</v>
      </c>
      <c r="I177" s="12" t="s">
        <v>559</v>
      </c>
      <c r="J177" s="12" t="s">
        <v>566</v>
      </c>
      <c r="K177" s="23">
        <v>959</v>
      </c>
      <c r="L177" s="94">
        <v>-2.3484879830000001</v>
      </c>
      <c r="M177" s="94">
        <v>34.050110019999998</v>
      </c>
      <c r="N177" s="21">
        <v>42939</v>
      </c>
      <c r="O177" s="21">
        <v>43008</v>
      </c>
      <c r="P177" s="23">
        <f t="shared" si="24"/>
        <v>69</v>
      </c>
      <c r="Q177" s="73">
        <f>INDEX([1]Sheet1!$J:$J,MATCH(A177,[1]Sheet1!$A:$A,0))</f>
        <v>136.27214243</v>
      </c>
      <c r="R177" s="87" t="s">
        <v>23</v>
      </c>
      <c r="S177" s="81">
        <v>1.5</v>
      </c>
      <c r="T177" s="81">
        <v>1.2</v>
      </c>
      <c r="AK177" s="100">
        <v>5</v>
      </c>
      <c r="EH177" s="25">
        <v>38</v>
      </c>
      <c r="EI177" s="23">
        <f t="shared" si="20"/>
        <v>43</v>
      </c>
      <c r="EJ177" s="25">
        <v>45</v>
      </c>
      <c r="EN177" s="1">
        <v>0</v>
      </c>
      <c r="EO177" s="1">
        <v>1.4</v>
      </c>
      <c r="FF177">
        <v>4</v>
      </c>
      <c r="JD177" s="12">
        <v>21</v>
      </c>
      <c r="JE177" s="54">
        <f t="shared" si="25"/>
        <v>25</v>
      </c>
      <c r="JF177" s="12">
        <v>25</v>
      </c>
      <c r="JI177" s="29" t="s">
        <v>893</v>
      </c>
      <c r="JS177">
        <v>27.7</v>
      </c>
      <c r="JT177">
        <v>30.82</v>
      </c>
      <c r="JU177" s="71">
        <v>17.899999999999999</v>
      </c>
      <c r="JV177" s="37">
        <v>1.1100000000000001</v>
      </c>
      <c r="JW177" s="128">
        <v>5.3</v>
      </c>
      <c r="JX177" s="37">
        <v>4.83</v>
      </c>
      <c r="JY177" t="s">
        <v>596</v>
      </c>
      <c r="JZ177" s="106">
        <v>1.1100000000000001</v>
      </c>
      <c r="KB177">
        <v>1.1100000000000001</v>
      </c>
      <c r="KF177" s="103">
        <v>3.75</v>
      </c>
      <c r="KG177" s="103">
        <v>0.14000000000000001</v>
      </c>
      <c r="KJ177" s="103">
        <f t="shared" si="21"/>
        <v>3.75</v>
      </c>
      <c r="KK177" s="103">
        <f t="shared" si="22"/>
        <v>0.14000000000000001</v>
      </c>
      <c r="KL177" s="103">
        <f t="shared" si="23"/>
        <v>19.009999999999998</v>
      </c>
      <c r="KM177" s="103">
        <f>IF(ISBLANK(JU177),"",IF(ISBLANK(JS177),"",IFERROR(((JU177-JS177)/0.36/P177),"")))</f>
        <v>-0.39452495974235108</v>
      </c>
      <c r="KO177" s="103">
        <f>IF(ISBLANK(KL177),"",IF(ISBLANK(JT177),"",IFERROR(((KL177-JT177)/0.36/P177),"")))</f>
        <v>-0.47544283413848643</v>
      </c>
      <c r="KU177">
        <v>19.009999999999998</v>
      </c>
      <c r="KV177" s="73">
        <v>52.80555555555555</v>
      </c>
      <c r="KW177" s="73">
        <v>-0.39452495974235108</v>
      </c>
      <c r="KX177" s="73"/>
      <c r="KY177" s="73">
        <v>-0.47544283413848643</v>
      </c>
      <c r="KZ177" s="73"/>
    </row>
    <row r="178" spans="1:312" x14ac:dyDescent="0.25">
      <c r="A178" s="12" t="s">
        <v>355</v>
      </c>
      <c r="B178" s="4" t="s">
        <v>539</v>
      </c>
      <c r="C178" s="4" t="s">
        <v>662</v>
      </c>
      <c r="D178" s="4" t="s">
        <v>736</v>
      </c>
      <c r="E178" s="4" t="s">
        <v>15</v>
      </c>
      <c r="F178" s="12" t="s">
        <v>555</v>
      </c>
      <c r="G178" s="12" t="s">
        <v>560</v>
      </c>
      <c r="H178" s="24">
        <v>3</v>
      </c>
      <c r="I178" s="12" t="s">
        <v>557</v>
      </c>
      <c r="J178" s="12" t="s">
        <v>566</v>
      </c>
      <c r="K178" s="23">
        <v>1022</v>
      </c>
      <c r="L178" s="94">
        <v>-2.3672930339999998</v>
      </c>
      <c r="M178" s="94">
        <v>34.062509034000001</v>
      </c>
      <c r="N178" s="21">
        <v>42939</v>
      </c>
      <c r="O178" s="21">
        <v>43008</v>
      </c>
      <c r="P178" s="23">
        <f t="shared" si="24"/>
        <v>69</v>
      </c>
      <c r="Q178" s="73">
        <f>INDEX([1]Sheet1!$J:$J,MATCH(A178,[1]Sheet1!$A:$A,0))</f>
        <v>136.27214243</v>
      </c>
      <c r="R178" s="87" t="s">
        <v>23</v>
      </c>
      <c r="S178" s="81">
        <v>1.8</v>
      </c>
      <c r="T178" s="81">
        <v>4.4000000000000004</v>
      </c>
      <c r="Z178" s="100">
        <v>30</v>
      </c>
      <c r="EH178" s="25">
        <v>25</v>
      </c>
      <c r="EI178" s="23">
        <f t="shared" si="20"/>
        <v>55</v>
      </c>
      <c r="EJ178" s="25">
        <v>60</v>
      </c>
      <c r="EN178" s="1">
        <v>1.5</v>
      </c>
      <c r="EO178" s="1">
        <v>2.6</v>
      </c>
      <c r="EU178">
        <v>10</v>
      </c>
      <c r="JD178" s="12">
        <v>27</v>
      </c>
      <c r="JE178" s="12">
        <f t="shared" si="25"/>
        <v>37</v>
      </c>
      <c r="JF178" s="12">
        <v>48</v>
      </c>
      <c r="JH178" s="3" t="s">
        <v>813</v>
      </c>
      <c r="JI178" s="29" t="s">
        <v>893</v>
      </c>
      <c r="JS178">
        <v>40.770000000000003</v>
      </c>
      <c r="JT178">
        <v>60.910000000000004</v>
      </c>
      <c r="JU178" s="71">
        <v>13.18</v>
      </c>
      <c r="JV178" s="37">
        <v>5.38</v>
      </c>
      <c r="JW178" s="128">
        <v>5.0599999999999996</v>
      </c>
      <c r="JX178" s="37">
        <v>3.07</v>
      </c>
      <c r="JY178" t="s">
        <v>596</v>
      </c>
      <c r="JZ178" s="106">
        <v>5.38</v>
      </c>
      <c r="KB178">
        <v>5.38</v>
      </c>
      <c r="KF178" s="103">
        <v>2.4900000000000002</v>
      </c>
      <c r="KG178" s="103">
        <v>0.18</v>
      </c>
      <c r="KJ178" s="103">
        <f t="shared" si="21"/>
        <v>2.4900000000000002</v>
      </c>
      <c r="KK178" s="103">
        <f t="shared" si="22"/>
        <v>0.18</v>
      </c>
      <c r="KL178" s="103">
        <f t="shared" si="23"/>
        <v>18.559999999999999</v>
      </c>
      <c r="KM178" s="103">
        <f>IF(ISBLANK(JU178),"",IF(ISBLANK(JS179),"",IFERROR(((JU178-JS179)/0.36/P178),"")))</f>
        <v>-0.15901771336553944</v>
      </c>
      <c r="KN178" s="103">
        <f>IF(ISBLANK(JU178),"",IF(ISBLANK(JU178),"",IFERROR(((JU178-JU179)/0.36/P178),"")))</f>
        <v>2.1739130434782577E-2</v>
      </c>
      <c r="KO178" s="103">
        <f>IF(ISBLANK(JT179),"",IF(ISBLANK(KL178),"",IFERROR(((KL178-JT179)/0.36/P178),"")))</f>
        <v>-0.22987117552334949</v>
      </c>
      <c r="KP178" s="103">
        <f>IF(ISBLANK(KL179),"",IF(ISBLANK(KL178),"",IFERROR(((KL178-KL179)/0.36/P178),"")))</f>
        <v>0.15378421900161024</v>
      </c>
      <c r="KU178">
        <v>18.559999999999999</v>
      </c>
      <c r="KV178" s="73">
        <v>51.555555555555557</v>
      </c>
      <c r="KW178" s="73">
        <v>-0.15901771336553944</v>
      </c>
      <c r="KX178" s="73">
        <v>2.1739130434782577E-2</v>
      </c>
      <c r="KY178" s="73">
        <v>-0.22987117552334949</v>
      </c>
      <c r="KZ178" s="73">
        <v>0.15378421900161024</v>
      </c>
    </row>
    <row r="179" spans="1:312" x14ac:dyDescent="0.25">
      <c r="A179" s="12" t="s">
        <v>356</v>
      </c>
      <c r="B179" s="4" t="s">
        <v>539</v>
      </c>
      <c r="C179" s="4" t="s">
        <v>662</v>
      </c>
      <c r="D179" s="4" t="s">
        <v>736</v>
      </c>
      <c r="E179" s="4" t="s">
        <v>15</v>
      </c>
      <c r="F179" s="12" t="s">
        <v>555</v>
      </c>
      <c r="G179" s="12" t="s">
        <v>560</v>
      </c>
      <c r="H179" s="24">
        <v>3</v>
      </c>
      <c r="I179" s="12" t="s">
        <v>559</v>
      </c>
      <c r="J179" s="12" t="s">
        <v>566</v>
      </c>
      <c r="K179" s="23">
        <v>1022</v>
      </c>
      <c r="L179" s="94">
        <v>-2.3672930339999998</v>
      </c>
      <c r="M179" s="94">
        <v>34.062509034000001</v>
      </c>
      <c r="N179" s="21">
        <v>42939</v>
      </c>
      <c r="O179" s="21">
        <v>43008</v>
      </c>
      <c r="P179" s="23">
        <f t="shared" si="24"/>
        <v>69</v>
      </c>
      <c r="Q179" s="73">
        <f>INDEX([1]Sheet1!$J:$J,MATCH(A179,[1]Sheet1!$A:$A,0))</f>
        <v>136.27214243</v>
      </c>
      <c r="R179" s="87" t="s">
        <v>23</v>
      </c>
      <c r="S179" s="81">
        <v>2</v>
      </c>
      <c r="T179" s="81">
        <v>14.8</v>
      </c>
      <c r="Z179" s="100">
        <v>10</v>
      </c>
      <c r="EH179" s="25">
        <v>30</v>
      </c>
      <c r="EI179" s="23">
        <f t="shared" si="20"/>
        <v>40</v>
      </c>
      <c r="EJ179" s="25">
        <v>45</v>
      </c>
      <c r="EN179" s="1">
        <v>1.25</v>
      </c>
      <c r="EO179" s="1">
        <v>1.9</v>
      </c>
      <c r="JD179" s="12">
        <v>22</v>
      </c>
      <c r="JE179" s="54">
        <f t="shared" si="25"/>
        <v>22</v>
      </c>
      <c r="JF179" s="12">
        <v>25</v>
      </c>
      <c r="JH179" s="3" t="s">
        <v>813</v>
      </c>
      <c r="JI179" s="29" t="s">
        <v>893</v>
      </c>
      <c r="JS179">
        <v>17.13</v>
      </c>
      <c r="JT179">
        <v>24.27</v>
      </c>
      <c r="JU179" s="71">
        <v>12.64</v>
      </c>
      <c r="JV179" s="37">
        <v>2.1</v>
      </c>
      <c r="JW179" s="128">
        <v>4.95</v>
      </c>
      <c r="JX179" s="37">
        <v>4.01</v>
      </c>
      <c r="JY179" t="s">
        <v>596</v>
      </c>
      <c r="JZ179" s="106">
        <v>2.1</v>
      </c>
      <c r="KB179">
        <v>2.1</v>
      </c>
      <c r="KF179" s="103">
        <v>3.19</v>
      </c>
      <c r="KG179" s="103">
        <v>0.06</v>
      </c>
      <c r="KJ179" s="103">
        <f t="shared" si="21"/>
        <v>3.19</v>
      </c>
      <c r="KK179" s="103">
        <f t="shared" si="22"/>
        <v>0.06</v>
      </c>
      <c r="KL179" s="103">
        <f t="shared" si="23"/>
        <v>14.74</v>
      </c>
      <c r="KM179" s="103">
        <f>IF(ISBLANK(JU179),"",IF(ISBLANK(JS179),"",IFERROR(((JU179-JS179)/0.36/P179),"")))</f>
        <v>-0.180756843800322</v>
      </c>
      <c r="KO179" s="103">
        <f>IF(ISBLANK(KL179),"",IF(ISBLANK(JT179),"",IFERROR(((KL179-JT179)/0.36/P179),"")))</f>
        <v>-0.38365539452495973</v>
      </c>
      <c r="KU179">
        <v>14.74</v>
      </c>
      <c r="KV179" s="73">
        <v>40.94444444444445</v>
      </c>
      <c r="KW179" s="73">
        <v>-0.180756843800322</v>
      </c>
      <c r="KX179" s="73"/>
      <c r="KY179" s="73">
        <v>-0.38365539452495973</v>
      </c>
      <c r="KZ179" s="73"/>
    </row>
    <row r="180" spans="1:312" x14ac:dyDescent="0.25">
      <c r="A180" s="12" t="s">
        <v>357</v>
      </c>
      <c r="B180" s="4" t="s">
        <v>540</v>
      </c>
      <c r="C180" s="4" t="s">
        <v>662</v>
      </c>
      <c r="D180" s="4" t="s">
        <v>737</v>
      </c>
      <c r="E180" s="4" t="s">
        <v>15</v>
      </c>
      <c r="F180" s="12" t="s">
        <v>555</v>
      </c>
      <c r="G180" s="12" t="s">
        <v>560</v>
      </c>
      <c r="H180" s="24">
        <v>4</v>
      </c>
      <c r="I180" s="12" t="s">
        <v>557</v>
      </c>
      <c r="J180" s="12" t="s">
        <v>566</v>
      </c>
      <c r="K180" s="23">
        <v>1020</v>
      </c>
      <c r="L180" s="94">
        <v>-2.3685700170000001</v>
      </c>
      <c r="M180" s="94">
        <v>34.062585980000001</v>
      </c>
      <c r="N180" s="21">
        <v>42939</v>
      </c>
      <c r="O180" s="21">
        <v>43008</v>
      </c>
      <c r="P180" s="23">
        <f t="shared" si="24"/>
        <v>69</v>
      </c>
      <c r="Q180" s="73">
        <f>INDEX([1]Sheet1!$J:$J,MATCH(A180,[1]Sheet1!$A:$A,0))</f>
        <v>136.27214243</v>
      </c>
      <c r="R180" s="87" t="s">
        <v>23</v>
      </c>
      <c r="S180" s="81">
        <v>2</v>
      </c>
      <c r="T180" s="81">
        <v>3.6</v>
      </c>
      <c r="Z180" s="100">
        <v>5</v>
      </c>
      <c r="CC180" s="100">
        <v>5</v>
      </c>
      <c r="EH180" s="25">
        <v>20</v>
      </c>
      <c r="EI180" s="23">
        <f t="shared" si="20"/>
        <v>30</v>
      </c>
      <c r="EJ180" s="25">
        <v>40</v>
      </c>
      <c r="EN180" s="1">
        <v>1.4</v>
      </c>
      <c r="EO180" s="1">
        <v>2.8</v>
      </c>
      <c r="EU180">
        <v>10</v>
      </c>
      <c r="JD180" s="12">
        <v>20</v>
      </c>
      <c r="JE180" s="12">
        <f t="shared" si="25"/>
        <v>30</v>
      </c>
      <c r="JF180" s="12">
        <v>35</v>
      </c>
      <c r="JH180" s="3" t="s">
        <v>813</v>
      </c>
      <c r="JI180" s="29" t="s">
        <v>893</v>
      </c>
      <c r="JS180">
        <v>16.68</v>
      </c>
      <c r="JT180">
        <v>55.63</v>
      </c>
      <c r="JU180" s="71">
        <v>13.92</v>
      </c>
      <c r="JV180" s="37">
        <v>7.26</v>
      </c>
      <c r="JW180" s="128">
        <v>4.9800000000000004</v>
      </c>
      <c r="JX180" s="37">
        <v>4.43</v>
      </c>
      <c r="JY180" t="s">
        <v>596</v>
      </c>
      <c r="JZ180" s="106">
        <v>7.26</v>
      </c>
      <c r="KA180" s="5">
        <v>4.08</v>
      </c>
      <c r="KB180">
        <v>2.4</v>
      </c>
      <c r="KF180" s="103">
        <v>2.84</v>
      </c>
      <c r="KG180" s="103">
        <v>0.33</v>
      </c>
      <c r="KH180" s="103">
        <v>2.2400000000000002</v>
      </c>
      <c r="KI180" s="103">
        <v>0.09</v>
      </c>
      <c r="KJ180" s="103">
        <f t="shared" si="21"/>
        <v>5.08</v>
      </c>
      <c r="KK180" s="103">
        <f t="shared" si="22"/>
        <v>0.42000000000000004</v>
      </c>
      <c r="KL180" s="103">
        <f t="shared" si="23"/>
        <v>21.18</v>
      </c>
      <c r="KM180" s="103">
        <f>IF(ISBLANK(JU180),"",IF(ISBLANK(JS181),"",IFERROR(((JU180-JS181)/0.36/P180),"")))</f>
        <v>0.11070853462157811</v>
      </c>
      <c r="KN180" s="103">
        <f>IF(ISBLANK(JU180),"",IF(ISBLANK(JU180),"",IFERROR(((JU180-JU181)/0.36/P180),"")))</f>
        <v>-0.14935587761674715</v>
      </c>
      <c r="KO180" s="103">
        <f>IF(ISBLANK(JT181),"",IF(ISBLANK(KL180),"",IFERROR(((KL180-JT181)/0.36/P180),"")))</f>
        <v>-0.61191626409017719</v>
      </c>
      <c r="KP180" s="103">
        <f>IF(ISBLANK(KL181),"",IF(ISBLANK(KL180),"",IFERROR(((KL180-KL181)/0.36/P180),"")))</f>
        <v>-0.35748792270531399</v>
      </c>
      <c r="KU180">
        <v>21.18</v>
      </c>
      <c r="KV180" s="73">
        <v>58.833333333333336</v>
      </c>
      <c r="KW180" s="73">
        <v>0.11070853462157811</v>
      </c>
      <c r="KX180" s="73">
        <v>-0.14935587761674715</v>
      </c>
      <c r="KY180" s="73">
        <v>-0.61191626409017719</v>
      </c>
      <c r="KZ180" s="73">
        <v>-0.35748792270531399</v>
      </c>
    </row>
    <row r="181" spans="1:312" x14ac:dyDescent="0.25">
      <c r="A181" s="12" t="s">
        <v>358</v>
      </c>
      <c r="B181" s="4" t="s">
        <v>540</v>
      </c>
      <c r="C181" s="4" t="s">
        <v>662</v>
      </c>
      <c r="D181" s="4" t="s">
        <v>737</v>
      </c>
      <c r="E181" s="4" t="s">
        <v>15</v>
      </c>
      <c r="F181" s="12" t="s">
        <v>555</v>
      </c>
      <c r="G181" s="12" t="s">
        <v>560</v>
      </c>
      <c r="H181" s="24">
        <v>4</v>
      </c>
      <c r="I181" s="12" t="s">
        <v>559</v>
      </c>
      <c r="J181" s="12" t="s">
        <v>566</v>
      </c>
      <c r="K181" s="23">
        <v>1020</v>
      </c>
      <c r="L181" s="94">
        <v>-2.3685700170000001</v>
      </c>
      <c r="M181" s="94">
        <v>34.062585980000001</v>
      </c>
      <c r="N181" s="21">
        <v>42939</v>
      </c>
      <c r="O181" s="21">
        <v>43008</v>
      </c>
      <c r="P181" s="23">
        <f t="shared" si="24"/>
        <v>69</v>
      </c>
      <c r="Q181" s="73">
        <f>INDEX([1]Sheet1!$J:$J,MATCH(A181,[1]Sheet1!$A:$A,0))</f>
        <v>136.27214243</v>
      </c>
      <c r="R181" s="87" t="s">
        <v>23</v>
      </c>
      <c r="S181" s="81">
        <v>1.8</v>
      </c>
      <c r="T181" s="81">
        <v>11.6</v>
      </c>
      <c r="Z181" s="100">
        <v>10</v>
      </c>
      <c r="EH181" s="25">
        <v>45</v>
      </c>
      <c r="EI181" s="23">
        <f t="shared" si="20"/>
        <v>55</v>
      </c>
      <c r="EJ181" s="25">
        <v>60</v>
      </c>
      <c r="EN181" s="1">
        <v>1.5</v>
      </c>
      <c r="EO181" s="1">
        <v>1.4</v>
      </c>
      <c r="EU181">
        <v>5</v>
      </c>
      <c r="FB181">
        <v>4</v>
      </c>
      <c r="JD181" s="12">
        <v>30</v>
      </c>
      <c r="JE181" s="54">
        <f t="shared" si="25"/>
        <v>39</v>
      </c>
      <c r="JF181" s="12">
        <v>40</v>
      </c>
      <c r="JI181" s="29" t="s">
        <v>893</v>
      </c>
      <c r="JS181">
        <v>11.17</v>
      </c>
      <c r="JT181">
        <v>36.380000000000003</v>
      </c>
      <c r="JU181" s="71">
        <v>17.63</v>
      </c>
      <c r="JV181" s="37">
        <v>12.43</v>
      </c>
      <c r="JW181" s="128">
        <v>5.1100000000000003</v>
      </c>
      <c r="JX181" s="37">
        <v>5.04</v>
      </c>
      <c r="JY181" t="s">
        <v>596</v>
      </c>
      <c r="JZ181" s="106">
        <v>12.43</v>
      </c>
      <c r="KA181" s="5">
        <v>7.96</v>
      </c>
      <c r="KB181">
        <v>4.21</v>
      </c>
      <c r="KF181" s="103">
        <v>2.4900000000000002</v>
      </c>
      <c r="KG181" s="103">
        <v>0.06</v>
      </c>
      <c r="KH181" s="103">
        <v>2.0299999999999998</v>
      </c>
      <c r="KI181" s="103">
        <v>0.1</v>
      </c>
      <c r="KJ181" s="103">
        <f t="shared" si="21"/>
        <v>4.5199999999999996</v>
      </c>
      <c r="KK181" s="103">
        <f t="shared" si="22"/>
        <v>0.16</v>
      </c>
      <c r="KL181" s="103">
        <f t="shared" si="23"/>
        <v>30.06</v>
      </c>
      <c r="KM181" s="103">
        <f>IF(ISBLANK(JU181),"",IF(ISBLANK(JS181),"",IFERROR(((JU181-JS181)/0.36/P181),"")))</f>
        <v>0.26006441223832527</v>
      </c>
      <c r="KO181" s="103">
        <f>IF(ISBLANK(KL181),"",IF(ISBLANK(JT181),"",IFERROR(((KL181-JT181)/0.36/P181),"")))</f>
        <v>-0.25442834138486331</v>
      </c>
      <c r="KU181">
        <v>30.06</v>
      </c>
      <c r="KV181" s="73">
        <v>83.5</v>
      </c>
      <c r="KW181" s="73">
        <v>0.26006441223832527</v>
      </c>
      <c r="KX181" s="73"/>
      <c r="KY181" s="73">
        <v>-0.25442834138486331</v>
      </c>
      <c r="KZ181" s="73"/>
    </row>
    <row r="182" spans="1:312" x14ac:dyDescent="0.25">
      <c r="A182" s="12" t="s">
        <v>359</v>
      </c>
      <c r="B182" s="4" t="s">
        <v>541</v>
      </c>
      <c r="C182" s="4" t="s">
        <v>663</v>
      </c>
      <c r="D182" s="4" t="s">
        <v>738</v>
      </c>
      <c r="E182" s="4" t="s">
        <v>31</v>
      </c>
      <c r="F182" s="12" t="s">
        <v>561</v>
      </c>
      <c r="G182" s="12" t="s">
        <v>556</v>
      </c>
      <c r="H182" s="24">
        <v>1</v>
      </c>
      <c r="I182" s="12" t="s">
        <v>557</v>
      </c>
      <c r="J182" s="12" t="s">
        <v>566</v>
      </c>
      <c r="K182" s="23">
        <v>995</v>
      </c>
      <c r="L182" s="94">
        <v>-3.2993320000000002</v>
      </c>
      <c r="M182" s="94">
        <v>34.848457965999998</v>
      </c>
      <c r="N182" s="21">
        <v>42937</v>
      </c>
      <c r="O182" s="21">
        <v>43006</v>
      </c>
      <c r="P182" s="23">
        <f t="shared" si="24"/>
        <v>69</v>
      </c>
      <c r="Q182" s="73">
        <f>INDEX([1]Sheet1!$J:$J,MATCH(A182,[1]Sheet1!$A:$A,0))</f>
        <v>6.900000125</v>
      </c>
      <c r="R182" s="87" t="s">
        <v>94</v>
      </c>
      <c r="S182" s="81">
        <v>0.5</v>
      </c>
      <c r="T182" s="81">
        <v>4.4000000000000004</v>
      </c>
      <c r="Z182" s="100">
        <v>4</v>
      </c>
      <c r="AR182" s="100">
        <v>2</v>
      </c>
      <c r="EH182" s="25">
        <v>4</v>
      </c>
      <c r="EI182" s="23">
        <f t="shared" si="20"/>
        <v>10</v>
      </c>
      <c r="EJ182" s="25">
        <v>10</v>
      </c>
      <c r="EN182" s="1">
        <v>2</v>
      </c>
      <c r="EO182" s="1">
        <v>5.4</v>
      </c>
      <c r="EU182">
        <v>15</v>
      </c>
      <c r="JD182">
        <v>4</v>
      </c>
      <c r="JE182" s="12">
        <f t="shared" si="25"/>
        <v>19</v>
      </c>
      <c r="JF182" s="12">
        <v>22</v>
      </c>
      <c r="JH182" s="3" t="s">
        <v>813</v>
      </c>
      <c r="JI182" s="29" t="s">
        <v>893</v>
      </c>
      <c r="JS182">
        <v>6.43</v>
      </c>
      <c r="JT182">
        <v>9.11</v>
      </c>
      <c r="JU182" s="71">
        <v>2.2799999999999998</v>
      </c>
      <c r="JV182" s="37">
        <v>7.37</v>
      </c>
      <c r="JW182" s="128"/>
      <c r="JX182" s="37">
        <v>2.2799999999999998</v>
      </c>
      <c r="JZ182" s="106">
        <v>7.37</v>
      </c>
      <c r="KA182" s="128">
        <v>4.28</v>
      </c>
      <c r="KB182" s="37">
        <v>2.35</v>
      </c>
      <c r="KH182" s="103">
        <v>2.66</v>
      </c>
      <c r="KI182" s="103">
        <v>0.09</v>
      </c>
      <c r="KJ182" s="103">
        <f t="shared" si="21"/>
        <v>2.66</v>
      </c>
      <c r="KK182" s="103">
        <f t="shared" si="22"/>
        <v>0.09</v>
      </c>
      <c r="KL182" s="103">
        <f t="shared" si="23"/>
        <v>9.65</v>
      </c>
      <c r="KM182" s="103">
        <f>IF(ISBLANK(JU182),"",IF(ISBLANK(JS184),"",IFERROR(((JU182-JS184)/0.36/P182),"")))</f>
        <v>-0.16908212560386476</v>
      </c>
      <c r="KN182" s="103">
        <f>IF(ISBLANK(JU182),"",IF(ISBLANK(JU184),"",IFERROR(((JU182-JU184)/0.36/P182),"")))</f>
        <v>-8.252818035426733E-2</v>
      </c>
      <c r="KO182" s="103">
        <f>IF(ISBLANK(KL182),"",IF(ISBLANK(JT184),"",IFERROR(((KL182-JT184)/0.36/P182),"")))</f>
        <v>-2.375201288244766E-2</v>
      </c>
      <c r="KP182" s="103">
        <f>IF(ISBLANK(KL184),"",IF(ISBLANK(KL182),"",IFERROR(((KL182-KL184)/0.36/P182),"")))</f>
        <v>4.4283413848631723E-3</v>
      </c>
      <c r="KU182">
        <v>9.65</v>
      </c>
      <c r="KV182" s="73">
        <v>26.805555555555557</v>
      </c>
      <c r="KW182" s="73">
        <v>-0.16908212560386476</v>
      </c>
      <c r="KX182" s="73">
        <v>-8.252818035426733E-2</v>
      </c>
      <c r="KY182" s="73">
        <v>-2.375201288244766E-2</v>
      </c>
      <c r="KZ182" s="73">
        <v>4.4283413848631723E-3</v>
      </c>
    </row>
    <row r="183" spans="1:312" x14ac:dyDescent="0.25">
      <c r="A183" s="12" t="s">
        <v>360</v>
      </c>
      <c r="B183" s="4" t="s">
        <v>541</v>
      </c>
      <c r="C183" s="4" t="s">
        <v>663</v>
      </c>
      <c r="D183" s="4" t="s">
        <v>738</v>
      </c>
      <c r="E183" s="4" t="s">
        <v>31</v>
      </c>
      <c r="F183" s="12" t="s">
        <v>561</v>
      </c>
      <c r="G183" s="12" t="s">
        <v>556</v>
      </c>
      <c r="H183" s="24">
        <v>1</v>
      </c>
      <c r="I183" s="12" t="s">
        <v>562</v>
      </c>
      <c r="J183" s="12" t="s">
        <v>566</v>
      </c>
      <c r="K183" s="23">
        <v>995</v>
      </c>
      <c r="L183" s="94">
        <v>-3.2993320000000002</v>
      </c>
      <c r="M183" s="94">
        <v>34.848457965999998</v>
      </c>
      <c r="N183" s="21">
        <v>42937</v>
      </c>
      <c r="O183" s="21">
        <v>43006</v>
      </c>
      <c r="P183" s="23">
        <f t="shared" si="24"/>
        <v>69</v>
      </c>
      <c r="Q183" s="73">
        <f>INDEX([1]Sheet1!$J:$J,MATCH(A183,[1]Sheet1!$A:$A,0))</f>
        <v>6.900000125</v>
      </c>
      <c r="R183" s="87" t="s">
        <v>94</v>
      </c>
      <c r="S183" s="81">
        <v>1.5</v>
      </c>
      <c r="T183" s="81">
        <v>2</v>
      </c>
      <c r="Z183" s="100">
        <v>20</v>
      </c>
      <c r="BJ183" s="100">
        <v>5</v>
      </c>
      <c r="EH183" s="25">
        <v>15</v>
      </c>
      <c r="EI183" s="23">
        <f t="shared" si="20"/>
        <v>40</v>
      </c>
      <c r="EJ183" s="25">
        <v>40</v>
      </c>
      <c r="EN183" s="1">
        <v>2</v>
      </c>
      <c r="EO183" s="1">
        <v>5</v>
      </c>
      <c r="EU183">
        <v>18</v>
      </c>
      <c r="FO183">
        <v>12</v>
      </c>
      <c r="GF183" s="4">
        <v>2</v>
      </c>
      <c r="JD183">
        <v>8</v>
      </c>
      <c r="JE183" s="54">
        <f t="shared" si="25"/>
        <v>40</v>
      </c>
      <c r="JF183" s="12">
        <v>40</v>
      </c>
      <c r="JH183" s="3" t="s">
        <v>813</v>
      </c>
      <c r="JI183" s="29" t="s">
        <v>893</v>
      </c>
      <c r="JS183">
        <v>1.38</v>
      </c>
      <c r="JT183">
        <v>17.739999999999998</v>
      </c>
      <c r="JU183" s="71">
        <v>5.32</v>
      </c>
      <c r="JV183" s="37">
        <v>13.62</v>
      </c>
      <c r="JW183" s="128"/>
      <c r="JX183" s="37">
        <v>5.32</v>
      </c>
      <c r="JZ183" s="106">
        <v>13.62</v>
      </c>
      <c r="KA183" s="5">
        <v>5.05</v>
      </c>
      <c r="KB183" s="37">
        <v>4.51</v>
      </c>
      <c r="KC183" t="s">
        <v>596</v>
      </c>
      <c r="KH183" s="103">
        <v>2.2799999999999998</v>
      </c>
      <c r="KI183" s="103">
        <v>0.19</v>
      </c>
      <c r="KJ183" s="103">
        <f t="shared" si="21"/>
        <v>2.2799999999999998</v>
      </c>
      <c r="KK183" s="103">
        <f t="shared" si="22"/>
        <v>0.19</v>
      </c>
      <c r="KL183" s="103">
        <f t="shared" si="23"/>
        <v>18.939999999999998</v>
      </c>
      <c r="KM183" s="103">
        <f>IF(ISBLANK(JU183),"",IF(ISBLANK(JS184),"",IFERROR(((JU183-JS184)/0.36/P183),"")))</f>
        <v>-4.6698872785829314E-2</v>
      </c>
      <c r="KN183" s="103">
        <f>IF(ISBLANK(JU183),"",IF(ISBLANK(JU184),"",IFERROR(((JU183-JU184)/0.36/P183),"")))</f>
        <v>3.9855072463768126E-2</v>
      </c>
      <c r="KO183" s="103">
        <f>IF(ISBLANK(KL183),"",IF(ISBLANK(JT184),"",IFERROR(((KL183-JT184)/0.36/P183),"")))</f>
        <v>0.3502415458937197</v>
      </c>
      <c r="KP183" s="103">
        <f>IF(ISBLANK(KL184),"",IF(ISBLANK(KL183),"",IFERROR(((KL183-KL184)/0.36/P183),"")))</f>
        <v>0.37842190016103056</v>
      </c>
      <c r="KU183">
        <v>18.939999999999998</v>
      </c>
      <c r="KV183" s="73">
        <v>52.611111111111107</v>
      </c>
      <c r="KW183" s="73">
        <v>-4.6698872785829314E-2</v>
      </c>
      <c r="KX183" s="73">
        <v>3.9855072463768126E-2</v>
      </c>
      <c r="KY183" s="73">
        <v>0.3502415458937197</v>
      </c>
      <c r="KZ183" s="73">
        <v>0.37842190016103056</v>
      </c>
    </row>
    <row r="184" spans="1:312" x14ac:dyDescent="0.25">
      <c r="A184" s="12" t="s">
        <v>361</v>
      </c>
      <c r="B184" s="4" t="s">
        <v>541</v>
      </c>
      <c r="C184" s="4" t="s">
        <v>663</v>
      </c>
      <c r="D184" s="4" t="s">
        <v>738</v>
      </c>
      <c r="E184" s="4" t="s">
        <v>31</v>
      </c>
      <c r="F184" s="12" t="s">
        <v>561</v>
      </c>
      <c r="G184" s="12" t="s">
        <v>556</v>
      </c>
      <c r="H184" s="24">
        <v>1</v>
      </c>
      <c r="I184" s="12" t="s">
        <v>559</v>
      </c>
      <c r="J184" s="12" t="s">
        <v>566</v>
      </c>
      <c r="K184" s="23">
        <v>995</v>
      </c>
      <c r="L184" s="94">
        <v>-3.2993320000000002</v>
      </c>
      <c r="M184" s="94">
        <v>34.848457965999998</v>
      </c>
      <c r="N184" s="21">
        <v>42937</v>
      </c>
      <c r="O184" s="21">
        <v>43006</v>
      </c>
      <c r="P184" s="23">
        <f t="shared" si="24"/>
        <v>69</v>
      </c>
      <c r="Q184" s="73">
        <f>INDEX([1]Sheet1!$J:$J,MATCH(A184,[1]Sheet1!$A:$A,0))</f>
        <v>6.900000125</v>
      </c>
      <c r="R184" s="87" t="s">
        <v>94</v>
      </c>
      <c r="S184" s="81">
        <v>1.5</v>
      </c>
      <c r="T184" s="81">
        <v>1.4</v>
      </c>
      <c r="Z184" s="100">
        <v>8</v>
      </c>
      <c r="AE184" s="100">
        <v>2</v>
      </c>
      <c r="AN184" s="100">
        <v>2</v>
      </c>
      <c r="EH184" s="25">
        <v>8</v>
      </c>
      <c r="EI184" s="23">
        <f t="shared" si="20"/>
        <v>20</v>
      </c>
      <c r="EJ184" s="25">
        <v>20</v>
      </c>
      <c r="EN184" s="1">
        <v>1</v>
      </c>
      <c r="EO184" s="1">
        <v>4</v>
      </c>
      <c r="EU184">
        <v>13</v>
      </c>
      <c r="FO184">
        <v>8</v>
      </c>
      <c r="JD184">
        <v>5</v>
      </c>
      <c r="JE184" s="12">
        <f t="shared" si="25"/>
        <v>26</v>
      </c>
      <c r="JF184" s="12">
        <v>30</v>
      </c>
      <c r="JH184" s="3" t="s">
        <v>813</v>
      </c>
      <c r="JI184" s="29" t="s">
        <v>893</v>
      </c>
      <c r="JS184">
        <v>6.48</v>
      </c>
      <c r="JT184">
        <v>10.24</v>
      </c>
      <c r="JU184" s="71">
        <v>4.33</v>
      </c>
      <c r="JV184" s="37">
        <v>5.21</v>
      </c>
      <c r="JW184" s="128"/>
      <c r="JX184" s="37">
        <v>4.33</v>
      </c>
      <c r="JZ184" s="106">
        <v>5.21</v>
      </c>
      <c r="KB184" s="37">
        <v>5.21</v>
      </c>
      <c r="KJ184" s="103" t="str">
        <f t="shared" si="21"/>
        <v/>
      </c>
      <c r="KK184" s="103" t="str">
        <f t="shared" si="22"/>
        <v/>
      </c>
      <c r="KL184" s="103">
        <f t="shared" si="23"/>
        <v>9.5399999999999991</v>
      </c>
      <c r="KM184" s="103">
        <f>IF(ISBLANK(JU184),"",IF(ISBLANK(JS184),"",IFERROR(((JU184-JS184)/0.36/P184),"")))</f>
        <v>-8.6553945249597433E-2</v>
      </c>
      <c r="KO184" s="103">
        <f>IF(ISBLANK(KL184),"",IF(ISBLANK(JT184),"",IFERROR(((KL184-JT184)/0.36/P184),"")))</f>
        <v>-2.8180354267310834E-2</v>
      </c>
      <c r="KU184">
        <v>9.5399999999999991</v>
      </c>
      <c r="KV184" s="73">
        <v>26.5</v>
      </c>
      <c r="KW184" s="73">
        <v>-8.6553945249597433E-2</v>
      </c>
      <c r="KX184" s="73"/>
      <c r="KY184" s="73">
        <v>-2.8180354267310834E-2</v>
      </c>
      <c r="KZ184" s="73"/>
    </row>
    <row r="185" spans="1:312" x14ac:dyDescent="0.25">
      <c r="A185" s="12" t="s">
        <v>362</v>
      </c>
      <c r="B185" s="4" t="s">
        <v>542</v>
      </c>
      <c r="C185" s="4" t="s">
        <v>663</v>
      </c>
      <c r="D185" s="4" t="s">
        <v>739</v>
      </c>
      <c r="E185" s="4" t="s">
        <v>31</v>
      </c>
      <c r="F185" s="12" t="s">
        <v>561</v>
      </c>
      <c r="G185" s="12" t="s">
        <v>556</v>
      </c>
      <c r="H185" s="24">
        <v>2</v>
      </c>
      <c r="I185" s="12" t="s">
        <v>557</v>
      </c>
      <c r="J185" s="12" t="s">
        <v>566</v>
      </c>
      <c r="K185" s="23">
        <v>980</v>
      </c>
      <c r="L185" s="94">
        <v>-3.3032679740000002</v>
      </c>
      <c r="M185" s="94">
        <v>34.847795963000003</v>
      </c>
      <c r="N185" s="21">
        <v>42937</v>
      </c>
      <c r="O185" s="21">
        <v>43006</v>
      </c>
      <c r="P185" s="23">
        <f t="shared" si="24"/>
        <v>69</v>
      </c>
      <c r="Q185" s="73">
        <f>INDEX([1]Sheet1!$J:$J,MATCH(A185,[1]Sheet1!$A:$A,0))</f>
        <v>6.900000125</v>
      </c>
      <c r="R185" s="87" t="s">
        <v>94</v>
      </c>
      <c r="S185" s="81">
        <v>2.5</v>
      </c>
      <c r="T185" s="81">
        <v>6.2</v>
      </c>
      <c r="Z185" s="100">
        <v>5</v>
      </c>
      <c r="BJ185" s="100">
        <v>5</v>
      </c>
      <c r="EH185" s="25">
        <v>25</v>
      </c>
      <c r="EI185" s="23">
        <f t="shared" si="20"/>
        <v>35</v>
      </c>
      <c r="EJ185" s="25">
        <v>40</v>
      </c>
      <c r="EN185" s="1">
        <v>2.25</v>
      </c>
      <c r="EO185" s="1">
        <v>5</v>
      </c>
      <c r="EU185">
        <v>7</v>
      </c>
      <c r="FO185">
        <v>7</v>
      </c>
      <c r="JD185">
        <v>10</v>
      </c>
      <c r="JE185" s="54">
        <f t="shared" si="25"/>
        <v>24</v>
      </c>
      <c r="JF185" s="12">
        <v>28</v>
      </c>
      <c r="JI185" s="29" t="s">
        <v>893</v>
      </c>
      <c r="JS185">
        <v>3.8</v>
      </c>
      <c r="JT185">
        <v>11.55</v>
      </c>
      <c r="JU185" s="71">
        <v>12.35</v>
      </c>
      <c r="JV185" s="37">
        <v>3.41</v>
      </c>
      <c r="JW185" s="128">
        <v>5.13</v>
      </c>
      <c r="JX185" s="37">
        <v>3.57</v>
      </c>
      <c r="JY185" t="s">
        <v>596</v>
      </c>
      <c r="JZ185" s="106">
        <v>3.41</v>
      </c>
      <c r="KB185" s="37">
        <v>3.41</v>
      </c>
      <c r="KF185" s="103">
        <v>2.52</v>
      </c>
      <c r="KG185" s="103">
        <v>0.13</v>
      </c>
      <c r="KJ185" s="103">
        <f t="shared" si="21"/>
        <v>2.52</v>
      </c>
      <c r="KK185" s="103">
        <f t="shared" si="22"/>
        <v>0.13</v>
      </c>
      <c r="KL185" s="103">
        <f t="shared" si="23"/>
        <v>15.76</v>
      </c>
      <c r="KM185" s="103">
        <f>IF(ISBLANK(JU185),"",IF(ISBLANK(JS187),"",IFERROR(((JU185-JS187)/0.36/P185),"")))</f>
        <v>0.17512077294685988</v>
      </c>
      <c r="KN185" s="103">
        <f>IF(ISBLANK(JU185),"",IF(ISBLANK(JU187),"",IFERROR(((JU185-JU187)/0.36/P185),"")))</f>
        <v>0.39573268921095012</v>
      </c>
      <c r="KO185" s="103">
        <f>IF(ISBLANK(KL185),"",IF(ISBLANK(JT187),"",IFERROR(((KL185-JT187)/0.36/P185),"")))</f>
        <v>8.8164251207729458E-2</v>
      </c>
      <c r="KP185" s="103">
        <f>IF(ISBLANK(KL187),"",IF(ISBLANK(KL185),"",IFERROR(((KL185-KL187)/0.36/P185),"")))</f>
        <v>0.45048309178743962</v>
      </c>
      <c r="KU185">
        <v>15.76</v>
      </c>
      <c r="KV185" s="73">
        <v>43.777777777777779</v>
      </c>
      <c r="KW185" s="73">
        <v>0.17512077294685988</v>
      </c>
      <c r="KX185" s="73">
        <v>0.39573268921095012</v>
      </c>
      <c r="KY185" s="73">
        <v>8.8164251207729458E-2</v>
      </c>
      <c r="KZ185" s="73">
        <v>0.45048309178743962</v>
      </c>
    </row>
    <row r="186" spans="1:312" x14ac:dyDescent="0.25">
      <c r="A186" s="12" t="s">
        <v>363</v>
      </c>
      <c r="B186" s="4" t="s">
        <v>542</v>
      </c>
      <c r="C186" s="4" t="s">
        <v>663</v>
      </c>
      <c r="D186" s="4" t="s">
        <v>739</v>
      </c>
      <c r="E186" s="4" t="s">
        <v>31</v>
      </c>
      <c r="F186" s="12" t="s">
        <v>561</v>
      </c>
      <c r="G186" s="12" t="s">
        <v>556</v>
      </c>
      <c r="H186" s="24">
        <v>2</v>
      </c>
      <c r="I186" s="12" t="s">
        <v>562</v>
      </c>
      <c r="J186" s="12" t="s">
        <v>566</v>
      </c>
      <c r="K186" s="23">
        <v>980</v>
      </c>
      <c r="L186" s="94">
        <v>-3.3032679740000002</v>
      </c>
      <c r="M186" s="94">
        <v>34.847795963000003</v>
      </c>
      <c r="N186" s="21">
        <v>42937</v>
      </c>
      <c r="O186" s="21">
        <v>43006</v>
      </c>
      <c r="P186" s="23">
        <f t="shared" si="24"/>
        <v>69</v>
      </c>
      <c r="Q186" s="73">
        <f>INDEX([1]Sheet1!$J:$J,MATCH(A186,[1]Sheet1!$A:$A,0))</f>
        <v>6.900000125</v>
      </c>
      <c r="R186" s="87" t="s">
        <v>94</v>
      </c>
      <c r="S186" s="81">
        <v>2.2000000000000002</v>
      </c>
      <c r="T186" s="81">
        <v>1.8</v>
      </c>
      <c r="Z186" s="100">
        <v>7</v>
      </c>
      <c r="AR186" s="100">
        <v>6</v>
      </c>
      <c r="CE186" s="100">
        <v>5</v>
      </c>
      <c r="EH186" s="25">
        <v>12</v>
      </c>
      <c r="EI186" s="23">
        <f t="shared" si="20"/>
        <v>30</v>
      </c>
      <c r="EJ186" s="25">
        <v>17</v>
      </c>
      <c r="EN186" s="1">
        <v>1.5</v>
      </c>
      <c r="EO186" s="1">
        <v>2.2000000000000002</v>
      </c>
      <c r="EU186">
        <v>4</v>
      </c>
      <c r="JD186">
        <v>7</v>
      </c>
      <c r="JE186" s="12">
        <f t="shared" si="25"/>
        <v>11</v>
      </c>
      <c r="JF186" s="12">
        <v>14</v>
      </c>
      <c r="JH186" s="3" t="s">
        <v>813</v>
      </c>
      <c r="JI186" s="29" t="s">
        <v>893</v>
      </c>
      <c r="JS186">
        <v>5.73</v>
      </c>
      <c r="JT186">
        <v>18.579999999999998</v>
      </c>
      <c r="JU186" s="71">
        <v>3.87</v>
      </c>
      <c r="JV186" s="37">
        <v>4.05</v>
      </c>
      <c r="JW186" s="128"/>
      <c r="JX186" s="37">
        <v>3.87</v>
      </c>
      <c r="JZ186" s="106">
        <v>4.05</v>
      </c>
      <c r="KB186" s="37">
        <v>4.05</v>
      </c>
      <c r="KJ186" s="103" t="str">
        <f t="shared" si="21"/>
        <v/>
      </c>
      <c r="KK186" s="103" t="str">
        <f t="shared" si="22"/>
        <v/>
      </c>
      <c r="KL186" s="103">
        <f t="shared" si="23"/>
        <v>7.92</v>
      </c>
      <c r="KM186" s="103">
        <f>IF(ISBLANK(JU186),"",IF(ISBLANK(JS187),"",IFERROR(((JU186-JS187)/0.36/P186),"")))</f>
        <v>-0.16626409017713367</v>
      </c>
      <c r="KN186" s="103">
        <f>IF(ISBLANK(JU186),"",IF(ISBLANK(JU187),"",IFERROR(((JU186-JU187)/0.36/P186),"")))</f>
        <v>5.4347826086956527E-2</v>
      </c>
      <c r="KO186" s="103">
        <f>IF(ISBLANK(KL186),"",IF(ISBLANK(JT187),"",IFERROR(((KL186-JT187)/0.36/P186),"")))</f>
        <v>-0.22745571658615141</v>
      </c>
      <c r="KP186" s="103">
        <f>IF(ISBLANK(KL187),"",IF(ISBLANK(KL186),"",IFERROR(((KL186-KL187)/0.36/P186),"")))</f>
        <v>0.13486312399355876</v>
      </c>
      <c r="KU186">
        <v>7.92</v>
      </c>
      <c r="KV186" s="73">
        <v>22</v>
      </c>
      <c r="KW186" s="73">
        <v>-0.16626409017713367</v>
      </c>
      <c r="KX186" s="73">
        <v>5.4347826086956527E-2</v>
      </c>
      <c r="KY186" s="73">
        <v>-0.22745571658615141</v>
      </c>
      <c r="KZ186" s="73">
        <v>0.13486312399355876</v>
      </c>
    </row>
    <row r="187" spans="1:312" x14ac:dyDescent="0.25">
      <c r="A187" s="12" t="s">
        <v>366</v>
      </c>
      <c r="B187" s="4" t="s">
        <v>542</v>
      </c>
      <c r="C187" s="4" t="s">
        <v>663</v>
      </c>
      <c r="D187" s="12" t="s">
        <v>739</v>
      </c>
      <c r="E187" s="4" t="s">
        <v>31</v>
      </c>
      <c r="F187" s="12" t="s">
        <v>561</v>
      </c>
      <c r="G187" s="12" t="s">
        <v>556</v>
      </c>
      <c r="H187" s="24">
        <v>2</v>
      </c>
      <c r="I187" s="12" t="s">
        <v>559</v>
      </c>
      <c r="J187" s="12" t="s">
        <v>566</v>
      </c>
      <c r="K187" s="24">
        <v>980</v>
      </c>
      <c r="L187" s="94">
        <v>-3.3032679740000002</v>
      </c>
      <c r="M187" s="94">
        <v>34.847795963000003</v>
      </c>
      <c r="N187" s="21">
        <v>42937</v>
      </c>
      <c r="O187" s="21">
        <v>43006</v>
      </c>
      <c r="P187" s="23">
        <f t="shared" si="24"/>
        <v>69</v>
      </c>
      <c r="Q187" s="73">
        <f>INDEX([1]Sheet1!$J:$J,MATCH(A187,[1]Sheet1!$A:$A,0))</f>
        <v>6.900000125</v>
      </c>
      <c r="R187" s="87" t="s">
        <v>94</v>
      </c>
      <c r="S187" s="81">
        <v>2</v>
      </c>
      <c r="T187" s="81">
        <v>7</v>
      </c>
      <c r="AR187" s="100">
        <v>12</v>
      </c>
      <c r="CE187" s="100">
        <v>3</v>
      </c>
      <c r="EH187" s="25">
        <v>5</v>
      </c>
      <c r="EI187" s="23">
        <f t="shared" si="20"/>
        <v>20</v>
      </c>
      <c r="EJ187" s="25">
        <v>20</v>
      </c>
      <c r="EN187" s="1">
        <v>1</v>
      </c>
      <c r="EO187" s="1">
        <v>1.6</v>
      </c>
      <c r="JD187">
        <v>4</v>
      </c>
      <c r="JE187" s="54">
        <f t="shared" si="25"/>
        <v>4</v>
      </c>
      <c r="JF187" s="12">
        <v>8</v>
      </c>
      <c r="JH187" s="3" t="s">
        <v>813</v>
      </c>
      <c r="JI187" s="29" t="s">
        <v>893</v>
      </c>
      <c r="JS187">
        <v>8</v>
      </c>
      <c r="JT187">
        <v>13.57</v>
      </c>
      <c r="JU187" s="71">
        <v>2.52</v>
      </c>
      <c r="JV187" s="37">
        <v>2.0499999999999998</v>
      </c>
      <c r="JW187" s="128"/>
      <c r="JX187" s="37">
        <v>2.52</v>
      </c>
      <c r="JZ187" s="106">
        <v>2.0499999999999998</v>
      </c>
      <c r="KB187" s="37">
        <v>2.0499999999999998</v>
      </c>
      <c r="KJ187" s="103" t="str">
        <f t="shared" si="21"/>
        <v/>
      </c>
      <c r="KK187" s="103" t="str">
        <f t="shared" si="22"/>
        <v/>
      </c>
      <c r="KL187" s="103">
        <f t="shared" si="23"/>
        <v>4.57</v>
      </c>
      <c r="KM187" s="103">
        <f>IF(ISBLANK(JU187),"",IF(ISBLANK(JS187),"",IFERROR(((JU187-JS187)/0.36/P187),"")))</f>
        <v>-0.22061191626409019</v>
      </c>
      <c r="KO187" s="103">
        <f>IF(ISBLANK(KL187),"",IF(ISBLANK(JT187),"",IFERROR(((KL187-JT187)/0.36/P187),"")))</f>
        <v>-0.36231884057971014</v>
      </c>
      <c r="KU187">
        <v>4.57</v>
      </c>
      <c r="KV187" s="73">
        <v>12.694444444444446</v>
      </c>
      <c r="KW187" s="73">
        <v>-0.22061191626409019</v>
      </c>
      <c r="KX187" s="73"/>
      <c r="KY187" s="73">
        <v>-0.36231884057971014</v>
      </c>
      <c r="KZ187" s="73"/>
    </row>
    <row r="188" spans="1:312" x14ac:dyDescent="0.25">
      <c r="A188" s="12" t="s">
        <v>367</v>
      </c>
      <c r="B188" s="4" t="s">
        <v>543</v>
      </c>
      <c r="C188" s="4" t="s">
        <v>663</v>
      </c>
      <c r="D188" s="4" t="s">
        <v>740</v>
      </c>
      <c r="E188" s="4" t="s">
        <v>31</v>
      </c>
      <c r="F188" s="12" t="s">
        <v>561</v>
      </c>
      <c r="G188" s="12" t="s">
        <v>556</v>
      </c>
      <c r="H188" s="24">
        <v>3</v>
      </c>
      <c r="I188" s="12" t="s">
        <v>557</v>
      </c>
      <c r="J188" s="12" t="s">
        <v>566</v>
      </c>
      <c r="K188" s="23">
        <v>998</v>
      </c>
      <c r="L188" s="94">
        <v>-3.295644969</v>
      </c>
      <c r="M188" s="94">
        <v>34.852435010999997</v>
      </c>
      <c r="N188" s="21">
        <v>42937</v>
      </c>
      <c r="O188" s="21">
        <v>43006</v>
      </c>
      <c r="P188" s="23">
        <f t="shared" si="24"/>
        <v>69</v>
      </c>
      <c r="Q188" s="73">
        <f>INDEX([1]Sheet1!$J:$J,MATCH(A188,[1]Sheet1!$A:$A,0))</f>
        <v>6.900000125</v>
      </c>
      <c r="R188" s="87" t="s">
        <v>94</v>
      </c>
      <c r="S188" s="81">
        <v>2.5</v>
      </c>
      <c r="T188" s="81">
        <v>7.6</v>
      </c>
      <c r="Z188" s="100">
        <v>5</v>
      </c>
      <c r="AR188" s="100">
        <v>12</v>
      </c>
      <c r="EH188" s="25">
        <v>13</v>
      </c>
      <c r="EI188" s="23">
        <f t="shared" si="20"/>
        <v>30</v>
      </c>
      <c r="EJ188" s="25">
        <v>30</v>
      </c>
      <c r="EN188" s="1">
        <v>2.5</v>
      </c>
      <c r="EO188" s="1">
        <v>2</v>
      </c>
      <c r="JD188">
        <v>8</v>
      </c>
      <c r="JE188" s="12">
        <f t="shared" si="25"/>
        <v>8</v>
      </c>
      <c r="JF188" s="12">
        <v>15</v>
      </c>
      <c r="JH188" s="3" t="s">
        <v>813</v>
      </c>
      <c r="JI188" s="29" t="s">
        <v>893</v>
      </c>
      <c r="JS188">
        <v>5.85</v>
      </c>
      <c r="JT188">
        <v>14.85</v>
      </c>
      <c r="JU188" s="71">
        <v>5.1100000000000003</v>
      </c>
      <c r="JV188" s="37">
        <v>5.46</v>
      </c>
      <c r="JW188" s="128"/>
      <c r="JX188" s="37">
        <v>5.1100000000000003</v>
      </c>
      <c r="JZ188" s="106">
        <v>5.46</v>
      </c>
      <c r="KB188">
        <v>5.46</v>
      </c>
      <c r="KJ188" s="103" t="str">
        <f t="shared" si="21"/>
        <v/>
      </c>
      <c r="KK188" s="103" t="str">
        <f t="shared" si="22"/>
        <v/>
      </c>
      <c r="KL188" s="103">
        <f t="shared" si="23"/>
        <v>10.57</v>
      </c>
      <c r="KM188" s="103">
        <f>IF(ISBLANK(JU188),"",IF(ISBLANK(JS190),"",IFERROR(((JU188-JS190)/0.36/P188),"")))</f>
        <v>1.4895330112721423E-2</v>
      </c>
      <c r="KN188" s="103">
        <f>IF(ISBLANK(JU188),"",IF(ISBLANK(JU190),"",IFERROR(((JU188-JU190)/0.36/P188),"")))</f>
        <v>6.0789049919484715E-2</v>
      </c>
      <c r="KO188" s="103">
        <f>IF(ISBLANK(KL188),"",IF(ISBLANK(JT190),"",IFERROR(((KL188-JT190)/0.36/P188),"")))</f>
        <v>-2.7375201288244756E-2</v>
      </c>
      <c r="KP188" s="103">
        <f>IF(ISBLANK(KL190),"",IF(ISBLANK(KL188),"",IFERROR(((KL188-KL190)/0.36/P188),"")))</f>
        <v>0.14814814814814814</v>
      </c>
      <c r="KU188">
        <v>10.57</v>
      </c>
      <c r="KV188" s="73">
        <v>29.361111111111114</v>
      </c>
      <c r="KW188" s="73">
        <v>1.4895330112721423E-2</v>
      </c>
      <c r="KX188" s="73">
        <v>6.0789049919484715E-2</v>
      </c>
      <c r="KY188" s="73">
        <v>-2.7375201288244756E-2</v>
      </c>
      <c r="KZ188" s="73">
        <v>0.14814814814814814</v>
      </c>
    </row>
    <row r="189" spans="1:312" x14ac:dyDescent="0.25">
      <c r="A189" s="12" t="s">
        <v>368</v>
      </c>
      <c r="B189" s="4" t="s">
        <v>543</v>
      </c>
      <c r="C189" s="4" t="s">
        <v>663</v>
      </c>
      <c r="D189" s="4" t="s">
        <v>740</v>
      </c>
      <c r="E189" s="4" t="s">
        <v>31</v>
      </c>
      <c r="F189" s="12" t="s">
        <v>561</v>
      </c>
      <c r="G189" s="12" t="s">
        <v>556</v>
      </c>
      <c r="H189" s="24">
        <v>3</v>
      </c>
      <c r="I189" s="12" t="s">
        <v>562</v>
      </c>
      <c r="J189" s="12" t="s">
        <v>566</v>
      </c>
      <c r="K189" s="23">
        <v>998</v>
      </c>
      <c r="L189" s="94">
        <v>-3.295644969</v>
      </c>
      <c r="M189" s="94">
        <v>34.852435010999997</v>
      </c>
      <c r="N189" s="21">
        <v>42937</v>
      </c>
      <c r="O189" s="21">
        <v>43006</v>
      </c>
      <c r="P189" s="23">
        <f t="shared" si="24"/>
        <v>69</v>
      </c>
      <c r="Q189" s="73">
        <f>INDEX([1]Sheet1!$J:$J,MATCH(A189,[1]Sheet1!$A:$A,0))</f>
        <v>6.900000125</v>
      </c>
      <c r="R189" s="87" t="s">
        <v>94</v>
      </c>
      <c r="T189" s="81">
        <v>2</v>
      </c>
      <c r="Z189" s="100">
        <v>2</v>
      </c>
      <c r="AQ189" s="100">
        <v>2</v>
      </c>
      <c r="EH189" s="25">
        <v>6</v>
      </c>
      <c r="EI189" s="23">
        <f t="shared" si="20"/>
        <v>10</v>
      </c>
      <c r="EJ189" s="25">
        <v>10</v>
      </c>
      <c r="EN189" s="1">
        <v>1</v>
      </c>
      <c r="EO189" s="1">
        <v>1</v>
      </c>
      <c r="JD189">
        <v>3</v>
      </c>
      <c r="JE189" s="54">
        <f t="shared" si="25"/>
        <v>3</v>
      </c>
      <c r="JF189" s="12">
        <v>5</v>
      </c>
      <c r="JI189" s="29" t="s">
        <v>893</v>
      </c>
      <c r="JS189">
        <v>6.88</v>
      </c>
      <c r="JT189">
        <v>28.83</v>
      </c>
      <c r="JU189" s="71">
        <v>1.77</v>
      </c>
      <c r="JV189" s="37">
        <v>3.15</v>
      </c>
      <c r="JW189" s="128"/>
      <c r="JX189" s="37">
        <v>1.77</v>
      </c>
      <c r="JZ189" s="106">
        <v>3.15</v>
      </c>
      <c r="KB189">
        <v>3.15</v>
      </c>
      <c r="KJ189" s="103" t="str">
        <f t="shared" si="21"/>
        <v/>
      </c>
      <c r="KK189" s="103" t="str">
        <f t="shared" si="22"/>
        <v/>
      </c>
      <c r="KL189" s="103">
        <f t="shared" si="23"/>
        <v>4.92</v>
      </c>
      <c r="KM189" s="103">
        <f>IF(ISBLANK(JU189),"",IF(ISBLANK(JS190),"",IFERROR(((JU189-JS190)/0.36/P189),"")))</f>
        <v>-0.11956521739130435</v>
      </c>
      <c r="KN189" s="103">
        <f>IF(ISBLANK(JU189),"",IF(ISBLANK(JU190),"",IFERROR(((JU189-JU190)/0.36/P189),"")))</f>
        <v>-7.3671497584541071E-2</v>
      </c>
      <c r="KO189" s="103">
        <f>IF(ISBLANK(KL189),"",IF(ISBLANK(JT190),"",IFERROR(((KL189-JT190)/0.36/P189),"")))</f>
        <v>-0.25483091787439616</v>
      </c>
      <c r="KP189" s="103">
        <f>IF(ISBLANK(KL190),"",IF(ISBLANK(KL189),"",IFERROR(((KL189-KL190)/0.36/P189),"")))</f>
        <v>-7.9307568438003254E-2</v>
      </c>
      <c r="KU189">
        <v>4.92</v>
      </c>
      <c r="KV189" s="73">
        <v>13.666666666666668</v>
      </c>
      <c r="KW189" s="73">
        <v>-0.11956521739130435</v>
      </c>
      <c r="KX189" s="73">
        <v>-7.3671497584541071E-2</v>
      </c>
      <c r="KY189" s="73">
        <v>-0.25483091787439616</v>
      </c>
      <c r="KZ189" s="73">
        <v>-7.9307568438003254E-2</v>
      </c>
    </row>
    <row r="190" spans="1:312" x14ac:dyDescent="0.25">
      <c r="A190" s="12" t="s">
        <v>369</v>
      </c>
      <c r="B190" s="4" t="s">
        <v>543</v>
      </c>
      <c r="C190" s="4" t="s">
        <v>663</v>
      </c>
      <c r="D190" s="4" t="s">
        <v>740</v>
      </c>
      <c r="E190" s="4" t="s">
        <v>31</v>
      </c>
      <c r="F190" s="12" t="s">
        <v>561</v>
      </c>
      <c r="G190" s="12" t="s">
        <v>556</v>
      </c>
      <c r="H190" s="24">
        <v>3</v>
      </c>
      <c r="I190" s="12" t="s">
        <v>559</v>
      </c>
      <c r="J190" s="12" t="s">
        <v>566</v>
      </c>
      <c r="K190" s="23">
        <v>998</v>
      </c>
      <c r="L190" s="94">
        <v>-3.295644969</v>
      </c>
      <c r="M190" s="94">
        <v>34.852435010999997</v>
      </c>
      <c r="N190" s="21">
        <v>42937</v>
      </c>
      <c r="O190" s="21">
        <v>43006</v>
      </c>
      <c r="P190" s="23">
        <f t="shared" si="24"/>
        <v>69</v>
      </c>
      <c r="Q190" s="73">
        <f>INDEX([1]Sheet1!$J:$J,MATCH(A190,[1]Sheet1!$A:$A,0))</f>
        <v>6.900000125</v>
      </c>
      <c r="R190" s="87" t="s">
        <v>94</v>
      </c>
      <c r="S190" s="81">
        <v>2.8</v>
      </c>
      <c r="T190" s="81">
        <v>1</v>
      </c>
      <c r="AN190" s="100">
        <v>1</v>
      </c>
      <c r="AQ190" s="100">
        <v>2</v>
      </c>
      <c r="EH190" s="25">
        <v>10</v>
      </c>
      <c r="EI190" s="23">
        <f t="shared" si="20"/>
        <v>13</v>
      </c>
      <c r="EJ190" s="25">
        <v>13</v>
      </c>
      <c r="EN190" s="1">
        <v>0</v>
      </c>
      <c r="EO190" s="1">
        <v>1.6</v>
      </c>
      <c r="JD190">
        <v>5</v>
      </c>
      <c r="JE190" s="12">
        <f t="shared" si="25"/>
        <v>5</v>
      </c>
      <c r="JF190" s="12">
        <v>6</v>
      </c>
      <c r="JH190" s="3" t="s">
        <v>813</v>
      </c>
      <c r="JI190" s="29" t="s">
        <v>893</v>
      </c>
      <c r="JS190">
        <v>4.74</v>
      </c>
      <c r="JT190">
        <v>11.25</v>
      </c>
      <c r="JU190" s="71">
        <v>3.6</v>
      </c>
      <c r="JV190" s="37">
        <v>3.29</v>
      </c>
      <c r="JW190" s="128"/>
      <c r="JX190" s="37">
        <v>3.6</v>
      </c>
      <c r="JZ190" s="106">
        <v>3.29</v>
      </c>
      <c r="KB190">
        <v>3.29</v>
      </c>
      <c r="KJ190" s="103" t="str">
        <f t="shared" si="21"/>
        <v/>
      </c>
      <c r="KK190" s="103" t="str">
        <f t="shared" si="22"/>
        <v/>
      </c>
      <c r="KL190" s="103">
        <f t="shared" si="23"/>
        <v>6.8900000000000006</v>
      </c>
      <c r="KM190" s="103">
        <f>IF(ISBLANK(JU190),"",IF(ISBLANK(JS190),"",IFERROR(((JU190-JS190)/0.36/P190),"")))</f>
        <v>-4.5893719806763288E-2</v>
      </c>
      <c r="KO190" s="103">
        <f>IF(ISBLANK(KL190),"",IF(ISBLANK(JT190),"",IFERROR(((KL190-JT190)/0.36/P190),"")))</f>
        <v>-0.17552334943639292</v>
      </c>
      <c r="KU190">
        <v>6.8900000000000006</v>
      </c>
      <c r="KV190" s="73">
        <v>19.138888888888893</v>
      </c>
      <c r="KW190" s="73">
        <v>-4.5893719806763288E-2</v>
      </c>
      <c r="KX190" s="73"/>
      <c r="KY190" s="73">
        <v>-0.17552334943639292</v>
      </c>
      <c r="KZ190" s="73"/>
    </row>
    <row r="191" spans="1:312" x14ac:dyDescent="0.25">
      <c r="A191" s="12" t="s">
        <v>370</v>
      </c>
      <c r="B191" s="4" t="s">
        <v>544</v>
      </c>
      <c r="C191" s="4" t="s">
        <v>663</v>
      </c>
      <c r="D191" s="4" t="s">
        <v>741</v>
      </c>
      <c r="E191" s="4" t="s">
        <v>31</v>
      </c>
      <c r="F191" s="12" t="s">
        <v>561</v>
      </c>
      <c r="G191" s="12" t="s">
        <v>556</v>
      </c>
      <c r="H191" s="24">
        <v>4</v>
      </c>
      <c r="I191" s="12" t="s">
        <v>557</v>
      </c>
      <c r="J191" s="12" t="s">
        <v>566</v>
      </c>
      <c r="K191" s="23">
        <v>1000</v>
      </c>
      <c r="L191" s="94">
        <v>-3.296013018</v>
      </c>
      <c r="M191" s="94">
        <v>34.854326974999999</v>
      </c>
      <c r="N191" s="21">
        <v>42937</v>
      </c>
      <c r="O191" s="21">
        <v>43006</v>
      </c>
      <c r="P191" s="23">
        <f t="shared" si="24"/>
        <v>69</v>
      </c>
      <c r="Q191" s="73">
        <f>INDEX([1]Sheet1!$J:$J,MATCH(A191,[1]Sheet1!$A:$A,0))</f>
        <v>12.563016860999999</v>
      </c>
      <c r="R191" s="87" t="s">
        <v>94</v>
      </c>
      <c r="S191" s="81">
        <v>3.5</v>
      </c>
      <c r="T191" s="81">
        <v>1.6</v>
      </c>
      <c r="CE191" s="100">
        <v>3</v>
      </c>
      <c r="CM191" s="100">
        <v>2</v>
      </c>
      <c r="EH191" s="25">
        <v>5</v>
      </c>
      <c r="EI191" s="23">
        <f t="shared" si="20"/>
        <v>10</v>
      </c>
      <c r="EJ191" s="25">
        <v>10</v>
      </c>
      <c r="EN191" s="1">
        <v>1.5</v>
      </c>
      <c r="EO191" s="1">
        <v>1.2</v>
      </c>
      <c r="JD191">
        <v>5</v>
      </c>
      <c r="JE191" s="54">
        <f t="shared" si="25"/>
        <v>5</v>
      </c>
      <c r="JF191" s="12">
        <v>9</v>
      </c>
      <c r="JH191" s="3" t="s">
        <v>813</v>
      </c>
      <c r="JI191" s="29" t="s">
        <v>893</v>
      </c>
      <c r="JS191">
        <v>4.67</v>
      </c>
      <c r="JT191">
        <v>13.48</v>
      </c>
      <c r="JU191" s="71">
        <v>3.8</v>
      </c>
      <c r="JV191" s="37">
        <v>3.87</v>
      </c>
      <c r="JW191" s="128"/>
      <c r="JX191" s="37">
        <v>3.8</v>
      </c>
      <c r="JZ191" s="106">
        <v>3.87</v>
      </c>
      <c r="KB191" s="37">
        <v>3.87</v>
      </c>
      <c r="KJ191" s="103" t="str">
        <f t="shared" si="21"/>
        <v/>
      </c>
      <c r="KK191" s="103" t="str">
        <f t="shared" si="22"/>
        <v/>
      </c>
      <c r="KL191" s="103">
        <f t="shared" si="23"/>
        <v>7.67</v>
      </c>
      <c r="KM191" s="103">
        <f>IF(ISBLANK(JU191),"",IF(ISBLANK(JS193),"",IFERROR(((JU191-JS193)/0.36/P191),"")))</f>
        <v>1.3687600644122378E-2</v>
      </c>
      <c r="KN191" s="103">
        <f>IF(ISBLANK(JU191),"",IF(ISBLANK(JU193),"",IFERROR(((JU191-JU193)/0.36/P191),"")))</f>
        <v>8.3735909822866356E-2</v>
      </c>
      <c r="KO191" s="103">
        <f>IF(ISBLANK(KL191),"",IF(ISBLANK(JT193),"",IFERROR(((KL191-JT193)/0.36/P191),"")))</f>
        <v>-3.7439613526570034E-2</v>
      </c>
      <c r="KP191" s="103">
        <f>IF(ISBLANK(KL193),"",IF(ISBLANK(KL191),"",IFERROR(((KL191-KL193)/0.36/P191),"")))</f>
        <v>5.3945249597423507E-2</v>
      </c>
      <c r="KU191">
        <v>7.67</v>
      </c>
      <c r="KV191" s="73">
        <v>21.305555555555557</v>
      </c>
      <c r="KW191" s="73">
        <v>1.3687600644122378E-2</v>
      </c>
      <c r="KX191" s="73">
        <v>8.3735909822866356E-2</v>
      </c>
      <c r="KY191" s="73">
        <v>-3.7439613526570034E-2</v>
      </c>
      <c r="KZ191" s="73">
        <v>5.3945249597423507E-2</v>
      </c>
    </row>
    <row r="192" spans="1:312" x14ac:dyDescent="0.25">
      <c r="A192" s="12" t="s">
        <v>371</v>
      </c>
      <c r="B192" s="4" t="s">
        <v>544</v>
      </c>
      <c r="C192" s="4" t="s">
        <v>663</v>
      </c>
      <c r="D192" s="4" t="s">
        <v>741</v>
      </c>
      <c r="E192" s="4" t="s">
        <v>31</v>
      </c>
      <c r="F192" s="12" t="s">
        <v>561</v>
      </c>
      <c r="G192" s="12" t="s">
        <v>556</v>
      </c>
      <c r="H192" s="24">
        <v>4</v>
      </c>
      <c r="I192" s="12" t="s">
        <v>562</v>
      </c>
      <c r="J192" s="12" t="s">
        <v>566</v>
      </c>
      <c r="K192" s="23">
        <v>1000</v>
      </c>
      <c r="L192" s="94">
        <v>-3.296013018</v>
      </c>
      <c r="M192" s="94">
        <v>34.854326974999999</v>
      </c>
      <c r="N192" s="21">
        <v>42937</v>
      </c>
      <c r="O192" s="21">
        <v>43006</v>
      </c>
      <c r="P192" s="23">
        <f t="shared" si="24"/>
        <v>69</v>
      </c>
      <c r="Q192" s="73">
        <f>INDEX([1]Sheet1!$J:$J,MATCH(A192,[1]Sheet1!$A:$A,0))</f>
        <v>12.563016860999999</v>
      </c>
      <c r="R192" s="87" t="s">
        <v>94</v>
      </c>
      <c r="S192" s="81">
        <v>2.5</v>
      </c>
      <c r="T192" s="81">
        <v>1.8</v>
      </c>
      <c r="AE192" s="100">
        <v>2</v>
      </c>
      <c r="BF192" s="100">
        <v>3</v>
      </c>
      <c r="EH192" s="25">
        <v>14</v>
      </c>
      <c r="EI192" s="23">
        <f t="shared" si="20"/>
        <v>19</v>
      </c>
      <c r="EJ192" s="25">
        <v>19</v>
      </c>
      <c r="EN192" s="1">
        <v>2</v>
      </c>
      <c r="EO192" s="1">
        <v>1.8</v>
      </c>
      <c r="JD192">
        <v>11</v>
      </c>
      <c r="JE192" s="12">
        <f t="shared" si="25"/>
        <v>11</v>
      </c>
      <c r="JF192" s="12">
        <v>13</v>
      </c>
      <c r="JH192" s="3" t="s">
        <v>815</v>
      </c>
      <c r="JI192" s="29" t="s">
        <v>893</v>
      </c>
      <c r="JS192">
        <v>3.6</v>
      </c>
      <c r="JT192">
        <v>17.61</v>
      </c>
      <c r="JU192" s="71">
        <v>3.92</v>
      </c>
      <c r="JV192" s="37">
        <v>6.29</v>
      </c>
      <c r="JW192" s="128"/>
      <c r="JX192" s="37">
        <v>3.92</v>
      </c>
      <c r="JZ192" s="106">
        <v>6.29</v>
      </c>
      <c r="KB192">
        <v>4.05</v>
      </c>
      <c r="KJ192" s="103" t="str">
        <f t="shared" si="21"/>
        <v/>
      </c>
      <c r="KK192" s="103" t="str">
        <f t="shared" si="22"/>
        <v/>
      </c>
      <c r="KL192" s="103">
        <f t="shared" si="23"/>
        <v>10.210000000000001</v>
      </c>
      <c r="KM192" s="103">
        <f>IF(ISBLANK(JU192),"",IF(ISBLANK(JS193),"",IFERROR(((JU192-JS193)/0.36/P192),"")))</f>
        <v>1.8518518518518517E-2</v>
      </c>
      <c r="KN192" s="103">
        <f>IF(ISBLANK(JU192),"",IF(ISBLANK(JU193),"",IFERROR(((JU192-JU193)/0.36/P192),"")))</f>
        <v>8.8566827697262485E-2</v>
      </c>
      <c r="KO192" s="103">
        <f>IF(ISBLANK(KL192),"",IF(ISBLANK(JT193),"",IFERROR(((KL192-JT193)/0.36/P192),"")))</f>
        <v>6.4814814814814867E-2</v>
      </c>
      <c r="KP192" s="103">
        <f>IF(ISBLANK(KL193),"",IF(ISBLANK(KL192),"",IFERROR(((KL192-KL193)/0.36/P192),"")))</f>
        <v>0.1561996779388084</v>
      </c>
      <c r="KU192">
        <v>10.210000000000001</v>
      </c>
      <c r="KV192" s="73">
        <v>28.361111111111114</v>
      </c>
      <c r="KW192" s="73">
        <v>1.8518518518518517E-2</v>
      </c>
      <c r="KX192" s="73">
        <v>8.8566827697262485E-2</v>
      </c>
      <c r="KY192" s="73">
        <v>6.4814814814814867E-2</v>
      </c>
      <c r="KZ192" s="73">
        <v>0.1561996779388084</v>
      </c>
    </row>
    <row r="193" spans="1:312" x14ac:dyDescent="0.25">
      <c r="A193" s="12" t="s">
        <v>372</v>
      </c>
      <c r="B193" s="4" t="s">
        <v>544</v>
      </c>
      <c r="C193" s="4" t="s">
        <v>663</v>
      </c>
      <c r="D193" s="4" t="s">
        <v>741</v>
      </c>
      <c r="E193" s="4" t="s">
        <v>31</v>
      </c>
      <c r="F193" s="12" t="s">
        <v>561</v>
      </c>
      <c r="G193" s="12" t="s">
        <v>556</v>
      </c>
      <c r="H193" s="24">
        <v>4</v>
      </c>
      <c r="I193" s="12" t="s">
        <v>559</v>
      </c>
      <c r="J193" s="12" t="s">
        <v>566</v>
      </c>
      <c r="K193" s="23">
        <v>1000</v>
      </c>
      <c r="L193" s="94">
        <v>-3.296013018</v>
      </c>
      <c r="M193" s="94">
        <v>34.854326974999999</v>
      </c>
      <c r="N193" s="21">
        <v>42937</v>
      </c>
      <c r="O193" s="21">
        <v>43006</v>
      </c>
      <c r="P193" s="23">
        <f t="shared" si="24"/>
        <v>69</v>
      </c>
      <c r="Q193" s="73">
        <f>INDEX([1]Sheet1!$J:$J,MATCH(A193,[1]Sheet1!$A:$A,0))</f>
        <v>12.563016860999999</v>
      </c>
      <c r="R193" s="87" t="s">
        <v>94</v>
      </c>
      <c r="S193" s="81">
        <v>1.5</v>
      </c>
      <c r="T193" s="81">
        <v>4.5999999999999996</v>
      </c>
      <c r="Z193" s="100">
        <v>5</v>
      </c>
      <c r="AE193" s="100">
        <v>2</v>
      </c>
      <c r="AH193" s="100">
        <v>7</v>
      </c>
      <c r="EH193" s="25">
        <v>8</v>
      </c>
      <c r="EI193" s="23">
        <f t="shared" si="20"/>
        <v>22</v>
      </c>
      <c r="EJ193" s="25">
        <v>22</v>
      </c>
      <c r="EN193" s="1">
        <v>1.5</v>
      </c>
      <c r="EO193" s="1">
        <v>1.8</v>
      </c>
      <c r="EU193">
        <v>4</v>
      </c>
      <c r="JD193">
        <v>6</v>
      </c>
      <c r="JE193" s="54">
        <f t="shared" si="25"/>
        <v>10</v>
      </c>
      <c r="JF193" s="12">
        <v>13</v>
      </c>
      <c r="JH193" s="3" t="s">
        <v>813</v>
      </c>
      <c r="JI193" s="29" t="s">
        <v>893</v>
      </c>
      <c r="JS193">
        <v>3.46</v>
      </c>
      <c r="JT193">
        <v>8.6</v>
      </c>
      <c r="JU193" s="71">
        <v>1.72</v>
      </c>
      <c r="JV193" s="37">
        <v>4.6100000000000003</v>
      </c>
      <c r="JW193" s="128"/>
      <c r="JX193" s="37">
        <v>1.72</v>
      </c>
      <c r="JZ193" s="106">
        <v>4.6100000000000003</v>
      </c>
      <c r="KB193" s="37">
        <v>4.6100000000000003</v>
      </c>
      <c r="KJ193" s="103" t="str">
        <f t="shared" si="21"/>
        <v/>
      </c>
      <c r="KK193" s="103" t="str">
        <f t="shared" si="22"/>
        <v/>
      </c>
      <c r="KL193" s="103">
        <f t="shared" si="23"/>
        <v>6.33</v>
      </c>
      <c r="KM193" s="103">
        <f>IF(ISBLANK(JU193),"",IF(ISBLANK(JS193),"",IFERROR(((JU193-JS193)/0.36/P193),"")))</f>
        <v>-7.0048309178743967E-2</v>
      </c>
      <c r="KO193" s="103">
        <f>IF(ISBLANK(KL193),"",IF(ISBLANK(JT193),"",IFERROR(((KL193-JT193)/0.36/P193),"")))</f>
        <v>-9.1384863123993548E-2</v>
      </c>
      <c r="KU193">
        <v>6.33</v>
      </c>
      <c r="KV193" s="73">
        <v>17.583333333333336</v>
      </c>
      <c r="KW193" s="73">
        <v>-7.0048309178743967E-2</v>
      </c>
      <c r="KX193" s="73"/>
      <c r="KY193" s="73">
        <v>-9.1384863123993548E-2</v>
      </c>
      <c r="KZ193" s="73"/>
    </row>
    <row r="194" spans="1:312" ht="31.5" x14ac:dyDescent="0.25">
      <c r="A194" s="12" t="s">
        <v>373</v>
      </c>
      <c r="B194" s="4" t="s">
        <v>545</v>
      </c>
      <c r="C194" s="4" t="s">
        <v>664</v>
      </c>
      <c r="D194" s="4" t="s">
        <v>742</v>
      </c>
      <c r="E194" s="4" t="s">
        <v>59</v>
      </c>
      <c r="F194" s="12" t="s">
        <v>561</v>
      </c>
      <c r="G194" s="12" t="s">
        <v>560</v>
      </c>
      <c r="H194" s="24">
        <v>1</v>
      </c>
      <c r="I194" s="12" t="s">
        <v>557</v>
      </c>
      <c r="J194" s="12" t="s">
        <v>566</v>
      </c>
      <c r="K194" s="23">
        <v>1009</v>
      </c>
      <c r="L194" s="94">
        <v>-3.3032119830000002</v>
      </c>
      <c r="M194" s="94">
        <v>34.847736032999997</v>
      </c>
      <c r="N194" s="21">
        <v>42938</v>
      </c>
      <c r="O194" s="21">
        <v>43005</v>
      </c>
      <c r="P194" s="23">
        <f t="shared" si="24"/>
        <v>67</v>
      </c>
      <c r="Q194" s="73">
        <f>INDEX([1]Sheet1!$J:$J,MATCH(A194,[1]Sheet1!$A:$A,0))</f>
        <v>6.5250000359999998</v>
      </c>
      <c r="R194" s="87" t="s">
        <v>292</v>
      </c>
      <c r="S194" s="81">
        <v>0.5</v>
      </c>
      <c r="T194" s="81">
        <v>1</v>
      </c>
      <c r="BG194" s="100">
        <v>5</v>
      </c>
      <c r="EH194" s="25">
        <v>5</v>
      </c>
      <c r="EI194" s="23">
        <f t="shared" ref="EI194:EI257" si="26">SUM(U194:EH194)</f>
        <v>10</v>
      </c>
      <c r="EJ194" s="25">
        <v>15</v>
      </c>
      <c r="EN194" s="1">
        <v>0</v>
      </c>
      <c r="EO194" s="1">
        <v>0</v>
      </c>
      <c r="JD194">
        <v>1</v>
      </c>
      <c r="JE194" s="12">
        <f t="shared" si="25"/>
        <v>1</v>
      </c>
      <c r="JF194" s="12">
        <v>5</v>
      </c>
      <c r="JH194" s="3" t="s">
        <v>818</v>
      </c>
      <c r="JI194" s="29" t="s">
        <v>893</v>
      </c>
      <c r="JS194">
        <v>16.78</v>
      </c>
      <c r="JT194">
        <v>30.3</v>
      </c>
      <c r="JU194" s="103">
        <v>0.18</v>
      </c>
      <c r="JV194" s="37">
        <v>2.19</v>
      </c>
      <c r="JW194" s="128"/>
      <c r="JX194" s="37">
        <v>0.18</v>
      </c>
      <c r="JZ194" s="106">
        <v>2.19</v>
      </c>
      <c r="KB194" s="37">
        <v>2.19</v>
      </c>
      <c r="KJ194" s="103" t="str">
        <f t="shared" ref="KJ194:KJ235" si="27">IF((AND(KF194="", KH194="")),"",KF194+KH194)</f>
        <v/>
      </c>
      <c r="KK194" s="103" t="str">
        <f t="shared" ref="KK194:KK235" si="28">IF((AND(KG194="", KI194="")),"",KG194+KI194)</f>
        <v/>
      </c>
      <c r="KL194" s="103">
        <f t="shared" ref="KL194:KL257" si="29">IF((AND(JU194="", JZ194="")),"",JU194+JZ194)</f>
        <v>2.37</v>
      </c>
      <c r="KM194" s="103">
        <f>IF(ISBLANK(JU194),"",IF(ISBLANK(JS195),"",IFERROR(((JU194-JS195)/0.36/P194),"")))</f>
        <v>-0.3138474295190713</v>
      </c>
      <c r="KN194" s="103">
        <f>IF(ISBLANK(JU194),"",IF(ISBLANK(JU195),"",IFERROR(((JU194-JU195)/0.36/P194),"")))</f>
        <v>7.462686567164179E-3</v>
      </c>
      <c r="KO194" s="103">
        <f>IF(ISBLANK(KL194),"",IF(ISBLANK(JT195),"",IFERROR(((KL194-JT195)/0.36/P194),"")))</f>
        <v>-0.41998341625207292</v>
      </c>
      <c r="KP194" s="103">
        <f>IF(ISBLANK(KL195),"",IF(ISBLANK(KL194),"",IFERROR(((KL194-KL195)/0.36/P194),"")))</f>
        <v>9.8258706467661702E-2</v>
      </c>
      <c r="KU194">
        <v>2.37</v>
      </c>
      <c r="KV194" s="73">
        <v>6.5833333333333339</v>
      </c>
      <c r="KW194" s="73">
        <v>-0.3138474295190713</v>
      </c>
      <c r="KX194" s="73">
        <v>7.462686567164179E-3</v>
      </c>
      <c r="KY194" s="73">
        <v>-0.41998341625207292</v>
      </c>
      <c r="KZ194" s="73">
        <v>9.8258706467661702E-2</v>
      </c>
    </row>
    <row r="195" spans="1:312" ht="31.5" x14ac:dyDescent="0.25">
      <c r="A195" s="12" t="s">
        <v>374</v>
      </c>
      <c r="B195" s="4" t="s">
        <v>545</v>
      </c>
      <c r="C195" s="4" t="s">
        <v>664</v>
      </c>
      <c r="D195" s="4" t="s">
        <v>742</v>
      </c>
      <c r="E195" s="4" t="s">
        <v>59</v>
      </c>
      <c r="F195" s="12" t="s">
        <v>561</v>
      </c>
      <c r="G195" s="12" t="s">
        <v>560</v>
      </c>
      <c r="H195" s="24">
        <v>1</v>
      </c>
      <c r="I195" s="12" t="s">
        <v>559</v>
      </c>
      <c r="J195" s="12" t="s">
        <v>566</v>
      </c>
      <c r="K195" s="23">
        <v>1009</v>
      </c>
      <c r="L195" s="94">
        <v>-3.3032119830000002</v>
      </c>
      <c r="M195" s="94">
        <v>34.847736032999997</v>
      </c>
      <c r="N195" s="21">
        <v>42938</v>
      </c>
      <c r="O195" s="21">
        <v>43005</v>
      </c>
      <c r="P195" s="23">
        <f t="shared" si="24"/>
        <v>67</v>
      </c>
      <c r="Q195" s="73">
        <f>INDEX([1]Sheet1!$J:$J,MATCH(A195,[1]Sheet1!$A:$A,0))</f>
        <v>6.5250000359999998</v>
      </c>
      <c r="R195" s="87" t="s">
        <v>292</v>
      </c>
      <c r="S195" s="81">
        <v>1.5</v>
      </c>
      <c r="T195" s="81">
        <v>1</v>
      </c>
      <c r="V195" s="100">
        <v>5</v>
      </c>
      <c r="BG195" s="100">
        <v>5</v>
      </c>
      <c r="EH195" s="25">
        <v>10</v>
      </c>
      <c r="EI195" s="23">
        <f t="shared" si="26"/>
        <v>20</v>
      </c>
      <c r="EJ195" s="25">
        <v>25</v>
      </c>
      <c r="EN195" s="1">
        <v>0</v>
      </c>
      <c r="EO195" s="1">
        <v>0</v>
      </c>
      <c r="JD195">
        <v>1</v>
      </c>
      <c r="JE195" s="54">
        <f t="shared" si="25"/>
        <v>1</v>
      </c>
      <c r="JF195" s="12">
        <v>6</v>
      </c>
      <c r="JH195" s="3" t="s">
        <v>651</v>
      </c>
      <c r="JI195" s="29" t="s">
        <v>893</v>
      </c>
      <c r="JS195">
        <v>7.75</v>
      </c>
      <c r="JT195">
        <v>12.5</v>
      </c>
      <c r="JU195" s="103">
        <v>0</v>
      </c>
      <c r="JV195" s="37">
        <v>0</v>
      </c>
      <c r="JW195" s="128"/>
      <c r="JX195" s="37"/>
      <c r="JZ195" s="106">
        <v>0</v>
      </c>
      <c r="KJ195" s="103" t="str">
        <f t="shared" si="27"/>
        <v/>
      </c>
      <c r="KK195" s="103" t="str">
        <f t="shared" si="28"/>
        <v/>
      </c>
      <c r="KL195" s="103">
        <f t="shared" si="29"/>
        <v>0</v>
      </c>
      <c r="KM195" s="103">
        <f>IF(ISBLANK(JU195),"",IF(ISBLANK(JS195),"",IFERROR(((JU195-JS195)/0.36/P195),"")))</f>
        <v>-0.3213101160862355</v>
      </c>
      <c r="KO195" s="103">
        <f>IF(ISBLANK(KL195),"",IF(ISBLANK(JT195),"",IFERROR(((KL195-JT195)/0.36/P195),"")))</f>
        <v>-0.51824212271973469</v>
      </c>
      <c r="KU195">
        <v>0</v>
      </c>
      <c r="KV195" s="73">
        <v>0</v>
      </c>
      <c r="KW195" s="73">
        <v>-0.3213101160862355</v>
      </c>
      <c r="KX195" s="73"/>
      <c r="KY195" s="73">
        <v>-0.51824212271973469</v>
      </c>
      <c r="KZ195" s="73"/>
    </row>
    <row r="196" spans="1:312" x14ac:dyDescent="0.25">
      <c r="A196" s="12" t="s">
        <v>375</v>
      </c>
      <c r="B196" s="4" t="s">
        <v>546</v>
      </c>
      <c r="C196" s="4" t="s">
        <v>664</v>
      </c>
      <c r="D196" s="4" t="s">
        <v>743</v>
      </c>
      <c r="E196" s="4" t="s">
        <v>59</v>
      </c>
      <c r="F196" s="12" t="s">
        <v>561</v>
      </c>
      <c r="G196" s="12" t="s">
        <v>560</v>
      </c>
      <c r="H196" s="24">
        <v>2</v>
      </c>
      <c r="I196" s="12" t="s">
        <v>557</v>
      </c>
      <c r="J196" s="12" t="s">
        <v>566</v>
      </c>
      <c r="K196" s="23">
        <v>1006</v>
      </c>
      <c r="L196" s="94">
        <v>-3.40842599</v>
      </c>
      <c r="M196" s="94">
        <v>34.850243982000002</v>
      </c>
      <c r="N196" s="21">
        <v>42938</v>
      </c>
      <c r="O196" s="21">
        <v>43005</v>
      </c>
      <c r="P196" s="23">
        <f t="shared" si="24"/>
        <v>67</v>
      </c>
      <c r="Q196" s="73">
        <f>INDEX([1]Sheet1!$J:$J,MATCH(A196,[1]Sheet1!$A:$A,0))</f>
        <v>6.5250000359999998</v>
      </c>
      <c r="R196" s="87" t="s">
        <v>292</v>
      </c>
      <c r="S196" s="81">
        <v>0.5</v>
      </c>
      <c r="T196" s="81">
        <v>0.4</v>
      </c>
      <c r="EH196" s="25">
        <v>5</v>
      </c>
      <c r="EI196" s="23">
        <f t="shared" si="26"/>
        <v>5</v>
      </c>
      <c r="EJ196" s="25">
        <v>10</v>
      </c>
      <c r="EN196" s="1">
        <v>0</v>
      </c>
      <c r="EO196" s="1">
        <v>0</v>
      </c>
      <c r="JD196">
        <v>1</v>
      </c>
      <c r="JE196" s="12">
        <f t="shared" si="25"/>
        <v>1</v>
      </c>
      <c r="JF196" s="12">
        <v>4</v>
      </c>
      <c r="JI196" s="29" t="s">
        <v>893</v>
      </c>
      <c r="JS196">
        <v>4.42</v>
      </c>
      <c r="JT196">
        <v>21.299999999999997</v>
      </c>
      <c r="JU196" s="103">
        <v>0</v>
      </c>
      <c r="JV196" s="37">
        <v>0</v>
      </c>
      <c r="JW196" s="128"/>
      <c r="JX196" s="37"/>
      <c r="JZ196" s="106">
        <v>0</v>
      </c>
      <c r="KJ196" s="103" t="str">
        <f t="shared" si="27"/>
        <v/>
      </c>
      <c r="KK196" s="103" t="str">
        <f t="shared" si="28"/>
        <v/>
      </c>
      <c r="KL196" s="103">
        <f t="shared" si="29"/>
        <v>0</v>
      </c>
      <c r="KM196" s="103">
        <f>IF(ISBLANK(JU196),"",IF(ISBLANK(JS197),"",IFERROR(((JU196-JS197)/0.36/P196),"")))</f>
        <v>-1.824212271973466E-2</v>
      </c>
      <c r="KN196" s="103">
        <f>IF(ISBLANK(JU196),"",IF(ISBLANK(JU197),"",IFERROR(((JU196-JU197)/0.36/P196),"")))</f>
        <v>0</v>
      </c>
      <c r="KO196" s="103">
        <f>IF(ISBLANK(KL196),"",IF(ISBLANK(JT197),"",IFERROR(((KL196-JT197)/0.36/P196),"")))</f>
        <v>-0.33250414593698174</v>
      </c>
      <c r="KP196" s="103">
        <f>IF(ISBLANK(KL197),"",IF(ISBLANK(KL196),"",IFERROR(((KL196-KL197)/0.36/P196),"")))</f>
        <v>0</v>
      </c>
      <c r="KU196">
        <v>0</v>
      </c>
      <c r="KV196" s="73">
        <v>0</v>
      </c>
      <c r="KW196" s="73">
        <v>-1.824212271973466E-2</v>
      </c>
      <c r="KX196" s="73">
        <v>0</v>
      </c>
      <c r="KY196" s="73">
        <v>-0.33250414593698174</v>
      </c>
      <c r="KZ196" s="73">
        <v>0</v>
      </c>
    </row>
    <row r="197" spans="1:312" x14ac:dyDescent="0.25">
      <c r="A197" s="12" t="s">
        <v>376</v>
      </c>
      <c r="B197" s="4" t="s">
        <v>546</v>
      </c>
      <c r="C197" s="4" t="s">
        <v>664</v>
      </c>
      <c r="D197" s="12" t="s">
        <v>743</v>
      </c>
      <c r="E197" s="4" t="s">
        <v>59</v>
      </c>
      <c r="F197" s="12" t="s">
        <v>561</v>
      </c>
      <c r="G197" s="12" t="s">
        <v>560</v>
      </c>
      <c r="H197" s="24">
        <v>2</v>
      </c>
      <c r="I197" s="12" t="s">
        <v>559</v>
      </c>
      <c r="J197" s="12" t="s">
        <v>566</v>
      </c>
      <c r="K197" s="24">
        <v>1006</v>
      </c>
      <c r="L197" s="94">
        <v>-3.40842599</v>
      </c>
      <c r="M197" s="94">
        <v>34.850243982000002</v>
      </c>
      <c r="N197" s="21">
        <v>42938</v>
      </c>
      <c r="O197" s="21">
        <v>43005</v>
      </c>
      <c r="P197" s="23">
        <f t="shared" si="24"/>
        <v>67</v>
      </c>
      <c r="Q197" s="73">
        <f>INDEX([1]Sheet1!$J:$J,MATCH(A197,[1]Sheet1!$A:$A,0))</f>
        <v>6.5250000359999998</v>
      </c>
      <c r="R197" s="87" t="s">
        <v>292</v>
      </c>
      <c r="S197" s="81">
        <v>2</v>
      </c>
      <c r="T197" s="81">
        <v>4.5999999999999996</v>
      </c>
      <c r="W197" s="100">
        <v>5</v>
      </c>
      <c r="BG197" s="100">
        <v>5</v>
      </c>
      <c r="EH197" s="25">
        <v>5</v>
      </c>
      <c r="EI197" s="23">
        <f t="shared" si="26"/>
        <v>15</v>
      </c>
      <c r="EJ197" s="25">
        <v>20</v>
      </c>
      <c r="EN197" s="1">
        <v>0</v>
      </c>
      <c r="EO197" s="1">
        <v>0</v>
      </c>
      <c r="JD197">
        <v>1</v>
      </c>
      <c r="JE197" s="54">
        <f t="shared" si="25"/>
        <v>1</v>
      </c>
      <c r="JF197" s="12">
        <v>4</v>
      </c>
      <c r="JH197" s="3" t="s">
        <v>816</v>
      </c>
      <c r="JI197" s="29" t="s">
        <v>893</v>
      </c>
      <c r="JS197">
        <v>0.44</v>
      </c>
      <c r="JT197">
        <v>8.02</v>
      </c>
      <c r="JU197" s="103">
        <v>0</v>
      </c>
      <c r="JV197" s="37">
        <v>0</v>
      </c>
      <c r="JW197" s="128"/>
      <c r="JX197" s="37"/>
      <c r="JZ197" s="106">
        <v>0</v>
      </c>
      <c r="KJ197" s="103" t="str">
        <f t="shared" si="27"/>
        <v/>
      </c>
      <c r="KK197" s="103" t="str">
        <f t="shared" si="28"/>
        <v/>
      </c>
      <c r="KL197" s="103">
        <f t="shared" si="29"/>
        <v>0</v>
      </c>
      <c r="KM197" s="103">
        <f>IF(ISBLANK(JU197),"",IF(ISBLANK(JS197),"",IFERROR(((JU197-JS197)/0.36/P197),"")))</f>
        <v>-1.824212271973466E-2</v>
      </c>
      <c r="KO197" s="103">
        <f>IF(ISBLANK(KL197),"",IF(ISBLANK(JT197),"",IFERROR(((KL197-JT197)/0.36/P197),"")))</f>
        <v>-0.33250414593698174</v>
      </c>
      <c r="KU197">
        <v>0</v>
      </c>
      <c r="KV197" s="73">
        <v>0</v>
      </c>
      <c r="KW197" s="73">
        <v>-1.824212271973466E-2</v>
      </c>
      <c r="KX197" s="73"/>
      <c r="KY197" s="73">
        <v>-0.33250414593698174</v>
      </c>
      <c r="KZ197" s="73"/>
    </row>
    <row r="198" spans="1:312" x14ac:dyDescent="0.25">
      <c r="A198" s="12" t="s">
        <v>377</v>
      </c>
      <c r="B198" s="12" t="s">
        <v>547</v>
      </c>
      <c r="C198" s="12" t="s">
        <v>664</v>
      </c>
      <c r="D198" s="12" t="s">
        <v>744</v>
      </c>
      <c r="E198" s="4" t="s">
        <v>59</v>
      </c>
      <c r="F198" s="12" t="s">
        <v>561</v>
      </c>
      <c r="G198" s="12" t="s">
        <v>560</v>
      </c>
      <c r="H198" s="24">
        <v>3</v>
      </c>
      <c r="I198" s="12" t="s">
        <v>557</v>
      </c>
      <c r="J198" s="12" t="s">
        <v>566</v>
      </c>
      <c r="K198" s="24">
        <v>1001</v>
      </c>
      <c r="L198" s="94">
        <v>-3.4063160140000002</v>
      </c>
      <c r="M198" s="94">
        <v>34.850407009999998</v>
      </c>
      <c r="N198" s="21">
        <v>42938</v>
      </c>
      <c r="O198" s="21">
        <v>43005</v>
      </c>
      <c r="P198" s="23">
        <f t="shared" si="24"/>
        <v>67</v>
      </c>
      <c r="Q198" s="73">
        <f>INDEX([1]Sheet1!$J:$J,MATCH(A198,[1]Sheet1!$A:$A,0))</f>
        <v>6.5250000359999998</v>
      </c>
      <c r="R198" s="87" t="s">
        <v>292</v>
      </c>
      <c r="S198" s="81">
        <v>0.5</v>
      </c>
      <c r="T198" s="81">
        <v>0.9</v>
      </c>
      <c r="EH198" s="25">
        <v>4</v>
      </c>
      <c r="EI198" s="23">
        <f t="shared" si="26"/>
        <v>4</v>
      </c>
      <c r="EJ198" s="25">
        <v>8</v>
      </c>
      <c r="EN198" s="1">
        <v>0</v>
      </c>
      <c r="EO198" s="1">
        <v>0</v>
      </c>
      <c r="JD198">
        <v>1</v>
      </c>
      <c r="JE198" s="12">
        <f t="shared" si="25"/>
        <v>1</v>
      </c>
      <c r="JF198" s="12">
        <v>3</v>
      </c>
      <c r="JI198" s="29" t="s">
        <v>893</v>
      </c>
      <c r="JS198">
        <v>1.43</v>
      </c>
      <c r="JT198">
        <v>15.61</v>
      </c>
      <c r="JU198" s="103">
        <v>0</v>
      </c>
      <c r="JV198" s="37">
        <v>0</v>
      </c>
      <c r="JW198" s="128"/>
      <c r="JX198" s="37"/>
      <c r="JZ198" s="106">
        <v>0</v>
      </c>
      <c r="KJ198" s="103" t="str">
        <f t="shared" si="27"/>
        <v/>
      </c>
      <c r="KK198" s="103" t="str">
        <f t="shared" si="28"/>
        <v/>
      </c>
      <c r="KL198" s="103">
        <f t="shared" si="29"/>
        <v>0</v>
      </c>
      <c r="KM198" s="103">
        <f>IF(ISBLANK(JU198),"",IF(ISBLANK(JS199),"",IFERROR(((JU198-JS199)/0.36/P198),"")))</f>
        <v>-1.7827529021558871E-2</v>
      </c>
      <c r="KN198" s="103" t="str">
        <f>IF(ISBLANK(JU198),"",IF(ISBLANK(JU199),"",IFERROR(((JU198-JU199)/0.36/P198),"")))</f>
        <v/>
      </c>
      <c r="KO198" s="103">
        <f>IF(ISBLANK(KL198),"",IF(ISBLANK(JT199),"",IFERROR(((KL198-JT199)/0.36/P198),"")))</f>
        <v>-0.34825870646766172</v>
      </c>
      <c r="KP198" s="103" t="str">
        <f>IF(ISBLANK(KL199),"",IF(ISBLANK(KL198),"",IFERROR(((KL198-KL199)/0.36/P198),"")))</f>
        <v/>
      </c>
      <c r="KU198">
        <v>0</v>
      </c>
      <c r="KV198" s="73">
        <v>0</v>
      </c>
      <c r="KW198" s="73">
        <v>-1.7827529021558871E-2</v>
      </c>
      <c r="KX198" s="73" t="s">
        <v>787</v>
      </c>
      <c r="KY198" s="73">
        <v>-0.34825870646766172</v>
      </c>
      <c r="KZ198" s="73" t="s">
        <v>787</v>
      </c>
    </row>
    <row r="199" spans="1:312" x14ac:dyDescent="0.25">
      <c r="A199" s="12" t="s">
        <v>378</v>
      </c>
      <c r="B199" s="12" t="s">
        <v>547</v>
      </c>
      <c r="C199" s="12" t="s">
        <v>664</v>
      </c>
      <c r="D199" s="12" t="s">
        <v>744</v>
      </c>
      <c r="E199" s="4" t="s">
        <v>59</v>
      </c>
      <c r="F199" s="12" t="s">
        <v>561</v>
      </c>
      <c r="G199" s="12" t="s">
        <v>560</v>
      </c>
      <c r="H199" s="24">
        <v>3</v>
      </c>
      <c r="I199" s="12" t="s">
        <v>559</v>
      </c>
      <c r="J199" s="12" t="s">
        <v>566</v>
      </c>
      <c r="K199" s="24">
        <v>1001</v>
      </c>
      <c r="L199" s="94">
        <v>-3.4063160140000002</v>
      </c>
      <c r="M199" s="94">
        <v>34.850407009999998</v>
      </c>
      <c r="N199" s="21">
        <v>42938</v>
      </c>
      <c r="O199" s="21">
        <v>43005</v>
      </c>
      <c r="P199" s="23">
        <f t="shared" si="24"/>
        <v>67</v>
      </c>
      <c r="Q199" s="73">
        <f>INDEX([1]Sheet1!$J:$J,MATCH(A199,[1]Sheet1!$A:$A,0))</f>
        <v>6.5250000359999998</v>
      </c>
      <c r="R199" s="87" t="s">
        <v>292</v>
      </c>
      <c r="S199" s="81">
        <v>0.5</v>
      </c>
      <c r="T199" s="81">
        <v>1</v>
      </c>
      <c r="CJ199" s="100">
        <v>3</v>
      </c>
      <c r="EH199" s="25">
        <v>2</v>
      </c>
      <c r="EI199" s="23">
        <f t="shared" si="26"/>
        <v>5</v>
      </c>
      <c r="EJ199" s="25">
        <v>8</v>
      </c>
      <c r="EO199" s="1"/>
      <c r="JE199" s="54">
        <f t="shared" si="25"/>
        <v>0</v>
      </c>
      <c r="JH199" s="3" t="s">
        <v>650</v>
      </c>
      <c r="JI199" s="29" t="s">
        <v>893</v>
      </c>
      <c r="JS199">
        <v>0.43</v>
      </c>
      <c r="JT199">
        <v>8.4</v>
      </c>
      <c r="JV199" s="37">
        <v>0</v>
      </c>
      <c r="JW199" s="128"/>
      <c r="JX199" s="37"/>
      <c r="KJ199" s="103" t="str">
        <f t="shared" si="27"/>
        <v/>
      </c>
      <c r="KK199" s="103" t="str">
        <f t="shared" si="28"/>
        <v/>
      </c>
      <c r="KL199" s="103" t="str">
        <f t="shared" si="29"/>
        <v/>
      </c>
      <c r="KM199" s="103" t="str">
        <f>IF(ISBLANK(JU199),"",IF(ISBLANK(JS199),"",IFERROR(((JU199-JS199)/0.36/P199),"")))</f>
        <v/>
      </c>
      <c r="KO199" s="103" t="str">
        <f>IF(ISBLANK(KL199),"",IF(ISBLANK(JT199),"",IFERROR(((KL199-JT199)/0.36/P199),"")))</f>
        <v/>
      </c>
      <c r="KU199" t="s">
        <v>787</v>
      </c>
      <c r="KV199" s="73" t="s">
        <v>787</v>
      </c>
      <c r="KW199" s="73" t="s">
        <v>787</v>
      </c>
      <c r="KX199" s="73"/>
      <c r="KY199" s="73" t="s">
        <v>787</v>
      </c>
      <c r="KZ199" s="73"/>
    </row>
    <row r="200" spans="1:312" x14ac:dyDescent="0.25">
      <c r="A200" s="12" t="s">
        <v>379</v>
      </c>
      <c r="B200" s="4" t="s">
        <v>548</v>
      </c>
      <c r="C200" s="4" t="s">
        <v>664</v>
      </c>
      <c r="D200" s="4" t="s">
        <v>745</v>
      </c>
      <c r="E200" s="4" t="s">
        <v>59</v>
      </c>
      <c r="F200" s="12" t="s">
        <v>561</v>
      </c>
      <c r="G200" s="12" t="s">
        <v>560</v>
      </c>
      <c r="H200" s="24">
        <v>4</v>
      </c>
      <c r="I200" s="12" t="s">
        <v>557</v>
      </c>
      <c r="J200" s="12" t="s">
        <v>566</v>
      </c>
      <c r="K200" s="23">
        <v>1003</v>
      </c>
      <c r="L200" s="94">
        <v>-3.4068529590000001</v>
      </c>
      <c r="M200" s="94">
        <v>34.851600005999998</v>
      </c>
      <c r="N200" s="21">
        <v>42938</v>
      </c>
      <c r="O200" s="21">
        <v>43005</v>
      </c>
      <c r="P200" s="23">
        <f t="shared" si="24"/>
        <v>67</v>
      </c>
      <c r="Q200" s="73">
        <f>INDEX([1]Sheet1!$J:$J,MATCH(A200,[1]Sheet1!$A:$A,0))</f>
        <v>6.5250000359999998</v>
      </c>
      <c r="R200" s="87" t="s">
        <v>292</v>
      </c>
      <c r="S200" s="81">
        <v>0.7</v>
      </c>
      <c r="T200" s="81">
        <v>1.4</v>
      </c>
      <c r="V200" s="100">
        <v>5</v>
      </c>
      <c r="EH200" s="25">
        <v>7</v>
      </c>
      <c r="EI200" s="23">
        <f t="shared" si="26"/>
        <v>12</v>
      </c>
      <c r="EJ200" s="25">
        <v>15</v>
      </c>
      <c r="EN200" s="1">
        <v>0</v>
      </c>
      <c r="EO200" s="1">
        <v>0</v>
      </c>
      <c r="JD200">
        <v>1</v>
      </c>
      <c r="JE200" s="12">
        <f t="shared" si="25"/>
        <v>1</v>
      </c>
      <c r="JF200" s="4">
        <v>8</v>
      </c>
      <c r="JH200" s="3" t="s">
        <v>817</v>
      </c>
      <c r="JI200" s="29" t="s">
        <v>893</v>
      </c>
      <c r="JS200">
        <v>2.6</v>
      </c>
      <c r="JT200">
        <v>20.860000000000003</v>
      </c>
      <c r="JU200" s="103">
        <v>0</v>
      </c>
      <c r="JV200" s="37">
        <v>0</v>
      </c>
      <c r="JW200" s="128"/>
      <c r="JX200" s="37"/>
      <c r="JZ200" s="106">
        <v>0</v>
      </c>
      <c r="KJ200" s="103" t="str">
        <f t="shared" si="27"/>
        <v/>
      </c>
      <c r="KK200" s="103" t="str">
        <f t="shared" si="28"/>
        <v/>
      </c>
      <c r="KL200" s="103">
        <f t="shared" si="29"/>
        <v>0</v>
      </c>
      <c r="KM200" s="103">
        <f>IF(ISBLANK(JU200),"",IF(ISBLANK(JS201),"",IFERROR(((JU200-JS201)/0.36/P200),"")))</f>
        <v>-4.06301824212272E-2</v>
      </c>
      <c r="KN200" s="103" t="str">
        <f>IF(ISBLANK(JU200),"",IF(ISBLANK(JU201),"",IFERROR(((JU200-JU201)/0.36/P200),"")))</f>
        <v/>
      </c>
      <c r="KO200" s="103">
        <f>IF(ISBLANK(KL200),"",IF(ISBLANK(JT201),"",IFERROR(((KL200-JT201)/0.36/P200),"")))</f>
        <v>-0.23714759535655061</v>
      </c>
      <c r="KP200" s="103" t="str">
        <f>IF(ISBLANK(KL201),"",IF(ISBLANK(KL200),"",IFERROR(((KL200-KL201)/0.36/P200),"")))</f>
        <v/>
      </c>
      <c r="KU200">
        <v>0</v>
      </c>
      <c r="KV200" s="73">
        <v>0</v>
      </c>
      <c r="KW200" s="73">
        <v>-4.06301824212272E-2</v>
      </c>
      <c r="KX200" s="73" t="s">
        <v>787</v>
      </c>
      <c r="KY200" s="73">
        <v>-0.23714759535655061</v>
      </c>
      <c r="KZ200" s="73" t="s">
        <v>787</v>
      </c>
    </row>
    <row r="201" spans="1:312" x14ac:dyDescent="0.25">
      <c r="A201" s="12" t="s">
        <v>380</v>
      </c>
      <c r="B201" s="4" t="s">
        <v>548</v>
      </c>
      <c r="C201" s="4" t="s">
        <v>664</v>
      </c>
      <c r="D201" s="4" t="s">
        <v>745</v>
      </c>
      <c r="E201" s="4" t="s">
        <v>59</v>
      </c>
      <c r="F201" s="12" t="s">
        <v>561</v>
      </c>
      <c r="G201" s="12" t="s">
        <v>560</v>
      </c>
      <c r="H201" s="24">
        <v>4</v>
      </c>
      <c r="I201" s="12" t="s">
        <v>559</v>
      </c>
      <c r="J201" s="12" t="s">
        <v>566</v>
      </c>
      <c r="K201" s="23">
        <v>1003</v>
      </c>
      <c r="L201" s="94">
        <v>-3.4068529590000001</v>
      </c>
      <c r="M201" s="94">
        <v>34.851600005999998</v>
      </c>
      <c r="N201" s="21">
        <v>42938</v>
      </c>
      <c r="O201" s="21">
        <v>43005</v>
      </c>
      <c r="P201" s="23">
        <f t="shared" si="24"/>
        <v>67</v>
      </c>
      <c r="Q201" s="73">
        <f>INDEX([1]Sheet1!$J:$J,MATCH(A201,[1]Sheet1!$A:$A,0))</f>
        <v>6.5250000359999998</v>
      </c>
      <c r="R201" s="87" t="s">
        <v>292</v>
      </c>
      <c r="S201" s="81">
        <v>1</v>
      </c>
      <c r="T201" s="81">
        <v>0.9</v>
      </c>
      <c r="V201" s="100">
        <v>5</v>
      </c>
      <c r="CJ201" s="100">
        <v>3</v>
      </c>
      <c r="EH201" s="25">
        <v>2</v>
      </c>
      <c r="EI201" s="23">
        <f t="shared" si="26"/>
        <v>10</v>
      </c>
      <c r="EJ201" s="25">
        <v>10</v>
      </c>
      <c r="EO201" s="1"/>
      <c r="JE201" s="54">
        <f t="shared" si="25"/>
        <v>0</v>
      </c>
      <c r="JH201" s="3" t="s">
        <v>650</v>
      </c>
      <c r="JI201" s="29" t="s">
        <v>893</v>
      </c>
      <c r="JS201">
        <v>0.98</v>
      </c>
      <c r="JT201">
        <v>5.7200000000000006</v>
      </c>
      <c r="JV201" s="37">
        <v>0</v>
      </c>
      <c r="JW201" s="128"/>
      <c r="JX201" s="37"/>
      <c r="KJ201" s="103" t="str">
        <f t="shared" si="27"/>
        <v/>
      </c>
      <c r="KK201" s="103" t="str">
        <f t="shared" si="28"/>
        <v/>
      </c>
      <c r="KL201" s="103" t="str">
        <f t="shared" si="29"/>
        <v/>
      </c>
      <c r="KM201" s="103" t="str">
        <f>IF(ISBLANK(JU201),"",IF(ISBLANK(JS201),"",IFERROR(((JU201-JS201)/0.36/P201),"")))</f>
        <v/>
      </c>
      <c r="KO201" s="103" t="str">
        <f>IF(ISBLANK(KL201),"",IF(ISBLANK(JT201),"",IFERROR(((KL201-JT201)/0.36/P201),"")))</f>
        <v/>
      </c>
      <c r="KU201" t="s">
        <v>787</v>
      </c>
      <c r="KV201" s="73" t="s">
        <v>787</v>
      </c>
      <c r="KW201" s="73" t="s">
        <v>787</v>
      </c>
      <c r="KX201" s="73"/>
      <c r="KY201" s="73" t="s">
        <v>787</v>
      </c>
      <c r="KZ201" s="73"/>
    </row>
    <row r="202" spans="1:312" x14ac:dyDescent="0.25">
      <c r="A202" s="12" t="s">
        <v>381</v>
      </c>
      <c r="B202" s="4" t="s">
        <v>549</v>
      </c>
      <c r="C202" s="4" t="s">
        <v>563</v>
      </c>
      <c r="D202" s="4" t="s">
        <v>747</v>
      </c>
      <c r="E202" s="4" t="s">
        <v>137</v>
      </c>
      <c r="F202" s="12" t="s">
        <v>563</v>
      </c>
      <c r="G202" s="12" t="s">
        <v>556</v>
      </c>
      <c r="H202" s="24">
        <v>1</v>
      </c>
      <c r="I202" s="12" t="s">
        <v>557</v>
      </c>
      <c r="J202" s="12" t="s">
        <v>566</v>
      </c>
      <c r="K202" s="24">
        <v>1023</v>
      </c>
      <c r="L202" s="94">
        <v>-2.4377470369999998</v>
      </c>
      <c r="M202" s="94">
        <v>34.855161979999998</v>
      </c>
      <c r="N202" s="21">
        <v>42942</v>
      </c>
      <c r="O202" s="21">
        <v>43003</v>
      </c>
      <c r="P202" s="23">
        <f t="shared" si="24"/>
        <v>61</v>
      </c>
      <c r="Q202" s="73">
        <f>INDEX([1]Sheet1!$J:$J,MATCH(A202,[1]Sheet1!$A:$A,0))</f>
        <v>167.08862460899999</v>
      </c>
      <c r="R202" s="87" t="s">
        <v>76</v>
      </c>
      <c r="S202" s="81">
        <v>4</v>
      </c>
      <c r="T202" s="81">
        <v>7.6</v>
      </c>
      <c r="AM202" s="100">
        <v>15</v>
      </c>
      <c r="EH202" s="25">
        <v>25</v>
      </c>
      <c r="EI202" s="23">
        <f t="shared" si="26"/>
        <v>40</v>
      </c>
      <c r="EJ202" s="25">
        <v>35</v>
      </c>
      <c r="EN202" s="1">
        <v>5</v>
      </c>
      <c r="EO202" s="1">
        <v>10.199999999999999</v>
      </c>
      <c r="FH202">
        <v>18</v>
      </c>
      <c r="GP202" s="4">
        <v>5</v>
      </c>
      <c r="JD202">
        <v>20</v>
      </c>
      <c r="JE202" s="12">
        <f t="shared" si="25"/>
        <v>43</v>
      </c>
      <c r="JF202" s="4">
        <v>50</v>
      </c>
      <c r="JI202" s="29" t="s">
        <v>893</v>
      </c>
      <c r="JS202">
        <v>18.05</v>
      </c>
      <c r="JT202">
        <v>51.349999999999994</v>
      </c>
      <c r="JU202" s="71">
        <v>30.41</v>
      </c>
      <c r="JV202" s="37">
        <v>30.83</v>
      </c>
      <c r="JW202" s="128">
        <v>5.04</v>
      </c>
      <c r="JX202" s="37">
        <v>4.95</v>
      </c>
      <c r="JY202" t="s">
        <v>596</v>
      </c>
      <c r="JZ202" s="106">
        <v>30.83</v>
      </c>
      <c r="KA202" s="128">
        <v>5.07</v>
      </c>
      <c r="KB202" s="37">
        <v>4.97</v>
      </c>
      <c r="KC202" t="s">
        <v>596</v>
      </c>
      <c r="KF202" s="103">
        <v>1.75</v>
      </c>
      <c r="KG202" s="103">
        <v>0.03</v>
      </c>
      <c r="KH202" s="103">
        <v>2.63</v>
      </c>
      <c r="KI202" s="103">
        <v>0.15</v>
      </c>
      <c r="KJ202" s="103">
        <f t="shared" si="27"/>
        <v>4.38</v>
      </c>
      <c r="KK202" s="103">
        <f t="shared" si="28"/>
        <v>0.18</v>
      </c>
      <c r="KL202" s="103">
        <f t="shared" si="29"/>
        <v>61.239999999999995</v>
      </c>
      <c r="KM202" s="103">
        <f>IF(ISBLANK(JU202),"",IF(ISBLANK(JS204),"",IFERROR(((JU202-JS204)/0.36/P202),"")))</f>
        <v>0.9435336976320583</v>
      </c>
      <c r="KN202" s="103">
        <f>IF(ISBLANK(JU202),"",IF(ISBLANK(JU204),"",IFERROR(((JU202-JU204)/0.36/P202),"")))</f>
        <v>0.32377049180327871</v>
      </c>
      <c r="KO202" s="103">
        <f>IF(ISBLANK(KL202),"",IF(ISBLANK(JT204),"",IFERROR(((KL202-JT204)/0.36/P202),"")))</f>
        <v>1.4262295081967211</v>
      </c>
      <c r="KP202" s="103">
        <f>IF(ISBLANK(KL204),"",IF(ISBLANK(KL202),"",IFERROR(((KL202-KL204)/0.36/P202),"")))</f>
        <v>0.64344262295081944</v>
      </c>
      <c r="KU202">
        <v>61.239999999999995</v>
      </c>
      <c r="KV202" s="73">
        <v>170.11111111111111</v>
      </c>
      <c r="KW202" s="73">
        <v>0.9435336976320583</v>
      </c>
      <c r="KX202" s="73">
        <v>0.32377049180327871</v>
      </c>
      <c r="KY202" s="73">
        <v>1.4262295081967211</v>
      </c>
      <c r="KZ202" s="73">
        <v>0.64344262295081944</v>
      </c>
    </row>
    <row r="203" spans="1:312" x14ac:dyDescent="0.25">
      <c r="A203" s="12" t="s">
        <v>382</v>
      </c>
      <c r="B203" s="4" t="s">
        <v>549</v>
      </c>
      <c r="C203" s="4" t="s">
        <v>563</v>
      </c>
      <c r="D203" s="4" t="s">
        <v>747</v>
      </c>
      <c r="E203" s="4" t="s">
        <v>137</v>
      </c>
      <c r="F203" s="12" t="s">
        <v>563</v>
      </c>
      <c r="G203" s="12" t="s">
        <v>556</v>
      </c>
      <c r="H203" s="24">
        <v>1</v>
      </c>
      <c r="I203" s="12" t="s">
        <v>562</v>
      </c>
      <c r="J203" s="12" t="s">
        <v>566</v>
      </c>
      <c r="K203" s="24">
        <v>1023</v>
      </c>
      <c r="L203" s="94">
        <v>-2.4377470369999998</v>
      </c>
      <c r="M203" s="94">
        <v>34.855161979999998</v>
      </c>
      <c r="N203" s="21">
        <v>42942</v>
      </c>
      <c r="O203" s="21">
        <v>43003</v>
      </c>
      <c r="P203" s="23">
        <f t="shared" si="24"/>
        <v>61</v>
      </c>
      <c r="Q203" s="73">
        <f>INDEX([1]Sheet1!$J:$J,MATCH(A203,[1]Sheet1!$A:$A,0))</f>
        <v>167.08862460899999</v>
      </c>
      <c r="R203" s="87" t="s">
        <v>76</v>
      </c>
      <c r="S203" s="81">
        <v>2.5</v>
      </c>
      <c r="T203" s="81">
        <v>10.8</v>
      </c>
      <c r="X203" s="100">
        <v>5</v>
      </c>
      <c r="AM203" s="100">
        <v>10</v>
      </c>
      <c r="AP203" s="100">
        <v>20</v>
      </c>
      <c r="EH203" s="25">
        <v>20</v>
      </c>
      <c r="EI203" s="23">
        <f t="shared" si="26"/>
        <v>55</v>
      </c>
      <c r="EJ203" s="25">
        <v>50</v>
      </c>
      <c r="EN203" s="1">
        <v>7</v>
      </c>
      <c r="EO203" s="1">
        <v>15</v>
      </c>
      <c r="ES203">
        <v>13</v>
      </c>
      <c r="FK203">
        <v>10</v>
      </c>
      <c r="JD203">
        <v>30</v>
      </c>
      <c r="JE203" s="54">
        <f t="shared" si="25"/>
        <v>53</v>
      </c>
      <c r="JF203" s="4">
        <v>70</v>
      </c>
      <c r="JI203" s="29" t="s">
        <v>893</v>
      </c>
      <c r="JS203">
        <v>13.9</v>
      </c>
      <c r="JT203">
        <v>24.58</v>
      </c>
      <c r="JU203" s="71">
        <v>23.55</v>
      </c>
      <c r="JV203" s="37">
        <v>55.17</v>
      </c>
      <c r="JW203" s="128">
        <v>5.0599999999999996</v>
      </c>
      <c r="JX203" s="37">
        <v>4.71</v>
      </c>
      <c r="JY203" t="s">
        <v>596</v>
      </c>
      <c r="JZ203" s="106">
        <v>55.17</v>
      </c>
      <c r="KA203" s="5">
        <v>5.04</v>
      </c>
      <c r="KB203">
        <v>5.05</v>
      </c>
      <c r="KC203" t="s">
        <v>596</v>
      </c>
      <c r="KF203" s="103">
        <v>2.17</v>
      </c>
      <c r="KG203" s="103">
        <v>0.15</v>
      </c>
      <c r="KH203" s="103">
        <v>1.0900000000000001</v>
      </c>
      <c r="KI203" s="103">
        <v>0.14000000000000001</v>
      </c>
      <c r="KJ203" s="103">
        <f t="shared" si="27"/>
        <v>3.26</v>
      </c>
      <c r="KK203" s="103">
        <f t="shared" si="28"/>
        <v>0.29000000000000004</v>
      </c>
      <c r="KL203" s="103">
        <f t="shared" si="29"/>
        <v>78.72</v>
      </c>
      <c r="KM203" s="103">
        <f>IF(ISBLANK(JU203),"",IF(ISBLANK(JS204),"",IFERROR(((JU203-JS204)/0.36/P203),"")))</f>
        <v>0.6311475409836067</v>
      </c>
      <c r="KN203" s="103">
        <f>IF(ISBLANK(JU203),"",IF(ISBLANK(JU204),"",IFERROR(((JU203-JU204)/0.36/P203),"")))</f>
        <v>1.1384335154826957E-2</v>
      </c>
      <c r="KO203" s="103">
        <f>IF(ISBLANK(KL203),"",IF(ISBLANK(JT204),"",IFERROR(((KL203-JT204)/0.36/P203),"")))</f>
        <v>2.2222222222222219</v>
      </c>
      <c r="KP203" s="103">
        <f>IF(ISBLANK(KL204),"",IF(ISBLANK(KL203),"",IFERROR(((KL203-KL204)/0.36/P203),"")))</f>
        <v>1.4394353369763206</v>
      </c>
      <c r="KU203">
        <v>78.72</v>
      </c>
      <c r="KV203" s="73">
        <v>218.66666666666669</v>
      </c>
      <c r="KW203" s="73">
        <v>0.6311475409836067</v>
      </c>
      <c r="KX203" s="73">
        <v>1.1384335154826957E-2</v>
      </c>
      <c r="KY203" s="73">
        <v>2.2222222222222219</v>
      </c>
      <c r="KZ203" s="73">
        <v>1.4394353369763206</v>
      </c>
    </row>
    <row r="204" spans="1:312" x14ac:dyDescent="0.25">
      <c r="A204" s="12" t="s">
        <v>383</v>
      </c>
      <c r="B204" s="4" t="s">
        <v>549</v>
      </c>
      <c r="C204" s="4" t="s">
        <v>563</v>
      </c>
      <c r="D204" s="4" t="s">
        <v>747</v>
      </c>
      <c r="E204" s="4" t="s">
        <v>137</v>
      </c>
      <c r="F204" s="12" t="s">
        <v>563</v>
      </c>
      <c r="G204" s="12" t="s">
        <v>556</v>
      </c>
      <c r="H204" s="24">
        <v>1</v>
      </c>
      <c r="I204" s="12" t="s">
        <v>559</v>
      </c>
      <c r="J204" s="12" t="s">
        <v>566</v>
      </c>
      <c r="K204" s="24">
        <v>1023</v>
      </c>
      <c r="L204" s="94">
        <v>-2.4377470369999998</v>
      </c>
      <c r="M204" s="94">
        <v>34.855161979999998</v>
      </c>
      <c r="N204" s="21">
        <v>42942</v>
      </c>
      <c r="O204" s="21">
        <v>43003</v>
      </c>
      <c r="P204" s="23">
        <f t="shared" si="24"/>
        <v>61</v>
      </c>
      <c r="Q204" s="73">
        <f>INDEX([1]Sheet1!$J:$J,MATCH(A204,[1]Sheet1!$A:$A,0))</f>
        <v>167.08862460899999</v>
      </c>
      <c r="R204" s="87" t="s">
        <v>76</v>
      </c>
      <c r="S204" s="81">
        <v>2.2000000000000002</v>
      </c>
      <c r="T204" s="81">
        <v>6.8</v>
      </c>
      <c r="BT204" s="100">
        <v>5</v>
      </c>
      <c r="EH204" s="25">
        <v>20</v>
      </c>
      <c r="EI204" s="23">
        <f t="shared" si="26"/>
        <v>25</v>
      </c>
      <c r="EJ204" s="25">
        <v>30</v>
      </c>
      <c r="EN204" s="1">
        <v>2.5</v>
      </c>
      <c r="EO204" s="1">
        <v>7</v>
      </c>
      <c r="GP204" s="4">
        <v>6</v>
      </c>
      <c r="JD204">
        <v>25</v>
      </c>
      <c r="JE204" s="12">
        <f t="shared" si="25"/>
        <v>31</v>
      </c>
      <c r="JF204" s="4">
        <v>40</v>
      </c>
      <c r="JI204" s="29" t="s">
        <v>893</v>
      </c>
      <c r="JS204">
        <v>9.69</v>
      </c>
      <c r="JT204">
        <v>29.92</v>
      </c>
      <c r="JU204" s="71">
        <v>23.3</v>
      </c>
      <c r="JV204" s="37">
        <v>23.81</v>
      </c>
      <c r="JW204" s="128">
        <v>5.13</v>
      </c>
      <c r="JX204" s="37">
        <v>4.9800000000000004</v>
      </c>
      <c r="JY204" t="s">
        <v>596</v>
      </c>
      <c r="JZ204" s="106">
        <v>23.81</v>
      </c>
      <c r="KA204" s="128">
        <v>5.13</v>
      </c>
      <c r="KB204" s="37">
        <v>4.8899999999999997</v>
      </c>
      <c r="KC204" t="s">
        <v>596</v>
      </c>
      <c r="KF204" s="103">
        <v>1.69</v>
      </c>
      <c r="KG204" s="103">
        <v>0.12</v>
      </c>
      <c r="KH204" s="103">
        <v>2.17</v>
      </c>
      <c r="KI204" s="103">
        <v>0.13</v>
      </c>
      <c r="KJ204" s="103">
        <f t="shared" si="27"/>
        <v>3.86</v>
      </c>
      <c r="KK204" s="103">
        <f t="shared" si="28"/>
        <v>0.25</v>
      </c>
      <c r="KL204" s="103">
        <f t="shared" si="29"/>
        <v>47.11</v>
      </c>
      <c r="KM204" s="103">
        <f>IF(ISBLANK(JU204),"",IF(ISBLANK(JS204),"",IFERROR(((JU204-JS204)/0.36/P204),"")))</f>
        <v>0.61976320582877964</v>
      </c>
      <c r="KO204" s="103">
        <f>IF(ISBLANK(KL204),"",IF(ISBLANK(JT204),"",IFERROR(((KL204-JT204)/0.36/P204),"")))</f>
        <v>0.78278688524590156</v>
      </c>
      <c r="KU204">
        <v>47.11</v>
      </c>
      <c r="KV204" s="73">
        <v>130.86111111111111</v>
      </c>
      <c r="KW204" s="73">
        <v>0.61976320582877964</v>
      </c>
      <c r="KX204" s="73"/>
      <c r="KY204" s="73">
        <v>0.78278688524590156</v>
      </c>
      <c r="KZ204" s="73"/>
    </row>
    <row r="205" spans="1:312" ht="31.5" x14ac:dyDescent="0.25">
      <c r="A205" s="12" t="s">
        <v>384</v>
      </c>
      <c r="B205" s="4" t="s">
        <v>550</v>
      </c>
      <c r="C205" s="4" t="s">
        <v>563</v>
      </c>
      <c r="D205" s="4" t="s">
        <v>748</v>
      </c>
      <c r="E205" s="4" t="s">
        <v>137</v>
      </c>
      <c r="F205" s="12" t="s">
        <v>563</v>
      </c>
      <c r="G205" s="12" t="s">
        <v>556</v>
      </c>
      <c r="H205" s="24">
        <v>2</v>
      </c>
      <c r="I205" s="12" t="s">
        <v>557</v>
      </c>
      <c r="J205" s="12" t="s">
        <v>566</v>
      </c>
      <c r="K205" s="24">
        <v>1025</v>
      </c>
      <c r="L205" s="94">
        <v>-2.43776598</v>
      </c>
      <c r="M205" s="94">
        <v>34.855393991</v>
      </c>
      <c r="N205" s="21">
        <v>42942</v>
      </c>
      <c r="O205" s="21">
        <v>43003</v>
      </c>
      <c r="P205" s="23">
        <f t="shared" si="24"/>
        <v>61</v>
      </c>
      <c r="Q205" s="73">
        <f>INDEX([1]Sheet1!$J:$J,MATCH(A205,[1]Sheet1!$A:$A,0))</f>
        <v>167.08862460899999</v>
      </c>
      <c r="R205" s="87" t="s">
        <v>76</v>
      </c>
      <c r="S205" s="81">
        <v>4.2</v>
      </c>
      <c r="T205" s="81">
        <v>17.8</v>
      </c>
      <c r="X205" s="100">
        <v>8</v>
      </c>
      <c r="AM205" s="100">
        <v>10</v>
      </c>
      <c r="BK205" s="100">
        <v>5</v>
      </c>
      <c r="EH205" s="25">
        <v>10</v>
      </c>
      <c r="EI205" s="23">
        <f t="shared" si="26"/>
        <v>33</v>
      </c>
      <c r="EJ205" s="25">
        <v>45</v>
      </c>
      <c r="EN205" s="1">
        <v>5</v>
      </c>
      <c r="EO205" s="1">
        <v>10.8</v>
      </c>
      <c r="ES205">
        <v>5</v>
      </c>
      <c r="FB205">
        <v>30</v>
      </c>
      <c r="GG205" s="4">
        <v>7</v>
      </c>
      <c r="JD205">
        <v>12</v>
      </c>
      <c r="JE205" s="54">
        <f t="shared" si="25"/>
        <v>54</v>
      </c>
      <c r="JF205" s="4">
        <v>70</v>
      </c>
      <c r="JH205" s="3" t="s">
        <v>819</v>
      </c>
      <c r="JI205" s="29" t="s">
        <v>893</v>
      </c>
      <c r="JS205">
        <v>7.72</v>
      </c>
      <c r="JT205">
        <v>23.09</v>
      </c>
      <c r="JU205" s="71">
        <v>10.67</v>
      </c>
      <c r="JV205" s="37">
        <v>72.08</v>
      </c>
      <c r="JW205" s="128">
        <v>6.18</v>
      </c>
      <c r="JX205" s="37">
        <v>4.49</v>
      </c>
      <c r="JZ205" s="106">
        <v>72.08</v>
      </c>
      <c r="KA205" s="128">
        <v>5.0599999999999996</v>
      </c>
      <c r="KB205" s="37">
        <v>5.0599999999999996</v>
      </c>
      <c r="KC205" t="s">
        <v>596</v>
      </c>
      <c r="KF205" s="103">
        <v>1.58</v>
      </c>
      <c r="KG205" s="103">
        <v>0.13</v>
      </c>
      <c r="KH205" s="103">
        <v>1.44</v>
      </c>
      <c r="KI205" s="103">
        <v>0.12</v>
      </c>
      <c r="KJ205" s="103">
        <f t="shared" si="27"/>
        <v>3.02</v>
      </c>
      <c r="KK205" s="103">
        <f t="shared" si="28"/>
        <v>0.25</v>
      </c>
      <c r="KL205" s="103">
        <f t="shared" si="29"/>
        <v>82.75</v>
      </c>
      <c r="KM205" s="103">
        <f>IF(ISBLANK(JU205),"",IF(ISBLANK(JS207),"",IFERROR(((JU205-JS207)/0.36/P205),"")))</f>
        <v>-0.29508196721311469</v>
      </c>
      <c r="KN205" s="103">
        <f>IF(ISBLANK(JU205),"",IF(ISBLANK(JU207),"",IFERROR(((JU205-JU207)/0.36/P205),"")))</f>
        <v>-6.6939890710382546E-2</v>
      </c>
      <c r="KO205" s="103">
        <f>IF(ISBLANK(KL205),"",IF(ISBLANK(JT207),"",IFERROR(((KL205-JT207)/0.36/P205),"")))</f>
        <v>2.2317850637522771</v>
      </c>
      <c r="KP205" s="103">
        <f>IF(ISBLANK(KL207),"",IF(ISBLANK(KL205),"",IFERROR(((KL205-KL207)/0.36/P205),"")))</f>
        <v>1.8051001821493626</v>
      </c>
      <c r="KU205">
        <v>82.75</v>
      </c>
      <c r="KV205" s="73">
        <v>229.86111111111111</v>
      </c>
      <c r="KW205" s="73">
        <v>-0.29508196721311469</v>
      </c>
      <c r="KX205" s="73">
        <v>-6.6939890710382546E-2</v>
      </c>
      <c r="KY205" s="73">
        <v>2.2317850637522771</v>
      </c>
      <c r="KZ205" s="73">
        <v>1.8051001821493626</v>
      </c>
    </row>
    <row r="206" spans="1:312" x14ac:dyDescent="0.25">
      <c r="A206" s="12" t="s">
        <v>385</v>
      </c>
      <c r="B206" s="4" t="s">
        <v>550</v>
      </c>
      <c r="C206" s="4" t="s">
        <v>563</v>
      </c>
      <c r="D206" s="4" t="s">
        <v>748</v>
      </c>
      <c r="E206" s="4" t="s">
        <v>137</v>
      </c>
      <c r="F206" s="12" t="s">
        <v>563</v>
      </c>
      <c r="G206" s="12" t="s">
        <v>556</v>
      </c>
      <c r="H206" s="24">
        <v>2</v>
      </c>
      <c r="I206" s="12" t="s">
        <v>562</v>
      </c>
      <c r="J206" s="12" t="s">
        <v>566</v>
      </c>
      <c r="K206" s="24">
        <v>1025</v>
      </c>
      <c r="L206" s="94">
        <v>-2.43776598</v>
      </c>
      <c r="M206" s="94">
        <v>34.855393991</v>
      </c>
      <c r="N206" s="21">
        <v>42942</v>
      </c>
      <c r="O206" s="21">
        <v>43003</v>
      </c>
      <c r="P206" s="23">
        <f t="shared" si="24"/>
        <v>61</v>
      </c>
      <c r="Q206" s="73">
        <f>INDEX([1]Sheet1!$J:$J,MATCH(A206,[1]Sheet1!$A:$A,0))</f>
        <v>167.08862460899999</v>
      </c>
      <c r="R206" s="87" t="s">
        <v>76</v>
      </c>
      <c r="S206" s="81">
        <v>2.2000000000000002</v>
      </c>
      <c r="T206" s="81">
        <v>9</v>
      </c>
      <c r="AM206" s="100">
        <v>15</v>
      </c>
      <c r="BT206" s="100">
        <v>5</v>
      </c>
      <c r="EH206" s="25">
        <v>5</v>
      </c>
      <c r="EI206" s="23">
        <f t="shared" si="26"/>
        <v>25</v>
      </c>
      <c r="EJ206" s="25">
        <v>30</v>
      </c>
      <c r="EN206" s="1">
        <v>2.75</v>
      </c>
      <c r="EO206" s="1">
        <v>7.6</v>
      </c>
      <c r="FH206">
        <v>17</v>
      </c>
      <c r="GP206" s="4">
        <v>6</v>
      </c>
      <c r="JD206">
        <v>8</v>
      </c>
      <c r="JE206" s="12">
        <f t="shared" si="25"/>
        <v>31</v>
      </c>
      <c r="JF206" s="4">
        <v>35</v>
      </c>
      <c r="JI206" s="29" t="s">
        <v>893</v>
      </c>
      <c r="JS206">
        <v>29.3</v>
      </c>
      <c r="JT206">
        <v>60.32</v>
      </c>
      <c r="JU206" s="71">
        <v>8.58</v>
      </c>
      <c r="JV206" s="37">
        <v>40.1</v>
      </c>
      <c r="JW206" s="128">
        <v>4.9400000000000004</v>
      </c>
      <c r="JX206" s="37">
        <v>3.65</v>
      </c>
      <c r="JZ206" s="106">
        <v>40.1</v>
      </c>
      <c r="KA206" s="128">
        <v>5.03</v>
      </c>
      <c r="KB206" s="37">
        <v>4.72</v>
      </c>
      <c r="KC206" t="s">
        <v>596</v>
      </c>
      <c r="KF206" s="103">
        <v>1.4</v>
      </c>
      <c r="KG206" s="103">
        <v>0.14000000000000001</v>
      </c>
      <c r="KH206" s="103">
        <v>1.54</v>
      </c>
      <c r="KI206" s="103">
        <v>0.14000000000000001</v>
      </c>
      <c r="KJ206" s="103">
        <f t="shared" si="27"/>
        <v>2.94</v>
      </c>
      <c r="KK206" s="103">
        <f t="shared" si="28"/>
        <v>0.28000000000000003</v>
      </c>
      <c r="KL206" s="103">
        <f t="shared" si="29"/>
        <v>48.68</v>
      </c>
      <c r="KM206" s="103">
        <f>IF(ISBLANK(JU206),"",IF(ISBLANK(JS207),"",IFERROR(((JU206-JS207)/0.36/P206),"")))</f>
        <v>-0.39025500910746808</v>
      </c>
      <c r="KN206" s="103">
        <f>IF(ISBLANK(JU206),"",IF(ISBLANK(JU207),"",IFERROR(((JU206-JU207)/0.36/P206),"")))</f>
        <v>-0.16211293260473592</v>
      </c>
      <c r="KO206" s="103">
        <f>IF(ISBLANK(KL206),"",IF(ISBLANK(JT207),"",IFERROR(((KL206-JT207)/0.36/P206),"")))</f>
        <v>0.68032786885245922</v>
      </c>
      <c r="KP206" s="103">
        <f>IF(ISBLANK(KL207),"",IF(ISBLANK(KL206),"",IFERROR(((KL206-KL207)/0.36/P206),"")))</f>
        <v>0.25364298724954465</v>
      </c>
      <c r="KU206">
        <v>48.68</v>
      </c>
      <c r="KV206" s="73">
        <v>135.22222222222223</v>
      </c>
      <c r="KW206" s="73">
        <v>-0.39025500910746808</v>
      </c>
      <c r="KX206" s="73">
        <v>-0.16211293260473592</v>
      </c>
      <c r="KY206" s="73">
        <v>0.68032786885245922</v>
      </c>
      <c r="KZ206" s="73">
        <v>0.25364298724954465</v>
      </c>
    </row>
    <row r="207" spans="1:312" x14ac:dyDescent="0.25">
      <c r="A207" s="12" t="s">
        <v>386</v>
      </c>
      <c r="B207" s="4" t="s">
        <v>550</v>
      </c>
      <c r="C207" s="4" t="s">
        <v>563</v>
      </c>
      <c r="D207" s="4" t="s">
        <v>748</v>
      </c>
      <c r="E207" s="4" t="s">
        <v>137</v>
      </c>
      <c r="F207" s="12" t="s">
        <v>563</v>
      </c>
      <c r="G207" s="12" t="s">
        <v>556</v>
      </c>
      <c r="H207" s="24">
        <v>2</v>
      </c>
      <c r="I207" s="12" t="s">
        <v>559</v>
      </c>
      <c r="J207" s="12" t="s">
        <v>566</v>
      </c>
      <c r="K207" s="24">
        <v>1025</v>
      </c>
      <c r="L207" s="94">
        <v>-2.43776598</v>
      </c>
      <c r="M207" s="94">
        <v>34.855393991</v>
      </c>
      <c r="N207" s="21">
        <v>42942</v>
      </c>
      <c r="O207" s="21">
        <v>43003</v>
      </c>
      <c r="P207" s="23">
        <f t="shared" si="24"/>
        <v>61</v>
      </c>
      <c r="Q207" s="73">
        <f>INDEX([1]Sheet1!$J:$J,MATCH(A207,[1]Sheet1!$A:$A,0))</f>
        <v>167.08862460899999</v>
      </c>
      <c r="R207" s="87" t="s">
        <v>76</v>
      </c>
      <c r="S207" s="81">
        <v>3.5</v>
      </c>
      <c r="T207" s="81">
        <v>4.8</v>
      </c>
      <c r="X207" s="100">
        <v>15</v>
      </c>
      <c r="BT207" s="100">
        <v>5</v>
      </c>
      <c r="EH207" s="25">
        <v>12</v>
      </c>
      <c r="EI207" s="23">
        <f t="shared" si="26"/>
        <v>32</v>
      </c>
      <c r="EJ207" s="25">
        <v>40</v>
      </c>
      <c r="EN207" s="1">
        <v>3.5</v>
      </c>
      <c r="EO207" s="1">
        <v>6.2</v>
      </c>
      <c r="ES207">
        <v>5</v>
      </c>
      <c r="FH207">
        <v>5</v>
      </c>
      <c r="JD207">
        <v>17</v>
      </c>
      <c r="JE207" s="54">
        <f t="shared" si="25"/>
        <v>27</v>
      </c>
      <c r="JF207" s="4">
        <v>40</v>
      </c>
      <c r="JI207" s="29" t="s">
        <v>893</v>
      </c>
      <c r="JS207">
        <v>17.149999999999999</v>
      </c>
      <c r="JT207">
        <v>33.739999999999995</v>
      </c>
      <c r="JU207" s="71">
        <v>12.14</v>
      </c>
      <c r="JV207" s="37">
        <v>30.97</v>
      </c>
      <c r="JW207" s="128">
        <v>5.0599999999999996</v>
      </c>
      <c r="JX207" s="37">
        <v>4.66</v>
      </c>
      <c r="JY207" t="s">
        <v>596</v>
      </c>
      <c r="JZ207" s="106">
        <v>30.97</v>
      </c>
      <c r="KA207" s="128">
        <v>5.09</v>
      </c>
      <c r="KB207" s="37">
        <v>4.95</v>
      </c>
      <c r="KC207" t="s">
        <v>596</v>
      </c>
      <c r="KF207" s="103">
        <v>1.26</v>
      </c>
      <c r="KG207" s="103">
        <v>7.0000000000000007E-2</v>
      </c>
      <c r="KH207" s="103">
        <v>1.36</v>
      </c>
      <c r="KI207" s="103">
        <v>0.12</v>
      </c>
      <c r="KJ207" s="103">
        <f t="shared" si="27"/>
        <v>2.62</v>
      </c>
      <c r="KK207" s="103">
        <f t="shared" si="28"/>
        <v>0.19</v>
      </c>
      <c r="KL207" s="103">
        <f t="shared" si="29"/>
        <v>43.11</v>
      </c>
      <c r="KM207" s="103">
        <f>IF(ISBLANK(JU207),"",IF(ISBLANK(JS207),"",IFERROR(((JU207-JS207)/0.36/P207),"")))</f>
        <v>-0.22814207650273216</v>
      </c>
      <c r="KO207" s="103">
        <f>IF(ISBLANK(KL207),"",IF(ISBLANK(JT207),"",IFERROR(((KL207-JT207)/0.36/P207),"")))</f>
        <v>0.42668488160291462</v>
      </c>
      <c r="KU207">
        <v>43.11</v>
      </c>
      <c r="KV207" s="73">
        <v>119.75</v>
      </c>
      <c r="KW207" s="73">
        <v>-0.22814207650273216</v>
      </c>
      <c r="KX207" s="73"/>
      <c r="KY207" s="73">
        <v>0.42668488160291462</v>
      </c>
      <c r="KZ207" s="73"/>
    </row>
    <row r="208" spans="1:312" x14ac:dyDescent="0.25">
      <c r="A208" s="12" t="s">
        <v>387</v>
      </c>
      <c r="B208" s="4" t="s">
        <v>551</v>
      </c>
      <c r="C208" s="4" t="s">
        <v>563</v>
      </c>
      <c r="D208" s="4" t="s">
        <v>749</v>
      </c>
      <c r="E208" s="4" t="s">
        <v>137</v>
      </c>
      <c r="F208" s="12" t="s">
        <v>563</v>
      </c>
      <c r="G208" s="12" t="s">
        <v>556</v>
      </c>
      <c r="H208" s="24">
        <v>3</v>
      </c>
      <c r="I208" s="12" t="s">
        <v>557</v>
      </c>
      <c r="J208" s="12" t="s">
        <v>566</v>
      </c>
      <c r="K208" s="24">
        <v>1027</v>
      </c>
      <c r="L208" s="94">
        <v>-2.4379910339999999</v>
      </c>
      <c r="M208" s="94">
        <v>34.855417963000001</v>
      </c>
      <c r="N208" s="21">
        <v>42942</v>
      </c>
      <c r="O208" s="21">
        <v>43003</v>
      </c>
      <c r="P208" s="23">
        <f t="shared" si="24"/>
        <v>61</v>
      </c>
      <c r="Q208" s="73">
        <f>INDEX([1]Sheet1!$J:$J,MATCH(A208,[1]Sheet1!$A:$A,0))</f>
        <v>167.08862460899999</v>
      </c>
      <c r="R208" s="87" t="s">
        <v>76</v>
      </c>
      <c r="S208" s="81">
        <v>4.4000000000000004</v>
      </c>
      <c r="T208" s="81">
        <v>12.2</v>
      </c>
      <c r="X208" s="100">
        <v>5</v>
      </c>
      <c r="AM208" s="100">
        <v>25</v>
      </c>
      <c r="EH208" s="25">
        <v>20</v>
      </c>
      <c r="EI208" s="23">
        <f t="shared" si="26"/>
        <v>50</v>
      </c>
      <c r="EJ208" s="25">
        <v>65</v>
      </c>
      <c r="EN208" s="1">
        <v>5.5</v>
      </c>
      <c r="EO208" s="1">
        <v>13.4</v>
      </c>
      <c r="ES208">
        <v>5</v>
      </c>
      <c r="FH208">
        <v>20</v>
      </c>
      <c r="JD208">
        <v>25</v>
      </c>
      <c r="JE208" s="12">
        <f t="shared" si="25"/>
        <v>50</v>
      </c>
      <c r="JF208" s="4">
        <v>60</v>
      </c>
      <c r="JI208" s="29" t="s">
        <v>893</v>
      </c>
      <c r="JS208">
        <v>12.5</v>
      </c>
      <c r="JT208">
        <v>18.420000000000002</v>
      </c>
      <c r="JU208" s="71">
        <v>34.89</v>
      </c>
      <c r="JV208" s="37">
        <v>53.18</v>
      </c>
      <c r="JW208" s="128">
        <v>5.22</v>
      </c>
      <c r="JX208" s="37">
        <v>4.93</v>
      </c>
      <c r="JY208" t="s">
        <v>596</v>
      </c>
      <c r="JZ208" s="106">
        <v>53.18</v>
      </c>
      <c r="KA208" s="128">
        <v>5.19</v>
      </c>
      <c r="KB208" s="37">
        <v>5</v>
      </c>
      <c r="KC208" t="s">
        <v>596</v>
      </c>
      <c r="KF208" s="103">
        <v>1.1599999999999999</v>
      </c>
      <c r="KG208" s="103">
        <v>0.1</v>
      </c>
      <c r="KH208" s="103">
        <v>1.65</v>
      </c>
      <c r="KI208" s="103">
        <v>0.11</v>
      </c>
      <c r="KJ208" s="103">
        <f t="shared" si="27"/>
        <v>2.8099999999999996</v>
      </c>
      <c r="KK208" s="103">
        <f t="shared" si="28"/>
        <v>0.21000000000000002</v>
      </c>
      <c r="KL208" s="103">
        <f t="shared" si="29"/>
        <v>88.07</v>
      </c>
      <c r="KM208" s="103">
        <f>IF(ISBLANK(JU208),"",IF(ISBLANK(JS210),"",IFERROR(((JU208-JS210)/0.36/P208),"")))</f>
        <v>1.2786885245901642</v>
      </c>
      <c r="KN208" s="103">
        <f>IF(ISBLANK(JU208),"",IF(ISBLANK(JU210),"",IFERROR(((JU208-JU210)/0.36/P208),"")))</f>
        <v>1.2308743169398908</v>
      </c>
      <c r="KO208" s="103">
        <f>IF(ISBLANK(KL208),"",IF(ISBLANK(JT210),"",IFERROR(((KL208-JT210)/0.36/P208),"")))</f>
        <v>2.6844262295081966</v>
      </c>
      <c r="KP208" s="103">
        <f>IF(ISBLANK(KL210),"",IF(ISBLANK(KL208),"",IFERROR(((KL208-KL210)/0.36/P208),"")))</f>
        <v>2.9394353369763202</v>
      </c>
      <c r="KU208">
        <v>88.07</v>
      </c>
      <c r="KV208" s="73">
        <v>244.63888888888889</v>
      </c>
      <c r="KW208" s="73">
        <v>1.2786885245901642</v>
      </c>
      <c r="KX208" s="73">
        <v>1.2308743169398908</v>
      </c>
      <c r="KY208" s="73">
        <v>2.6844262295081966</v>
      </c>
      <c r="KZ208" s="73">
        <v>2.9394353369763202</v>
      </c>
    </row>
    <row r="209" spans="1:312" x14ac:dyDescent="0.25">
      <c r="A209" s="12" t="s">
        <v>388</v>
      </c>
      <c r="B209" s="4" t="s">
        <v>551</v>
      </c>
      <c r="C209" s="4" t="s">
        <v>563</v>
      </c>
      <c r="D209" s="4" t="s">
        <v>749</v>
      </c>
      <c r="E209" s="4" t="s">
        <v>137</v>
      </c>
      <c r="F209" s="12" t="s">
        <v>563</v>
      </c>
      <c r="G209" s="12" t="s">
        <v>556</v>
      </c>
      <c r="H209" s="24">
        <v>3</v>
      </c>
      <c r="I209" s="12" t="s">
        <v>562</v>
      </c>
      <c r="J209" s="12" t="s">
        <v>566</v>
      </c>
      <c r="K209" s="24">
        <v>1027</v>
      </c>
      <c r="L209" s="94">
        <v>-2.4379910339999999</v>
      </c>
      <c r="M209" s="94">
        <v>34.855417963000001</v>
      </c>
      <c r="N209" s="21">
        <v>42942</v>
      </c>
      <c r="O209" s="21">
        <v>43003</v>
      </c>
      <c r="P209" s="23">
        <f t="shared" si="24"/>
        <v>61</v>
      </c>
      <c r="Q209" s="73">
        <f>INDEX([1]Sheet1!$J:$J,MATCH(A209,[1]Sheet1!$A:$A,0))</f>
        <v>167.08862460899999</v>
      </c>
      <c r="R209" s="87" t="s">
        <v>76</v>
      </c>
      <c r="S209" s="81">
        <v>2.5</v>
      </c>
      <c r="T209" s="81">
        <v>9.1999999999999993</v>
      </c>
      <c r="AM209" s="100">
        <v>12</v>
      </c>
      <c r="EH209" s="25">
        <v>22</v>
      </c>
      <c r="EI209" s="23">
        <f t="shared" si="26"/>
        <v>34</v>
      </c>
      <c r="EJ209" s="25">
        <v>35</v>
      </c>
      <c r="EN209" s="1">
        <v>2.25</v>
      </c>
      <c r="EO209" s="1">
        <v>7.2</v>
      </c>
      <c r="FH209">
        <v>15</v>
      </c>
      <c r="JD209">
        <v>18</v>
      </c>
      <c r="JE209" s="54">
        <f t="shared" si="25"/>
        <v>33</v>
      </c>
      <c r="JF209" s="4">
        <v>35</v>
      </c>
      <c r="JH209" s="3" t="s">
        <v>820</v>
      </c>
      <c r="JI209" s="29" t="s">
        <v>893</v>
      </c>
      <c r="JS209">
        <v>10.119999999999999</v>
      </c>
      <c r="JT209">
        <v>29.83</v>
      </c>
      <c r="JU209" s="71">
        <v>18.62</v>
      </c>
      <c r="JV209" s="37">
        <v>19.16</v>
      </c>
      <c r="JW209" s="128">
        <v>5.17</v>
      </c>
      <c r="JX209" s="37">
        <v>4.7300000000000004</v>
      </c>
      <c r="JY209" t="s">
        <v>596</v>
      </c>
      <c r="JZ209" s="106">
        <v>19.16</v>
      </c>
      <c r="KA209" s="128">
        <v>5.14</v>
      </c>
      <c r="KB209" s="37">
        <v>5.07</v>
      </c>
      <c r="KC209" t="s">
        <v>596</v>
      </c>
      <c r="KF209" s="103">
        <v>1.51</v>
      </c>
      <c r="KG209" s="103">
        <v>0.19</v>
      </c>
      <c r="KH209" s="103">
        <v>1.79</v>
      </c>
      <c r="KI209" s="103">
        <v>0.17</v>
      </c>
      <c r="KJ209" s="103">
        <f t="shared" si="27"/>
        <v>3.3</v>
      </c>
      <c r="KK209" s="103">
        <f t="shared" si="28"/>
        <v>0.36</v>
      </c>
      <c r="KL209" s="103">
        <f t="shared" si="29"/>
        <v>37.78</v>
      </c>
      <c r="KM209" s="103">
        <f>IF(ISBLANK(JU209),"",IF(ISBLANK(JS210),"",IFERROR(((JU209-JS210)/0.36/P209),"")))</f>
        <v>0.53779599271402567</v>
      </c>
      <c r="KN209" s="103">
        <f>IF(ISBLANK(JU209),"",IF(ISBLANK(JU210),"",IFERROR(((JU209-JU210)/0.36/P209),"")))</f>
        <v>0.48998178506375234</v>
      </c>
      <c r="KO209" s="103">
        <f>IF(ISBLANK(KL209),"",IF(ISBLANK(JT210),"",IFERROR(((KL209-JT210)/0.36/P209),"")))</f>
        <v>0.39435336976320601</v>
      </c>
      <c r="KP209" s="103">
        <f>IF(ISBLANK(KL210),"",IF(ISBLANK(KL209),"",IFERROR(((KL209-KL210)/0.36/P209),"")))</f>
        <v>0.64936247723132978</v>
      </c>
      <c r="KU209">
        <v>37.78</v>
      </c>
      <c r="KV209" s="73">
        <v>104.94444444444446</v>
      </c>
      <c r="KW209" s="73">
        <v>0.53779599271402567</v>
      </c>
      <c r="KX209" s="73">
        <v>0.48998178506375234</v>
      </c>
      <c r="KY209" s="73">
        <v>0.39435336976320601</v>
      </c>
      <c r="KZ209" s="73">
        <v>0.64936247723132978</v>
      </c>
    </row>
    <row r="210" spans="1:312" x14ac:dyDescent="0.25">
      <c r="A210" s="12" t="s">
        <v>389</v>
      </c>
      <c r="B210" s="4" t="s">
        <v>551</v>
      </c>
      <c r="C210" s="4" t="s">
        <v>563</v>
      </c>
      <c r="D210" s="4" t="s">
        <v>749</v>
      </c>
      <c r="E210" s="4" t="s">
        <v>137</v>
      </c>
      <c r="F210" s="12" t="s">
        <v>563</v>
      </c>
      <c r="G210" s="12" t="s">
        <v>556</v>
      </c>
      <c r="H210" s="24">
        <v>3</v>
      </c>
      <c r="I210" s="12" t="s">
        <v>559</v>
      </c>
      <c r="J210" s="12" t="s">
        <v>566</v>
      </c>
      <c r="K210" s="24">
        <v>1027</v>
      </c>
      <c r="L210" s="94">
        <v>-2.4379910339999999</v>
      </c>
      <c r="M210" s="94">
        <v>34.855417963000001</v>
      </c>
      <c r="N210" s="21">
        <v>42942</v>
      </c>
      <c r="O210" s="21">
        <v>43003</v>
      </c>
      <c r="P210" s="23">
        <f t="shared" si="24"/>
        <v>61</v>
      </c>
      <c r="Q210" s="73">
        <f>INDEX([1]Sheet1!$J:$J,MATCH(A210,[1]Sheet1!$A:$A,0))</f>
        <v>167.08862460899999</v>
      </c>
      <c r="R210" s="87" t="s">
        <v>76</v>
      </c>
      <c r="S210" s="81">
        <v>3.5</v>
      </c>
      <c r="T210" s="81">
        <v>1.4</v>
      </c>
      <c r="AM210" s="100">
        <v>13</v>
      </c>
      <c r="EH210" s="25">
        <v>7</v>
      </c>
      <c r="EI210" s="23">
        <f t="shared" si="26"/>
        <v>20</v>
      </c>
      <c r="EJ210" s="25">
        <v>25</v>
      </c>
      <c r="EN210" s="1">
        <v>3.5</v>
      </c>
      <c r="EO210" s="1">
        <v>3.2</v>
      </c>
      <c r="FH210">
        <v>11</v>
      </c>
      <c r="JD210">
        <v>10</v>
      </c>
      <c r="JE210" s="12">
        <f t="shared" si="25"/>
        <v>21</v>
      </c>
      <c r="JF210" s="4">
        <v>27</v>
      </c>
      <c r="JI210" s="29" t="s">
        <v>893</v>
      </c>
      <c r="JS210">
        <v>6.81</v>
      </c>
      <c r="JT210">
        <v>29.119999999999997</v>
      </c>
      <c r="JU210" s="71">
        <v>7.86</v>
      </c>
      <c r="JV210" s="37">
        <v>15.66</v>
      </c>
      <c r="JW210" s="128">
        <v>4.8099999999999996</v>
      </c>
      <c r="JX210" s="37">
        <v>3.05</v>
      </c>
      <c r="JZ210" s="106">
        <v>15.66</v>
      </c>
      <c r="KA210" s="5">
        <v>5.03</v>
      </c>
      <c r="KB210">
        <v>4.7</v>
      </c>
      <c r="KC210" t="s">
        <v>596</v>
      </c>
      <c r="KF210" s="103">
        <v>1.19</v>
      </c>
      <c r="KG210" s="103">
        <v>0.12</v>
      </c>
      <c r="KH210" s="103">
        <v>1.3</v>
      </c>
      <c r="KI210" s="103">
        <v>0.09</v>
      </c>
      <c r="KJ210" s="103">
        <f t="shared" si="27"/>
        <v>2.4900000000000002</v>
      </c>
      <c r="KK210" s="103">
        <f t="shared" si="28"/>
        <v>0.21</v>
      </c>
      <c r="KL210" s="103">
        <f t="shared" si="29"/>
        <v>23.52</v>
      </c>
      <c r="KM210" s="103">
        <f>IF(ISBLANK(JU210),"",IF(ISBLANK(JS210),"",IFERROR(((JU210-JS210)/0.36/P210),"")))</f>
        <v>4.7814207650273256E-2</v>
      </c>
      <c r="KO210" s="103">
        <f>IF(ISBLANK(KL210),"",IF(ISBLANK(JT210),"",IFERROR(((KL210-JT210)/0.36/P210),"")))</f>
        <v>-0.25500910746812377</v>
      </c>
      <c r="KU210">
        <v>23.52</v>
      </c>
      <c r="KV210" s="73">
        <v>65.333333333333329</v>
      </c>
      <c r="KW210" s="73">
        <v>4.7814207650273256E-2</v>
      </c>
      <c r="KX210" s="73"/>
      <c r="KY210" s="73">
        <v>-0.25500910746812377</v>
      </c>
      <c r="KZ210" s="73"/>
    </row>
    <row r="211" spans="1:312" x14ac:dyDescent="0.25">
      <c r="A211" s="12" t="s">
        <v>390</v>
      </c>
      <c r="B211" s="4" t="s">
        <v>552</v>
      </c>
      <c r="C211" s="4" t="s">
        <v>563</v>
      </c>
      <c r="D211" s="4" t="s">
        <v>750</v>
      </c>
      <c r="E211" s="4" t="s">
        <v>137</v>
      </c>
      <c r="F211" s="12" t="s">
        <v>563</v>
      </c>
      <c r="G211" s="12" t="s">
        <v>556</v>
      </c>
      <c r="H211" s="24">
        <v>4</v>
      </c>
      <c r="I211" s="12" t="s">
        <v>557</v>
      </c>
      <c r="J211" s="12" t="s">
        <v>566</v>
      </c>
      <c r="K211" s="98">
        <v>1026</v>
      </c>
      <c r="L211" s="96">
        <v>-2.4380789599999999</v>
      </c>
      <c r="M211" s="96">
        <v>34.854988976999998</v>
      </c>
      <c r="N211" s="21">
        <v>42942</v>
      </c>
      <c r="O211" s="21">
        <v>43003</v>
      </c>
      <c r="P211" s="23">
        <f t="shared" si="24"/>
        <v>61</v>
      </c>
      <c r="Q211" s="73">
        <f>INDEX([1]Sheet1!$J:$J,MATCH(A211,[1]Sheet1!$A:$A,0))</f>
        <v>167.08862460899999</v>
      </c>
      <c r="R211" s="87" t="s">
        <v>76</v>
      </c>
      <c r="S211" s="81">
        <v>3.2</v>
      </c>
      <c r="T211" s="81">
        <v>9.1999999999999993</v>
      </c>
      <c r="X211" s="100">
        <v>5</v>
      </c>
      <c r="AM211" s="100">
        <v>5</v>
      </c>
      <c r="EH211" s="25">
        <v>15</v>
      </c>
      <c r="EI211" s="23">
        <f t="shared" si="26"/>
        <v>25</v>
      </c>
      <c r="EJ211" s="25">
        <v>30</v>
      </c>
      <c r="EN211" s="1">
        <v>4</v>
      </c>
      <c r="EO211" s="1">
        <v>8.6</v>
      </c>
      <c r="ES211">
        <v>5</v>
      </c>
      <c r="FH211">
        <v>7</v>
      </c>
      <c r="JD211">
        <v>20</v>
      </c>
      <c r="JE211" s="54">
        <f t="shared" si="25"/>
        <v>32</v>
      </c>
      <c r="JF211" s="4">
        <v>40</v>
      </c>
      <c r="JI211" s="29" t="s">
        <v>893</v>
      </c>
      <c r="JS211">
        <v>16.55</v>
      </c>
      <c r="JT211">
        <v>40.81</v>
      </c>
      <c r="JU211" s="71">
        <v>18.329999999999998</v>
      </c>
      <c r="JV211" s="37">
        <v>18.93</v>
      </c>
      <c r="JW211" s="128">
        <v>5.14</v>
      </c>
      <c r="JX211" s="37">
        <v>5</v>
      </c>
      <c r="JY211" t="s">
        <v>596</v>
      </c>
      <c r="JZ211" s="106">
        <v>18.93</v>
      </c>
      <c r="KA211" s="128">
        <v>5.0199999999999996</v>
      </c>
      <c r="KB211" s="37">
        <v>4.72</v>
      </c>
      <c r="KC211" t="s">
        <v>596</v>
      </c>
      <c r="KF211" s="103">
        <v>1.26</v>
      </c>
      <c r="KG211" s="103">
        <v>0.15</v>
      </c>
      <c r="KH211" s="103">
        <v>1.69</v>
      </c>
      <c r="KI211" s="103">
        <v>0.13</v>
      </c>
      <c r="KJ211" s="103">
        <f>IF((AND(KF211="", KH212="")),"",KF211+KH212)</f>
        <v>2.59</v>
      </c>
      <c r="KK211" s="103">
        <f>IF((AND(KG211="", KI212="")),"",KG211+KI212)</f>
        <v>0.27</v>
      </c>
      <c r="KL211" s="103">
        <f t="shared" si="29"/>
        <v>37.26</v>
      </c>
      <c r="KM211" s="103">
        <f>IF(ISBLANK(JU211),"",IF(ISBLANK(JS213),"",IFERROR(((JU211-JS213)/0.36/P211),"")))</f>
        <v>0.52504553734061921</v>
      </c>
      <c r="KN211" s="103">
        <f>IF(ISBLANK(JU211),"",IF(ISBLANK(JU213),"",IFERROR(((JU211-JU213)/0.36/P211),"")))</f>
        <v>0.12431693989071033</v>
      </c>
      <c r="KO211" s="103">
        <f>IF(ISBLANK(KL211),"",IF(ISBLANK(JT213),"",IFERROR(((KL211-JT213)/0.36/P211),"")))</f>
        <v>1.0787795992714027</v>
      </c>
      <c r="KP211" s="103">
        <f>IF(ISBLANK(KL213),"",IF(ISBLANK(KL211),"",IFERROR(((KL211-KL213)/0.36/P211),"")))</f>
        <v>0.3328779599271402</v>
      </c>
      <c r="KU211">
        <v>37.26</v>
      </c>
      <c r="KV211" s="73">
        <v>103.5</v>
      </c>
      <c r="KW211" s="73">
        <v>0.52504553734061921</v>
      </c>
      <c r="KX211" s="73">
        <v>0.12431693989071033</v>
      </c>
      <c r="KY211" s="73">
        <v>1.0787795992714027</v>
      </c>
      <c r="KZ211" s="73">
        <v>0.3328779599271402</v>
      </c>
    </row>
    <row r="212" spans="1:312" x14ac:dyDescent="0.25">
      <c r="A212" s="12" t="s">
        <v>391</v>
      </c>
      <c r="B212" s="4" t="s">
        <v>552</v>
      </c>
      <c r="C212" s="4" t="s">
        <v>563</v>
      </c>
      <c r="D212" s="4" t="s">
        <v>750</v>
      </c>
      <c r="E212" s="4" t="s">
        <v>137</v>
      </c>
      <c r="F212" s="12" t="s">
        <v>563</v>
      </c>
      <c r="G212" s="12" t="s">
        <v>556</v>
      </c>
      <c r="H212" s="24">
        <v>4</v>
      </c>
      <c r="I212" s="12" t="s">
        <v>562</v>
      </c>
      <c r="J212" s="12" t="s">
        <v>566</v>
      </c>
      <c r="K212" s="98">
        <v>1026</v>
      </c>
      <c r="L212" s="96">
        <v>-2.4380789599999999</v>
      </c>
      <c r="M212" s="96">
        <v>34.854988976999998</v>
      </c>
      <c r="N212" s="21">
        <v>42942</v>
      </c>
      <c r="O212" s="21">
        <v>43003</v>
      </c>
      <c r="P212" s="23">
        <f t="shared" si="24"/>
        <v>61</v>
      </c>
      <c r="Q212" s="73">
        <f>INDEX([1]Sheet1!$J:$J,MATCH(A212,[1]Sheet1!$A:$A,0))</f>
        <v>167.08862460899999</v>
      </c>
      <c r="R212" s="87" t="s">
        <v>76</v>
      </c>
      <c r="S212" s="81">
        <v>2.5</v>
      </c>
      <c r="T212" s="81">
        <v>8.4</v>
      </c>
      <c r="X212" s="100">
        <v>7</v>
      </c>
      <c r="EH212" s="25">
        <v>15</v>
      </c>
      <c r="EI212" s="23">
        <f t="shared" si="26"/>
        <v>22</v>
      </c>
      <c r="EJ212" s="25">
        <v>25</v>
      </c>
      <c r="EN212" s="1">
        <v>5.75</v>
      </c>
      <c r="EO212" s="1">
        <v>7.8</v>
      </c>
      <c r="ES212">
        <v>10</v>
      </c>
      <c r="FH212">
        <v>5</v>
      </c>
      <c r="JD212">
        <v>20</v>
      </c>
      <c r="JE212" s="12">
        <f t="shared" si="25"/>
        <v>35</v>
      </c>
      <c r="JF212" s="4">
        <v>40</v>
      </c>
      <c r="JI212" s="29" t="s">
        <v>893</v>
      </c>
      <c r="JS212">
        <v>5.67</v>
      </c>
      <c r="JT212">
        <v>25.39</v>
      </c>
      <c r="JU212" s="71">
        <v>27.72</v>
      </c>
      <c r="JV212" s="37">
        <v>23.55</v>
      </c>
      <c r="JW212" s="128">
        <v>5.16</v>
      </c>
      <c r="JX212" s="37">
        <v>4.78</v>
      </c>
      <c r="JY212" t="s">
        <v>596</v>
      </c>
      <c r="JZ212" s="106">
        <v>23.55</v>
      </c>
      <c r="KA212" s="5">
        <v>5.05</v>
      </c>
      <c r="KB212">
        <v>4.8899999999999997</v>
      </c>
      <c r="KC212" t="s">
        <v>596</v>
      </c>
      <c r="KF212" s="103">
        <v>1.4</v>
      </c>
      <c r="KG212" s="103">
        <v>0.19</v>
      </c>
      <c r="KH212" s="103">
        <v>1.33</v>
      </c>
      <c r="KI212" s="103">
        <v>0.12</v>
      </c>
      <c r="KJ212" s="103" t="e">
        <f>IF((AND(KF212="",#REF!= "")),"",KF212+#REF!)</f>
        <v>#REF!</v>
      </c>
      <c r="KK212" s="103" t="e">
        <f>IF((AND(KG212="",#REF!= "")),"",KG212+#REF!)</f>
        <v>#REF!</v>
      </c>
      <c r="KL212" s="103">
        <f t="shared" si="29"/>
        <v>51.269999999999996</v>
      </c>
      <c r="KM212" s="103">
        <f>IF(ISBLANK(JU212),"",IF(ISBLANK(JS213),"",IFERROR(((JU212-JS213)/0.36/P212),"")))</f>
        <v>0.95264116575591984</v>
      </c>
      <c r="KN212" s="103">
        <f>IF(ISBLANK(JU212),"",IF(ISBLANK(JU213),"",IFERROR(((JU212-JU213)/0.36/P212),"")))</f>
        <v>0.55191256830601088</v>
      </c>
      <c r="KO212" s="103">
        <f>IF(ISBLANK(KL212),"",IF(ISBLANK(JT213),"",IFERROR(((KL212-JT213)/0.36/P212),"")))</f>
        <v>1.7167577413479052</v>
      </c>
      <c r="KP212" s="103">
        <f>IF(ISBLANK(KL213),"",IF(ISBLANK(KL212),"",IFERROR(((KL212-KL213)/0.36/P212),"")))</f>
        <v>0.97085610200364281</v>
      </c>
      <c r="KU212">
        <v>51.269999999999996</v>
      </c>
      <c r="KV212" s="73">
        <v>142.41666666666666</v>
      </c>
      <c r="KW212" s="73">
        <v>0.95264116575591984</v>
      </c>
      <c r="KX212" s="73">
        <v>0.55191256830601088</v>
      </c>
      <c r="KY212" s="73">
        <v>1.7167577413479052</v>
      </c>
      <c r="KZ212" s="73">
        <v>0.97085610200364281</v>
      </c>
    </row>
    <row r="213" spans="1:312" s="46" customFormat="1" x14ac:dyDescent="0.25">
      <c r="A213" s="45" t="s">
        <v>342</v>
      </c>
      <c r="B213" s="47" t="s">
        <v>552</v>
      </c>
      <c r="C213" s="47" t="s">
        <v>563</v>
      </c>
      <c r="D213" s="47" t="s">
        <v>750</v>
      </c>
      <c r="E213" s="47" t="s">
        <v>137</v>
      </c>
      <c r="F213" s="45" t="s">
        <v>563</v>
      </c>
      <c r="G213" s="45" t="s">
        <v>556</v>
      </c>
      <c r="H213" s="65">
        <v>4</v>
      </c>
      <c r="I213" s="45" t="s">
        <v>559</v>
      </c>
      <c r="J213" s="45" t="s">
        <v>566</v>
      </c>
      <c r="K213" s="65">
        <v>1026</v>
      </c>
      <c r="L213" s="95">
        <v>-2.4380789599999999</v>
      </c>
      <c r="M213" s="95">
        <v>34.854988976999998</v>
      </c>
      <c r="N213" s="48">
        <v>42942</v>
      </c>
      <c r="O213" s="48">
        <v>43003</v>
      </c>
      <c r="P213" s="56">
        <f t="shared" si="24"/>
        <v>61</v>
      </c>
      <c r="Q213" s="74">
        <f>INDEX([1]Sheet1!$J:$J,MATCH(A213,[1]Sheet1!$A:$A,0))</f>
        <v>167.08862460899999</v>
      </c>
      <c r="R213" s="88" t="s">
        <v>76</v>
      </c>
      <c r="S213" s="82">
        <v>2.5</v>
      </c>
      <c r="T213" s="82">
        <v>8.8000000000000007</v>
      </c>
      <c r="U213" s="101"/>
      <c r="V213" s="149"/>
      <c r="W213" s="149"/>
      <c r="X213" s="149"/>
      <c r="Y213" s="149"/>
      <c r="Z213" s="149"/>
      <c r="AA213" s="149"/>
      <c r="AB213" s="149"/>
      <c r="AC213" s="149">
        <v>5</v>
      </c>
      <c r="AD213" s="149"/>
      <c r="AE213" s="149"/>
      <c r="AF213" s="149"/>
      <c r="AG213" s="149"/>
      <c r="AH213" s="149"/>
      <c r="AI213" s="149"/>
      <c r="AJ213" s="149"/>
      <c r="AK213" s="149"/>
      <c r="AL213" s="149"/>
      <c r="AM213" s="149">
        <v>10</v>
      </c>
      <c r="AN213" s="149"/>
      <c r="AO213" s="149"/>
      <c r="AP213" s="149"/>
      <c r="AQ213" s="149"/>
      <c r="AR213" s="149"/>
      <c r="AS213" s="149"/>
      <c r="AT213" s="149"/>
      <c r="AU213" s="149"/>
      <c r="AV213" s="149"/>
      <c r="AW213" s="149"/>
      <c r="AX213" s="149"/>
      <c r="AY213" s="149"/>
      <c r="AZ213" s="149"/>
      <c r="BA213" s="149"/>
      <c r="BB213" s="149"/>
      <c r="BC213" s="149"/>
      <c r="BD213" s="149"/>
      <c r="BE213" s="149"/>
      <c r="BF213" s="149"/>
      <c r="BG213" s="149"/>
      <c r="BH213" s="149"/>
      <c r="BI213" s="149"/>
      <c r="BJ213" s="149"/>
      <c r="BK213" s="149"/>
      <c r="BL213" s="149"/>
      <c r="BM213" s="149"/>
      <c r="BN213" s="149"/>
      <c r="BO213" s="149"/>
      <c r="BP213" s="149"/>
      <c r="BQ213" s="149"/>
      <c r="BR213" s="149"/>
      <c r="BS213" s="149"/>
      <c r="BT213" s="149"/>
      <c r="BU213" s="149"/>
      <c r="BV213" s="149"/>
      <c r="BW213" s="149"/>
      <c r="BX213" s="149"/>
      <c r="BY213" s="149"/>
      <c r="BZ213" s="149"/>
      <c r="CA213" s="149"/>
      <c r="CB213" s="149"/>
      <c r="CC213" s="149"/>
      <c r="CD213" s="149"/>
      <c r="CE213" s="149"/>
      <c r="CF213" s="149"/>
      <c r="CG213" s="149"/>
      <c r="CH213" s="149"/>
      <c r="CI213" s="149"/>
      <c r="CJ213" s="149"/>
      <c r="CK213" s="149"/>
      <c r="CL213" s="149"/>
      <c r="CM213" s="149"/>
      <c r="CN213" s="149"/>
      <c r="CO213" s="149"/>
      <c r="CP213" s="149"/>
      <c r="CQ213" s="149"/>
      <c r="CR213" s="149"/>
      <c r="CS213" s="149"/>
      <c r="CT213" s="149"/>
      <c r="CU213" s="149"/>
      <c r="CV213" s="149"/>
      <c r="CW213" s="149"/>
      <c r="CX213" s="149"/>
      <c r="CY213" s="149"/>
      <c r="CZ213" s="149"/>
      <c r="DA213" s="149"/>
      <c r="DB213" s="149"/>
      <c r="DC213" s="149"/>
      <c r="DD213" s="149"/>
      <c r="DE213" s="149"/>
      <c r="DF213" s="149"/>
      <c r="DG213" s="149"/>
      <c r="DH213" s="149"/>
      <c r="DI213" s="149"/>
      <c r="DJ213" s="149"/>
      <c r="DK213" s="149"/>
      <c r="DL213" s="149"/>
      <c r="DM213" s="149"/>
      <c r="DN213" s="149"/>
      <c r="DO213" s="149"/>
      <c r="DP213" s="149"/>
      <c r="DQ213" s="149"/>
      <c r="DR213" s="149"/>
      <c r="DS213" s="149"/>
      <c r="DT213" s="149"/>
      <c r="DU213" s="149"/>
      <c r="DV213" s="149"/>
      <c r="DW213" s="149"/>
      <c r="DX213" s="149"/>
      <c r="DY213" s="149"/>
      <c r="DZ213" s="149"/>
      <c r="EA213" s="149"/>
      <c r="EB213" s="149"/>
      <c r="EC213" s="149"/>
      <c r="ED213" s="149"/>
      <c r="EE213" s="149"/>
      <c r="EF213" s="149"/>
      <c r="EG213" s="149"/>
      <c r="EH213" s="101">
        <v>15</v>
      </c>
      <c r="EI213" s="56">
        <f t="shared" si="26"/>
        <v>30</v>
      </c>
      <c r="EJ213" s="101">
        <v>30</v>
      </c>
      <c r="EK213" s="156"/>
      <c r="EL213" s="151"/>
      <c r="EM213" s="151"/>
      <c r="EN213" s="49">
        <v>2.5</v>
      </c>
      <c r="EO213" s="49">
        <v>5.4</v>
      </c>
      <c r="FH213" s="46">
        <v>15</v>
      </c>
      <c r="FP213" s="47"/>
      <c r="FQ213" s="47"/>
      <c r="FR213" s="47"/>
      <c r="FS213" s="47"/>
      <c r="FT213" s="47"/>
      <c r="FU213" s="47"/>
      <c r="FV213" s="47"/>
      <c r="FW213" s="47"/>
      <c r="FX213" s="47"/>
      <c r="FY213" s="47"/>
      <c r="FZ213" s="47"/>
      <c r="GA213" s="47"/>
      <c r="GB213" s="47"/>
      <c r="GC213" s="47"/>
      <c r="GD213" s="47"/>
      <c r="GE213" s="47"/>
      <c r="GF213" s="47"/>
      <c r="GG213" s="47"/>
      <c r="GH213" s="47"/>
      <c r="GI213" s="47"/>
      <c r="GJ213" s="47"/>
      <c r="GK213" s="47"/>
      <c r="GL213" s="47"/>
      <c r="GM213" s="47"/>
      <c r="GN213" s="47"/>
      <c r="GO213" s="47"/>
      <c r="GP213" s="47"/>
      <c r="GQ213" s="47"/>
      <c r="GR213" s="47"/>
      <c r="GS213" s="47"/>
      <c r="GT213" s="47"/>
      <c r="GU213" s="47"/>
      <c r="GV213" s="47"/>
      <c r="GW213" s="47"/>
      <c r="GX213" s="47"/>
      <c r="GY213" s="47"/>
      <c r="GZ213" s="47"/>
      <c r="HA213" s="47"/>
      <c r="HB213" s="47"/>
      <c r="HC213" s="47"/>
      <c r="HD213" s="47"/>
      <c r="HE213" s="47"/>
      <c r="HF213" s="47"/>
      <c r="HG213" s="47"/>
      <c r="HH213" s="47"/>
      <c r="HI213" s="47"/>
      <c r="HJ213" s="47"/>
      <c r="HK213" s="47"/>
      <c r="HL213" s="47"/>
      <c r="HM213" s="47"/>
      <c r="HN213" s="47"/>
      <c r="HO213" s="47"/>
      <c r="HP213" s="47"/>
      <c r="HQ213" s="47"/>
      <c r="HR213" s="47"/>
      <c r="HS213" s="47"/>
      <c r="HT213" s="47"/>
      <c r="HU213" s="47"/>
      <c r="HV213" s="47"/>
      <c r="HW213" s="47"/>
      <c r="HX213" s="47"/>
      <c r="HY213" s="47"/>
      <c r="HZ213" s="47"/>
      <c r="IA213" s="47"/>
      <c r="IB213" s="47"/>
      <c r="IC213" s="47"/>
      <c r="ID213" s="47"/>
      <c r="IE213" s="47"/>
      <c r="IF213" s="47"/>
      <c r="IG213" s="47"/>
      <c r="IH213" s="47"/>
      <c r="II213" s="47"/>
      <c r="IJ213" s="47"/>
      <c r="IK213" s="47"/>
      <c r="IL213" s="47"/>
      <c r="IM213" s="47"/>
      <c r="IN213" s="47"/>
      <c r="IO213" s="47"/>
      <c r="IP213" s="47"/>
      <c r="IQ213" s="47"/>
      <c r="IR213" s="47"/>
      <c r="IS213" s="47"/>
      <c r="IT213" s="47"/>
      <c r="IU213" s="47"/>
      <c r="IV213" s="47"/>
      <c r="IW213" s="47"/>
      <c r="IX213" s="47"/>
      <c r="IY213" s="47"/>
      <c r="IZ213" s="47"/>
      <c r="JA213" s="47"/>
      <c r="JB213" s="47"/>
      <c r="JC213" s="47"/>
      <c r="JD213" s="46">
        <v>12</v>
      </c>
      <c r="JE213" s="45">
        <f t="shared" si="25"/>
        <v>27</v>
      </c>
      <c r="JF213" s="47">
        <v>35</v>
      </c>
      <c r="JG213" s="47"/>
      <c r="JH213" s="151" t="s">
        <v>821</v>
      </c>
      <c r="JI213" s="52" t="s">
        <v>893</v>
      </c>
      <c r="JJ213" s="47"/>
      <c r="JK213" s="47"/>
      <c r="JO213" s="50"/>
      <c r="JP213" s="50"/>
      <c r="JQ213" s="50"/>
      <c r="JR213" s="51"/>
      <c r="JS213" s="46">
        <v>6.8</v>
      </c>
      <c r="JT213" s="46">
        <v>13.57</v>
      </c>
      <c r="JU213" s="72">
        <v>15.6</v>
      </c>
      <c r="JV213" s="53">
        <v>14.35</v>
      </c>
      <c r="JW213" s="129">
        <v>5.04</v>
      </c>
      <c r="JX213" s="53">
        <v>5.08</v>
      </c>
      <c r="JY213" s="46" t="s">
        <v>596</v>
      </c>
      <c r="JZ213" s="107">
        <v>14.35</v>
      </c>
      <c r="KA213" s="129">
        <v>5.09</v>
      </c>
      <c r="KB213" s="53">
        <v>4.5599999999999996</v>
      </c>
      <c r="KC213" s="46" t="s">
        <v>596</v>
      </c>
      <c r="KD213" s="53"/>
      <c r="KE213" s="53"/>
      <c r="KF213" s="105">
        <v>1.72</v>
      </c>
      <c r="KG213" s="105">
        <v>0.2</v>
      </c>
      <c r="KH213" s="105">
        <v>1.65</v>
      </c>
      <c r="KI213" s="105">
        <v>0.14000000000000001</v>
      </c>
      <c r="KJ213" s="105">
        <f t="shared" si="27"/>
        <v>3.37</v>
      </c>
      <c r="KK213" s="105">
        <f t="shared" si="28"/>
        <v>0.34</v>
      </c>
      <c r="KL213" s="105">
        <f t="shared" si="29"/>
        <v>29.95</v>
      </c>
      <c r="KM213" s="105">
        <f>IF(ISBLANK(JU213),"",IF(ISBLANK(JS213),"",IFERROR(((JU213-JS213)/0.36/P213),"")))</f>
        <v>0.40072859744990896</v>
      </c>
      <c r="KN213" s="105"/>
      <c r="KO213" s="105">
        <f>IF(ISBLANK(KL213),"",IF(ISBLANK(JT213),"",IFERROR(((KL213-JT213)/0.36/P213),"")))</f>
        <v>0.74590163934426235</v>
      </c>
      <c r="KP213" s="105"/>
      <c r="KU213" s="46">
        <v>29.95</v>
      </c>
      <c r="KV213" s="74">
        <v>83.194444444444443</v>
      </c>
      <c r="KW213" s="74">
        <v>0.40072859744990896</v>
      </c>
      <c r="KX213" s="74"/>
      <c r="KY213" s="74">
        <v>0.74590163934426235</v>
      </c>
      <c r="KZ213" s="74"/>
    </row>
    <row r="214" spans="1:312" ht="31.5" x14ac:dyDescent="0.25">
      <c r="A214" s="12" t="s">
        <v>392</v>
      </c>
      <c r="B214" s="4" t="s">
        <v>670</v>
      </c>
      <c r="C214" s="4" t="s">
        <v>661</v>
      </c>
      <c r="D214" s="4" t="s">
        <v>730</v>
      </c>
      <c r="E214" s="4" t="s">
        <v>14</v>
      </c>
      <c r="F214" s="12" t="s">
        <v>555</v>
      </c>
      <c r="G214" s="12" t="s">
        <v>556</v>
      </c>
      <c r="H214" s="24">
        <v>1</v>
      </c>
      <c r="I214" s="12" t="s">
        <v>557</v>
      </c>
      <c r="J214" s="12" t="s">
        <v>567</v>
      </c>
      <c r="K214" s="23">
        <v>954</v>
      </c>
      <c r="L214" s="94">
        <v>-2.2724839860000001</v>
      </c>
      <c r="M214" s="94">
        <v>34.023325982999999</v>
      </c>
      <c r="N214" s="21">
        <v>43009</v>
      </c>
      <c r="O214" s="21">
        <v>43083</v>
      </c>
      <c r="P214" s="23">
        <f t="shared" si="24"/>
        <v>74</v>
      </c>
      <c r="Q214" s="73">
        <f>INDEX([1]Sheet1!$J:$J,MATCH(A214,[1]Sheet1!$A:$A,0))</f>
        <v>428.21549179200002</v>
      </c>
      <c r="R214" s="87" t="s">
        <v>39</v>
      </c>
      <c r="S214" s="81">
        <v>4.4000000000000004</v>
      </c>
      <c r="T214" s="81">
        <v>14.4</v>
      </c>
      <c r="AC214" s="100">
        <v>9</v>
      </c>
      <c r="BW214" s="100">
        <v>6</v>
      </c>
      <c r="EH214" s="25">
        <v>15</v>
      </c>
      <c r="EI214" s="23">
        <f t="shared" si="26"/>
        <v>30</v>
      </c>
      <c r="EJ214" s="25">
        <v>40</v>
      </c>
      <c r="EL214" s="3" t="s">
        <v>824</v>
      </c>
      <c r="EN214" s="1">
        <v>5</v>
      </c>
      <c r="EO214" s="67">
        <v>63.2</v>
      </c>
      <c r="EQ214">
        <v>20</v>
      </c>
      <c r="FG214">
        <v>5</v>
      </c>
      <c r="HK214" s="4">
        <v>15</v>
      </c>
      <c r="JD214" s="68">
        <v>18</v>
      </c>
      <c r="JE214" s="12">
        <f t="shared" si="25"/>
        <v>58</v>
      </c>
      <c r="JF214" s="54">
        <v>60</v>
      </c>
      <c r="JI214" s="29" t="s">
        <v>854</v>
      </c>
      <c r="JS214">
        <v>10.26</v>
      </c>
      <c r="JT214">
        <v>56.769999999999996</v>
      </c>
      <c r="JU214" s="103">
        <v>14</v>
      </c>
      <c r="JV214" s="37"/>
      <c r="JW214" s="128">
        <v>6</v>
      </c>
      <c r="JX214" s="37"/>
      <c r="JZ214" s="106">
        <v>41.45</v>
      </c>
      <c r="KA214" s="139"/>
      <c r="KF214" s="103">
        <v>1.0900000000000001</v>
      </c>
      <c r="KG214" s="103">
        <v>0.09</v>
      </c>
      <c r="KH214" s="137"/>
      <c r="KI214" s="137"/>
      <c r="KJ214" s="103">
        <f t="shared" si="27"/>
        <v>1.0900000000000001</v>
      </c>
      <c r="KK214" s="103">
        <f t="shared" si="28"/>
        <v>0.09</v>
      </c>
      <c r="KL214" s="103">
        <f t="shared" si="29"/>
        <v>55.45</v>
      </c>
      <c r="KM214" s="103">
        <f>IF(ISBLANK(JU214),"",IF(ISBLANK(JS215),"",IFERROR(((JU214-JS215)/0.36/P214),"")))</f>
        <v>0.19594594594594597</v>
      </c>
      <c r="KN214" s="103">
        <f>IF(ISBLANK(JU214),"",IF(ISBLANK(JU214),"",IFERROR(((JU214-JU215)/0.36/P214),"")))</f>
        <v>0.3003003003003003</v>
      </c>
      <c r="KO214" s="103">
        <f>IF(ISBLANK(JT215),"",IF(ISBLANK(KL214),"",IFERROR(((KL214-JT215)/0.36/P214),"")))</f>
        <v>0.36636636636636655</v>
      </c>
      <c r="KP214" s="103">
        <f>IF(ISBLANK(KL215),"",IF(ISBLANK(KL214),"",IFERROR(((KL214-KL215)/0.36/P214),"")))</f>
        <v>0.99286786786786796</v>
      </c>
      <c r="KU214">
        <v>55.45</v>
      </c>
      <c r="KV214" s="73">
        <v>154.0277777777778</v>
      </c>
      <c r="KW214" s="73">
        <v>0.19594594594594597</v>
      </c>
      <c r="KX214" s="73">
        <v>0.3003003003003003</v>
      </c>
      <c r="KY214" s="73">
        <v>0.36636636636636655</v>
      </c>
      <c r="KZ214" s="73">
        <v>0.99286786786786796</v>
      </c>
    </row>
    <row r="215" spans="1:312" ht="31.5" x14ac:dyDescent="0.25">
      <c r="A215" s="12" t="s">
        <v>393</v>
      </c>
      <c r="B215" s="4" t="s">
        <v>670</v>
      </c>
      <c r="C215" s="4" t="s">
        <v>661</v>
      </c>
      <c r="D215" s="4" t="s">
        <v>730</v>
      </c>
      <c r="E215" s="4" t="s">
        <v>14</v>
      </c>
      <c r="F215" s="12" t="s">
        <v>555</v>
      </c>
      <c r="G215" s="12" t="s">
        <v>556</v>
      </c>
      <c r="H215" s="24">
        <v>1</v>
      </c>
      <c r="I215" s="12" t="s">
        <v>559</v>
      </c>
      <c r="J215" s="12" t="s">
        <v>567</v>
      </c>
      <c r="K215" s="23">
        <v>954</v>
      </c>
      <c r="L215" s="94">
        <v>-2.2724839860000001</v>
      </c>
      <c r="M215" s="94">
        <v>34.023325982999999</v>
      </c>
      <c r="N215" s="21">
        <v>43009</v>
      </c>
      <c r="O215" s="21">
        <v>43083</v>
      </c>
      <c r="P215" s="23">
        <f t="shared" ref="P215:P278" si="30">O215-N215</f>
        <v>74</v>
      </c>
      <c r="Q215" s="73">
        <f>INDEX([1]Sheet1!$J:$J,MATCH(A215,[1]Sheet1!$A:$A,0))</f>
        <v>428.21549179200002</v>
      </c>
      <c r="R215" s="87" t="s">
        <v>39</v>
      </c>
      <c r="S215" s="81">
        <v>3.5</v>
      </c>
      <c r="T215" s="81">
        <v>8.6</v>
      </c>
      <c r="AE215" s="100">
        <v>4</v>
      </c>
      <c r="BV215" s="100">
        <v>10</v>
      </c>
      <c r="CN215" s="100">
        <v>5</v>
      </c>
      <c r="EH215" s="25">
        <v>10</v>
      </c>
      <c r="EI215" s="23">
        <f t="shared" si="26"/>
        <v>29</v>
      </c>
      <c r="EJ215" s="25">
        <v>30</v>
      </c>
      <c r="EL215" s="3" t="s">
        <v>825</v>
      </c>
      <c r="EN215" s="1">
        <v>4</v>
      </c>
      <c r="EO215" s="67">
        <v>55.2</v>
      </c>
      <c r="EQ215">
        <v>5</v>
      </c>
      <c r="FA215">
        <v>10</v>
      </c>
      <c r="FB215">
        <v>22</v>
      </c>
      <c r="HL215" s="4">
        <v>5</v>
      </c>
      <c r="JD215" s="68">
        <v>20</v>
      </c>
      <c r="JE215" s="54">
        <f t="shared" si="25"/>
        <v>62</v>
      </c>
      <c r="JF215" s="54">
        <v>65</v>
      </c>
      <c r="JH215" s="3" t="s">
        <v>832</v>
      </c>
      <c r="JI215" s="29" t="s">
        <v>854</v>
      </c>
      <c r="JS215">
        <v>8.7799999999999994</v>
      </c>
      <c r="JT215">
        <v>45.69</v>
      </c>
      <c r="JU215" s="103">
        <v>6</v>
      </c>
      <c r="JV215" s="37"/>
      <c r="JW215" s="128">
        <v>3</v>
      </c>
      <c r="JX215" s="37"/>
      <c r="JZ215" s="106">
        <v>23</v>
      </c>
      <c r="KA215" s="130">
        <v>8</v>
      </c>
      <c r="KF215" s="103">
        <v>1.05</v>
      </c>
      <c r="KG215" s="103">
        <v>0.18</v>
      </c>
      <c r="KH215" s="103">
        <v>1.02</v>
      </c>
      <c r="KI215" s="103">
        <v>0.18</v>
      </c>
      <c r="KJ215" s="103">
        <f t="shared" si="27"/>
        <v>2.0700000000000003</v>
      </c>
      <c r="KK215" s="103">
        <f t="shared" si="28"/>
        <v>0.36</v>
      </c>
      <c r="KL215" s="103">
        <f t="shared" si="29"/>
        <v>29</v>
      </c>
      <c r="KM215" s="103">
        <f>IF(ISBLANK(JU215),"",IF(ISBLANK(JS215),"",IFERROR(((JU215-JS215)/0.36/P215),"")))</f>
        <v>-0.10435435435435433</v>
      </c>
      <c r="KO215" s="103">
        <f>IF(ISBLANK(KL215),"",IF(ISBLANK(JT215),"",IFERROR(((KL215-JT215)/0.36/P215),"")))</f>
        <v>-0.62650150150150141</v>
      </c>
      <c r="KU215">
        <v>29</v>
      </c>
      <c r="KV215" s="73">
        <v>80.555555555555557</v>
      </c>
      <c r="KW215" s="73">
        <v>-0.10435435435435433</v>
      </c>
      <c r="KX215" s="73"/>
      <c r="KY215" s="73">
        <v>-0.62650150150150141</v>
      </c>
      <c r="KZ215" s="73"/>
    </row>
    <row r="216" spans="1:312" x14ac:dyDescent="0.25">
      <c r="A216" s="12" t="s">
        <v>394</v>
      </c>
      <c r="B216" s="4" t="s">
        <v>671</v>
      </c>
      <c r="C216" s="4" t="s">
        <v>661</v>
      </c>
      <c r="D216" s="4" t="s">
        <v>731</v>
      </c>
      <c r="E216" s="4" t="s">
        <v>14</v>
      </c>
      <c r="F216" s="12" t="s">
        <v>555</v>
      </c>
      <c r="G216" s="12" t="s">
        <v>556</v>
      </c>
      <c r="H216" s="24">
        <v>2</v>
      </c>
      <c r="I216" s="12" t="s">
        <v>557</v>
      </c>
      <c r="J216" s="12" t="s">
        <v>567</v>
      </c>
      <c r="K216" s="23">
        <v>953</v>
      </c>
      <c r="L216" s="94">
        <v>-2.2783000210000002</v>
      </c>
      <c r="M216" s="94">
        <v>34.024458965000001</v>
      </c>
      <c r="N216" s="21">
        <v>43009</v>
      </c>
      <c r="O216" s="21">
        <v>43083</v>
      </c>
      <c r="P216" s="23">
        <f t="shared" si="30"/>
        <v>74</v>
      </c>
      <c r="Q216" s="73">
        <f>INDEX([1]Sheet1!$J:$J,MATCH(A216,[1]Sheet1!$A:$A,0))</f>
        <v>428.21549179200002</v>
      </c>
      <c r="R216" s="87" t="s">
        <v>39</v>
      </c>
      <c r="S216" s="81">
        <v>2.7</v>
      </c>
      <c r="T216" s="81">
        <v>3.6</v>
      </c>
      <c r="V216" s="100">
        <v>5</v>
      </c>
      <c r="AE216" s="100">
        <v>6</v>
      </c>
      <c r="EH216" s="25">
        <v>15</v>
      </c>
      <c r="EI216" s="23">
        <f t="shared" si="26"/>
        <v>26</v>
      </c>
      <c r="EJ216" s="25">
        <v>30</v>
      </c>
      <c r="EN216" s="1">
        <v>3.5</v>
      </c>
      <c r="EO216" s="67">
        <v>30.2</v>
      </c>
      <c r="EQ216">
        <v>15</v>
      </c>
      <c r="FG216">
        <v>5</v>
      </c>
      <c r="GZ216" s="4">
        <v>10</v>
      </c>
      <c r="HM216" s="4">
        <v>5</v>
      </c>
      <c r="JD216" s="68">
        <v>15</v>
      </c>
      <c r="JE216" s="12">
        <f t="shared" si="25"/>
        <v>50</v>
      </c>
      <c r="JF216" s="54">
        <v>55</v>
      </c>
      <c r="JI216" s="29" t="s">
        <v>854</v>
      </c>
      <c r="JS216">
        <v>7.72</v>
      </c>
      <c r="JT216">
        <v>27.75</v>
      </c>
      <c r="JU216" s="103">
        <v>12</v>
      </c>
      <c r="JV216" s="37"/>
      <c r="JW216" s="128">
        <v>5</v>
      </c>
      <c r="JX216" s="37"/>
      <c r="JZ216" s="106">
        <v>9</v>
      </c>
      <c r="KA216" s="5">
        <v>3</v>
      </c>
      <c r="KF216" s="103">
        <v>1.0900000000000001</v>
      </c>
      <c r="KG216" s="103">
        <v>0.31</v>
      </c>
      <c r="KH216" s="104">
        <v>1.3</v>
      </c>
      <c r="KI216" s="104">
        <v>0.32</v>
      </c>
      <c r="KJ216" s="103">
        <f t="shared" si="27"/>
        <v>2.39</v>
      </c>
      <c r="KK216" s="103">
        <f t="shared" si="28"/>
        <v>0.63</v>
      </c>
      <c r="KL216" s="103">
        <f t="shared" si="29"/>
        <v>21</v>
      </c>
      <c r="KM216" s="103">
        <f>IF(ISBLANK(JU216),"",IF(ISBLANK(JS217),"",IFERROR(((JU216-JS217)/0.36/P216),"")))</f>
        <v>0.14752252252252251</v>
      </c>
      <c r="KN216" s="103">
        <f>IF(ISBLANK(JU216),"",IF(ISBLANK(JU216),"",IFERROR(((JU216-JU217)/0.36/P216),"")))</f>
        <v>3.7537537537537538E-2</v>
      </c>
      <c r="KO216" s="103">
        <f>IF(ISBLANK(JT217),"",IF(ISBLANK(KL216),"",IFERROR(((KL216-JT217)/0.36/P216),"")))</f>
        <v>-0.33333333333333331</v>
      </c>
      <c r="KP216" s="103">
        <f>IF(ISBLANK(KL217),"",IF(ISBLANK(KL216),"",IFERROR(((KL216-KL217)/0.36/P216),"")))</f>
        <v>-0.78828828828828834</v>
      </c>
      <c r="KU216">
        <v>21</v>
      </c>
      <c r="KV216" s="73">
        <v>58.333333333333336</v>
      </c>
      <c r="KW216" s="73">
        <v>0.14752252252252251</v>
      </c>
      <c r="KX216" s="73">
        <v>3.7537537537537538E-2</v>
      </c>
      <c r="KY216" s="73">
        <v>-0.33333333333333331</v>
      </c>
      <c r="KZ216" s="73">
        <v>-0.78828828828828834</v>
      </c>
    </row>
    <row r="217" spans="1:312" x14ac:dyDescent="0.25">
      <c r="A217" s="12" t="s">
        <v>395</v>
      </c>
      <c r="B217" s="4" t="s">
        <v>671</v>
      </c>
      <c r="C217" s="4" t="s">
        <v>661</v>
      </c>
      <c r="D217" s="4" t="s">
        <v>731</v>
      </c>
      <c r="E217" s="4" t="s">
        <v>14</v>
      </c>
      <c r="F217" s="12" t="s">
        <v>555</v>
      </c>
      <c r="G217" s="12" t="s">
        <v>556</v>
      </c>
      <c r="H217" s="24">
        <v>2</v>
      </c>
      <c r="I217" s="12" t="s">
        <v>559</v>
      </c>
      <c r="J217" s="12" t="s">
        <v>567</v>
      </c>
      <c r="K217" s="23">
        <v>953</v>
      </c>
      <c r="L217" s="94">
        <v>-2.2783000210000002</v>
      </c>
      <c r="M217" s="94">
        <v>34.024458965000001</v>
      </c>
      <c r="N217" s="21">
        <v>43009</v>
      </c>
      <c r="O217" s="21">
        <v>43083</v>
      </c>
      <c r="P217" s="23">
        <f t="shared" si="30"/>
        <v>74</v>
      </c>
      <c r="Q217" s="73">
        <f>INDEX([1]Sheet1!$J:$J,MATCH(A217,[1]Sheet1!$A:$A,0))</f>
        <v>428.21549179200002</v>
      </c>
      <c r="R217" s="87" t="s">
        <v>39</v>
      </c>
      <c r="S217" s="81">
        <v>3.5</v>
      </c>
      <c r="T217" s="81">
        <v>11.8</v>
      </c>
      <c r="V217" s="100">
        <v>10</v>
      </c>
      <c r="AA217" s="100">
        <v>12</v>
      </c>
      <c r="EH217" s="25">
        <v>30</v>
      </c>
      <c r="EI217" s="23">
        <f t="shared" si="26"/>
        <v>52</v>
      </c>
      <c r="EJ217" s="25">
        <v>60</v>
      </c>
      <c r="EL217" s="3" t="s">
        <v>813</v>
      </c>
      <c r="EN217" s="1">
        <v>5.3</v>
      </c>
      <c r="EO217" s="67">
        <v>43</v>
      </c>
      <c r="EQ217">
        <v>10</v>
      </c>
      <c r="FA217">
        <v>5</v>
      </c>
      <c r="FG217">
        <v>7</v>
      </c>
      <c r="FR217" s="4">
        <v>20</v>
      </c>
      <c r="HN217" s="4">
        <v>15</v>
      </c>
      <c r="JD217" s="68">
        <v>30</v>
      </c>
      <c r="JE217" s="54">
        <f t="shared" si="25"/>
        <v>87</v>
      </c>
      <c r="JF217" s="54">
        <v>95</v>
      </c>
      <c r="JI217" s="29" t="s">
        <v>854</v>
      </c>
      <c r="JS217">
        <v>8.07</v>
      </c>
      <c r="JT217">
        <v>29.88</v>
      </c>
      <c r="JU217" s="103">
        <v>11</v>
      </c>
      <c r="JV217" s="37"/>
      <c r="JW217" s="128">
        <v>5</v>
      </c>
      <c r="JX217" s="37"/>
      <c r="JZ217" s="106">
        <v>31</v>
      </c>
      <c r="KA217" s="130">
        <v>7</v>
      </c>
      <c r="KF217" s="103">
        <v>0.84</v>
      </c>
      <c r="KG217" s="103">
        <v>0.22</v>
      </c>
      <c r="KH217" s="138"/>
      <c r="KI217" s="138"/>
      <c r="KJ217" s="103">
        <f t="shared" si="27"/>
        <v>0.84</v>
      </c>
      <c r="KK217" s="103">
        <f t="shared" si="28"/>
        <v>0.22</v>
      </c>
      <c r="KL217" s="103">
        <f>IF((AND(JU217="", JZ217="")),"",JU217+JZ217)</f>
        <v>42</v>
      </c>
      <c r="KM217" s="103">
        <f>IF(ISBLANK(JU217),"",IF(ISBLANK(JS217),"",IFERROR(((JU217-JS217)/0.36/P217),"")))</f>
        <v>0.10998498498498499</v>
      </c>
      <c r="KO217" s="103">
        <f>IF(ISBLANK(KL217),"",IF(ISBLANK(JT217),"",IFERROR(((KL217-JT217)/0.36/P217),"")))</f>
        <v>0.45495495495495503</v>
      </c>
      <c r="KU217">
        <v>42</v>
      </c>
      <c r="KV217" s="73">
        <v>116.66666666666667</v>
      </c>
      <c r="KW217" s="73">
        <v>0.10998498498498499</v>
      </c>
      <c r="KX217" s="73"/>
      <c r="KY217" s="73">
        <v>0.45495495495495503</v>
      </c>
      <c r="KZ217" s="73"/>
    </row>
    <row r="218" spans="1:312" x14ac:dyDescent="0.25">
      <c r="A218" s="12" t="s">
        <v>396</v>
      </c>
      <c r="B218" s="4" t="s">
        <v>685</v>
      </c>
      <c r="C218" s="4" t="s">
        <v>661</v>
      </c>
      <c r="D218" s="4" t="s">
        <v>732</v>
      </c>
      <c r="E218" s="4" t="s">
        <v>14</v>
      </c>
      <c r="F218" s="12" t="s">
        <v>555</v>
      </c>
      <c r="G218" s="12" t="s">
        <v>556</v>
      </c>
      <c r="H218" s="24">
        <v>3</v>
      </c>
      <c r="I218" s="12" t="s">
        <v>557</v>
      </c>
      <c r="J218" s="12" t="s">
        <v>567</v>
      </c>
      <c r="K218" s="23">
        <v>951</v>
      </c>
      <c r="L218" s="94">
        <v>-2.2779990269999999</v>
      </c>
      <c r="M218" s="94">
        <v>34.027678035000001</v>
      </c>
      <c r="N218" s="21">
        <v>43009</v>
      </c>
      <c r="O218" s="21">
        <v>43083</v>
      </c>
      <c r="P218" s="23">
        <f t="shared" si="30"/>
        <v>74</v>
      </c>
      <c r="Q218" s="73">
        <f>INDEX([1]Sheet1!$J:$J,MATCH(A218,[1]Sheet1!$A:$A,0))</f>
        <v>428.21549179200002</v>
      </c>
      <c r="R218" s="87" t="s">
        <v>39</v>
      </c>
      <c r="S218" s="81">
        <v>7.7</v>
      </c>
      <c r="T218" s="81">
        <v>21.4</v>
      </c>
      <c r="AA218" s="100">
        <v>10</v>
      </c>
      <c r="AC218" s="100">
        <v>10</v>
      </c>
      <c r="AG218" s="100">
        <v>25</v>
      </c>
      <c r="EH218" s="25">
        <v>10</v>
      </c>
      <c r="EI218" s="23">
        <f t="shared" si="26"/>
        <v>55</v>
      </c>
      <c r="EJ218" s="25">
        <v>55</v>
      </c>
      <c r="EN218" s="1">
        <v>10</v>
      </c>
      <c r="EO218" s="67">
        <v>55.2</v>
      </c>
      <c r="EQ218">
        <v>10</v>
      </c>
      <c r="EV218">
        <v>35</v>
      </c>
      <c r="FG218">
        <v>15</v>
      </c>
      <c r="JD218" s="68">
        <v>20</v>
      </c>
      <c r="JE218" s="12">
        <f t="shared" si="25"/>
        <v>80</v>
      </c>
      <c r="JF218" s="54">
        <v>85</v>
      </c>
      <c r="JI218" s="29" t="s">
        <v>854</v>
      </c>
      <c r="JS218">
        <v>10.83</v>
      </c>
      <c r="JT218">
        <v>39.04</v>
      </c>
      <c r="JU218" s="103">
        <v>19</v>
      </c>
      <c r="JV218" s="37"/>
      <c r="JW218" s="128">
        <v>8</v>
      </c>
      <c r="JX218" s="37"/>
      <c r="JZ218" s="106">
        <v>27</v>
      </c>
      <c r="KA218" s="5">
        <v>8</v>
      </c>
      <c r="KF218" s="103">
        <v>0.81</v>
      </c>
      <c r="KG218" s="103">
        <v>0.15</v>
      </c>
      <c r="KH218" s="103">
        <v>0.88</v>
      </c>
      <c r="KI218" s="103">
        <v>0.18</v>
      </c>
      <c r="KJ218" s="103">
        <f t="shared" si="27"/>
        <v>1.69</v>
      </c>
      <c r="KK218" s="103">
        <f t="shared" si="28"/>
        <v>0.32999999999999996</v>
      </c>
      <c r="KL218" s="103">
        <f t="shared" si="29"/>
        <v>46</v>
      </c>
      <c r="KM218" s="103">
        <f>IF(ISBLANK(JU218),"",IF(ISBLANK(JS219),"",IFERROR(((JU218-JS219)/0.36/P218),"")))</f>
        <v>0.19707207207207209</v>
      </c>
      <c r="KN218" s="103">
        <f>IF(ISBLANK(JU218),"",IF(ISBLANK(JU218),"",IFERROR(((JU218-JU219)/0.36/P218),"")))</f>
        <v>0.45045045045045046</v>
      </c>
      <c r="KO218" s="103">
        <f>IF(ISBLANK(JT219),"",IF(ISBLANK(KL218),"",IFERROR(((KL218-JT219)/0.36/P218),"")))</f>
        <v>-1.9665915915915915</v>
      </c>
      <c r="KP218" s="103">
        <f>IF(ISBLANK(KL219),"",IF(ISBLANK(KL218),"",IFERROR(((KL218-KL219)/0.36/P218),"")))</f>
        <v>1.2762762762762763</v>
      </c>
      <c r="KU218">
        <v>46</v>
      </c>
      <c r="KV218" s="73">
        <v>127.77777777777779</v>
      </c>
      <c r="KW218" s="73">
        <v>0.19707207207207209</v>
      </c>
      <c r="KX218" s="73">
        <v>0.45045045045045046</v>
      </c>
      <c r="KY218" s="73">
        <v>-1.9665915915915915</v>
      </c>
      <c r="KZ218" s="73">
        <v>1.2762762762762763</v>
      </c>
    </row>
    <row r="219" spans="1:312" x14ac:dyDescent="0.25">
      <c r="A219" s="12" t="s">
        <v>397</v>
      </c>
      <c r="B219" s="4" t="s">
        <v>685</v>
      </c>
      <c r="C219" s="4" t="s">
        <v>661</v>
      </c>
      <c r="D219" s="4" t="s">
        <v>732</v>
      </c>
      <c r="E219" s="4" t="s">
        <v>14</v>
      </c>
      <c r="F219" s="12" t="s">
        <v>555</v>
      </c>
      <c r="G219" s="12" t="s">
        <v>556</v>
      </c>
      <c r="H219" s="24">
        <v>3</v>
      </c>
      <c r="I219" s="12" t="s">
        <v>559</v>
      </c>
      <c r="J219" s="12" t="s">
        <v>567</v>
      </c>
      <c r="K219" s="23">
        <v>951</v>
      </c>
      <c r="L219" s="94">
        <v>-2.2779990269999999</v>
      </c>
      <c r="M219" s="94">
        <v>34.027678035000001</v>
      </c>
      <c r="N219" s="21">
        <v>43009</v>
      </c>
      <c r="O219" s="21">
        <v>43083</v>
      </c>
      <c r="P219" s="23">
        <f t="shared" si="30"/>
        <v>74</v>
      </c>
      <c r="Q219" s="73">
        <f>INDEX([1]Sheet1!$J:$J,MATCH(A219,[1]Sheet1!$A:$A,0))</f>
        <v>428.21549179200002</v>
      </c>
      <c r="R219" s="87" t="s">
        <v>39</v>
      </c>
      <c r="S219" s="81">
        <v>3</v>
      </c>
      <c r="T219" s="81">
        <v>4.5999999999999996</v>
      </c>
      <c r="AA219" s="100">
        <v>23</v>
      </c>
      <c r="AC219" s="100">
        <v>5</v>
      </c>
      <c r="EH219" s="25">
        <v>12</v>
      </c>
      <c r="EI219" s="23">
        <f t="shared" si="26"/>
        <v>40</v>
      </c>
      <c r="EJ219" s="25">
        <v>40</v>
      </c>
      <c r="EL219" s="3" t="s">
        <v>813</v>
      </c>
      <c r="EN219" s="1">
        <v>4</v>
      </c>
      <c r="EO219" s="67">
        <v>23</v>
      </c>
      <c r="EQ219">
        <v>10</v>
      </c>
      <c r="FG219">
        <v>10</v>
      </c>
      <c r="JD219" s="68">
        <v>40</v>
      </c>
      <c r="JE219" s="54">
        <f t="shared" si="25"/>
        <v>60</v>
      </c>
      <c r="JF219" s="54">
        <v>65</v>
      </c>
      <c r="JI219" s="29" t="s">
        <v>854</v>
      </c>
      <c r="JS219">
        <v>13.75</v>
      </c>
      <c r="JT219">
        <v>98.39</v>
      </c>
      <c r="JU219" s="103">
        <v>7</v>
      </c>
      <c r="JV219" s="37"/>
      <c r="JW219" s="128">
        <v>4</v>
      </c>
      <c r="JX219" s="37"/>
      <c r="JZ219" s="106">
        <v>5</v>
      </c>
      <c r="KA219" s="5">
        <v>2</v>
      </c>
      <c r="KF219" s="103">
        <v>0.95</v>
      </c>
      <c r="KG219" s="103">
        <v>0.24</v>
      </c>
      <c r="KH219" s="103">
        <v>2.4500000000000002</v>
      </c>
      <c r="KI219" s="103">
        <v>0.25</v>
      </c>
      <c r="KJ219" s="103">
        <f t="shared" si="27"/>
        <v>3.4000000000000004</v>
      </c>
      <c r="KK219" s="103">
        <f t="shared" si="28"/>
        <v>0.49</v>
      </c>
      <c r="KL219" s="103">
        <f t="shared" si="29"/>
        <v>12</v>
      </c>
      <c r="KM219" s="103">
        <f>IF(ISBLANK(JU219),"",IF(ISBLANK(JS219),"",IFERROR(((JU219-JS219)/0.36/P219),"")))</f>
        <v>-0.2533783783783784</v>
      </c>
      <c r="KO219" s="103">
        <f>IF(ISBLANK(KL219),"",IF(ISBLANK(JT219),"",IFERROR(((KL219-JT219)/0.36/P219),"")))</f>
        <v>-3.2428678678678677</v>
      </c>
      <c r="KU219">
        <v>12</v>
      </c>
      <c r="KV219" s="73">
        <v>33.333333333333336</v>
      </c>
      <c r="KW219" s="73">
        <v>-0.2533783783783784</v>
      </c>
      <c r="KX219" s="73"/>
      <c r="KY219" s="73">
        <v>-3.2428678678678677</v>
      </c>
      <c r="KZ219" s="73"/>
    </row>
    <row r="220" spans="1:312" x14ac:dyDescent="0.25">
      <c r="A220" s="12" t="s">
        <v>398</v>
      </c>
      <c r="B220" s="4" t="s">
        <v>672</v>
      </c>
      <c r="C220" s="4" t="s">
        <v>661</v>
      </c>
      <c r="D220" s="4" t="s">
        <v>733</v>
      </c>
      <c r="E220" s="4" t="s">
        <v>14</v>
      </c>
      <c r="F220" s="12" t="s">
        <v>555</v>
      </c>
      <c r="G220" s="12" t="s">
        <v>556</v>
      </c>
      <c r="H220" s="24">
        <v>4</v>
      </c>
      <c r="I220" s="12" t="s">
        <v>557</v>
      </c>
      <c r="J220" s="12" t="s">
        <v>567</v>
      </c>
      <c r="K220" s="23">
        <v>950</v>
      </c>
      <c r="L220" s="94">
        <v>-2.2788369660000001</v>
      </c>
      <c r="M220" s="94">
        <v>34.031883989999997</v>
      </c>
      <c r="N220" s="21">
        <v>43009</v>
      </c>
      <c r="O220" s="21">
        <v>43083</v>
      </c>
      <c r="P220" s="23">
        <f t="shared" si="30"/>
        <v>74</v>
      </c>
      <c r="Q220" s="73">
        <f>INDEX([1]Sheet1!$J:$J,MATCH(A220,[1]Sheet1!$A:$A,0))</f>
        <v>428.21549179200002</v>
      </c>
      <c r="R220" s="87" t="s">
        <v>39</v>
      </c>
      <c r="S220" s="81">
        <v>3.6</v>
      </c>
      <c r="T220" s="81">
        <v>11</v>
      </c>
      <c r="AA220" s="100">
        <v>3</v>
      </c>
      <c r="AM220" s="100">
        <v>7</v>
      </c>
      <c r="EH220" s="25">
        <v>34</v>
      </c>
      <c r="EI220" s="23">
        <f t="shared" si="26"/>
        <v>44</v>
      </c>
      <c r="EJ220" s="25">
        <v>45</v>
      </c>
      <c r="EN220" s="1">
        <v>9.5</v>
      </c>
      <c r="EO220" s="67">
        <v>51.6</v>
      </c>
      <c r="EQ220">
        <v>10</v>
      </c>
      <c r="HJ220" s="4">
        <v>20</v>
      </c>
      <c r="JD220" s="68">
        <v>55</v>
      </c>
      <c r="JE220" s="12">
        <f t="shared" si="25"/>
        <v>85</v>
      </c>
      <c r="JF220" s="54">
        <v>92</v>
      </c>
      <c r="JI220" s="29" t="s">
        <v>854</v>
      </c>
      <c r="JS220">
        <v>51.26</v>
      </c>
      <c r="JT220">
        <v>58.629999999999995</v>
      </c>
      <c r="JU220" s="103">
        <v>21</v>
      </c>
      <c r="JV220" s="37"/>
      <c r="JW220" s="128">
        <v>5</v>
      </c>
      <c r="JX220" s="37"/>
      <c r="JZ220" s="106">
        <v>41.29</v>
      </c>
      <c r="KA220" s="139"/>
      <c r="KF220" s="103">
        <v>0.74</v>
      </c>
      <c r="KG220" s="103">
        <v>0.17</v>
      </c>
      <c r="KH220" s="137"/>
      <c r="KI220" s="137"/>
      <c r="KJ220" s="103">
        <f t="shared" si="27"/>
        <v>0.74</v>
      </c>
      <c r="KK220" s="103">
        <f t="shared" si="28"/>
        <v>0.17</v>
      </c>
      <c r="KL220" s="103">
        <f t="shared" si="29"/>
        <v>62.29</v>
      </c>
      <c r="KM220" s="103">
        <f>IF(ISBLANK(JU220),"",IF(ISBLANK(JS221),"",IFERROR(((JU220-JS221)/0.36/P220),"")))</f>
        <v>0.46659159159159158</v>
      </c>
      <c r="KN220" s="103">
        <f>IF(ISBLANK(JU220),"",IF(ISBLANK(JU220),"",IFERROR(((JU220-JU221)/0.36/P220),"")))</f>
        <v>0.33783783783783783</v>
      </c>
      <c r="KO220" s="103">
        <f>IF(ISBLANK(JT221),"",IF(ISBLANK(KL220),"",IFERROR(((KL220-JT221)/0.36/P220),"")))</f>
        <v>1.0262762762762763</v>
      </c>
      <c r="KP220" s="103">
        <f>IF(ISBLANK(KL221),"",IF(ISBLANK(KL220),"",IFERROR(((KL220-KL221)/0.36/P220),"")))</f>
        <v>1.2871621621621621</v>
      </c>
      <c r="KU220">
        <v>62.29</v>
      </c>
      <c r="KV220" s="73">
        <v>173.02777777777777</v>
      </c>
      <c r="KW220" s="73">
        <v>0.46659159159159158</v>
      </c>
      <c r="KX220" s="73">
        <v>0.33783783783783783</v>
      </c>
      <c r="KY220" s="73">
        <v>1.0262762762762763</v>
      </c>
      <c r="KZ220" s="73">
        <v>1.2871621621621621</v>
      </c>
    </row>
    <row r="221" spans="1:312" x14ac:dyDescent="0.25">
      <c r="A221" s="12" t="s">
        <v>399</v>
      </c>
      <c r="B221" s="4" t="s">
        <v>672</v>
      </c>
      <c r="C221" s="4" t="s">
        <v>661</v>
      </c>
      <c r="D221" s="4" t="s">
        <v>733</v>
      </c>
      <c r="E221" s="4" t="s">
        <v>14</v>
      </c>
      <c r="F221" s="12" t="s">
        <v>555</v>
      </c>
      <c r="G221" s="12" t="s">
        <v>556</v>
      </c>
      <c r="H221" s="24">
        <v>4</v>
      </c>
      <c r="I221" s="12" t="s">
        <v>559</v>
      </c>
      <c r="J221" s="12" t="s">
        <v>567</v>
      </c>
      <c r="K221" s="23">
        <v>950</v>
      </c>
      <c r="L221" s="94">
        <v>-2.2788369660000001</v>
      </c>
      <c r="M221" s="94">
        <v>34.031883989999997</v>
      </c>
      <c r="N221" s="21">
        <v>43009</v>
      </c>
      <c r="O221" s="21">
        <v>43083</v>
      </c>
      <c r="P221" s="23">
        <f t="shared" si="30"/>
        <v>74</v>
      </c>
      <c r="Q221" s="73">
        <f>INDEX([1]Sheet1!$J:$J,MATCH(A221,[1]Sheet1!$A:$A,0))</f>
        <v>428.21549179200002</v>
      </c>
      <c r="R221" s="87" t="s">
        <v>39</v>
      </c>
      <c r="S221" s="81">
        <v>3.75</v>
      </c>
      <c r="T221" s="81">
        <v>8.4</v>
      </c>
      <c r="EH221" s="25">
        <v>22</v>
      </c>
      <c r="EI221" s="23">
        <f t="shared" si="26"/>
        <v>22</v>
      </c>
      <c r="EJ221" s="25">
        <v>27</v>
      </c>
      <c r="EL221" s="3" t="s">
        <v>813</v>
      </c>
      <c r="EN221" s="1">
        <v>5</v>
      </c>
      <c r="EO221" s="67">
        <v>49</v>
      </c>
      <c r="EQ221">
        <v>5</v>
      </c>
      <c r="JD221" s="68">
        <v>50</v>
      </c>
      <c r="JE221" s="54">
        <f t="shared" si="25"/>
        <v>55</v>
      </c>
      <c r="JF221" s="54">
        <v>55</v>
      </c>
      <c r="JI221" s="29" t="s">
        <v>854</v>
      </c>
      <c r="JS221">
        <v>8.57</v>
      </c>
      <c r="JT221">
        <v>34.950000000000003</v>
      </c>
      <c r="JU221" s="103">
        <v>12</v>
      </c>
      <c r="JV221" s="37"/>
      <c r="JW221" s="128">
        <v>6</v>
      </c>
      <c r="JX221" s="37"/>
      <c r="JZ221" s="106">
        <v>16</v>
      </c>
      <c r="KA221" s="5">
        <v>7</v>
      </c>
      <c r="KF221" s="103">
        <v>1.02</v>
      </c>
      <c r="KG221" s="103">
        <v>0.17</v>
      </c>
      <c r="KH221" s="103">
        <v>0.98</v>
      </c>
      <c r="KI221" s="103">
        <v>0.18</v>
      </c>
      <c r="KJ221" s="103">
        <f t="shared" si="27"/>
        <v>2</v>
      </c>
      <c r="KK221" s="103">
        <f t="shared" si="28"/>
        <v>0.35</v>
      </c>
      <c r="KL221" s="103">
        <f t="shared" si="29"/>
        <v>28</v>
      </c>
      <c r="KM221" s="103">
        <f>IF(ISBLANK(JU221),"",IF(ISBLANK(JS221),"",IFERROR(((JU221-JS221)/0.36/P221),"")))</f>
        <v>0.12875375375375375</v>
      </c>
      <c r="KO221" s="103">
        <f>IF(ISBLANK(KL221),"",IF(ISBLANK(JT221),"",IFERROR(((KL221-JT221)/0.36/P221),"")))</f>
        <v>-0.26088588588588602</v>
      </c>
      <c r="KU221">
        <v>28</v>
      </c>
      <c r="KV221" s="73">
        <v>77.777777777777786</v>
      </c>
      <c r="KW221" s="73">
        <v>0.12875375375375375</v>
      </c>
      <c r="KX221" s="73"/>
      <c r="KY221" s="73">
        <v>-0.26088588588588602</v>
      </c>
      <c r="KZ221" s="73"/>
    </row>
    <row r="222" spans="1:312" x14ac:dyDescent="0.25">
      <c r="A222" s="12" t="s">
        <v>400</v>
      </c>
      <c r="B222" s="4" t="s">
        <v>673</v>
      </c>
      <c r="C222" s="4" t="s">
        <v>662</v>
      </c>
      <c r="D222" s="4" t="s">
        <v>734</v>
      </c>
      <c r="E222" s="4" t="s">
        <v>15</v>
      </c>
      <c r="F222" s="12" t="s">
        <v>555</v>
      </c>
      <c r="G222" s="12" t="s">
        <v>560</v>
      </c>
      <c r="H222" s="24">
        <v>1</v>
      </c>
      <c r="I222" s="12" t="s">
        <v>557</v>
      </c>
      <c r="J222" s="12" t="s">
        <v>567</v>
      </c>
      <c r="K222" s="23">
        <v>957</v>
      </c>
      <c r="L222" s="94">
        <v>-2.3500519620000002</v>
      </c>
      <c r="M222" s="94">
        <v>34.049975992999997</v>
      </c>
      <c r="N222" s="21">
        <v>43008</v>
      </c>
      <c r="O222" s="21">
        <v>43082</v>
      </c>
      <c r="P222" s="23">
        <f t="shared" si="30"/>
        <v>74</v>
      </c>
      <c r="Q222" s="73">
        <f>INDEX([1]Sheet1!$J:$J,MATCH(A222,[1]Sheet1!$A:$A,0))</f>
        <v>512.07364697200001</v>
      </c>
      <c r="R222" s="87" t="s">
        <v>23</v>
      </c>
      <c r="S222" s="81">
        <v>0</v>
      </c>
      <c r="T222" s="81">
        <v>0.9</v>
      </c>
      <c r="AK222" s="100">
        <v>4</v>
      </c>
      <c r="EH222" s="25">
        <v>16</v>
      </c>
      <c r="EI222" s="23">
        <f t="shared" si="26"/>
        <v>20</v>
      </c>
      <c r="EJ222" s="25">
        <v>20</v>
      </c>
      <c r="EL222" s="3" t="s">
        <v>813</v>
      </c>
      <c r="EN222" s="1">
        <v>3</v>
      </c>
      <c r="EO222" s="67">
        <v>9.6</v>
      </c>
      <c r="HO222" s="4">
        <v>12</v>
      </c>
      <c r="JD222" s="68">
        <v>80</v>
      </c>
      <c r="JE222" s="12">
        <f t="shared" si="25"/>
        <v>92</v>
      </c>
      <c r="JF222" s="54">
        <v>95</v>
      </c>
      <c r="JI222" s="29" t="s">
        <v>854</v>
      </c>
      <c r="JS222">
        <v>22.77</v>
      </c>
      <c r="JT222">
        <v>23.96</v>
      </c>
      <c r="JU222" s="103">
        <v>12</v>
      </c>
      <c r="JV222" s="37"/>
      <c r="JW222" s="128">
        <v>4</v>
      </c>
      <c r="JX222" s="37"/>
      <c r="JZ222" s="106">
        <v>4</v>
      </c>
      <c r="KA222" s="5">
        <v>2</v>
      </c>
      <c r="KF222" s="103">
        <v>1.65</v>
      </c>
      <c r="KG222" s="103">
        <v>0.11</v>
      </c>
      <c r="KH222" s="103">
        <v>1.36</v>
      </c>
      <c r="KI222" s="103">
        <v>0.02</v>
      </c>
      <c r="KJ222" s="103">
        <f t="shared" si="27"/>
        <v>3.01</v>
      </c>
      <c r="KK222" s="103">
        <f t="shared" si="28"/>
        <v>0.13</v>
      </c>
      <c r="KL222" s="103">
        <f t="shared" si="29"/>
        <v>16</v>
      </c>
      <c r="KM222" s="103">
        <f>IF(ISBLANK(JU222),"",IF(ISBLANK(JS223),"",IFERROR(((JU222-JS223)/0.36/P222),"")))</f>
        <v>-0.84459459459459463</v>
      </c>
      <c r="KN222" s="103">
        <f>IF(ISBLANK(JU222),"",IF(ISBLANK(JU222),"",IFERROR(((JU222-JU223)/0.36/P222),"")))</f>
        <v>0.1876876876876877</v>
      </c>
      <c r="KO222" s="103">
        <f>IF(ISBLANK(JT223),"",IF(ISBLANK(KL222),"",IFERROR(((KL222-JT223)/0.36/P222),"")))</f>
        <v>-0.7297297297297296</v>
      </c>
      <c r="KP222" s="103">
        <f>IF(ISBLANK(KL223),"",IF(ISBLANK(KL222),"",IFERROR(((KL222-KL223)/0.36/P222),"")))</f>
        <v>0.3003003003003003</v>
      </c>
      <c r="KU222">
        <v>16</v>
      </c>
      <c r="KV222" s="73">
        <v>44.444444444444443</v>
      </c>
      <c r="KW222" s="73">
        <v>-0.84459459459459463</v>
      </c>
      <c r="KX222" s="73">
        <v>0.1876876876876877</v>
      </c>
      <c r="KY222" s="73">
        <v>-0.7297297297297296</v>
      </c>
      <c r="KZ222" s="73">
        <v>0.3003003003003003</v>
      </c>
    </row>
    <row r="223" spans="1:312" x14ac:dyDescent="0.25">
      <c r="A223" s="12" t="s">
        <v>401</v>
      </c>
      <c r="B223" s="4" t="s">
        <v>673</v>
      </c>
      <c r="C223" s="4" t="s">
        <v>662</v>
      </c>
      <c r="D223" s="4" t="s">
        <v>734</v>
      </c>
      <c r="E223" s="4" t="s">
        <v>15</v>
      </c>
      <c r="F223" s="12" t="s">
        <v>555</v>
      </c>
      <c r="G223" s="12" t="s">
        <v>560</v>
      </c>
      <c r="H223" s="24">
        <v>1</v>
      </c>
      <c r="I223" s="12" t="s">
        <v>559</v>
      </c>
      <c r="J223" s="12" t="s">
        <v>567</v>
      </c>
      <c r="K223" s="23">
        <v>957</v>
      </c>
      <c r="L223" s="94">
        <v>-2.3500519620000002</v>
      </c>
      <c r="M223" s="94">
        <v>34.049975992999997</v>
      </c>
      <c r="N223" s="21">
        <v>43008</v>
      </c>
      <c r="O223" s="21">
        <v>43082</v>
      </c>
      <c r="P223" s="23">
        <f t="shared" si="30"/>
        <v>74</v>
      </c>
      <c r="Q223" s="73">
        <f>INDEX([1]Sheet1!$J:$J,MATCH(A223,[1]Sheet1!$A:$A,0))</f>
        <v>512.07364697200001</v>
      </c>
      <c r="R223" s="87" t="s">
        <v>23</v>
      </c>
      <c r="S223" s="81">
        <v>0</v>
      </c>
      <c r="T223" s="81">
        <v>1.4</v>
      </c>
      <c r="AK223" s="100">
        <v>3</v>
      </c>
      <c r="CJ223" s="100">
        <v>2</v>
      </c>
      <c r="EH223" s="25">
        <v>21</v>
      </c>
      <c r="EI223" s="23">
        <f t="shared" si="26"/>
        <v>26</v>
      </c>
      <c r="EJ223" s="25">
        <v>26</v>
      </c>
      <c r="EL223" s="3" t="s">
        <v>813</v>
      </c>
      <c r="EN223" s="1">
        <v>1</v>
      </c>
      <c r="EO223" s="67">
        <v>1.8</v>
      </c>
      <c r="HO223" s="4">
        <v>5</v>
      </c>
      <c r="JD223" s="68">
        <v>85</v>
      </c>
      <c r="JE223" s="54">
        <f t="shared" si="25"/>
        <v>90</v>
      </c>
      <c r="JF223" s="54">
        <v>95</v>
      </c>
      <c r="JH223" s="3" t="s">
        <v>837</v>
      </c>
      <c r="JI223" s="29" t="s">
        <v>854</v>
      </c>
      <c r="JS223">
        <v>34.5</v>
      </c>
      <c r="JT223">
        <v>35.44</v>
      </c>
      <c r="JU223" s="103">
        <v>7</v>
      </c>
      <c r="JV223" s="37"/>
      <c r="JW223" s="128">
        <v>3</v>
      </c>
      <c r="JX223" s="37"/>
      <c r="JZ223" s="106">
        <v>1</v>
      </c>
      <c r="KA223" s="5">
        <v>1</v>
      </c>
      <c r="KF223" s="103">
        <v>1.82</v>
      </c>
      <c r="KG223" s="103">
        <v>0.03</v>
      </c>
      <c r="KH223" s="103">
        <v>2.2400000000000002</v>
      </c>
      <c r="KI223" s="103">
        <v>0.17</v>
      </c>
      <c r="KJ223" s="103">
        <f t="shared" si="27"/>
        <v>4.0600000000000005</v>
      </c>
      <c r="KK223" s="103">
        <f t="shared" si="28"/>
        <v>0.2</v>
      </c>
      <c r="KL223" s="103">
        <f t="shared" si="29"/>
        <v>8</v>
      </c>
      <c r="KM223" s="103">
        <f>IF(ISBLANK(JU223),"",IF(ISBLANK(JS223),"",IFERROR(((JU223-JS223)/0.36/P223),"")))</f>
        <v>-1.0322822822822821</v>
      </c>
      <c r="KO223" s="103">
        <f>IF(ISBLANK(KL223),"",IF(ISBLANK(JT223),"",IFERROR(((KL223-JT223)/0.36/P223),"")))</f>
        <v>-1.03003003003003</v>
      </c>
      <c r="KU223">
        <v>8</v>
      </c>
      <c r="KV223" s="73">
        <v>22.222222222222221</v>
      </c>
      <c r="KW223" s="73">
        <v>-1.0322822822822821</v>
      </c>
      <c r="KX223" s="73"/>
      <c r="KY223" s="73">
        <v>-1.03003003003003</v>
      </c>
      <c r="KZ223" s="73"/>
    </row>
    <row r="224" spans="1:312" x14ac:dyDescent="0.25">
      <c r="A224" s="12" t="s">
        <v>402</v>
      </c>
      <c r="B224" s="4" t="s">
        <v>674</v>
      </c>
      <c r="C224" s="4" t="s">
        <v>662</v>
      </c>
      <c r="D224" s="4" t="s">
        <v>735</v>
      </c>
      <c r="E224" s="4" t="s">
        <v>15</v>
      </c>
      <c r="F224" s="12" t="s">
        <v>555</v>
      </c>
      <c r="G224" s="12" t="s">
        <v>560</v>
      </c>
      <c r="H224" s="24">
        <v>2</v>
      </c>
      <c r="I224" s="12" t="s">
        <v>557</v>
      </c>
      <c r="J224" s="12" t="s">
        <v>567</v>
      </c>
      <c r="K224" s="23">
        <v>959</v>
      </c>
      <c r="L224" s="94">
        <v>-2.3484879830000001</v>
      </c>
      <c r="M224" s="94">
        <v>34.050110019999998</v>
      </c>
      <c r="N224" s="21">
        <v>43008</v>
      </c>
      <c r="O224" s="21">
        <v>43082</v>
      </c>
      <c r="P224" s="23">
        <f t="shared" si="30"/>
        <v>74</v>
      </c>
      <c r="Q224" s="73">
        <f>INDEX([1]Sheet1!$J:$J,MATCH(A224,[1]Sheet1!$A:$A,0))</f>
        <v>512.07364697200001</v>
      </c>
      <c r="R224" s="87" t="s">
        <v>23</v>
      </c>
      <c r="S224" s="81">
        <v>0</v>
      </c>
      <c r="T224" s="81">
        <v>1.2</v>
      </c>
      <c r="EH224" s="25">
        <v>8</v>
      </c>
      <c r="EI224" s="23">
        <f t="shared" si="26"/>
        <v>8</v>
      </c>
      <c r="EJ224" s="25">
        <v>12</v>
      </c>
      <c r="EL224" s="3" t="s">
        <v>813</v>
      </c>
      <c r="EN224" s="1">
        <v>4.5</v>
      </c>
      <c r="EO224" s="67">
        <v>20.2</v>
      </c>
      <c r="JB224" s="4">
        <v>20</v>
      </c>
      <c r="JD224" s="68">
        <v>65</v>
      </c>
      <c r="JE224" s="12">
        <f t="shared" si="25"/>
        <v>85</v>
      </c>
      <c r="JF224" s="54">
        <v>92</v>
      </c>
      <c r="JI224" s="29" t="s">
        <v>854</v>
      </c>
      <c r="JS224">
        <v>20.96</v>
      </c>
      <c r="JT224">
        <v>26.78</v>
      </c>
      <c r="JU224" s="103">
        <v>9</v>
      </c>
      <c r="JV224" s="37"/>
      <c r="JW224" s="128">
        <v>4</v>
      </c>
      <c r="JX224" s="37"/>
      <c r="JZ224" s="106">
        <v>11</v>
      </c>
      <c r="KA224" s="5">
        <v>5</v>
      </c>
      <c r="KF224" s="103">
        <v>2.0299999999999998</v>
      </c>
      <c r="KG224" s="103">
        <v>0.12</v>
      </c>
      <c r="KH224" s="103">
        <v>1.23</v>
      </c>
      <c r="KI224" s="103">
        <v>0.09</v>
      </c>
      <c r="KJ224" s="103">
        <f t="shared" si="27"/>
        <v>3.26</v>
      </c>
      <c r="KK224" s="103">
        <f t="shared" si="28"/>
        <v>0.21</v>
      </c>
      <c r="KL224" s="103">
        <f t="shared" si="29"/>
        <v>20</v>
      </c>
      <c r="KM224" s="103">
        <f>IF(ISBLANK(JU224),"",IF(ISBLANK(JS225),"",IFERROR(((JU224-JS225)/0.36/P224),"")))</f>
        <v>-0.33408408408408402</v>
      </c>
      <c r="KN224" s="103">
        <f>IF(ISBLANK(JU224),"",IF(ISBLANK(JU224),"",IFERROR(((JU224-JU225)/0.36/P224),"")))</f>
        <v>0.11261261261261261</v>
      </c>
      <c r="KO224" s="103">
        <f>IF(ISBLANK(JT225),"",IF(ISBLANK(KL224),"",IFERROR(((KL224-JT225)/0.36/P224),"")))</f>
        <v>3.7162162162162241E-2</v>
      </c>
      <c r="KP224" s="103">
        <f>IF(ISBLANK(KL225),"",IF(ISBLANK(KL224),"",IFERROR(((KL224-KL225)/0.36/P224),"")))</f>
        <v>0.45045045045045046</v>
      </c>
      <c r="KU224">
        <v>20</v>
      </c>
      <c r="KV224" s="73">
        <v>55.555555555555557</v>
      </c>
      <c r="KW224" s="73">
        <v>-0.33408408408408402</v>
      </c>
      <c r="KX224" s="73">
        <v>0.11261261261261261</v>
      </c>
      <c r="KY224" s="73">
        <v>3.7162162162162241E-2</v>
      </c>
      <c r="KZ224" s="73">
        <v>0.45045045045045046</v>
      </c>
    </row>
    <row r="225" spans="1:312" x14ac:dyDescent="0.25">
      <c r="A225" s="12" t="s">
        <v>403</v>
      </c>
      <c r="B225" s="4" t="s">
        <v>674</v>
      </c>
      <c r="C225" s="4" t="s">
        <v>662</v>
      </c>
      <c r="D225" s="4" t="s">
        <v>735</v>
      </c>
      <c r="E225" s="4" t="s">
        <v>15</v>
      </c>
      <c r="F225" s="12" t="s">
        <v>555</v>
      </c>
      <c r="G225" s="12" t="s">
        <v>560</v>
      </c>
      <c r="H225" s="24">
        <v>2</v>
      </c>
      <c r="I225" s="12" t="s">
        <v>559</v>
      </c>
      <c r="J225" s="12" t="s">
        <v>567</v>
      </c>
      <c r="K225" s="23">
        <v>959</v>
      </c>
      <c r="L225" s="94">
        <v>-2.3484879830000001</v>
      </c>
      <c r="M225" s="94">
        <v>34.050110019999998</v>
      </c>
      <c r="N225" s="21">
        <v>43008</v>
      </c>
      <c r="O225" s="21">
        <v>43082</v>
      </c>
      <c r="P225" s="23">
        <f t="shared" si="30"/>
        <v>74</v>
      </c>
      <c r="Q225" s="73">
        <f>INDEX([1]Sheet1!$J:$J,MATCH(A225,[1]Sheet1!$A:$A,0))</f>
        <v>512.07364697200001</v>
      </c>
      <c r="R225" s="87" t="s">
        <v>23</v>
      </c>
      <c r="S225" s="81">
        <v>0</v>
      </c>
      <c r="T225" s="81">
        <v>1</v>
      </c>
      <c r="AK225" s="100">
        <v>4</v>
      </c>
      <c r="EH225" s="25">
        <v>14</v>
      </c>
      <c r="EI225" s="23">
        <f t="shared" si="26"/>
        <v>18</v>
      </c>
      <c r="EJ225" s="25">
        <v>18</v>
      </c>
      <c r="EN225" s="1">
        <v>2.4</v>
      </c>
      <c r="EO225" s="67">
        <v>4.2</v>
      </c>
      <c r="JB225" s="4">
        <v>12</v>
      </c>
      <c r="JD225" s="68">
        <v>60</v>
      </c>
      <c r="JE225" s="54">
        <f t="shared" ref="JE225:JE288" si="31">SUM(EP225:JD225)</f>
        <v>72</v>
      </c>
      <c r="JF225" s="54">
        <v>72</v>
      </c>
      <c r="JI225" s="29" t="s">
        <v>854</v>
      </c>
      <c r="JS225">
        <v>17.899999999999999</v>
      </c>
      <c r="JT225">
        <v>19.009999999999998</v>
      </c>
      <c r="JU225" s="103">
        <v>6</v>
      </c>
      <c r="JV225" s="37"/>
      <c r="JW225" s="128">
        <v>3</v>
      </c>
      <c r="JX225" s="37"/>
      <c r="JZ225" s="106">
        <v>2</v>
      </c>
      <c r="KA225" s="5">
        <v>2</v>
      </c>
      <c r="KF225" s="103">
        <v>2.2400000000000002</v>
      </c>
      <c r="KG225" s="103">
        <v>0.09</v>
      </c>
      <c r="KH225" s="103">
        <v>2.0299999999999998</v>
      </c>
      <c r="KI225" s="103">
        <v>0.05</v>
      </c>
      <c r="KJ225" s="103">
        <f t="shared" si="27"/>
        <v>4.2699999999999996</v>
      </c>
      <c r="KK225" s="103">
        <f t="shared" si="28"/>
        <v>0.14000000000000001</v>
      </c>
      <c r="KL225" s="103">
        <f t="shared" si="29"/>
        <v>8</v>
      </c>
      <c r="KM225" s="103">
        <f>IF(ISBLANK(JU225),"",IF(ISBLANK(JS225),"",IFERROR(((JU225-JS225)/0.36/P225),"")))</f>
        <v>-0.44669669669669665</v>
      </c>
      <c r="KO225" s="103">
        <f>IF(ISBLANK(KL225),"",IF(ISBLANK(JT225),"",IFERROR(((KL225-JT225)/0.36/P225),"")))</f>
        <v>-0.41328828828828823</v>
      </c>
      <c r="KU225">
        <v>8</v>
      </c>
      <c r="KV225" s="73">
        <v>22.222222222222221</v>
      </c>
      <c r="KW225" s="73">
        <v>-0.44669669669669665</v>
      </c>
      <c r="KX225" s="73"/>
      <c r="KY225" s="73">
        <v>-0.41328828828828823</v>
      </c>
      <c r="KZ225" s="73"/>
    </row>
    <row r="226" spans="1:312" x14ac:dyDescent="0.25">
      <c r="A226" s="12" t="s">
        <v>404</v>
      </c>
      <c r="B226" s="4" t="s">
        <v>686</v>
      </c>
      <c r="C226" s="4" t="s">
        <v>662</v>
      </c>
      <c r="D226" s="4" t="s">
        <v>736</v>
      </c>
      <c r="E226" s="4" t="s">
        <v>15</v>
      </c>
      <c r="F226" s="12" t="s">
        <v>555</v>
      </c>
      <c r="G226" s="12" t="s">
        <v>560</v>
      </c>
      <c r="H226" s="24">
        <v>3</v>
      </c>
      <c r="I226" s="12" t="s">
        <v>557</v>
      </c>
      <c r="J226" s="12" t="s">
        <v>567</v>
      </c>
      <c r="K226" s="23">
        <v>1022</v>
      </c>
      <c r="L226" s="94">
        <v>-2.3672930339999998</v>
      </c>
      <c r="M226" s="94">
        <v>34.062509034000001</v>
      </c>
      <c r="N226" s="21">
        <v>43008</v>
      </c>
      <c r="O226" s="21">
        <v>43082</v>
      </c>
      <c r="P226" s="23">
        <f t="shared" si="30"/>
        <v>74</v>
      </c>
      <c r="Q226" s="73">
        <f>INDEX([1]Sheet1!$J:$J,MATCH(A226,[1]Sheet1!$A:$A,0))</f>
        <v>512.07364697200001</v>
      </c>
      <c r="R226" s="87" t="s">
        <v>23</v>
      </c>
      <c r="S226" s="81">
        <v>1</v>
      </c>
      <c r="T226" s="81">
        <v>1.3</v>
      </c>
      <c r="Z226" s="100">
        <v>8</v>
      </c>
      <c r="EH226" s="25">
        <v>44</v>
      </c>
      <c r="EI226" s="23">
        <f t="shared" si="26"/>
        <v>52</v>
      </c>
      <c r="EJ226" s="25">
        <v>55</v>
      </c>
      <c r="EL226" s="3" t="s">
        <v>813</v>
      </c>
      <c r="EN226" s="1">
        <v>2</v>
      </c>
      <c r="EO226" s="67">
        <v>4.8</v>
      </c>
      <c r="GY226" s="4">
        <v>5</v>
      </c>
      <c r="HP226" s="4">
        <v>5</v>
      </c>
      <c r="JD226" s="68">
        <v>85</v>
      </c>
      <c r="JE226" s="12">
        <f t="shared" si="31"/>
        <v>95</v>
      </c>
      <c r="JF226" s="54">
        <v>97</v>
      </c>
      <c r="JI226" s="29" t="s">
        <v>854</v>
      </c>
      <c r="JS226">
        <v>13.18</v>
      </c>
      <c r="JT226">
        <v>18.559999999999999</v>
      </c>
      <c r="JU226" s="103">
        <v>14</v>
      </c>
      <c r="JV226" s="37"/>
      <c r="JW226" s="128">
        <v>6</v>
      </c>
      <c r="JX226" s="37"/>
      <c r="JZ226" s="106">
        <v>7</v>
      </c>
      <c r="KA226" s="5">
        <v>4</v>
      </c>
      <c r="KF226" s="103">
        <v>1.96</v>
      </c>
      <c r="KG226" s="103">
        <v>0.33</v>
      </c>
      <c r="KH226" s="103">
        <v>1.72</v>
      </c>
      <c r="KI226" s="103">
        <v>0.04</v>
      </c>
      <c r="KJ226" s="103">
        <f t="shared" si="27"/>
        <v>3.6799999999999997</v>
      </c>
      <c r="KK226" s="103">
        <f t="shared" si="28"/>
        <v>0.37</v>
      </c>
      <c r="KL226" s="103">
        <f t="shared" si="29"/>
        <v>21</v>
      </c>
      <c r="KM226" s="103">
        <f>IF(ISBLANK(JU226),"",IF(ISBLANK(JS227),"",IFERROR(((JU226-JS227)/0.36/P226),"")))</f>
        <v>5.1051051051051032E-2</v>
      </c>
      <c r="KN226" s="103">
        <f>IF(ISBLANK(JU226),"",IF(ISBLANK(JU226),"",IFERROR(((JU226-JU227)/0.36/P226),"")))</f>
        <v>-3.3408408408408433E-2</v>
      </c>
      <c r="KO226" s="103">
        <f>IF(ISBLANK(JT227),"",IF(ISBLANK(KL226),"",IFERROR(((KL226-JT227)/0.36/P226),"")))</f>
        <v>0.23498498498498499</v>
      </c>
      <c r="KP226" s="103">
        <f>IF(ISBLANK(KL227),"",IF(ISBLANK(KL226),"",IFERROR(((KL226-KL227)/0.36/P226),"")))</f>
        <v>0.15427927927927926</v>
      </c>
      <c r="KU226">
        <v>21</v>
      </c>
      <c r="KV226" s="73">
        <v>58.333333333333336</v>
      </c>
      <c r="KW226" s="73">
        <v>5.1051051051051032E-2</v>
      </c>
      <c r="KX226" s="73">
        <v>-3.3408408408408433E-2</v>
      </c>
      <c r="KY226" s="73">
        <v>0.23498498498498499</v>
      </c>
      <c r="KZ226" s="73">
        <v>0.15427927927927926</v>
      </c>
    </row>
    <row r="227" spans="1:312" x14ac:dyDescent="0.25">
      <c r="A227" s="12" t="s">
        <v>405</v>
      </c>
      <c r="B227" s="4" t="s">
        <v>686</v>
      </c>
      <c r="C227" s="4" t="s">
        <v>662</v>
      </c>
      <c r="D227" s="4" t="s">
        <v>736</v>
      </c>
      <c r="E227" s="4" t="s">
        <v>15</v>
      </c>
      <c r="F227" s="12" t="s">
        <v>555</v>
      </c>
      <c r="G227" s="12" t="s">
        <v>560</v>
      </c>
      <c r="H227" s="24">
        <v>3</v>
      </c>
      <c r="I227" s="12" t="s">
        <v>559</v>
      </c>
      <c r="J227" s="12" t="s">
        <v>567</v>
      </c>
      <c r="K227" s="23">
        <v>1022</v>
      </c>
      <c r="L227" s="94">
        <v>-2.3672930339999998</v>
      </c>
      <c r="M227" s="94">
        <v>34.062509034000001</v>
      </c>
      <c r="N227" s="21">
        <v>43008</v>
      </c>
      <c r="O227" s="21">
        <v>43082</v>
      </c>
      <c r="P227" s="23">
        <f t="shared" si="30"/>
        <v>74</v>
      </c>
      <c r="Q227" s="73">
        <f>INDEX([1]Sheet1!$J:$J,MATCH(A227,[1]Sheet1!$A:$A,0))</f>
        <v>512.07364697200001</v>
      </c>
      <c r="R227" s="87" t="s">
        <v>23</v>
      </c>
      <c r="S227" s="81">
        <v>1.5</v>
      </c>
      <c r="T227" s="81">
        <v>1.8</v>
      </c>
      <c r="Z227" s="100">
        <v>15</v>
      </c>
      <c r="EH227" s="25">
        <v>25</v>
      </c>
      <c r="EI227" s="23">
        <f t="shared" si="26"/>
        <v>40</v>
      </c>
      <c r="EJ227" s="25">
        <v>45</v>
      </c>
      <c r="EL227" s="3" t="s">
        <v>813</v>
      </c>
      <c r="EN227" s="1">
        <v>2</v>
      </c>
      <c r="EO227" s="67">
        <v>2.4</v>
      </c>
      <c r="JD227" s="68">
        <v>68</v>
      </c>
      <c r="JE227" s="54">
        <f t="shared" si="31"/>
        <v>68</v>
      </c>
      <c r="JF227" s="54">
        <v>75</v>
      </c>
      <c r="JH227" s="3" t="s">
        <v>844</v>
      </c>
      <c r="JI227" s="29" t="s">
        <v>854</v>
      </c>
      <c r="JS227">
        <v>12.64</v>
      </c>
      <c r="JT227">
        <v>14.74</v>
      </c>
      <c r="JU227" s="103">
        <v>14.89</v>
      </c>
      <c r="JV227" s="37"/>
      <c r="JW227" s="140"/>
      <c r="JX227" s="37"/>
      <c r="JZ227" s="106">
        <v>2</v>
      </c>
      <c r="KA227" s="5">
        <v>2</v>
      </c>
      <c r="KF227" s="137"/>
      <c r="KG227" s="137"/>
      <c r="KH227" s="103">
        <v>2.0699999999999998</v>
      </c>
      <c r="KI227" s="103">
        <v>0.14000000000000001</v>
      </c>
      <c r="KJ227" s="103">
        <f t="shared" si="27"/>
        <v>2.0699999999999998</v>
      </c>
      <c r="KK227" s="103">
        <f t="shared" si="28"/>
        <v>0.14000000000000001</v>
      </c>
      <c r="KL227" s="103">
        <f t="shared" si="29"/>
        <v>16.89</v>
      </c>
      <c r="KM227" s="103">
        <f>IF(ISBLANK(JU227),"",IF(ISBLANK(JS227),"",IFERROR(((JU227-JS227)/0.36/P227),"")))</f>
        <v>8.4459459459459457E-2</v>
      </c>
      <c r="KO227" s="103">
        <f>IF(ISBLANK(KL227),"",IF(ISBLANK(JT227),"",IFERROR(((KL227-JT227)/0.36/P227),"")))</f>
        <v>8.0705705705705719E-2</v>
      </c>
      <c r="KU227">
        <v>16.89</v>
      </c>
      <c r="KV227" s="73">
        <v>46.916666666666671</v>
      </c>
      <c r="KW227" s="73">
        <v>8.4459459459459457E-2</v>
      </c>
      <c r="KX227" s="73"/>
      <c r="KY227" s="73">
        <v>8.0705705705705719E-2</v>
      </c>
      <c r="KZ227" s="73"/>
    </row>
    <row r="228" spans="1:312" x14ac:dyDescent="0.25">
      <c r="A228" s="12" t="s">
        <v>406</v>
      </c>
      <c r="B228" s="4" t="s">
        <v>675</v>
      </c>
      <c r="C228" s="4" t="s">
        <v>662</v>
      </c>
      <c r="D228" s="4" t="s">
        <v>737</v>
      </c>
      <c r="E228" s="4" t="s">
        <v>15</v>
      </c>
      <c r="F228" s="12" t="s">
        <v>555</v>
      </c>
      <c r="G228" s="12" t="s">
        <v>560</v>
      </c>
      <c r="H228" s="24">
        <v>4</v>
      </c>
      <c r="I228" s="12" t="s">
        <v>557</v>
      </c>
      <c r="J228" s="12" t="s">
        <v>567</v>
      </c>
      <c r="K228" s="23">
        <v>1020</v>
      </c>
      <c r="L228" s="94">
        <v>-2.3685700170000001</v>
      </c>
      <c r="M228" s="94">
        <v>34.062585980000001</v>
      </c>
      <c r="N228" s="21">
        <v>43008</v>
      </c>
      <c r="O228" s="21">
        <v>43082</v>
      </c>
      <c r="P228" s="23">
        <f t="shared" si="30"/>
        <v>74</v>
      </c>
      <c r="Q228" s="73">
        <f>INDEX([1]Sheet1!$J:$J,MATCH(A228,[1]Sheet1!$A:$A,0))</f>
        <v>512.07364697200001</v>
      </c>
      <c r="R228" s="87" t="s">
        <v>23</v>
      </c>
      <c r="S228" s="81">
        <v>1</v>
      </c>
      <c r="T228" s="81">
        <v>1.2</v>
      </c>
      <c r="EH228" s="25">
        <v>18</v>
      </c>
      <c r="EI228" s="23">
        <f t="shared" si="26"/>
        <v>18</v>
      </c>
      <c r="EJ228" s="25">
        <v>26</v>
      </c>
      <c r="EL228" s="3" t="s">
        <v>813</v>
      </c>
      <c r="EN228" s="1">
        <v>3.5</v>
      </c>
      <c r="EO228" s="67">
        <v>27.1</v>
      </c>
      <c r="FC228">
        <v>15</v>
      </c>
      <c r="HQ228" s="4">
        <v>7</v>
      </c>
      <c r="JD228" s="68">
        <v>55</v>
      </c>
      <c r="JE228" s="12">
        <f t="shared" si="31"/>
        <v>77</v>
      </c>
      <c r="JF228" s="54">
        <v>85</v>
      </c>
      <c r="JI228" s="29" t="s">
        <v>854</v>
      </c>
      <c r="JS228">
        <v>13.92</v>
      </c>
      <c r="JT228">
        <v>21.18</v>
      </c>
      <c r="JU228" s="103">
        <v>21.78</v>
      </c>
      <c r="JV228" s="37"/>
      <c r="JW228" s="140"/>
      <c r="JX228" s="37"/>
      <c r="JZ228" s="106">
        <v>34.47</v>
      </c>
      <c r="KA228" s="139"/>
      <c r="KF228" s="137"/>
      <c r="KG228" s="137"/>
      <c r="KH228" s="137"/>
      <c r="KI228" s="137"/>
      <c r="KJ228" s="103" t="str">
        <f t="shared" si="27"/>
        <v/>
      </c>
      <c r="KK228" s="103" t="str">
        <f t="shared" si="28"/>
        <v/>
      </c>
      <c r="KL228" s="103">
        <f t="shared" si="29"/>
        <v>56.25</v>
      </c>
      <c r="KM228" s="103">
        <f>IF(ISBLANK(JU228),"",IF(ISBLANK(JS229),"",IFERROR(((JU228-JS229)/0.36/P228),"")))</f>
        <v>0.15578078078078086</v>
      </c>
      <c r="KN228" s="103">
        <f>IF(ISBLANK(JU228),"",IF(ISBLANK(JU228),"",IFERROR(((JU228-JU229)/0.36/P228),"")))</f>
        <v>0.5923423423423424</v>
      </c>
      <c r="KO228" s="103">
        <f>IF(ISBLANK(JT229),"",IF(ISBLANK(KL228),"",IFERROR(((KL228-JT229)/0.36/P228),"")))</f>
        <v>0.98310810810810811</v>
      </c>
      <c r="KP228" s="103">
        <f>IF(ISBLANK(KL229),"",IF(ISBLANK(KL228),"",IFERROR(((KL228-KL229)/0.36/P228),"")))</f>
        <v>1.5484234234234235</v>
      </c>
      <c r="KU228">
        <v>56.25</v>
      </c>
      <c r="KV228" s="73">
        <v>156.25</v>
      </c>
      <c r="KW228" s="73">
        <v>0.15578078078078086</v>
      </c>
      <c r="KX228" s="73">
        <v>0.5923423423423424</v>
      </c>
      <c r="KY228" s="73">
        <v>0.98310810810810811</v>
      </c>
      <c r="KZ228" s="73">
        <v>1.5484234234234235</v>
      </c>
    </row>
    <row r="229" spans="1:312" x14ac:dyDescent="0.25">
      <c r="A229" s="12" t="s">
        <v>407</v>
      </c>
      <c r="B229" s="4" t="s">
        <v>675</v>
      </c>
      <c r="C229" s="4" t="s">
        <v>662</v>
      </c>
      <c r="D229" s="4" t="s">
        <v>737</v>
      </c>
      <c r="E229" s="4" t="s">
        <v>15</v>
      </c>
      <c r="F229" s="12" t="s">
        <v>555</v>
      </c>
      <c r="G229" s="12" t="s">
        <v>560</v>
      </c>
      <c r="H229" s="24">
        <v>4</v>
      </c>
      <c r="I229" s="12" t="s">
        <v>559</v>
      </c>
      <c r="J229" s="12" t="s">
        <v>567</v>
      </c>
      <c r="K229" s="23">
        <v>1020</v>
      </c>
      <c r="L229" s="94">
        <v>-2.3685700170000001</v>
      </c>
      <c r="M229" s="94">
        <v>34.062585980000001</v>
      </c>
      <c r="N229" s="21">
        <v>43008</v>
      </c>
      <c r="O229" s="21">
        <v>43082</v>
      </c>
      <c r="P229" s="23">
        <f t="shared" si="30"/>
        <v>74</v>
      </c>
      <c r="Q229" s="73">
        <f>INDEX([1]Sheet1!$J:$J,MATCH(A229,[1]Sheet1!$A:$A,0))</f>
        <v>512.07364697200001</v>
      </c>
      <c r="R229" s="87" t="s">
        <v>23</v>
      </c>
      <c r="S229" s="81">
        <v>1</v>
      </c>
      <c r="T229" s="81">
        <v>2.4</v>
      </c>
      <c r="Z229" s="100">
        <v>5</v>
      </c>
      <c r="AG229" s="100">
        <v>5</v>
      </c>
      <c r="EH229" s="25">
        <v>37</v>
      </c>
      <c r="EI229" s="23">
        <f t="shared" si="26"/>
        <v>47</v>
      </c>
      <c r="EJ229" s="25">
        <v>30</v>
      </c>
      <c r="EN229" s="1">
        <v>1.5</v>
      </c>
      <c r="EO229" s="67">
        <v>4.3</v>
      </c>
      <c r="FC229">
        <v>5</v>
      </c>
      <c r="FL229">
        <v>5</v>
      </c>
      <c r="JD229" s="68">
        <v>55</v>
      </c>
      <c r="JE229" s="54">
        <f t="shared" si="31"/>
        <v>65</v>
      </c>
      <c r="JF229" s="54">
        <v>65</v>
      </c>
      <c r="JI229" s="29" t="s">
        <v>854</v>
      </c>
      <c r="JS229">
        <v>17.63</v>
      </c>
      <c r="JT229">
        <v>30.06</v>
      </c>
      <c r="JU229" s="103">
        <v>6</v>
      </c>
      <c r="JV229" s="37"/>
      <c r="JW229" s="128">
        <v>3</v>
      </c>
      <c r="JX229" s="37"/>
      <c r="JZ229" s="106">
        <v>9</v>
      </c>
      <c r="KA229" s="5">
        <v>4</v>
      </c>
      <c r="KF229" s="103">
        <v>2.17</v>
      </c>
      <c r="KG229" s="103">
        <v>7.0000000000000007E-2</v>
      </c>
      <c r="KH229" s="103">
        <v>2.1</v>
      </c>
      <c r="KI229" s="103">
        <v>0.21</v>
      </c>
      <c r="KJ229" s="103">
        <f t="shared" si="27"/>
        <v>4.2699999999999996</v>
      </c>
      <c r="KK229" s="103">
        <f t="shared" si="28"/>
        <v>0.28000000000000003</v>
      </c>
      <c r="KL229" s="103">
        <f t="shared" si="29"/>
        <v>15</v>
      </c>
      <c r="KM229" s="103">
        <f>IF(ISBLANK(JU229),"",IF(ISBLANK(JS229),"",IFERROR(((JU229-JS229)/0.36/P229),"")))</f>
        <v>-0.43656156156156156</v>
      </c>
      <c r="KO229" s="103">
        <f>IF(ISBLANK(KL229),"",IF(ISBLANK(JT229),"",IFERROR(((KL229-JT229)/0.36/P229),"")))</f>
        <v>-0.5653153153153152</v>
      </c>
      <c r="KU229">
        <v>15</v>
      </c>
      <c r="KV229" s="73">
        <v>41.666666666666671</v>
      </c>
      <c r="KW229" s="73">
        <v>-0.43656156156156156</v>
      </c>
      <c r="KX229" s="73"/>
      <c r="KY229" s="73">
        <v>-0.5653153153153152</v>
      </c>
      <c r="KZ229" s="73"/>
    </row>
    <row r="230" spans="1:312" x14ac:dyDescent="0.25">
      <c r="A230" s="12" t="s">
        <v>408</v>
      </c>
      <c r="B230" s="4" t="s">
        <v>676</v>
      </c>
      <c r="C230" s="4" t="s">
        <v>663</v>
      </c>
      <c r="D230" s="4" t="s">
        <v>738</v>
      </c>
      <c r="E230" s="4" t="s">
        <v>31</v>
      </c>
      <c r="F230" s="12" t="s">
        <v>561</v>
      </c>
      <c r="G230" s="12" t="s">
        <v>556</v>
      </c>
      <c r="H230" s="24">
        <v>1</v>
      </c>
      <c r="I230" s="12" t="s">
        <v>557</v>
      </c>
      <c r="J230" s="12" t="s">
        <v>567</v>
      </c>
      <c r="K230" s="23">
        <v>995</v>
      </c>
      <c r="L230" s="94">
        <v>-3.2993320000000002</v>
      </c>
      <c r="M230" s="94">
        <v>34.848457965999998</v>
      </c>
      <c r="N230" s="21">
        <v>43006</v>
      </c>
      <c r="O230" s="21">
        <v>43080</v>
      </c>
      <c r="P230" s="23">
        <f t="shared" si="30"/>
        <v>74</v>
      </c>
      <c r="Q230" s="73">
        <f>INDEX([1]Sheet1!$J:$J,MATCH(A230,[1]Sheet1!$A:$A,0))</f>
        <v>151.07364628299999</v>
      </c>
      <c r="R230" s="87" t="s">
        <v>94</v>
      </c>
      <c r="S230" s="81">
        <v>3.5</v>
      </c>
      <c r="T230" s="81">
        <v>9.8000000000000007</v>
      </c>
      <c r="Z230" s="100">
        <v>5</v>
      </c>
      <c r="BD230" s="100">
        <v>15</v>
      </c>
      <c r="EH230" s="25">
        <v>5</v>
      </c>
      <c r="EI230" s="23">
        <f t="shared" si="26"/>
        <v>25</v>
      </c>
      <c r="EJ230" s="25">
        <v>32</v>
      </c>
      <c r="EN230" s="1">
        <v>2.5</v>
      </c>
      <c r="EO230" s="67">
        <v>4.2</v>
      </c>
      <c r="FL230">
        <v>5</v>
      </c>
      <c r="JD230" s="68">
        <v>15</v>
      </c>
      <c r="JE230" s="12">
        <f t="shared" si="31"/>
        <v>20</v>
      </c>
      <c r="JF230" s="54">
        <v>20</v>
      </c>
      <c r="JI230" s="29" t="s">
        <v>854</v>
      </c>
      <c r="JS230">
        <v>2.2799999999999998</v>
      </c>
      <c r="JT230">
        <v>9.65</v>
      </c>
      <c r="JU230" s="103">
        <v>7.7</v>
      </c>
      <c r="JV230" s="37"/>
      <c r="JW230" s="140"/>
      <c r="JX230" s="37"/>
      <c r="JZ230" s="106">
        <v>22</v>
      </c>
      <c r="KA230" s="5">
        <v>8</v>
      </c>
      <c r="KF230" s="137"/>
      <c r="KG230" s="137"/>
      <c r="KH230" s="103">
        <v>2.14</v>
      </c>
      <c r="KI230" s="103">
        <v>0.26</v>
      </c>
      <c r="KJ230" s="103">
        <f t="shared" si="27"/>
        <v>2.14</v>
      </c>
      <c r="KK230" s="103">
        <f t="shared" si="28"/>
        <v>0.26</v>
      </c>
      <c r="KL230" s="103">
        <f t="shared" si="29"/>
        <v>29.7</v>
      </c>
      <c r="KM230" s="103">
        <f>IF(ISBLANK(JU230),"",IF(ISBLANK(JS232),"",IFERROR(((JU230-JS232)/0.36/P230),"")))</f>
        <v>0.12650150150150152</v>
      </c>
      <c r="KN230" s="103">
        <f>IF(ISBLANK(JU230),"",IF(ISBLANK(JU232),"",IFERROR(((JU230-JU232)/0.36/P230),"")))</f>
        <v>0.21396396396396397</v>
      </c>
      <c r="KO230" s="103">
        <f>IF(ISBLANK(KL230),"",IF(ISBLANK(JT232),"",IFERROR(((KL230-JT232)/0.36/P230),"")))</f>
        <v>0.7567567567567568</v>
      </c>
      <c r="KP230" s="103">
        <f>IF(ISBLANK(KL232),"",IF(ISBLANK(KL230),"",IFERROR(((KL230-KL232)/0.36/P230),"")))</f>
        <v>0.96471471471471471</v>
      </c>
      <c r="KU230">
        <v>29.7</v>
      </c>
      <c r="KV230" s="73">
        <v>82.5</v>
      </c>
      <c r="KW230" s="73">
        <v>0.12650150150150152</v>
      </c>
      <c r="KX230" s="73">
        <v>0.21396396396396397</v>
      </c>
      <c r="KY230" s="73">
        <v>0.7567567567567568</v>
      </c>
      <c r="KZ230" s="73">
        <v>0.96471471471471471</v>
      </c>
    </row>
    <row r="231" spans="1:312" x14ac:dyDescent="0.25">
      <c r="A231" s="12" t="s">
        <v>409</v>
      </c>
      <c r="B231" s="4" t="s">
        <v>676</v>
      </c>
      <c r="C231" s="4" t="s">
        <v>663</v>
      </c>
      <c r="D231" s="4" t="s">
        <v>738</v>
      </c>
      <c r="E231" s="4" t="s">
        <v>31</v>
      </c>
      <c r="F231" s="12" t="s">
        <v>561</v>
      </c>
      <c r="G231" s="12" t="s">
        <v>556</v>
      </c>
      <c r="H231" s="24">
        <v>1</v>
      </c>
      <c r="I231" s="12" t="s">
        <v>562</v>
      </c>
      <c r="J231" s="12" t="s">
        <v>567</v>
      </c>
      <c r="K231" s="23">
        <v>995</v>
      </c>
      <c r="L231" s="94">
        <v>-3.2993320000000002</v>
      </c>
      <c r="M231" s="94">
        <v>34.848457965999998</v>
      </c>
      <c r="N231" s="21">
        <v>43006</v>
      </c>
      <c r="O231" s="21">
        <v>43080</v>
      </c>
      <c r="P231" s="23">
        <f t="shared" si="30"/>
        <v>74</v>
      </c>
      <c r="Q231" s="73">
        <f>INDEX([1]Sheet1!$J:$J,MATCH(A231,[1]Sheet1!$A:$A,0))</f>
        <v>151.07364628299999</v>
      </c>
      <c r="R231" s="87" t="s">
        <v>94</v>
      </c>
      <c r="S231" s="81">
        <v>2.5</v>
      </c>
      <c r="T231" s="81">
        <v>2.2000000000000002</v>
      </c>
      <c r="EH231" s="25">
        <v>9</v>
      </c>
      <c r="EI231" s="23">
        <f t="shared" si="26"/>
        <v>9</v>
      </c>
      <c r="EJ231" s="25">
        <v>12</v>
      </c>
      <c r="EL231" s="3" t="s">
        <v>813</v>
      </c>
      <c r="EN231" s="1">
        <v>3</v>
      </c>
      <c r="EO231" s="67">
        <v>10.3</v>
      </c>
      <c r="FC231">
        <v>5</v>
      </c>
      <c r="FL231">
        <v>7</v>
      </c>
      <c r="FZ231" s="4">
        <v>25</v>
      </c>
      <c r="JD231" s="68">
        <v>15</v>
      </c>
      <c r="JE231" s="54">
        <f t="shared" si="31"/>
        <v>52</v>
      </c>
      <c r="JF231" s="54">
        <v>60</v>
      </c>
      <c r="JI231" s="29" t="s">
        <v>854</v>
      </c>
      <c r="JS231">
        <v>5.32</v>
      </c>
      <c r="JT231">
        <v>18.939999999999998</v>
      </c>
      <c r="JU231" s="103">
        <v>11.96</v>
      </c>
      <c r="JV231" s="37"/>
      <c r="JW231" s="140"/>
      <c r="JX231" s="37"/>
      <c r="JZ231" s="106">
        <v>2</v>
      </c>
      <c r="KA231" s="5">
        <v>2</v>
      </c>
      <c r="KF231" s="137"/>
      <c r="KG231" s="137"/>
      <c r="KH231" s="103">
        <v>3.26</v>
      </c>
      <c r="KI231" s="103">
        <v>0.28999999999999998</v>
      </c>
      <c r="KJ231" s="103">
        <f t="shared" si="27"/>
        <v>3.26</v>
      </c>
      <c r="KK231" s="103">
        <f t="shared" si="28"/>
        <v>0.28999999999999998</v>
      </c>
      <c r="KL231" s="103">
        <f t="shared" si="29"/>
        <v>13.96</v>
      </c>
      <c r="KM231" s="103">
        <f>IF(ISBLANK(JU231),"",IF(ISBLANK(JS232),"",IFERROR(((JU231-JS232)/0.36/P231),"")))</f>
        <v>0.28641141141141147</v>
      </c>
      <c r="KN231" s="103">
        <f>IF(ISBLANK(JU231),"",IF(ISBLANK(JU232),"",IFERROR(((JU231-JU232)/0.36/P231),"")))</f>
        <v>0.37387387387387394</v>
      </c>
      <c r="KO231" s="103">
        <f>IF(ISBLANK(KL231),"",IF(ISBLANK(JT232),"",IFERROR(((KL231-JT232)/0.36/P231),"")))</f>
        <v>0.16591591591591598</v>
      </c>
      <c r="KP231" s="103">
        <f>IF(ISBLANK(KL232),"",IF(ISBLANK(KL231),"",IFERROR(((KL231-KL232)/0.36/P231),"")))</f>
        <v>0.37387387387387394</v>
      </c>
      <c r="KU231">
        <v>13.96</v>
      </c>
      <c r="KV231" s="73">
        <v>38.777777777777779</v>
      </c>
      <c r="KW231" s="73">
        <v>0.28641141141141147</v>
      </c>
      <c r="KX231" s="73">
        <v>0.37387387387387394</v>
      </c>
      <c r="KY231" s="73">
        <v>0.16591591591591598</v>
      </c>
      <c r="KZ231" s="73">
        <v>0.37387387387387394</v>
      </c>
    </row>
    <row r="232" spans="1:312" x14ac:dyDescent="0.25">
      <c r="A232" s="12" t="s">
        <v>410</v>
      </c>
      <c r="B232" s="4" t="s">
        <v>676</v>
      </c>
      <c r="C232" s="4" t="s">
        <v>663</v>
      </c>
      <c r="D232" s="4" t="s">
        <v>738</v>
      </c>
      <c r="E232" s="4" t="s">
        <v>31</v>
      </c>
      <c r="F232" s="12" t="s">
        <v>561</v>
      </c>
      <c r="G232" s="12" t="s">
        <v>556</v>
      </c>
      <c r="H232" s="24">
        <v>1</v>
      </c>
      <c r="I232" s="12" t="s">
        <v>559</v>
      </c>
      <c r="J232" s="12" t="s">
        <v>567</v>
      </c>
      <c r="K232" s="23">
        <v>995</v>
      </c>
      <c r="L232" s="94">
        <v>-3.2993320000000002</v>
      </c>
      <c r="M232" s="94">
        <v>34.848457965999998</v>
      </c>
      <c r="N232" s="21">
        <v>43006</v>
      </c>
      <c r="O232" s="21">
        <v>43080</v>
      </c>
      <c r="P232" s="23">
        <f t="shared" si="30"/>
        <v>74</v>
      </c>
      <c r="Q232" s="73">
        <f>INDEX([1]Sheet1!$J:$J,MATCH(A232,[1]Sheet1!$A:$A,0))</f>
        <v>151.07364628299999</v>
      </c>
      <c r="R232" s="87" t="s">
        <v>94</v>
      </c>
      <c r="S232" s="81">
        <v>3</v>
      </c>
      <c r="T232" s="81">
        <v>1.2</v>
      </c>
      <c r="EH232" s="25">
        <v>7</v>
      </c>
      <c r="EI232" s="23">
        <f t="shared" si="26"/>
        <v>7</v>
      </c>
      <c r="EJ232" s="25">
        <v>10</v>
      </c>
      <c r="EL232" s="3" t="s">
        <v>813</v>
      </c>
      <c r="EN232" s="1">
        <v>3.5</v>
      </c>
      <c r="EO232" s="67">
        <v>0.8</v>
      </c>
      <c r="FL232">
        <v>5</v>
      </c>
      <c r="JD232">
        <v>5</v>
      </c>
      <c r="JE232" s="12">
        <f t="shared" si="31"/>
        <v>10</v>
      </c>
      <c r="JF232" s="4">
        <v>10</v>
      </c>
      <c r="JH232" s="3" t="s">
        <v>751</v>
      </c>
      <c r="JI232" s="29" t="s">
        <v>854</v>
      </c>
      <c r="JS232">
        <v>4.33</v>
      </c>
      <c r="JT232">
        <v>9.5399999999999991</v>
      </c>
      <c r="JU232" s="103">
        <v>2</v>
      </c>
      <c r="JV232" s="37"/>
      <c r="JW232" s="128">
        <v>2</v>
      </c>
      <c r="JX232" s="37"/>
      <c r="JZ232" s="106">
        <v>2</v>
      </c>
      <c r="KA232" s="5">
        <v>2</v>
      </c>
      <c r="KF232" s="103">
        <v>1.19</v>
      </c>
      <c r="KG232" s="103">
        <v>0.08</v>
      </c>
      <c r="KH232" s="103">
        <v>2.8</v>
      </c>
      <c r="KI232" s="103">
        <v>0.22</v>
      </c>
      <c r="KJ232" s="103">
        <f t="shared" si="27"/>
        <v>3.9899999999999998</v>
      </c>
      <c r="KK232" s="103">
        <f t="shared" si="28"/>
        <v>0.3</v>
      </c>
      <c r="KL232" s="103">
        <f t="shared" si="29"/>
        <v>4</v>
      </c>
      <c r="KM232" s="103">
        <f>IF(ISBLANK(JU232),"",IF(ISBLANK(JS232),"",IFERROR(((JU232-JS232)/0.36/P232),"")))</f>
        <v>-8.7462462462462462E-2</v>
      </c>
      <c r="KO232" s="103">
        <f>IF(ISBLANK(KL232),"",IF(ISBLANK(JT232),"",IFERROR(((KL232-JT232)/0.36/P232),"")))</f>
        <v>-0.20795795795795793</v>
      </c>
      <c r="KU232">
        <v>4</v>
      </c>
      <c r="KV232" s="73">
        <v>11.111111111111111</v>
      </c>
      <c r="KW232" s="73">
        <v>-8.7462462462462462E-2</v>
      </c>
      <c r="KX232" s="73"/>
      <c r="KY232" s="73">
        <v>-0.20795795795795793</v>
      </c>
      <c r="KZ232" s="73"/>
    </row>
    <row r="233" spans="1:312" x14ac:dyDescent="0.25">
      <c r="A233" s="12" t="s">
        <v>411</v>
      </c>
      <c r="B233" s="4" t="s">
        <v>677</v>
      </c>
      <c r="C233" s="4" t="s">
        <v>663</v>
      </c>
      <c r="D233" s="4" t="s">
        <v>739</v>
      </c>
      <c r="E233" s="4" t="s">
        <v>31</v>
      </c>
      <c r="F233" s="12" t="s">
        <v>561</v>
      </c>
      <c r="G233" s="12" t="s">
        <v>556</v>
      </c>
      <c r="H233" s="24">
        <v>2</v>
      </c>
      <c r="I233" s="12" t="s">
        <v>557</v>
      </c>
      <c r="J233" s="12" t="s">
        <v>567</v>
      </c>
      <c r="K233" s="23">
        <v>980</v>
      </c>
      <c r="L233" s="94">
        <v>-3.3032679740000002</v>
      </c>
      <c r="M233" s="94">
        <v>34.847795963000003</v>
      </c>
      <c r="N233" s="21">
        <v>43006</v>
      </c>
      <c r="O233" s="21">
        <v>43080</v>
      </c>
      <c r="P233" s="23">
        <f t="shared" si="30"/>
        <v>74</v>
      </c>
      <c r="Q233" s="73">
        <f>INDEX([1]Sheet1!$J:$J,MATCH(A233,[1]Sheet1!$A:$A,0))</f>
        <v>151.07364628299999</v>
      </c>
      <c r="R233" s="87" t="s">
        <v>94</v>
      </c>
      <c r="S233" s="81">
        <v>1.6</v>
      </c>
      <c r="T233" s="81">
        <v>4.4000000000000004</v>
      </c>
      <c r="CE233" s="100">
        <v>5</v>
      </c>
      <c r="EH233" s="25">
        <v>10</v>
      </c>
      <c r="EI233" s="23">
        <f t="shared" si="26"/>
        <v>15</v>
      </c>
      <c r="EJ233" s="25">
        <v>23</v>
      </c>
      <c r="EN233" s="1">
        <v>2</v>
      </c>
      <c r="EO233" s="67">
        <v>4.2</v>
      </c>
      <c r="FL233">
        <v>5</v>
      </c>
      <c r="JD233">
        <v>20</v>
      </c>
      <c r="JE233" s="54">
        <f t="shared" si="31"/>
        <v>25</v>
      </c>
      <c r="JF233" s="4">
        <v>28</v>
      </c>
      <c r="JI233" s="29" t="s">
        <v>854</v>
      </c>
      <c r="JS233">
        <v>12.35</v>
      </c>
      <c r="JT233">
        <v>15.76</v>
      </c>
      <c r="JU233" s="103">
        <v>4</v>
      </c>
      <c r="JV233" s="37"/>
      <c r="JW233" s="128">
        <v>2</v>
      </c>
      <c r="JX233" s="37"/>
      <c r="JZ233" s="106">
        <v>16.87</v>
      </c>
      <c r="KF233" s="103">
        <v>1.75</v>
      </c>
      <c r="KG233" s="103">
        <v>7.0000000000000007E-2</v>
      </c>
      <c r="KJ233" s="103">
        <f t="shared" si="27"/>
        <v>1.75</v>
      </c>
      <c r="KK233" s="103">
        <f t="shared" si="28"/>
        <v>7.0000000000000007E-2</v>
      </c>
      <c r="KL233" s="103">
        <f t="shared" si="29"/>
        <v>20.87</v>
      </c>
      <c r="KM233" s="103">
        <f>IF(ISBLANK(JU233),"",IF(ISBLANK(JS235),"",IFERROR(((JU233-JS235)/0.36/P233),"")))</f>
        <v>5.5555555555555559E-2</v>
      </c>
      <c r="KN233" s="103">
        <f>IF(ISBLANK(JU233),"",IF(ISBLANK(JU235),"",IFERROR(((JU233-JU235)/0.36/P233),"")))</f>
        <v>7.5075075075075076E-2</v>
      </c>
      <c r="KO233" s="103">
        <f>IF(ISBLANK(KL233),"",IF(ISBLANK(JT235),"",IFERROR(((KL233-JT235)/0.36/P233),"")))</f>
        <v>0.61186186186186187</v>
      </c>
      <c r="KP233" s="103">
        <f>IF(ISBLANK(KL235),"",IF(ISBLANK(KL233),"",IFERROR(((KL233-KL235)/0.36/P233),"")))</f>
        <v>0.5957207207207208</v>
      </c>
      <c r="KU233">
        <v>20.87</v>
      </c>
      <c r="KV233" s="73">
        <v>57.972222222222229</v>
      </c>
      <c r="KW233" s="73">
        <v>5.5555555555555559E-2</v>
      </c>
      <c r="KX233" s="73">
        <v>7.5075075075075076E-2</v>
      </c>
      <c r="KY233" s="73">
        <v>0.61186186186186187</v>
      </c>
      <c r="KZ233" s="73">
        <v>0.5957207207207208</v>
      </c>
    </row>
    <row r="234" spans="1:312" x14ac:dyDescent="0.25">
      <c r="A234" s="12" t="s">
        <v>364</v>
      </c>
      <c r="B234" s="4" t="s">
        <v>677</v>
      </c>
      <c r="C234" s="4" t="s">
        <v>663</v>
      </c>
      <c r="D234" s="4" t="s">
        <v>739</v>
      </c>
      <c r="E234" s="4" t="s">
        <v>31</v>
      </c>
      <c r="F234" s="12" t="s">
        <v>561</v>
      </c>
      <c r="G234" s="12" t="s">
        <v>556</v>
      </c>
      <c r="H234" s="24">
        <v>2</v>
      </c>
      <c r="I234" s="12" t="s">
        <v>562</v>
      </c>
      <c r="J234" s="12" t="s">
        <v>567</v>
      </c>
      <c r="K234" s="23">
        <v>980</v>
      </c>
      <c r="L234" s="94">
        <v>-3.3032679740000002</v>
      </c>
      <c r="M234" s="94">
        <v>34.847795963000003</v>
      </c>
      <c r="N234" s="21">
        <v>43006</v>
      </c>
      <c r="O234" s="21">
        <v>43080</v>
      </c>
      <c r="P234" s="23">
        <f t="shared" si="30"/>
        <v>74</v>
      </c>
      <c r="Q234" s="73">
        <f>INDEX([1]Sheet1!$J:$J,MATCH(A234,[1]Sheet1!$A:$A,0))</f>
        <v>151.07364628299999</v>
      </c>
      <c r="R234" s="87" t="s">
        <v>94</v>
      </c>
      <c r="S234" s="81">
        <v>1</v>
      </c>
      <c r="T234" s="81">
        <v>2.4</v>
      </c>
      <c r="EH234" s="25">
        <v>10</v>
      </c>
      <c r="EI234" s="23">
        <f t="shared" si="26"/>
        <v>10</v>
      </c>
      <c r="EJ234" s="25">
        <v>13</v>
      </c>
      <c r="EL234" s="3" t="s">
        <v>813</v>
      </c>
      <c r="EN234" s="1">
        <v>1.5</v>
      </c>
      <c r="EO234" s="67">
        <v>3.9</v>
      </c>
      <c r="FL234">
        <v>25</v>
      </c>
      <c r="GG234" s="4">
        <v>5</v>
      </c>
      <c r="JD234">
        <v>12</v>
      </c>
      <c r="JE234" s="12">
        <f t="shared" si="31"/>
        <v>42</v>
      </c>
      <c r="JF234" s="4">
        <v>45</v>
      </c>
      <c r="JI234" s="29" t="s">
        <v>854</v>
      </c>
      <c r="JS234">
        <v>3.87</v>
      </c>
      <c r="JT234">
        <v>7.92</v>
      </c>
      <c r="JU234" s="103">
        <v>5</v>
      </c>
      <c r="JV234" s="37"/>
      <c r="JW234" s="128">
        <v>2</v>
      </c>
      <c r="JX234" s="37"/>
      <c r="JZ234" s="106">
        <v>3</v>
      </c>
      <c r="KA234" s="5">
        <v>3</v>
      </c>
      <c r="KF234" s="103">
        <v>2.21</v>
      </c>
      <c r="KG234" s="103">
        <v>7.0000000000000007E-2</v>
      </c>
      <c r="KH234" s="103">
        <v>3.22</v>
      </c>
      <c r="KI234" s="103">
        <v>0.38</v>
      </c>
      <c r="KJ234" s="103">
        <f t="shared" si="27"/>
        <v>5.43</v>
      </c>
      <c r="KK234" s="103">
        <f t="shared" si="28"/>
        <v>0.45</v>
      </c>
      <c r="KL234" s="103">
        <f t="shared" si="29"/>
        <v>8</v>
      </c>
      <c r="KM234" s="103">
        <f>IF(ISBLANK(JU234),"",IF(ISBLANK(JS235),"",IFERROR(((JU234-JS235)/0.36/P234),"")))</f>
        <v>9.3093093093093104E-2</v>
      </c>
      <c r="KN234" s="103">
        <f>IF(ISBLANK(JU234),"",IF(ISBLANK(JU235),"",IFERROR(((JU234-JU235)/0.36/P234),"")))</f>
        <v>0.11261261261261261</v>
      </c>
      <c r="KO234" s="103">
        <f>IF(ISBLANK(KL234),"",IF(ISBLANK(JT235),"",IFERROR(((KL234-JT235)/0.36/P234),"")))</f>
        <v>0.12875375375375375</v>
      </c>
      <c r="KP234" s="103">
        <f>IF(ISBLANK(KL235),"",IF(ISBLANK(KL234),"",IFERROR(((KL234-KL235)/0.36/P234),"")))</f>
        <v>0.11261261261261261</v>
      </c>
      <c r="KU234">
        <v>8</v>
      </c>
      <c r="KV234" s="73">
        <v>22.222222222222221</v>
      </c>
      <c r="KW234" s="73">
        <v>9.3093093093093104E-2</v>
      </c>
      <c r="KX234" s="73">
        <v>0.11261261261261261</v>
      </c>
      <c r="KY234" s="73">
        <v>0.12875375375375375</v>
      </c>
      <c r="KZ234" s="73">
        <v>0.11261261261261261</v>
      </c>
    </row>
    <row r="235" spans="1:312" x14ac:dyDescent="0.25">
      <c r="A235" s="12" t="s">
        <v>412</v>
      </c>
      <c r="B235" s="4" t="s">
        <v>677</v>
      </c>
      <c r="C235" s="4" t="s">
        <v>663</v>
      </c>
      <c r="D235" s="12" t="s">
        <v>739</v>
      </c>
      <c r="E235" s="4" t="s">
        <v>31</v>
      </c>
      <c r="F235" s="12" t="s">
        <v>561</v>
      </c>
      <c r="G235" s="12" t="s">
        <v>556</v>
      </c>
      <c r="H235" s="24">
        <v>2</v>
      </c>
      <c r="I235" s="12" t="s">
        <v>559</v>
      </c>
      <c r="J235" s="12" t="s">
        <v>567</v>
      </c>
      <c r="K235" s="24">
        <v>980</v>
      </c>
      <c r="L235" s="94">
        <v>-3.3032679740000002</v>
      </c>
      <c r="M235" s="94">
        <v>34.847795963000003</v>
      </c>
      <c r="N235" s="21">
        <v>43006</v>
      </c>
      <c r="O235" s="21">
        <v>43080</v>
      </c>
      <c r="P235" s="23">
        <f t="shared" si="30"/>
        <v>74</v>
      </c>
      <c r="Q235" s="73">
        <f>INDEX([1]Sheet1!$J:$J,MATCH(A235,[1]Sheet1!$A:$A,0))</f>
        <v>151.07364628299999</v>
      </c>
      <c r="R235" s="87" t="s">
        <v>94</v>
      </c>
      <c r="S235" s="81">
        <v>1.5</v>
      </c>
      <c r="T235" s="81">
        <v>2.4</v>
      </c>
      <c r="EH235" s="25">
        <v>5</v>
      </c>
      <c r="EI235" s="23">
        <f t="shared" si="26"/>
        <v>5</v>
      </c>
      <c r="EJ235" s="25">
        <v>15</v>
      </c>
      <c r="EN235" s="1">
        <v>1</v>
      </c>
      <c r="EO235" s="67">
        <v>1.8</v>
      </c>
      <c r="FL235">
        <v>7</v>
      </c>
      <c r="GG235" s="4">
        <v>5</v>
      </c>
      <c r="JD235">
        <v>8</v>
      </c>
      <c r="JE235" s="54">
        <f t="shared" si="31"/>
        <v>20</v>
      </c>
      <c r="JF235" s="4">
        <v>26</v>
      </c>
      <c r="JH235" s="3" t="s">
        <v>752</v>
      </c>
      <c r="JI235" s="29" t="s">
        <v>854</v>
      </c>
      <c r="JS235">
        <v>2.52</v>
      </c>
      <c r="JT235">
        <v>4.57</v>
      </c>
      <c r="JU235" s="103">
        <v>2</v>
      </c>
      <c r="JV235" s="37"/>
      <c r="JW235" s="128">
        <v>2</v>
      </c>
      <c r="JX235" s="37"/>
      <c r="JZ235" s="106">
        <v>3</v>
      </c>
      <c r="KA235" s="5">
        <v>3</v>
      </c>
      <c r="KF235" s="103">
        <v>1.51</v>
      </c>
      <c r="KG235" s="103">
        <v>0.2</v>
      </c>
      <c r="KH235" s="103">
        <v>1.96</v>
      </c>
      <c r="KI235" s="103">
        <v>0.15</v>
      </c>
      <c r="KJ235" s="103">
        <f t="shared" si="27"/>
        <v>3.4699999999999998</v>
      </c>
      <c r="KK235" s="103">
        <f t="shared" si="28"/>
        <v>0.35</v>
      </c>
      <c r="KL235" s="103">
        <f t="shared" si="29"/>
        <v>5</v>
      </c>
      <c r="KM235" s="103">
        <f>IF(ISBLANK(JU235),"",IF(ISBLANK(JS235),"",IFERROR(((JU235-JS235)/0.36/P235),"")))</f>
        <v>-1.9519519519519524E-2</v>
      </c>
      <c r="KO235" s="103">
        <f>IF(ISBLANK(KL235),"",IF(ISBLANK(JT235),"",IFERROR(((KL235-JT235)/0.36/P235),"")))</f>
        <v>1.6141141141141131E-2</v>
      </c>
      <c r="KU235">
        <v>5</v>
      </c>
      <c r="KV235" s="73">
        <v>13.888888888888889</v>
      </c>
      <c r="KW235" s="73">
        <v>-1.9519519519519524E-2</v>
      </c>
      <c r="KX235" s="73"/>
      <c r="KY235" s="73">
        <v>1.6141141141141131E-2</v>
      </c>
      <c r="KZ235" s="73"/>
    </row>
    <row r="236" spans="1:312" x14ac:dyDescent="0.25">
      <c r="A236" s="12" t="s">
        <v>413</v>
      </c>
      <c r="B236" s="4" t="s">
        <v>687</v>
      </c>
      <c r="C236" s="4" t="s">
        <v>663</v>
      </c>
      <c r="D236" s="4" t="s">
        <v>740</v>
      </c>
      <c r="E236" s="4" t="s">
        <v>31</v>
      </c>
      <c r="F236" s="12" t="s">
        <v>561</v>
      </c>
      <c r="G236" s="12" t="s">
        <v>556</v>
      </c>
      <c r="H236" s="24">
        <v>3</v>
      </c>
      <c r="I236" s="12" t="s">
        <v>557</v>
      </c>
      <c r="J236" s="12" t="s">
        <v>567</v>
      </c>
      <c r="K236" s="23">
        <v>998</v>
      </c>
      <c r="L236" s="94">
        <v>-3.295644969</v>
      </c>
      <c r="M236" s="94">
        <v>34.852435010999997</v>
      </c>
      <c r="N236" s="21">
        <v>43006</v>
      </c>
      <c r="O236" s="21">
        <v>43080</v>
      </c>
      <c r="P236" s="23">
        <f t="shared" si="30"/>
        <v>74</v>
      </c>
      <c r="Q236" s="73">
        <f>INDEX([1]Sheet1!$J:$J,MATCH(A236,[1]Sheet1!$A:$A,0))</f>
        <v>151.07364628299999</v>
      </c>
      <c r="R236" s="87" t="s">
        <v>94</v>
      </c>
      <c r="S236" s="81">
        <v>2</v>
      </c>
      <c r="T236" s="81">
        <v>2</v>
      </c>
      <c r="EH236" s="25">
        <v>10</v>
      </c>
      <c r="EI236" s="23">
        <f t="shared" si="26"/>
        <v>10</v>
      </c>
      <c r="EJ236" s="25">
        <v>17</v>
      </c>
      <c r="EL236" s="3" t="s">
        <v>813</v>
      </c>
      <c r="EN236" s="1">
        <v>1</v>
      </c>
      <c r="EO236" s="67">
        <v>0.9</v>
      </c>
      <c r="FL236">
        <v>18</v>
      </c>
      <c r="HR236" s="4">
        <v>7</v>
      </c>
      <c r="JD236">
        <v>8</v>
      </c>
      <c r="JE236" s="12">
        <f t="shared" si="31"/>
        <v>33</v>
      </c>
      <c r="JF236" s="4">
        <v>35</v>
      </c>
      <c r="JI236" s="29" t="s">
        <v>854</v>
      </c>
      <c r="JS236">
        <v>5.1100000000000003</v>
      </c>
      <c r="JT236">
        <v>10.57</v>
      </c>
      <c r="JU236" s="103">
        <v>10.48</v>
      </c>
      <c r="JV236" s="37"/>
      <c r="JW236" s="140"/>
      <c r="JX236" s="37"/>
      <c r="JZ236" s="106">
        <v>4</v>
      </c>
      <c r="KA236" s="5">
        <v>4</v>
      </c>
      <c r="KF236" s="137"/>
      <c r="KG236" s="137"/>
      <c r="KH236" s="103">
        <v>3.22</v>
      </c>
      <c r="KI236" s="103">
        <v>0.18</v>
      </c>
      <c r="KJ236" s="103" t="e">
        <f>IF((AND(KF236="",#REF!= "")),"",KF236+#REF!)</f>
        <v>#REF!</v>
      </c>
      <c r="KK236" s="103" t="e">
        <f>IF((AND(KG236="",#REF!= "")),"",KG236+#REF!)</f>
        <v>#REF!</v>
      </c>
      <c r="KL236" s="103">
        <f t="shared" si="29"/>
        <v>14.48</v>
      </c>
      <c r="KM236" s="103">
        <f>IF(ISBLANK(JU236),"",IF(ISBLANK(JS238),"",IFERROR(((JU236-JS238)/0.36/P236),"")))</f>
        <v>0.25825825825825832</v>
      </c>
      <c r="KN236" s="103">
        <f>IF(ISBLANK(JU236),"",IF(ISBLANK(JU238),"",IFERROR(((JU236-JU238)/0.36/P236),"")))</f>
        <v>0.28078078078078078</v>
      </c>
      <c r="KO236" s="103">
        <f>IF(ISBLANK(KL236),"",IF(ISBLANK(JT238),"",IFERROR(((KL236-JT238)/0.36/P236),"")))</f>
        <v>0.28490990990990989</v>
      </c>
      <c r="KP236" s="103">
        <f>IF(ISBLANK(KL238),"",IF(ISBLANK(KL236),"",IFERROR(((KL236-KL238)/0.36/P236),"")))</f>
        <v>0.35585585585585588</v>
      </c>
      <c r="KU236">
        <v>14.48</v>
      </c>
      <c r="KV236" s="73">
        <v>40.222222222222221</v>
      </c>
      <c r="KW236" s="73">
        <v>0.25825825825825832</v>
      </c>
      <c r="KX236" s="73">
        <v>0.28078078078078078</v>
      </c>
      <c r="KY236" s="73">
        <v>0.28490990990990989</v>
      </c>
      <c r="KZ236" s="73">
        <v>0.35585585585585588</v>
      </c>
    </row>
    <row r="237" spans="1:312" x14ac:dyDescent="0.25">
      <c r="A237" s="12" t="s">
        <v>414</v>
      </c>
      <c r="B237" s="4" t="s">
        <v>687</v>
      </c>
      <c r="C237" s="4" t="s">
        <v>663</v>
      </c>
      <c r="D237" s="4" t="s">
        <v>740</v>
      </c>
      <c r="E237" s="4" t="s">
        <v>31</v>
      </c>
      <c r="F237" s="12" t="s">
        <v>561</v>
      </c>
      <c r="G237" s="12" t="s">
        <v>556</v>
      </c>
      <c r="H237" s="24">
        <v>3</v>
      </c>
      <c r="I237" s="12" t="s">
        <v>562</v>
      </c>
      <c r="J237" s="12" t="s">
        <v>567</v>
      </c>
      <c r="K237" s="23">
        <v>998</v>
      </c>
      <c r="L237" s="94">
        <v>-3.295644969</v>
      </c>
      <c r="M237" s="94">
        <v>34.852435010999997</v>
      </c>
      <c r="N237" s="21">
        <v>43006</v>
      </c>
      <c r="O237" s="21">
        <v>43080</v>
      </c>
      <c r="P237" s="23">
        <f t="shared" si="30"/>
        <v>74</v>
      </c>
      <c r="Q237" s="73">
        <f>INDEX([1]Sheet1!$J:$J,MATCH(A237,[1]Sheet1!$A:$A,0))</f>
        <v>151.07364628299999</v>
      </c>
      <c r="R237" s="87" t="s">
        <v>94</v>
      </c>
      <c r="S237" s="81">
        <v>1</v>
      </c>
      <c r="T237" s="81">
        <v>1.6</v>
      </c>
      <c r="EH237" s="25">
        <v>1</v>
      </c>
      <c r="EI237" s="23">
        <f t="shared" si="26"/>
        <v>1</v>
      </c>
      <c r="EJ237" s="25">
        <v>7</v>
      </c>
      <c r="EL237" s="3" t="s">
        <v>813</v>
      </c>
      <c r="EN237" s="1">
        <v>2</v>
      </c>
      <c r="EO237" s="67">
        <v>2.5</v>
      </c>
      <c r="FL237">
        <v>10</v>
      </c>
      <c r="GG237" s="4">
        <v>7</v>
      </c>
      <c r="JD237">
        <v>10</v>
      </c>
      <c r="JE237" s="54">
        <f t="shared" si="31"/>
        <v>27</v>
      </c>
      <c r="JF237" s="4">
        <v>35</v>
      </c>
      <c r="JI237" s="29" t="s">
        <v>854</v>
      </c>
      <c r="JS237">
        <v>1.77</v>
      </c>
      <c r="JT237">
        <v>4.92</v>
      </c>
      <c r="JU237" s="103">
        <v>2</v>
      </c>
      <c r="JV237" s="37"/>
      <c r="JW237" s="128">
        <v>2</v>
      </c>
      <c r="JX237" s="37"/>
      <c r="JZ237" s="106">
        <v>6</v>
      </c>
      <c r="KA237" s="5">
        <v>3</v>
      </c>
      <c r="KF237" s="103">
        <v>1.79</v>
      </c>
      <c r="KG237" s="103">
        <v>0.16</v>
      </c>
      <c r="KH237" s="103">
        <v>3.32</v>
      </c>
      <c r="KI237" s="103">
        <v>0.34</v>
      </c>
      <c r="KJ237" s="103">
        <f>IF((AND(KF237="", KH236="")),"",KF237+KH236)</f>
        <v>5.01</v>
      </c>
      <c r="KK237" s="103">
        <f>IF((AND(KG237="", KI236="")),"",KG237+KI236)</f>
        <v>0.33999999999999997</v>
      </c>
      <c r="KL237" s="103">
        <f t="shared" si="29"/>
        <v>8</v>
      </c>
      <c r="KM237" s="103">
        <f>IF(ISBLANK(JU237),"",IF(ISBLANK(JS238),"",IFERROR(((JU237-JS238)/0.36/P237),"")))</f>
        <v>-6.006006006006006E-2</v>
      </c>
      <c r="KN237" s="103">
        <f>IF(ISBLANK(JU237),"",IF(ISBLANK(JU238),"",IFERROR(((JU237-JU238)/0.36/P237),"")))</f>
        <v>-3.7537537537537538E-2</v>
      </c>
      <c r="KO237" s="103">
        <f>IF(ISBLANK(KL237),"",IF(ISBLANK(JT238),"",IFERROR(((KL237-JT238)/0.36/P237),"")))</f>
        <v>4.1666666666666644E-2</v>
      </c>
      <c r="KP237" s="103">
        <f>IF(ISBLANK(KL238),"",IF(ISBLANK(KL237),"",IFERROR(((KL237-KL238)/0.36/P237),"")))</f>
        <v>0.11261261261261261</v>
      </c>
      <c r="KU237">
        <v>8</v>
      </c>
      <c r="KV237" s="73">
        <v>22.222222222222221</v>
      </c>
      <c r="KW237" s="73">
        <v>-6.006006006006006E-2</v>
      </c>
      <c r="KX237" s="73">
        <v>-3.7537537537537538E-2</v>
      </c>
      <c r="KY237" s="73">
        <v>4.1666666666666644E-2</v>
      </c>
      <c r="KZ237" s="73">
        <v>0.11261261261261261</v>
      </c>
    </row>
    <row r="238" spans="1:312" x14ac:dyDescent="0.25">
      <c r="A238" s="12" t="s">
        <v>415</v>
      </c>
      <c r="B238" s="4" t="s">
        <v>687</v>
      </c>
      <c r="C238" s="4" t="s">
        <v>663</v>
      </c>
      <c r="D238" s="4" t="s">
        <v>740</v>
      </c>
      <c r="E238" s="4" t="s">
        <v>31</v>
      </c>
      <c r="F238" s="12" t="s">
        <v>561</v>
      </c>
      <c r="G238" s="12" t="s">
        <v>556</v>
      </c>
      <c r="H238" s="24">
        <v>3</v>
      </c>
      <c r="I238" s="12" t="s">
        <v>559</v>
      </c>
      <c r="J238" s="12" t="s">
        <v>567</v>
      </c>
      <c r="K238" s="23">
        <v>998</v>
      </c>
      <c r="L238" s="94">
        <v>-3.295644969</v>
      </c>
      <c r="M238" s="94">
        <v>34.852435010999997</v>
      </c>
      <c r="N238" s="21">
        <v>43006</v>
      </c>
      <c r="O238" s="21">
        <v>43080</v>
      </c>
      <c r="P238" s="23">
        <f t="shared" si="30"/>
        <v>74</v>
      </c>
      <c r="Q238" s="73">
        <f>INDEX([1]Sheet1!$J:$J,MATCH(A238,[1]Sheet1!$A:$A,0))</f>
        <v>151.07364628299999</v>
      </c>
      <c r="R238" s="87" t="s">
        <v>94</v>
      </c>
      <c r="S238" s="81">
        <v>1.75</v>
      </c>
      <c r="T238" s="81">
        <v>1.4</v>
      </c>
      <c r="EH238" s="25">
        <v>10</v>
      </c>
      <c r="EI238" s="23">
        <f t="shared" si="26"/>
        <v>10</v>
      </c>
      <c r="EJ238" s="25">
        <v>10</v>
      </c>
      <c r="EN238" s="1">
        <v>2.5</v>
      </c>
      <c r="EO238" s="67">
        <v>1.9</v>
      </c>
      <c r="FL238">
        <v>5</v>
      </c>
      <c r="JD238">
        <v>5</v>
      </c>
      <c r="JE238" s="12">
        <f t="shared" si="31"/>
        <v>10</v>
      </c>
      <c r="JF238" s="4">
        <v>10</v>
      </c>
      <c r="JH238" s="3" t="s">
        <v>752</v>
      </c>
      <c r="JI238" s="29" t="s">
        <v>854</v>
      </c>
      <c r="JS238">
        <v>3.6</v>
      </c>
      <c r="JT238">
        <v>6.8900000000000006</v>
      </c>
      <c r="JU238" s="103">
        <v>3</v>
      </c>
      <c r="JV238" s="37"/>
      <c r="JW238" s="128">
        <v>3</v>
      </c>
      <c r="JX238" s="37"/>
      <c r="JZ238" s="106">
        <v>2</v>
      </c>
      <c r="KA238" s="5">
        <v>2</v>
      </c>
      <c r="KF238" s="103">
        <v>1.75</v>
      </c>
      <c r="KG238" s="103">
        <v>0.15</v>
      </c>
      <c r="KH238" s="103">
        <v>4.16</v>
      </c>
      <c r="KI238" s="103">
        <v>0.4</v>
      </c>
      <c r="KJ238" s="103">
        <f t="shared" ref="KJ238:KJ269" si="32">IF((AND(KF238="", KH238="")),"",KF238+KH238)</f>
        <v>5.91</v>
      </c>
      <c r="KK238" s="103">
        <f t="shared" ref="KK238:KK269" si="33">IF((AND(KG238="", KI238="")),"",KG238+KI238)</f>
        <v>0.55000000000000004</v>
      </c>
      <c r="KL238" s="103">
        <f t="shared" si="29"/>
        <v>5</v>
      </c>
      <c r="KM238" s="103">
        <f>IF(ISBLANK(JU238),"",IF(ISBLANK(JS238),"",IFERROR(((JU238-JS238)/0.36/P238),"")))</f>
        <v>-2.2522522522522525E-2</v>
      </c>
      <c r="KO238" s="103">
        <f>IF(ISBLANK(KL238),"",IF(ISBLANK(JT238),"",IFERROR(((KL238-JT238)/0.36/P238),"")))</f>
        <v>-7.0945945945945971E-2</v>
      </c>
      <c r="KU238">
        <v>5</v>
      </c>
      <c r="KV238" s="73">
        <v>13.888888888888889</v>
      </c>
      <c r="KW238" s="73">
        <v>-2.2522522522522525E-2</v>
      </c>
      <c r="KX238" s="73"/>
      <c r="KY238" s="73">
        <v>-7.0945945945945971E-2</v>
      </c>
      <c r="KZ238" s="73"/>
    </row>
    <row r="239" spans="1:312" x14ac:dyDescent="0.25">
      <c r="A239" s="12" t="s">
        <v>416</v>
      </c>
      <c r="B239" s="4" t="s">
        <v>678</v>
      </c>
      <c r="C239" s="4" t="s">
        <v>663</v>
      </c>
      <c r="D239" s="4" t="s">
        <v>741</v>
      </c>
      <c r="E239" s="4" t="s">
        <v>31</v>
      </c>
      <c r="F239" s="12" t="s">
        <v>561</v>
      </c>
      <c r="G239" s="12" t="s">
        <v>556</v>
      </c>
      <c r="H239" s="24">
        <v>4</v>
      </c>
      <c r="I239" s="12" t="s">
        <v>557</v>
      </c>
      <c r="J239" s="12" t="s">
        <v>567</v>
      </c>
      <c r="K239" s="23">
        <v>1000</v>
      </c>
      <c r="L239" s="94">
        <v>-3.296013018</v>
      </c>
      <c r="M239" s="94">
        <v>34.854326974999999</v>
      </c>
      <c r="N239" s="21">
        <v>43006</v>
      </c>
      <c r="O239" s="21">
        <v>43080</v>
      </c>
      <c r="P239" s="23">
        <f t="shared" si="30"/>
        <v>74</v>
      </c>
      <c r="Q239" s="73">
        <f>INDEX([1]Sheet1!$J:$J,MATCH(A239,[1]Sheet1!$A:$A,0))</f>
        <v>214.846940249</v>
      </c>
      <c r="R239" s="87" t="s">
        <v>94</v>
      </c>
      <c r="S239" s="81">
        <v>1.25</v>
      </c>
      <c r="T239" s="81">
        <v>2.4</v>
      </c>
      <c r="EH239" s="25">
        <v>10</v>
      </c>
      <c r="EI239" s="23">
        <f t="shared" si="26"/>
        <v>10</v>
      </c>
      <c r="EJ239" s="25">
        <v>10</v>
      </c>
      <c r="EN239" s="1">
        <v>1</v>
      </c>
      <c r="EO239" s="67">
        <v>5.0999999999999996</v>
      </c>
      <c r="FL239">
        <v>5</v>
      </c>
      <c r="JD239">
        <v>15</v>
      </c>
      <c r="JE239" s="54">
        <f t="shared" si="31"/>
        <v>20</v>
      </c>
      <c r="JF239" s="4">
        <v>20</v>
      </c>
      <c r="JI239" s="29" t="s">
        <v>854</v>
      </c>
      <c r="JS239">
        <v>3.8</v>
      </c>
      <c r="JT239">
        <v>7.67</v>
      </c>
      <c r="JU239" s="103">
        <v>3</v>
      </c>
      <c r="JV239" s="37"/>
      <c r="JW239" s="128">
        <v>3</v>
      </c>
      <c r="JX239" s="37"/>
      <c r="JZ239" s="106">
        <v>8</v>
      </c>
      <c r="KA239" s="5">
        <v>3.2</v>
      </c>
      <c r="KF239" s="103">
        <v>2.35</v>
      </c>
      <c r="KG239" s="103">
        <v>0.08</v>
      </c>
      <c r="KH239" s="103">
        <v>4.41</v>
      </c>
      <c r="KI239" s="103">
        <v>0.24</v>
      </c>
      <c r="KJ239" s="103">
        <f t="shared" si="32"/>
        <v>6.76</v>
      </c>
      <c r="KK239" s="103">
        <f t="shared" si="33"/>
        <v>0.32</v>
      </c>
      <c r="KL239" s="103">
        <f t="shared" si="29"/>
        <v>11</v>
      </c>
      <c r="KM239" s="103">
        <f>IF(ISBLANK(JU239),"",IF(ISBLANK(JS241),"",IFERROR(((JU239-JS241)/0.36/P239),"")))</f>
        <v>4.8048048048048055E-2</v>
      </c>
      <c r="KN239" s="103">
        <f>IF(ISBLANK(JU239),"",IF(ISBLANK(JU241),"",IFERROR(((JU239-JU241)/0.36/P239),"")))</f>
        <v>-0.15015015015015015</v>
      </c>
      <c r="KO239" s="103">
        <f>IF(ISBLANK(KL239),"",IF(ISBLANK(JT241),"",IFERROR(((KL239-JT241)/0.36/P239),"")))</f>
        <v>0.1753003003003003</v>
      </c>
      <c r="KP239" s="103">
        <f>IF(ISBLANK(KL241),"",IF(ISBLANK(KL239),"",IFERROR(((KL239-KL241)/0.36/P239),"")))</f>
        <v>7.5075075075075076E-2</v>
      </c>
      <c r="KU239">
        <v>11</v>
      </c>
      <c r="KV239" s="73">
        <v>30.555555555555557</v>
      </c>
      <c r="KW239" s="73">
        <v>4.8048048048048055E-2</v>
      </c>
      <c r="KX239" s="73">
        <v>-0.15015015015015015</v>
      </c>
      <c r="KY239" s="73">
        <v>0.1753003003003003</v>
      </c>
      <c r="KZ239" s="73">
        <v>7.5075075075075076E-2</v>
      </c>
    </row>
    <row r="240" spans="1:312" x14ac:dyDescent="0.25">
      <c r="A240" s="12" t="s">
        <v>417</v>
      </c>
      <c r="B240" s="4" t="s">
        <v>678</v>
      </c>
      <c r="C240" s="4" t="s">
        <v>663</v>
      </c>
      <c r="D240" s="4" t="s">
        <v>741</v>
      </c>
      <c r="E240" s="4" t="s">
        <v>31</v>
      </c>
      <c r="F240" s="12" t="s">
        <v>561</v>
      </c>
      <c r="G240" s="12" t="s">
        <v>556</v>
      </c>
      <c r="H240" s="24">
        <v>4</v>
      </c>
      <c r="I240" s="12" t="s">
        <v>562</v>
      </c>
      <c r="J240" s="12" t="s">
        <v>567</v>
      </c>
      <c r="K240" s="23">
        <v>1000</v>
      </c>
      <c r="L240" s="94">
        <v>-3.296013018</v>
      </c>
      <c r="M240" s="94">
        <v>34.854326974999999</v>
      </c>
      <c r="N240" s="21">
        <v>43006</v>
      </c>
      <c r="O240" s="21">
        <v>43080</v>
      </c>
      <c r="P240" s="23">
        <f t="shared" si="30"/>
        <v>74</v>
      </c>
      <c r="Q240" s="73">
        <f>INDEX([1]Sheet1!$J:$J,MATCH(A240,[1]Sheet1!$A:$A,0))</f>
        <v>214.846940249</v>
      </c>
      <c r="R240" s="87" t="s">
        <v>94</v>
      </c>
      <c r="S240" s="81">
        <v>1.75</v>
      </c>
      <c r="T240" s="81">
        <v>3.4</v>
      </c>
      <c r="AL240" s="100">
        <v>4</v>
      </c>
      <c r="EH240" s="25">
        <v>8</v>
      </c>
      <c r="EI240" s="23">
        <f t="shared" si="26"/>
        <v>12</v>
      </c>
      <c r="EJ240" s="25">
        <v>12</v>
      </c>
      <c r="EN240" s="1">
        <v>1</v>
      </c>
      <c r="EO240" s="67">
        <v>5.2</v>
      </c>
      <c r="FL240">
        <v>25</v>
      </c>
      <c r="JD240">
        <v>20</v>
      </c>
      <c r="JE240" s="12">
        <f t="shared" si="31"/>
        <v>45</v>
      </c>
      <c r="JF240" s="4">
        <v>45</v>
      </c>
      <c r="JI240" s="29" t="s">
        <v>854</v>
      </c>
      <c r="JS240">
        <v>3.92</v>
      </c>
      <c r="JT240">
        <v>10.210000000000001</v>
      </c>
      <c r="JU240" s="103">
        <v>4</v>
      </c>
      <c r="JV240" s="37"/>
      <c r="JW240" s="128">
        <v>4</v>
      </c>
      <c r="JX240" s="37"/>
      <c r="JZ240" s="106">
        <v>1.31</v>
      </c>
      <c r="KA240" s="139"/>
      <c r="KF240" s="103">
        <v>1.65</v>
      </c>
      <c r="KG240" s="103">
        <v>0.04</v>
      </c>
      <c r="KH240" s="137"/>
      <c r="KI240" s="137"/>
      <c r="KJ240" s="103">
        <f t="shared" si="32"/>
        <v>1.65</v>
      </c>
      <c r="KK240" s="103">
        <f t="shared" si="33"/>
        <v>0.04</v>
      </c>
      <c r="KL240" s="103">
        <f t="shared" si="29"/>
        <v>5.3100000000000005</v>
      </c>
      <c r="KM240" s="103">
        <f>IF(ISBLANK(JU240),"",IF(ISBLANK(JS241),"",IFERROR(((JU240-JS241)/0.36/P240),"")))</f>
        <v>8.55855855855856E-2</v>
      </c>
      <c r="KN240" s="103">
        <f>IF(ISBLANK(JU240),"",IF(ISBLANK(JU241),"",IFERROR(((JU240-JU241)/0.36/P240),"")))</f>
        <v>-0.11261261261261261</v>
      </c>
      <c r="KO240" s="103">
        <f>IF(ISBLANK(KL240),"",IF(ISBLANK(JT241),"",IFERROR(((KL240-JT241)/0.36/P240),"")))</f>
        <v>-3.8288288288288272E-2</v>
      </c>
      <c r="KP240" s="103">
        <f>IF(ISBLANK(KL241),"",IF(ISBLANK(KL240),"",IFERROR(((KL240-KL241)/0.36/P240),"")))</f>
        <v>-0.13851351351351349</v>
      </c>
      <c r="KU240">
        <v>5.3100000000000005</v>
      </c>
      <c r="KV240" s="73">
        <v>14.750000000000002</v>
      </c>
      <c r="KW240" s="73">
        <v>8.55855855855856E-2</v>
      </c>
      <c r="KX240" s="73">
        <v>-0.11261261261261261</v>
      </c>
      <c r="KY240" s="73">
        <v>-3.8288288288288272E-2</v>
      </c>
      <c r="KZ240" s="73">
        <v>-0.13851351351351349</v>
      </c>
    </row>
    <row r="241" spans="1:312" x14ac:dyDescent="0.25">
      <c r="A241" s="12" t="s">
        <v>418</v>
      </c>
      <c r="B241" s="4" t="s">
        <v>678</v>
      </c>
      <c r="C241" s="4" t="s">
        <v>663</v>
      </c>
      <c r="D241" s="4" t="s">
        <v>741</v>
      </c>
      <c r="E241" s="4" t="s">
        <v>31</v>
      </c>
      <c r="F241" s="12" t="s">
        <v>561</v>
      </c>
      <c r="G241" s="12" t="s">
        <v>556</v>
      </c>
      <c r="H241" s="24">
        <v>4</v>
      </c>
      <c r="I241" s="12" t="s">
        <v>559</v>
      </c>
      <c r="J241" s="12" t="s">
        <v>567</v>
      </c>
      <c r="K241" s="23">
        <v>1000</v>
      </c>
      <c r="L241" s="94">
        <v>-3.296013018</v>
      </c>
      <c r="M241" s="94">
        <v>34.854326974999999</v>
      </c>
      <c r="N241" s="21">
        <v>43006</v>
      </c>
      <c r="O241" s="21">
        <v>43080</v>
      </c>
      <c r="P241" s="23">
        <f t="shared" si="30"/>
        <v>74</v>
      </c>
      <c r="Q241" s="73">
        <f>INDEX([1]Sheet1!$J:$J,MATCH(A241,[1]Sheet1!$A:$A,0))</f>
        <v>214.846940249</v>
      </c>
      <c r="R241" s="87" t="s">
        <v>94</v>
      </c>
      <c r="S241" s="81">
        <v>1.5</v>
      </c>
      <c r="T241" s="81">
        <v>7.6</v>
      </c>
      <c r="EH241" s="25">
        <v>10</v>
      </c>
      <c r="EI241" s="23">
        <f t="shared" si="26"/>
        <v>10</v>
      </c>
      <c r="EJ241" s="25">
        <v>14</v>
      </c>
      <c r="EL241" s="3" t="s">
        <v>813</v>
      </c>
      <c r="EN241" s="1">
        <v>1.5</v>
      </c>
      <c r="EO241" s="67">
        <v>2.6</v>
      </c>
      <c r="FL241">
        <v>15</v>
      </c>
      <c r="JD241">
        <v>25</v>
      </c>
      <c r="JE241" s="54">
        <f t="shared" si="31"/>
        <v>40</v>
      </c>
      <c r="JF241" s="4">
        <v>40</v>
      </c>
      <c r="JI241" s="29" t="s">
        <v>854</v>
      </c>
      <c r="JS241">
        <v>1.72</v>
      </c>
      <c r="JT241">
        <v>6.33</v>
      </c>
      <c r="JU241" s="103">
        <v>7</v>
      </c>
      <c r="JV241" s="37"/>
      <c r="JW241" s="128">
        <v>3</v>
      </c>
      <c r="JX241" s="37"/>
      <c r="JZ241" s="106">
        <v>2</v>
      </c>
      <c r="KA241" s="5">
        <v>2</v>
      </c>
      <c r="KF241" s="103">
        <v>2.2799999999999998</v>
      </c>
      <c r="KG241" s="103">
        <v>0.08</v>
      </c>
      <c r="KH241" s="103">
        <v>3.68</v>
      </c>
      <c r="KI241" s="103">
        <v>0.17</v>
      </c>
      <c r="KJ241" s="103">
        <f t="shared" si="32"/>
        <v>5.96</v>
      </c>
      <c r="KK241" s="103">
        <f t="shared" si="33"/>
        <v>0.25</v>
      </c>
      <c r="KL241" s="103">
        <f t="shared" si="29"/>
        <v>9</v>
      </c>
      <c r="KM241" s="103">
        <f>IF(ISBLANK(JU241),"",IF(ISBLANK(JS241),"",IFERROR(((JU241-JS241)/0.36/P241),"")))</f>
        <v>0.19819819819819823</v>
      </c>
      <c r="KO241" s="103">
        <f>IF(ISBLANK(KL241),"",IF(ISBLANK(JT241),"",IFERROR(((KL241-JT241)/0.36/P241),"")))</f>
        <v>0.10022522522522523</v>
      </c>
      <c r="KU241">
        <v>9</v>
      </c>
      <c r="KV241" s="73">
        <v>25</v>
      </c>
      <c r="KW241" s="73">
        <v>0.19819819819819823</v>
      </c>
      <c r="KX241" s="73"/>
      <c r="KY241" s="73">
        <v>0.10022522522522523</v>
      </c>
      <c r="KZ241" s="73"/>
    </row>
    <row r="242" spans="1:312" x14ac:dyDescent="0.25">
      <c r="A242" s="12" t="s">
        <v>419</v>
      </c>
      <c r="B242" s="4" t="s">
        <v>679</v>
      </c>
      <c r="C242" s="4" t="s">
        <v>664</v>
      </c>
      <c r="D242" s="4" t="s">
        <v>742</v>
      </c>
      <c r="E242" s="4" t="s">
        <v>59</v>
      </c>
      <c r="F242" s="12" t="s">
        <v>561</v>
      </c>
      <c r="G242" s="12" t="s">
        <v>560</v>
      </c>
      <c r="H242" s="24">
        <v>1</v>
      </c>
      <c r="I242" s="12" t="s">
        <v>557</v>
      </c>
      <c r="J242" s="12" t="s">
        <v>567</v>
      </c>
      <c r="K242" s="23">
        <v>1009</v>
      </c>
      <c r="L242" s="94">
        <v>-3.3032119830000002</v>
      </c>
      <c r="M242" s="94">
        <v>34.847736032999997</v>
      </c>
      <c r="N242" s="21">
        <v>43005</v>
      </c>
      <c r="O242" s="21">
        <v>43079</v>
      </c>
      <c r="P242" s="23">
        <f t="shared" si="30"/>
        <v>74</v>
      </c>
      <c r="Q242" s="73">
        <f>INDEX([1]Sheet1!$J:$J,MATCH(A242,[1]Sheet1!$A:$A,0))</f>
        <v>128.54716680300001</v>
      </c>
      <c r="R242" s="87" t="s">
        <v>292</v>
      </c>
      <c r="S242" s="81">
        <v>0</v>
      </c>
      <c r="T242" s="81">
        <v>0</v>
      </c>
      <c r="EH242" s="25">
        <v>1</v>
      </c>
      <c r="EI242" s="23">
        <f t="shared" si="26"/>
        <v>1</v>
      </c>
      <c r="EJ242" s="25">
        <v>4</v>
      </c>
      <c r="EN242" s="1">
        <v>0.8</v>
      </c>
      <c r="EO242" s="67">
        <v>1.6</v>
      </c>
      <c r="FC242">
        <v>5</v>
      </c>
      <c r="JD242">
        <v>10</v>
      </c>
      <c r="JE242" s="12">
        <f t="shared" si="31"/>
        <v>15</v>
      </c>
      <c r="JF242" s="4">
        <v>25</v>
      </c>
      <c r="JI242" s="29" t="s">
        <v>854</v>
      </c>
      <c r="JS242">
        <v>0.18</v>
      </c>
      <c r="JT242">
        <v>2.37</v>
      </c>
      <c r="JU242" s="103">
        <v>1</v>
      </c>
      <c r="JV242" s="37"/>
      <c r="JW242" s="128">
        <v>1</v>
      </c>
      <c r="JX242" s="37"/>
      <c r="JZ242" s="106">
        <v>1</v>
      </c>
      <c r="KF242" s="103">
        <v>3.4</v>
      </c>
      <c r="KG242" s="103">
        <v>0.2</v>
      </c>
      <c r="KH242" s="103">
        <v>3.68</v>
      </c>
      <c r="KI242" s="103">
        <v>0.31</v>
      </c>
      <c r="KJ242" s="103" t="e">
        <f>IF((AND(KF242="",#REF!= "")),"",KF242+#REF!)</f>
        <v>#REF!</v>
      </c>
      <c r="KK242" s="103" t="e">
        <f>IF((AND(KG242="",#REF!= "")),"",KG242+#REF!)</f>
        <v>#REF!</v>
      </c>
      <c r="KL242" s="103">
        <f t="shared" si="29"/>
        <v>2</v>
      </c>
      <c r="KM242" s="103">
        <f>IF(ISBLANK(JU242),"",IF(ISBLANK(JS243),"",IFERROR(((JU242-JS243)/0.36/P242),"")))</f>
        <v>3.7537537537537538E-2</v>
      </c>
      <c r="KN242" s="103">
        <f>IF(ISBLANK(JU242),"",IF(ISBLANK(JU243),"",IFERROR(((JU242-JU243)/0.36/P242),"")))</f>
        <v>5.6306306306306312E-3</v>
      </c>
      <c r="KO242" s="103">
        <f>IF(ISBLANK(KL242),"",IF(ISBLANK(JT243),"",IFERROR(((KL242-JT243)/0.36/P242),"")))</f>
        <v>7.5075075075075076E-2</v>
      </c>
      <c r="KP242" s="103">
        <f>IF(ISBLANK(KL243),"",IF(ISBLANK(KL242),"",IFERROR(((KL242-KL243)/0.36/P242),"")))</f>
        <v>-0.33633633633633631</v>
      </c>
      <c r="KU242">
        <v>2</v>
      </c>
      <c r="KV242" s="73">
        <v>5.5555555555555554</v>
      </c>
      <c r="KW242" s="73">
        <v>3.7537537537537538E-2</v>
      </c>
      <c r="KX242" s="73">
        <v>5.6306306306306312E-3</v>
      </c>
      <c r="KY242" s="73">
        <v>7.5075075075075076E-2</v>
      </c>
      <c r="KZ242" s="73">
        <v>-0.33633633633633631</v>
      </c>
    </row>
    <row r="243" spans="1:312" x14ac:dyDescent="0.25">
      <c r="A243" s="12" t="s">
        <v>420</v>
      </c>
      <c r="B243" s="4" t="s">
        <v>679</v>
      </c>
      <c r="C243" s="4" t="s">
        <v>664</v>
      </c>
      <c r="D243" s="4" t="s">
        <v>742</v>
      </c>
      <c r="E243" s="4" t="s">
        <v>59</v>
      </c>
      <c r="F243" s="12" t="s">
        <v>561</v>
      </c>
      <c r="G243" s="12" t="s">
        <v>560</v>
      </c>
      <c r="H243" s="24">
        <v>1</v>
      </c>
      <c r="I243" s="12" t="s">
        <v>559</v>
      </c>
      <c r="J243" s="12" t="s">
        <v>567</v>
      </c>
      <c r="K243" s="23">
        <v>1009</v>
      </c>
      <c r="L243" s="94">
        <v>-3.3032119830000002</v>
      </c>
      <c r="M243" s="94">
        <v>34.847736032999997</v>
      </c>
      <c r="N243" s="21">
        <v>43005</v>
      </c>
      <c r="O243" s="21">
        <v>43079</v>
      </c>
      <c r="P243" s="23">
        <f t="shared" si="30"/>
        <v>74</v>
      </c>
      <c r="Q243" s="73">
        <f>INDEX([1]Sheet1!$J:$J,MATCH(A243,[1]Sheet1!$A:$A,0))</f>
        <v>128.54716680300001</v>
      </c>
      <c r="R243" s="87" t="s">
        <v>292</v>
      </c>
      <c r="S243" s="81">
        <v>0</v>
      </c>
      <c r="T243" s="81">
        <v>0</v>
      </c>
      <c r="EH243" s="25">
        <v>1</v>
      </c>
      <c r="EI243" s="23">
        <f t="shared" si="26"/>
        <v>1</v>
      </c>
      <c r="EJ243" s="25">
        <v>6</v>
      </c>
      <c r="EN243" s="1">
        <v>0</v>
      </c>
      <c r="EO243" s="67">
        <v>0.8</v>
      </c>
      <c r="FC243">
        <v>5</v>
      </c>
      <c r="JD243">
        <v>15</v>
      </c>
      <c r="JE243" s="54">
        <f t="shared" si="31"/>
        <v>20</v>
      </c>
      <c r="JF243" s="4">
        <v>35</v>
      </c>
      <c r="JH243" s="3" t="s">
        <v>753</v>
      </c>
      <c r="JI243" s="29" t="s">
        <v>854</v>
      </c>
      <c r="JS243">
        <v>0</v>
      </c>
      <c r="JT243">
        <v>0</v>
      </c>
      <c r="JU243" s="103">
        <v>0.85</v>
      </c>
      <c r="JV243" s="37"/>
      <c r="JW243" s="140"/>
      <c r="JX243" s="37"/>
      <c r="JZ243" s="106">
        <v>10.11</v>
      </c>
      <c r="KA243" s="139"/>
      <c r="KF243" s="137"/>
      <c r="KG243" s="137"/>
      <c r="KH243" s="146"/>
      <c r="KI243" s="146"/>
      <c r="KJ243" s="103">
        <f>IF((AND(KF243="", KH242="")),"",KF243+KH242)</f>
        <v>3.68</v>
      </c>
      <c r="KK243" s="103">
        <f>IF((AND(KG243="", KI242="")),"",KG243+KI242)</f>
        <v>0.31</v>
      </c>
      <c r="KL243" s="103">
        <f t="shared" si="29"/>
        <v>10.959999999999999</v>
      </c>
      <c r="KM243" s="103">
        <f>IF(ISBLANK(JU243),"",IF(ISBLANK(JS243),"",IFERROR(((JU243-JS243)/0.36/P243),"")))</f>
        <v>3.1906906906906909E-2</v>
      </c>
      <c r="KO243" s="103">
        <f>IF(ISBLANK(KL243),"",IF(ISBLANK(JT243),"",IFERROR(((KL243-JT243)/0.36/P243),"")))</f>
        <v>0.41141141141141141</v>
      </c>
      <c r="KU243">
        <v>10.959999999999999</v>
      </c>
      <c r="KV243" s="73">
        <v>30.444444444444443</v>
      </c>
      <c r="KW243" s="73">
        <v>3.1906906906906909E-2</v>
      </c>
      <c r="KX243" s="73"/>
      <c r="KY243" s="73">
        <v>0.41141141141141141</v>
      </c>
      <c r="KZ243" s="73"/>
    </row>
    <row r="244" spans="1:312" x14ac:dyDescent="0.25">
      <c r="A244" s="12" t="s">
        <v>421</v>
      </c>
      <c r="B244" s="4" t="s">
        <v>680</v>
      </c>
      <c r="C244" s="4" t="s">
        <v>664</v>
      </c>
      <c r="D244" s="4" t="s">
        <v>743</v>
      </c>
      <c r="E244" s="4" t="s">
        <v>59</v>
      </c>
      <c r="F244" s="12" t="s">
        <v>561</v>
      </c>
      <c r="G244" s="12" t="s">
        <v>560</v>
      </c>
      <c r="H244" s="24">
        <v>2</v>
      </c>
      <c r="I244" s="12" t="s">
        <v>557</v>
      </c>
      <c r="J244" s="12" t="s">
        <v>567</v>
      </c>
      <c r="K244" s="23">
        <v>1006</v>
      </c>
      <c r="L244" s="94">
        <v>-3.40842599</v>
      </c>
      <c r="M244" s="94">
        <v>34.850243982000002</v>
      </c>
      <c r="N244" s="21">
        <v>43005</v>
      </c>
      <c r="O244" s="21">
        <v>43079</v>
      </c>
      <c r="P244" s="23">
        <f t="shared" si="30"/>
        <v>74</v>
      </c>
      <c r="Q244" s="73">
        <f>INDEX([1]Sheet1!$J:$J,MATCH(A244,[1]Sheet1!$A:$A,0))</f>
        <v>128.54716680300001</v>
      </c>
      <c r="R244" s="87" t="s">
        <v>292</v>
      </c>
      <c r="S244" s="81">
        <v>0</v>
      </c>
      <c r="T244" s="81">
        <v>0</v>
      </c>
      <c r="EH244" s="25">
        <v>1</v>
      </c>
      <c r="EI244" s="23">
        <f t="shared" si="26"/>
        <v>1</v>
      </c>
      <c r="EJ244" s="25">
        <v>6</v>
      </c>
      <c r="EN244" s="1">
        <v>2.9</v>
      </c>
      <c r="EO244" s="67">
        <v>3.3</v>
      </c>
      <c r="ER244">
        <v>5</v>
      </c>
      <c r="FC244">
        <v>5</v>
      </c>
      <c r="FR244" s="4">
        <v>7</v>
      </c>
      <c r="HS244" s="4">
        <v>7</v>
      </c>
      <c r="JD244">
        <v>5</v>
      </c>
      <c r="JE244" s="12">
        <f t="shared" si="31"/>
        <v>29</v>
      </c>
      <c r="JF244" s="4">
        <v>35</v>
      </c>
      <c r="JI244" s="29" t="s">
        <v>854</v>
      </c>
      <c r="JS244">
        <v>0</v>
      </c>
      <c r="JT244">
        <v>0</v>
      </c>
      <c r="JU244" s="103">
        <v>1</v>
      </c>
      <c r="JV244" s="37"/>
      <c r="JW244" s="128">
        <v>1</v>
      </c>
      <c r="JX244" s="37"/>
      <c r="JZ244" s="106">
        <v>4</v>
      </c>
      <c r="KA244" s="5">
        <v>4</v>
      </c>
      <c r="KF244" s="103">
        <v>2.38</v>
      </c>
      <c r="KG244" s="103">
        <v>0.28999999999999998</v>
      </c>
      <c r="KH244" s="103">
        <v>3.64</v>
      </c>
      <c r="KI244" s="103">
        <v>0.59</v>
      </c>
      <c r="KJ244" s="103">
        <f t="shared" si="32"/>
        <v>6.02</v>
      </c>
      <c r="KK244" s="103">
        <f t="shared" si="33"/>
        <v>0.87999999999999989</v>
      </c>
      <c r="KL244" s="103">
        <f t="shared" si="29"/>
        <v>5</v>
      </c>
      <c r="KM244" s="103">
        <f>IF(ISBLANK(JU244),"",IF(ISBLANK(JS245),"",IFERROR(((JU244-JS245)/0.36/P244),"")))</f>
        <v>3.7537537537537538E-2</v>
      </c>
      <c r="KN244" s="103">
        <f>IF(ISBLANK(JU244),"",IF(ISBLANK(JU245),"",IFERROR(((JU244-JU245)/0.36/P244),"")))</f>
        <v>0</v>
      </c>
      <c r="KO244" s="103">
        <f>IF(ISBLANK(KL244),"",IF(ISBLANK(JT245),"",IFERROR(((KL244-JT245)/0.36/P244),"")))</f>
        <v>0.1876876876876877</v>
      </c>
      <c r="KP244" s="103">
        <f>IF(ISBLANK(KL245),"",IF(ISBLANK(KL244),"",IFERROR(((KL244-KL245)/0.36/P244),"")))</f>
        <v>0.11261261261261261</v>
      </c>
      <c r="KU244">
        <v>5</v>
      </c>
      <c r="KV244" s="73">
        <v>13.888888888888889</v>
      </c>
      <c r="KW244" s="73">
        <v>3.7537537537537538E-2</v>
      </c>
      <c r="KX244" s="73">
        <v>0</v>
      </c>
      <c r="KY244" s="73">
        <v>0.1876876876876877</v>
      </c>
      <c r="KZ244" s="73">
        <v>0.11261261261261261</v>
      </c>
    </row>
    <row r="245" spans="1:312" x14ac:dyDescent="0.25">
      <c r="A245" s="12" t="s">
        <v>422</v>
      </c>
      <c r="B245" s="4" t="s">
        <v>680</v>
      </c>
      <c r="C245" s="4" t="s">
        <v>664</v>
      </c>
      <c r="D245" s="12" t="s">
        <v>743</v>
      </c>
      <c r="E245" s="4" t="s">
        <v>59</v>
      </c>
      <c r="F245" s="12" t="s">
        <v>561</v>
      </c>
      <c r="G245" s="12" t="s">
        <v>560</v>
      </c>
      <c r="H245" s="24">
        <v>2</v>
      </c>
      <c r="I245" s="12" t="s">
        <v>559</v>
      </c>
      <c r="J245" s="12" t="s">
        <v>567</v>
      </c>
      <c r="K245" s="24">
        <v>1006</v>
      </c>
      <c r="L245" s="94">
        <v>-3.40842599</v>
      </c>
      <c r="M245" s="94">
        <v>34.850243982000002</v>
      </c>
      <c r="N245" s="21">
        <v>43005</v>
      </c>
      <c r="O245" s="21">
        <v>43079</v>
      </c>
      <c r="P245" s="23">
        <f t="shared" si="30"/>
        <v>74</v>
      </c>
      <c r="Q245" s="73">
        <f>INDEX([1]Sheet1!$J:$J,MATCH(A245,[1]Sheet1!$A:$A,0))</f>
        <v>128.54716680300001</v>
      </c>
      <c r="R245" s="87" t="s">
        <v>292</v>
      </c>
      <c r="S245" s="81">
        <v>0</v>
      </c>
      <c r="T245" s="81">
        <v>0</v>
      </c>
      <c r="EH245" s="25">
        <v>1</v>
      </c>
      <c r="EI245" s="23">
        <f t="shared" si="26"/>
        <v>1</v>
      </c>
      <c r="EJ245" s="25">
        <v>3</v>
      </c>
      <c r="EN245" s="1">
        <v>0</v>
      </c>
      <c r="EO245" s="67">
        <v>0.7</v>
      </c>
      <c r="GG245" s="4">
        <v>5</v>
      </c>
      <c r="JD245">
        <v>4</v>
      </c>
      <c r="JE245" s="54">
        <f t="shared" si="31"/>
        <v>9</v>
      </c>
      <c r="JF245" s="4">
        <v>10</v>
      </c>
      <c r="JI245" s="29" t="s">
        <v>854</v>
      </c>
      <c r="JS245">
        <v>0</v>
      </c>
      <c r="JT245">
        <v>0</v>
      </c>
      <c r="JU245" s="103">
        <v>1</v>
      </c>
      <c r="JV245" s="37"/>
      <c r="JW245" s="128">
        <v>1</v>
      </c>
      <c r="JX245" s="37"/>
      <c r="JZ245" s="106">
        <v>1</v>
      </c>
      <c r="KA245" s="5">
        <v>1</v>
      </c>
      <c r="KF245" s="103">
        <v>1.51</v>
      </c>
      <c r="KG245" s="103">
        <v>0.08</v>
      </c>
      <c r="KH245" s="103">
        <v>2.0299999999999998</v>
      </c>
      <c r="KI245" s="103">
        <v>0.05</v>
      </c>
      <c r="KJ245" s="103">
        <f t="shared" si="32"/>
        <v>3.54</v>
      </c>
      <c r="KK245" s="103">
        <f t="shared" si="33"/>
        <v>0.13</v>
      </c>
      <c r="KL245" s="103">
        <f t="shared" si="29"/>
        <v>2</v>
      </c>
      <c r="KM245" s="103">
        <f>IF(ISBLANK(JU245),"",IF(ISBLANK(JS245),"",IFERROR(((JU245-JS245)/0.36/P245),"")))</f>
        <v>3.7537537537537538E-2</v>
      </c>
      <c r="KO245" s="103">
        <f>IF(ISBLANK(KL245),"",IF(ISBLANK(JT245),"",IFERROR(((KL245-JT245)/0.36/P245),"")))</f>
        <v>7.5075075075075076E-2</v>
      </c>
      <c r="KU245">
        <v>2</v>
      </c>
      <c r="KV245" s="73">
        <v>5.5555555555555554</v>
      </c>
      <c r="KW245" s="73">
        <v>3.7537537537537538E-2</v>
      </c>
      <c r="KX245" s="73"/>
      <c r="KY245" s="73">
        <v>7.5075075075075076E-2</v>
      </c>
      <c r="KZ245" s="73"/>
    </row>
    <row r="246" spans="1:312" x14ac:dyDescent="0.25">
      <c r="A246" s="12" t="s">
        <v>423</v>
      </c>
      <c r="B246" s="12" t="s">
        <v>688</v>
      </c>
      <c r="C246" s="12" t="s">
        <v>664</v>
      </c>
      <c r="D246" s="12" t="s">
        <v>744</v>
      </c>
      <c r="E246" s="4" t="s">
        <v>59</v>
      </c>
      <c r="F246" s="12" t="s">
        <v>561</v>
      </c>
      <c r="G246" s="12" t="s">
        <v>560</v>
      </c>
      <c r="H246" s="24">
        <v>3</v>
      </c>
      <c r="I246" s="12" t="s">
        <v>557</v>
      </c>
      <c r="J246" s="12" t="s">
        <v>567</v>
      </c>
      <c r="K246" s="24">
        <v>1001</v>
      </c>
      <c r="L246" s="94">
        <v>-3.4063160140000002</v>
      </c>
      <c r="M246" s="94">
        <v>34.850407009999998</v>
      </c>
      <c r="N246" s="21">
        <v>43005</v>
      </c>
      <c r="O246" s="21">
        <v>43079</v>
      </c>
      <c r="P246" s="23">
        <f t="shared" si="30"/>
        <v>74</v>
      </c>
      <c r="Q246" s="73">
        <f>INDEX([1]Sheet1!$J:$J,MATCH(A246,[1]Sheet1!$A:$A,0))</f>
        <v>128.54716680300001</v>
      </c>
      <c r="R246" s="87" t="s">
        <v>292</v>
      </c>
      <c r="S246" s="81">
        <v>0</v>
      </c>
      <c r="T246" s="81">
        <v>0</v>
      </c>
      <c r="EH246" s="25">
        <v>1</v>
      </c>
      <c r="EI246" s="23">
        <f t="shared" si="26"/>
        <v>1</v>
      </c>
      <c r="EJ246" s="25">
        <v>4</v>
      </c>
      <c r="EN246" s="1">
        <v>0.5</v>
      </c>
      <c r="EO246" s="67">
        <v>2.5</v>
      </c>
      <c r="EQ246">
        <v>10</v>
      </c>
      <c r="JD246">
        <v>5</v>
      </c>
      <c r="JE246" s="12">
        <f t="shared" si="31"/>
        <v>15</v>
      </c>
      <c r="JF246" s="4">
        <v>18</v>
      </c>
      <c r="JI246" s="29" t="s">
        <v>854</v>
      </c>
      <c r="JS246">
        <v>0</v>
      </c>
      <c r="JT246">
        <v>0</v>
      </c>
      <c r="JU246" s="103">
        <v>1</v>
      </c>
      <c r="JV246" s="37"/>
      <c r="JW246" s="128">
        <v>1</v>
      </c>
      <c r="JX246" s="37"/>
      <c r="JZ246" s="106">
        <v>3.17</v>
      </c>
      <c r="KA246" s="139"/>
      <c r="KF246" s="103">
        <v>2.31</v>
      </c>
      <c r="KG246" s="103">
        <v>0.25</v>
      </c>
      <c r="KH246" s="137"/>
      <c r="KI246" s="137"/>
      <c r="KJ246" s="103">
        <f t="shared" si="32"/>
        <v>2.31</v>
      </c>
      <c r="KK246" s="103">
        <f t="shared" si="33"/>
        <v>0.25</v>
      </c>
      <c r="KL246" s="103">
        <f t="shared" si="29"/>
        <v>4.17</v>
      </c>
      <c r="KM246" s="103">
        <f>IF(ISBLANK(JU246),"",IF(ISBLANK(JS247),"",IFERROR(((JU246-JS247)/0.36/P246),"")))</f>
        <v>3.7537537537537538E-2</v>
      </c>
      <c r="KN246" s="103">
        <f>IF(ISBLANK(JU246),"",IF(ISBLANK(JU247),"",IFERROR(((JU246-JU247)/0.36/P246),"")))</f>
        <v>0</v>
      </c>
      <c r="KO246" s="103">
        <f>IF(ISBLANK(KL246),"",IF(ISBLANK(JT247),"",IFERROR(((KL246-JT247)/0.36/P246),"")))</f>
        <v>0.15653153153153154</v>
      </c>
      <c r="KP246" s="103">
        <f>IF(ISBLANK(KL247),"",IF(ISBLANK(KL246),"",IFERROR(((KL246-KL247)/0.36/P246),"")))</f>
        <v>7.3573573573573581E-2</v>
      </c>
      <c r="KU246">
        <v>4.17</v>
      </c>
      <c r="KV246" s="73">
        <v>11.583333333333334</v>
      </c>
      <c r="KW246" s="73">
        <v>3.7537537537537538E-2</v>
      </c>
      <c r="KX246" s="73">
        <v>0</v>
      </c>
      <c r="KY246" s="73">
        <v>0.15653153153153154</v>
      </c>
      <c r="KZ246" s="73">
        <v>7.3573573573573581E-2</v>
      </c>
    </row>
    <row r="247" spans="1:312" x14ac:dyDescent="0.25">
      <c r="A247" s="12" t="s">
        <v>424</v>
      </c>
      <c r="B247" s="12" t="s">
        <v>688</v>
      </c>
      <c r="C247" s="12" t="s">
        <v>664</v>
      </c>
      <c r="D247" s="12" t="s">
        <v>744</v>
      </c>
      <c r="E247" s="4" t="s">
        <v>59</v>
      </c>
      <c r="F247" s="12" t="s">
        <v>561</v>
      </c>
      <c r="G247" s="12" t="s">
        <v>560</v>
      </c>
      <c r="H247" s="24">
        <v>3</v>
      </c>
      <c r="I247" s="12" t="s">
        <v>559</v>
      </c>
      <c r="J247" s="12" t="s">
        <v>567</v>
      </c>
      <c r="K247" s="24">
        <v>1001</v>
      </c>
      <c r="L247" s="94">
        <v>-3.4063160140000002</v>
      </c>
      <c r="M247" s="94">
        <v>34.850407009999998</v>
      </c>
      <c r="N247" s="21">
        <v>43005</v>
      </c>
      <c r="O247" s="21">
        <v>43079</v>
      </c>
      <c r="P247" s="23">
        <f t="shared" si="30"/>
        <v>74</v>
      </c>
      <c r="Q247" s="73">
        <f>INDEX([1]Sheet1!$J:$J,MATCH(A247,[1]Sheet1!$A:$A,0))</f>
        <v>128.54716680300001</v>
      </c>
      <c r="R247" s="87" t="s">
        <v>292</v>
      </c>
      <c r="S247" s="81">
        <v>0</v>
      </c>
      <c r="T247" s="81">
        <v>0</v>
      </c>
      <c r="EH247" s="25">
        <v>1</v>
      </c>
      <c r="EI247" s="23">
        <f t="shared" si="26"/>
        <v>1</v>
      </c>
      <c r="EJ247" s="25">
        <v>3</v>
      </c>
      <c r="EN247" s="1">
        <v>0</v>
      </c>
      <c r="EO247" s="67">
        <v>1.74</v>
      </c>
      <c r="FC247">
        <v>5</v>
      </c>
      <c r="GG247" s="4">
        <v>7</v>
      </c>
      <c r="JD247">
        <v>7</v>
      </c>
      <c r="JE247" s="54">
        <f t="shared" si="31"/>
        <v>19</v>
      </c>
      <c r="JF247" s="4">
        <v>20</v>
      </c>
      <c r="JH247" s="3" t="s">
        <v>753</v>
      </c>
      <c r="JI247" s="29" t="s">
        <v>854</v>
      </c>
      <c r="JS247">
        <v>0</v>
      </c>
      <c r="JT247">
        <v>0</v>
      </c>
      <c r="JU247" s="103">
        <v>1</v>
      </c>
      <c r="JV247" s="37"/>
      <c r="JW247" s="128">
        <v>1</v>
      </c>
      <c r="JX247" s="37"/>
      <c r="JZ247" s="106">
        <v>1.21</v>
      </c>
      <c r="KA247" s="139"/>
      <c r="KF247" s="103">
        <v>2.38</v>
      </c>
      <c r="KG247" s="103">
        <v>0.11</v>
      </c>
      <c r="KH247" s="137"/>
      <c r="KI247" s="137"/>
      <c r="KJ247" s="103">
        <f t="shared" si="32"/>
        <v>2.38</v>
      </c>
      <c r="KK247" s="103">
        <f t="shared" si="33"/>
        <v>0.11</v>
      </c>
      <c r="KL247" s="103">
        <f t="shared" si="29"/>
        <v>2.21</v>
      </c>
      <c r="KM247" s="103">
        <f>IF(ISBLANK(JU247),"",IF(ISBLANK(JS247),"",IFERROR(((JU247-JS247)/0.36/P247),"")))</f>
        <v>3.7537537537537538E-2</v>
      </c>
      <c r="KO247" s="103">
        <f>IF(ISBLANK(KL247),"",IF(ISBLANK(JT247),"",IFERROR(((KL247-JT247)/0.36/P247),"")))</f>
        <v>8.2957957957957962E-2</v>
      </c>
      <c r="KU247">
        <v>2.21</v>
      </c>
      <c r="KV247" s="73">
        <v>6.1388888888888893</v>
      </c>
      <c r="KW247" s="73">
        <v>3.7537537537537538E-2</v>
      </c>
      <c r="KX247" s="73"/>
      <c r="KY247" s="73">
        <v>8.2957957957957962E-2</v>
      </c>
      <c r="KZ247" s="73"/>
    </row>
    <row r="248" spans="1:312" x14ac:dyDescent="0.25">
      <c r="A248" s="12" t="s">
        <v>425</v>
      </c>
      <c r="B248" s="4" t="s">
        <v>681</v>
      </c>
      <c r="C248" s="4" t="s">
        <v>664</v>
      </c>
      <c r="D248" s="4" t="s">
        <v>745</v>
      </c>
      <c r="E248" s="4" t="s">
        <v>59</v>
      </c>
      <c r="F248" s="12" t="s">
        <v>561</v>
      </c>
      <c r="G248" s="12" t="s">
        <v>560</v>
      </c>
      <c r="H248" s="24">
        <v>4</v>
      </c>
      <c r="I248" s="12" t="s">
        <v>557</v>
      </c>
      <c r="J248" s="12" t="s">
        <v>567</v>
      </c>
      <c r="K248" s="23">
        <v>1003</v>
      </c>
      <c r="L248" s="94">
        <v>-3.4068529590000001</v>
      </c>
      <c r="M248" s="94">
        <v>34.851600005999998</v>
      </c>
      <c r="N248" s="21">
        <v>43005</v>
      </c>
      <c r="O248" s="21">
        <v>43079</v>
      </c>
      <c r="P248" s="23">
        <f t="shared" si="30"/>
        <v>74</v>
      </c>
      <c r="Q248" s="73">
        <f>INDEX([1]Sheet1!$J:$J,MATCH(A248,[1]Sheet1!$A:$A,0))</f>
        <v>128.54716680300001</v>
      </c>
      <c r="R248" s="87" t="s">
        <v>292</v>
      </c>
      <c r="S248" s="81">
        <v>0</v>
      </c>
      <c r="T248" s="81">
        <v>0</v>
      </c>
      <c r="EH248" s="25">
        <v>1</v>
      </c>
      <c r="EI248" s="23">
        <f t="shared" si="26"/>
        <v>1</v>
      </c>
      <c r="EJ248" s="25">
        <v>7</v>
      </c>
      <c r="EN248" s="1">
        <v>0.5</v>
      </c>
      <c r="EO248" s="67">
        <v>3.2</v>
      </c>
      <c r="EQ248">
        <v>5</v>
      </c>
      <c r="FR248" s="4">
        <v>18</v>
      </c>
      <c r="HR248" s="4">
        <v>5</v>
      </c>
      <c r="JD248">
        <v>5</v>
      </c>
      <c r="JE248" s="12">
        <f t="shared" si="31"/>
        <v>33</v>
      </c>
      <c r="JF248" s="4">
        <v>35</v>
      </c>
      <c r="JI248" s="29" t="s">
        <v>854</v>
      </c>
      <c r="JS248">
        <v>0</v>
      </c>
      <c r="JT248">
        <v>0</v>
      </c>
      <c r="JU248" s="103">
        <v>1</v>
      </c>
      <c r="JV248" s="37"/>
      <c r="JW248" s="128">
        <v>1</v>
      </c>
      <c r="JX248" s="37"/>
      <c r="JZ248" s="106">
        <v>1</v>
      </c>
      <c r="KA248" s="5">
        <v>1</v>
      </c>
      <c r="KF248" s="103">
        <v>2.59</v>
      </c>
      <c r="KG248" s="103">
        <v>0.13</v>
      </c>
      <c r="KH248" s="103">
        <v>2.77</v>
      </c>
      <c r="KI248" s="103">
        <v>0.19</v>
      </c>
      <c r="KJ248" s="103">
        <f t="shared" si="32"/>
        <v>5.3599999999999994</v>
      </c>
      <c r="KK248" s="103">
        <f t="shared" si="33"/>
        <v>0.32</v>
      </c>
      <c r="KL248" s="103">
        <f t="shared" si="29"/>
        <v>2</v>
      </c>
      <c r="KM248" s="103">
        <f>IF(ISBLANK(JU248),"",IF(ISBLANK(JS249),"",IFERROR(((JU248-JS249)/0.36/P248),"")))</f>
        <v>3.7537537537537538E-2</v>
      </c>
      <c r="KN248" s="103">
        <f>IF(ISBLANK(JU248),"",IF(ISBLANK(JU249),"",IFERROR(((JU248-JU249)/0.36/P248),"")))</f>
        <v>0</v>
      </c>
      <c r="KO248" s="103">
        <f>IF(ISBLANK(KL248),"",IF(ISBLANK(JT249),"",IFERROR(((KL248-JT249)/0.36/P248),"")))</f>
        <v>7.5075075075075076E-2</v>
      </c>
      <c r="KP248" s="103">
        <f>IF(ISBLANK(KL249),"",IF(ISBLANK(KL248),"",IFERROR(((KL248-KL249)/0.36/P248),"")))</f>
        <v>0</v>
      </c>
      <c r="KU248">
        <v>2</v>
      </c>
      <c r="KV248" s="73">
        <v>5.5555555555555554</v>
      </c>
      <c r="KW248" s="73">
        <v>3.7537537537537538E-2</v>
      </c>
      <c r="KX248" s="73">
        <v>0</v>
      </c>
      <c r="KY248" s="73">
        <v>7.5075075075075076E-2</v>
      </c>
      <c r="KZ248" s="73">
        <v>0</v>
      </c>
    </row>
    <row r="249" spans="1:312" x14ac:dyDescent="0.25">
      <c r="A249" s="12" t="s">
        <v>426</v>
      </c>
      <c r="B249" s="4" t="s">
        <v>681</v>
      </c>
      <c r="C249" s="4" t="s">
        <v>664</v>
      </c>
      <c r="D249" s="4" t="s">
        <v>745</v>
      </c>
      <c r="E249" s="4" t="s">
        <v>59</v>
      </c>
      <c r="F249" s="12" t="s">
        <v>561</v>
      </c>
      <c r="G249" s="12" t="s">
        <v>560</v>
      </c>
      <c r="H249" s="24">
        <v>4</v>
      </c>
      <c r="I249" s="12" t="s">
        <v>559</v>
      </c>
      <c r="J249" s="12" t="s">
        <v>567</v>
      </c>
      <c r="K249" s="23">
        <v>1003</v>
      </c>
      <c r="L249" s="94">
        <v>-3.4068529590000001</v>
      </c>
      <c r="M249" s="94">
        <v>34.851600005999998</v>
      </c>
      <c r="N249" s="21">
        <v>43005</v>
      </c>
      <c r="O249" s="21">
        <v>43079</v>
      </c>
      <c r="P249" s="23">
        <f t="shared" si="30"/>
        <v>74</v>
      </c>
      <c r="Q249" s="73">
        <f>INDEX([1]Sheet1!$J:$J,MATCH(A249,[1]Sheet1!$A:$A,0))</f>
        <v>128.54716680300001</v>
      </c>
      <c r="R249" s="87" t="s">
        <v>292</v>
      </c>
      <c r="S249" s="81">
        <v>0</v>
      </c>
      <c r="T249" s="81">
        <v>0</v>
      </c>
      <c r="EH249" s="25">
        <v>1</v>
      </c>
      <c r="EI249" s="23">
        <f t="shared" si="26"/>
        <v>1</v>
      </c>
      <c r="EJ249" s="25">
        <v>5</v>
      </c>
      <c r="EN249" s="1">
        <v>0.5</v>
      </c>
      <c r="EO249" s="67">
        <v>1.1000000000000001</v>
      </c>
      <c r="EQ249">
        <v>5</v>
      </c>
      <c r="GG249" s="4">
        <v>3</v>
      </c>
      <c r="JD249">
        <v>18</v>
      </c>
      <c r="JE249" s="54">
        <f t="shared" si="31"/>
        <v>26</v>
      </c>
      <c r="JF249" s="4">
        <v>32</v>
      </c>
      <c r="JH249" s="3" t="s">
        <v>848</v>
      </c>
      <c r="JI249" s="29" t="s">
        <v>853</v>
      </c>
      <c r="JS249">
        <v>0</v>
      </c>
      <c r="JT249">
        <v>0</v>
      </c>
      <c r="JU249" s="103">
        <v>1</v>
      </c>
      <c r="JV249" s="37"/>
      <c r="JW249" s="128">
        <v>1</v>
      </c>
      <c r="JX249" s="37"/>
      <c r="JZ249" s="106">
        <v>1</v>
      </c>
      <c r="KA249" s="5">
        <v>1</v>
      </c>
      <c r="KF249" s="103">
        <v>3.01</v>
      </c>
      <c r="KG249" s="103">
        <v>0.01</v>
      </c>
      <c r="KH249" s="103">
        <v>2.66</v>
      </c>
      <c r="KI249" s="103">
        <v>0.2</v>
      </c>
      <c r="KJ249" s="103">
        <f t="shared" si="32"/>
        <v>5.67</v>
      </c>
      <c r="KK249" s="103">
        <f t="shared" si="33"/>
        <v>0.21000000000000002</v>
      </c>
      <c r="KL249" s="103">
        <f t="shared" si="29"/>
        <v>2</v>
      </c>
      <c r="KM249" s="103">
        <f>IF(ISBLANK(JU249),"",IF(ISBLANK(JS249),"",IFERROR(((JU249-JS249)/0.36/P249),"")))</f>
        <v>3.7537537537537538E-2</v>
      </c>
      <c r="KO249" s="103">
        <f>IF(ISBLANK(KL249),"",IF(ISBLANK(JT249),"",IFERROR(((KL249-JT249)/0.36/P249),"")))</f>
        <v>7.5075075075075076E-2</v>
      </c>
      <c r="KU249">
        <v>2</v>
      </c>
      <c r="KV249" s="73">
        <v>5.5555555555555554</v>
      </c>
      <c r="KW249" s="73">
        <v>3.7537537537537538E-2</v>
      </c>
      <c r="KX249" s="73"/>
      <c r="KY249" s="73">
        <v>7.5075075075075076E-2</v>
      </c>
      <c r="KZ249" s="73"/>
    </row>
    <row r="250" spans="1:312" x14ac:dyDescent="0.25">
      <c r="A250" s="12" t="s">
        <v>427</v>
      </c>
      <c r="B250" s="4" t="s">
        <v>682</v>
      </c>
      <c r="C250" s="4" t="s">
        <v>563</v>
      </c>
      <c r="D250" s="4" t="s">
        <v>747</v>
      </c>
      <c r="E250" s="4" t="s">
        <v>137</v>
      </c>
      <c r="F250" s="12" t="s">
        <v>563</v>
      </c>
      <c r="G250" s="12" t="s">
        <v>556</v>
      </c>
      <c r="H250" s="24">
        <v>1</v>
      </c>
      <c r="I250" s="12" t="s">
        <v>557</v>
      </c>
      <c r="J250" s="12" t="s">
        <v>567</v>
      </c>
      <c r="K250" s="24">
        <v>1023</v>
      </c>
      <c r="L250" s="94">
        <v>-2.4377470369999998</v>
      </c>
      <c r="M250" s="94">
        <v>34.855161979999998</v>
      </c>
      <c r="N250" s="21">
        <v>43003</v>
      </c>
      <c r="O250" s="21">
        <v>43084</v>
      </c>
      <c r="P250" s="23">
        <f t="shared" si="30"/>
        <v>81</v>
      </c>
      <c r="Q250" s="73">
        <f>INDEX([1]Sheet1!$J:$J,MATCH(A250,[1]Sheet1!$A:$A,0))</f>
        <v>265.08225911</v>
      </c>
      <c r="R250" s="87" t="s">
        <v>76</v>
      </c>
      <c r="S250" s="81">
        <v>4.5</v>
      </c>
      <c r="T250" s="81">
        <v>7.4</v>
      </c>
      <c r="EH250" s="25">
        <v>30</v>
      </c>
      <c r="EI250" s="23">
        <f t="shared" si="26"/>
        <v>30</v>
      </c>
      <c r="EJ250" s="25">
        <v>40</v>
      </c>
      <c r="EL250" s="3" t="s">
        <v>813</v>
      </c>
      <c r="EN250" s="1">
        <v>5</v>
      </c>
      <c r="EO250" s="67">
        <v>15</v>
      </c>
      <c r="ES250">
        <v>10</v>
      </c>
      <c r="FH250">
        <v>5</v>
      </c>
      <c r="FR250" s="4">
        <v>5</v>
      </c>
      <c r="HT250" s="4">
        <v>10</v>
      </c>
      <c r="JD250">
        <v>20</v>
      </c>
      <c r="JE250" s="12">
        <f t="shared" si="31"/>
        <v>50</v>
      </c>
      <c r="JF250" s="4">
        <v>50</v>
      </c>
      <c r="JI250" s="29" t="s">
        <v>853</v>
      </c>
      <c r="JS250">
        <v>30.41</v>
      </c>
      <c r="JT250">
        <v>61.239999999999995</v>
      </c>
      <c r="JU250" s="103">
        <v>19</v>
      </c>
      <c r="JV250" s="37"/>
      <c r="JW250" s="128">
        <v>4</v>
      </c>
      <c r="JX250" s="37"/>
      <c r="JZ250" s="106">
        <v>16</v>
      </c>
      <c r="KA250" s="5">
        <v>9</v>
      </c>
      <c r="KF250" s="104">
        <v>1.54</v>
      </c>
      <c r="KG250" s="104">
        <v>0.28999999999999998</v>
      </c>
      <c r="KH250" s="103">
        <v>1.65</v>
      </c>
      <c r="KI250" s="103">
        <v>0.25</v>
      </c>
      <c r="KJ250" s="103">
        <f t="shared" si="32"/>
        <v>3.19</v>
      </c>
      <c r="KK250" s="103">
        <f t="shared" si="33"/>
        <v>0.54</v>
      </c>
      <c r="KL250" s="103">
        <f t="shared" si="29"/>
        <v>35</v>
      </c>
      <c r="KM250" s="103">
        <f>IF(ISBLANK(JU250),"",IF(ISBLANK(JS252),"",IFERROR(((JU250-JS252)/0.36/P250),"")))</f>
        <v>-0.14746227709190673</v>
      </c>
      <c r="KN250" s="103">
        <f>IF(ISBLANK(JU250),"",IF(ISBLANK(JU252),"",IFERROR(((JU250-JU252)/0.36/P250),"")))</f>
        <v>-0.24005486968449935</v>
      </c>
      <c r="KO250" s="103">
        <f>IF(ISBLANK(KL250),"",IF(ISBLANK(JT252),"",IFERROR(((KL250-JT252)/0.36/P250),"")))</f>
        <v>-0.41529492455418376</v>
      </c>
      <c r="KP250" s="103">
        <f>IF(ISBLANK(KL252),"",IF(ISBLANK(KL250),"",IFERROR(((KL250-KL252)/0.36/P250),"")))</f>
        <v>0.17146776406035666</v>
      </c>
      <c r="KU250">
        <v>25</v>
      </c>
      <c r="KV250" s="73">
        <v>69.444444444444443</v>
      </c>
      <c r="KW250" s="73">
        <v>-0.49039780521262011</v>
      </c>
      <c r="KX250" s="73">
        <v>-0.58299039780521256</v>
      </c>
      <c r="KY250" s="73">
        <v>-0.75823045267489708</v>
      </c>
      <c r="KZ250" s="73">
        <v>-0.17146776406035666</v>
      </c>
    </row>
    <row r="251" spans="1:312" x14ac:dyDescent="0.25">
      <c r="A251" s="12" t="s">
        <v>428</v>
      </c>
      <c r="B251" s="4" t="s">
        <v>682</v>
      </c>
      <c r="C251" s="4" t="s">
        <v>563</v>
      </c>
      <c r="D251" s="4" t="s">
        <v>747</v>
      </c>
      <c r="E251" s="4" t="s">
        <v>137</v>
      </c>
      <c r="F251" s="12" t="s">
        <v>563</v>
      </c>
      <c r="G251" s="12" t="s">
        <v>556</v>
      </c>
      <c r="H251" s="24">
        <v>1</v>
      </c>
      <c r="I251" s="12" t="s">
        <v>562</v>
      </c>
      <c r="J251" s="12" t="s">
        <v>567</v>
      </c>
      <c r="K251" s="24">
        <v>1023</v>
      </c>
      <c r="L251" s="94">
        <v>-2.4377470369999998</v>
      </c>
      <c r="M251" s="94">
        <v>34.855161979999998</v>
      </c>
      <c r="N251" s="21">
        <v>43003</v>
      </c>
      <c r="O251" s="21">
        <v>43084</v>
      </c>
      <c r="P251" s="23">
        <f t="shared" si="30"/>
        <v>81</v>
      </c>
      <c r="Q251" s="73">
        <f>INDEX([1]Sheet1!$J:$J,MATCH(A251,[1]Sheet1!$A:$A,0))</f>
        <v>265.08225911</v>
      </c>
      <c r="R251" s="87" t="s">
        <v>76</v>
      </c>
      <c r="S251" s="81">
        <v>5.25</v>
      </c>
      <c r="T251" s="81">
        <v>11.4</v>
      </c>
      <c r="X251" s="100">
        <v>5</v>
      </c>
      <c r="EH251" s="25">
        <v>35</v>
      </c>
      <c r="EI251" s="23">
        <f t="shared" si="26"/>
        <v>40</v>
      </c>
      <c r="EJ251" s="25">
        <v>45</v>
      </c>
      <c r="EN251" s="1">
        <v>5</v>
      </c>
      <c r="EO251" s="67">
        <v>21.9</v>
      </c>
      <c r="ES251">
        <v>5</v>
      </c>
      <c r="FH251">
        <v>5</v>
      </c>
      <c r="JD251">
        <v>25</v>
      </c>
      <c r="JE251" s="54">
        <f t="shared" si="31"/>
        <v>35</v>
      </c>
      <c r="JF251" s="4">
        <v>35</v>
      </c>
      <c r="JI251" s="29" t="s">
        <v>853</v>
      </c>
      <c r="JS251">
        <v>23.55</v>
      </c>
      <c r="JT251">
        <v>78.72</v>
      </c>
      <c r="JU251" s="103">
        <v>11</v>
      </c>
      <c r="JV251" s="37"/>
      <c r="JW251" s="128">
        <v>5</v>
      </c>
      <c r="JX251" s="37"/>
      <c r="JZ251" s="106">
        <v>30</v>
      </c>
      <c r="KA251" s="5">
        <v>9</v>
      </c>
      <c r="KF251" s="103">
        <v>1.33</v>
      </c>
      <c r="KG251" s="103">
        <v>0.2</v>
      </c>
      <c r="KH251" s="103">
        <v>1.37</v>
      </c>
      <c r="KI251" s="103">
        <v>0.36</v>
      </c>
      <c r="KJ251" s="103">
        <f t="shared" si="32"/>
        <v>2.7</v>
      </c>
      <c r="KK251" s="103">
        <f t="shared" si="33"/>
        <v>0.56000000000000005</v>
      </c>
      <c r="KL251" s="103">
        <f t="shared" si="29"/>
        <v>41</v>
      </c>
      <c r="KM251" s="103">
        <f>IF(ISBLANK(JU251),"",IF(ISBLANK(JS252),"",IFERROR(((JU251-JS252)/0.36/P251),"")))</f>
        <v>-0.42181069958847744</v>
      </c>
      <c r="KN251" s="103">
        <f>IF(ISBLANK(JU251),"",IF(ISBLANK(JU252),"",IFERROR(((JU251-JU252)/0.36/P251),"")))</f>
        <v>-0.51440329218107006</v>
      </c>
      <c r="KO251" s="103">
        <f>IF(ISBLANK(KL251),"",IF(ISBLANK(JT252),"",IFERROR(((KL251-JT252)/0.36/P251),"")))</f>
        <v>-0.20953360768175583</v>
      </c>
      <c r="KP251" s="103">
        <f>IF(ISBLANK(KL252),"",IF(ISBLANK(KL251),"",IFERROR(((KL251-KL252)/0.36/P251),"")))</f>
        <v>0.37722908093278468</v>
      </c>
      <c r="KU251">
        <v>41</v>
      </c>
      <c r="KV251" s="73">
        <v>113.8888888888889</v>
      </c>
      <c r="KW251" s="73">
        <v>-0.42181069958847744</v>
      </c>
      <c r="KX251" s="73">
        <v>-0.51440329218107006</v>
      </c>
      <c r="KY251" s="73">
        <v>-0.20953360768175583</v>
      </c>
      <c r="KZ251" s="73">
        <v>0.37722908093278468</v>
      </c>
    </row>
    <row r="252" spans="1:312" x14ac:dyDescent="0.25">
      <c r="A252" s="12" t="s">
        <v>429</v>
      </c>
      <c r="B252" s="4" t="s">
        <v>682</v>
      </c>
      <c r="C252" s="4" t="s">
        <v>563</v>
      </c>
      <c r="D252" s="4" t="s">
        <v>747</v>
      </c>
      <c r="E252" s="4" t="s">
        <v>137</v>
      </c>
      <c r="F252" s="12" t="s">
        <v>563</v>
      </c>
      <c r="G252" s="12" t="s">
        <v>556</v>
      </c>
      <c r="H252" s="24">
        <v>1</v>
      </c>
      <c r="I252" s="12" t="s">
        <v>559</v>
      </c>
      <c r="J252" s="12" t="s">
        <v>567</v>
      </c>
      <c r="K252" s="24">
        <v>1023</v>
      </c>
      <c r="L252" s="94">
        <v>-2.4377470369999998</v>
      </c>
      <c r="M252" s="94">
        <v>34.855161979999998</v>
      </c>
      <c r="N252" s="21">
        <v>43003</v>
      </c>
      <c r="O252" s="21">
        <v>43084</v>
      </c>
      <c r="P252" s="23">
        <f t="shared" si="30"/>
        <v>81</v>
      </c>
      <c r="Q252" s="73">
        <f>INDEX([1]Sheet1!$J:$J,MATCH(A252,[1]Sheet1!$A:$A,0))</f>
        <v>265.08225911</v>
      </c>
      <c r="R252" s="87" t="s">
        <v>76</v>
      </c>
      <c r="S252" s="81">
        <v>6</v>
      </c>
      <c r="T252" s="81">
        <v>9</v>
      </c>
      <c r="AH252" s="100">
        <v>5</v>
      </c>
      <c r="AM252" s="100">
        <v>12</v>
      </c>
      <c r="EH252" s="25">
        <v>30</v>
      </c>
      <c r="EI252" s="23">
        <f t="shared" si="26"/>
        <v>47</v>
      </c>
      <c r="EJ252" s="25">
        <v>55</v>
      </c>
      <c r="EN252" s="1">
        <v>3.5</v>
      </c>
      <c r="EO252" s="67">
        <v>0.5</v>
      </c>
      <c r="ER252">
        <v>5</v>
      </c>
      <c r="FI252">
        <v>5</v>
      </c>
      <c r="HS252" s="4">
        <v>5</v>
      </c>
      <c r="HT252" s="4">
        <v>10</v>
      </c>
      <c r="JD252">
        <v>20</v>
      </c>
      <c r="JE252" s="12">
        <f t="shared" si="31"/>
        <v>45</v>
      </c>
      <c r="JF252" s="4">
        <v>40</v>
      </c>
      <c r="JI252" s="29" t="s">
        <v>853</v>
      </c>
      <c r="JS252">
        <v>23.3</v>
      </c>
      <c r="JT252">
        <v>47.11</v>
      </c>
      <c r="JU252" s="103">
        <v>26</v>
      </c>
      <c r="JV252" s="37"/>
      <c r="JW252" s="128">
        <v>8</v>
      </c>
      <c r="JX252" s="37"/>
      <c r="JZ252" s="106">
        <v>4</v>
      </c>
      <c r="KA252" s="5">
        <v>2</v>
      </c>
      <c r="KF252" s="103">
        <v>1.51</v>
      </c>
      <c r="KG252" s="103">
        <v>0.2</v>
      </c>
      <c r="KH252" s="103">
        <v>2.14</v>
      </c>
      <c r="KI252" s="103">
        <v>0.28000000000000003</v>
      </c>
      <c r="KJ252" s="103">
        <f t="shared" si="32"/>
        <v>3.6500000000000004</v>
      </c>
      <c r="KK252" s="103">
        <f t="shared" si="33"/>
        <v>0.48000000000000004</v>
      </c>
      <c r="KL252" s="103">
        <f t="shared" si="29"/>
        <v>30</v>
      </c>
      <c r="KM252" s="103">
        <f>IF(ISBLANK(JU252),"",IF(ISBLANK(JS252),"",IFERROR(((JU252-JS252)/0.36/P252),"")))</f>
        <v>9.2592592592592574E-2</v>
      </c>
      <c r="KO252" s="103">
        <f>IF(ISBLANK(KL252),"",IF(ISBLANK(JT252),"",IFERROR(((KL252-JT252)/0.36/P252),"")))</f>
        <v>-0.58676268861454051</v>
      </c>
      <c r="KU252">
        <v>30</v>
      </c>
      <c r="KV252" s="73">
        <v>83.333333333333343</v>
      </c>
      <c r="KW252" s="73">
        <v>9.2592592592592574E-2</v>
      </c>
      <c r="KX252" s="73"/>
      <c r="KY252" s="73">
        <v>-0.58676268861454051</v>
      </c>
      <c r="KZ252" s="73"/>
    </row>
    <row r="253" spans="1:312" x14ac:dyDescent="0.25">
      <c r="A253" s="12" t="s">
        <v>430</v>
      </c>
      <c r="B253" s="4" t="s">
        <v>683</v>
      </c>
      <c r="C253" s="4" t="s">
        <v>563</v>
      </c>
      <c r="D253" s="4" t="s">
        <v>748</v>
      </c>
      <c r="E253" s="4" t="s">
        <v>137</v>
      </c>
      <c r="F253" s="12" t="s">
        <v>563</v>
      </c>
      <c r="G253" s="12" t="s">
        <v>556</v>
      </c>
      <c r="H253" s="24">
        <v>2</v>
      </c>
      <c r="I253" s="12" t="s">
        <v>557</v>
      </c>
      <c r="J253" s="12" t="s">
        <v>567</v>
      </c>
      <c r="K253" s="24">
        <v>1025</v>
      </c>
      <c r="L253" s="94">
        <v>-2.43776598</v>
      </c>
      <c r="M253" s="94">
        <v>34.855393991</v>
      </c>
      <c r="N253" s="21">
        <v>43003</v>
      </c>
      <c r="O253" s="21">
        <v>43084</v>
      </c>
      <c r="P253" s="23">
        <f t="shared" si="30"/>
        <v>81</v>
      </c>
      <c r="Q253" s="73">
        <f>INDEX([1]Sheet1!$J:$J,MATCH(A253,[1]Sheet1!$A:$A,0))</f>
        <v>265.08225911</v>
      </c>
      <c r="R253" s="87" t="s">
        <v>76</v>
      </c>
      <c r="S253" s="81">
        <v>3</v>
      </c>
      <c r="T253" s="81">
        <v>3.6</v>
      </c>
      <c r="X253" s="100">
        <v>5</v>
      </c>
      <c r="EH253" s="25">
        <v>20</v>
      </c>
      <c r="EI253" s="23">
        <f t="shared" si="26"/>
        <v>25</v>
      </c>
      <c r="EJ253" s="25">
        <v>30</v>
      </c>
      <c r="EN253" s="1">
        <v>4</v>
      </c>
      <c r="EO253" s="67">
        <v>17.600000000000001</v>
      </c>
      <c r="ES253">
        <v>10</v>
      </c>
      <c r="FH253">
        <v>7</v>
      </c>
      <c r="FR253" s="4">
        <v>5</v>
      </c>
      <c r="HR253" s="4">
        <v>5</v>
      </c>
      <c r="JD253">
        <v>20</v>
      </c>
      <c r="JE253" s="54">
        <f t="shared" si="31"/>
        <v>47</v>
      </c>
      <c r="JF253" s="4">
        <v>47</v>
      </c>
      <c r="JI253" s="29" t="s">
        <v>853</v>
      </c>
      <c r="JS253">
        <v>10.67</v>
      </c>
      <c r="JT253">
        <v>82.75</v>
      </c>
      <c r="JU253" s="103">
        <v>10</v>
      </c>
      <c r="JV253" s="37"/>
      <c r="JW253" s="128">
        <v>4</v>
      </c>
      <c r="JX253" s="37"/>
      <c r="JZ253" s="106">
        <v>21</v>
      </c>
      <c r="KA253" s="5">
        <v>7</v>
      </c>
      <c r="KF253" s="103">
        <v>1.44</v>
      </c>
      <c r="KG253" s="103">
        <v>0.08</v>
      </c>
      <c r="KH253" s="103">
        <v>1.33</v>
      </c>
      <c r="KI253" s="103">
        <v>0.15</v>
      </c>
      <c r="KJ253" s="103">
        <f t="shared" si="32"/>
        <v>2.77</v>
      </c>
      <c r="KK253" s="103">
        <f t="shared" si="33"/>
        <v>0.22999999999999998</v>
      </c>
      <c r="KL253" s="103">
        <f t="shared" si="29"/>
        <v>31</v>
      </c>
      <c r="KM253" s="103">
        <f>IF(ISBLANK(JU253),"",IF(ISBLANK(JS255),"",IFERROR(((JU253-JS255)/0.36/P253),"")))</f>
        <v>-7.3388203017832665E-2</v>
      </c>
      <c r="KN253" s="103">
        <f>IF(ISBLANK(JU253),"",IF(ISBLANK(JU255),"",IFERROR(((JU253-JU255)/0.36/P253),"")))</f>
        <v>0.17146776406035666</v>
      </c>
      <c r="KO253" s="103">
        <f>IF(ISBLANK(KL253),"",IF(ISBLANK(JT255),"",IFERROR(((KL253-JT255)/0.36/P253),"")))</f>
        <v>-0.41529492455418376</v>
      </c>
      <c r="KP253" s="103">
        <f>IF(ISBLANK(KL255),"",IF(ISBLANK(KL253),"",IFERROR(((KL253-KL255)/0.36/P253),"")))</f>
        <v>0.41152263374485598</v>
      </c>
      <c r="KU253">
        <v>31</v>
      </c>
      <c r="KV253" s="73">
        <v>86.111111111111114</v>
      </c>
      <c r="KW253" s="73">
        <v>-7.3388203017832665E-2</v>
      </c>
      <c r="KX253" s="73">
        <v>0.17146776406035666</v>
      </c>
      <c r="KY253" s="73">
        <v>-0.41529492455418376</v>
      </c>
      <c r="KZ253" s="73">
        <v>0.41152263374485598</v>
      </c>
    </row>
    <row r="254" spans="1:312" x14ac:dyDescent="0.25">
      <c r="A254" s="12" t="s">
        <v>431</v>
      </c>
      <c r="B254" s="4" t="s">
        <v>683</v>
      </c>
      <c r="C254" s="4" t="s">
        <v>563</v>
      </c>
      <c r="D254" s="4" t="s">
        <v>748</v>
      </c>
      <c r="E254" s="4" t="s">
        <v>137</v>
      </c>
      <c r="F254" s="12" t="s">
        <v>563</v>
      </c>
      <c r="G254" s="12" t="s">
        <v>556</v>
      </c>
      <c r="H254" s="24">
        <v>2</v>
      </c>
      <c r="I254" s="12" t="s">
        <v>562</v>
      </c>
      <c r="J254" s="12" t="s">
        <v>567</v>
      </c>
      <c r="K254" s="24">
        <v>1025</v>
      </c>
      <c r="L254" s="94">
        <v>-2.43776598</v>
      </c>
      <c r="M254" s="94">
        <v>34.855393991</v>
      </c>
      <c r="N254" s="21">
        <v>43003</v>
      </c>
      <c r="O254" s="21">
        <v>43084</v>
      </c>
      <c r="P254" s="23">
        <f t="shared" si="30"/>
        <v>81</v>
      </c>
      <c r="Q254" s="73">
        <f>INDEX([1]Sheet1!$J:$J,MATCH(A254,[1]Sheet1!$A:$A,0))</f>
        <v>265.08225911</v>
      </c>
      <c r="R254" s="87" t="s">
        <v>76</v>
      </c>
      <c r="S254" s="81">
        <v>3.5</v>
      </c>
      <c r="T254" s="81">
        <v>8.1999999999999993</v>
      </c>
      <c r="AM254" s="100">
        <v>7</v>
      </c>
      <c r="EH254" s="25">
        <v>12</v>
      </c>
      <c r="EI254" s="23">
        <f t="shared" si="26"/>
        <v>19</v>
      </c>
      <c r="EJ254" s="25">
        <v>40</v>
      </c>
      <c r="EL254" s="3" t="s">
        <v>826</v>
      </c>
      <c r="EN254" s="1">
        <v>6</v>
      </c>
      <c r="EO254" s="67">
        <v>31.2</v>
      </c>
      <c r="EQ254">
        <v>5</v>
      </c>
      <c r="ES254">
        <v>20</v>
      </c>
      <c r="FG254">
        <v>20</v>
      </c>
      <c r="FI254">
        <v>5</v>
      </c>
      <c r="GG254" s="4">
        <v>5</v>
      </c>
      <c r="JD254">
        <v>7</v>
      </c>
      <c r="JE254" s="12">
        <f t="shared" si="31"/>
        <v>62</v>
      </c>
      <c r="JF254" s="4">
        <v>62</v>
      </c>
      <c r="JI254" s="29" t="s">
        <v>853</v>
      </c>
      <c r="JS254">
        <v>8.58</v>
      </c>
      <c r="JT254">
        <v>48.68</v>
      </c>
      <c r="JU254" s="103">
        <v>3</v>
      </c>
      <c r="JV254" s="37"/>
      <c r="JW254" s="128">
        <v>3</v>
      </c>
      <c r="JX254" s="37"/>
      <c r="JZ254" s="106">
        <v>34</v>
      </c>
      <c r="KA254" s="5">
        <v>11</v>
      </c>
      <c r="KF254" s="103">
        <v>0.84</v>
      </c>
      <c r="KG254" s="103">
        <v>0.2</v>
      </c>
      <c r="KH254" s="103">
        <v>1.05</v>
      </c>
      <c r="KI254" s="103">
        <v>0.92</v>
      </c>
      <c r="KJ254" s="103">
        <f t="shared" si="32"/>
        <v>1.8900000000000001</v>
      </c>
      <c r="KK254" s="103">
        <f t="shared" si="33"/>
        <v>1.1200000000000001</v>
      </c>
      <c r="KL254" s="103">
        <f t="shared" si="29"/>
        <v>37</v>
      </c>
      <c r="KM254" s="103">
        <f>IF(ISBLANK(JU254),"",IF(ISBLANK(JS255),"",IFERROR(((JU254-JS255)/0.36/P254),"")))</f>
        <v>-0.31344307270233202</v>
      </c>
      <c r="KN254" s="103">
        <f>IF(ISBLANK(JU254),"",IF(ISBLANK(JU255),"",IFERROR(((JU254-JU255)/0.36/P254),"")))</f>
        <v>-6.8587105624142664E-2</v>
      </c>
      <c r="KO254" s="103">
        <f>IF(ISBLANK(KL254),"",IF(ISBLANK(JT255),"",IFERROR(((KL254-JT255)/0.36/P254),"")))</f>
        <v>-0.20953360768175583</v>
      </c>
      <c r="KP254" s="103">
        <f>IF(ISBLANK(KL255),"",IF(ISBLANK(KL254),"",IFERROR(((KL254-KL255)/0.36/P254),"")))</f>
        <v>0.61728395061728392</v>
      </c>
      <c r="KU254">
        <v>37</v>
      </c>
      <c r="KV254" s="73">
        <v>102.77777777777779</v>
      </c>
      <c r="KW254" s="73">
        <v>-0.31344307270233202</v>
      </c>
      <c r="KX254" s="73">
        <v>-6.8587105624142664E-2</v>
      </c>
      <c r="KY254" s="73">
        <v>-0.20953360768175583</v>
      </c>
      <c r="KZ254" s="73">
        <v>0.61728395061728392</v>
      </c>
    </row>
    <row r="255" spans="1:312" ht="31.5" x14ac:dyDescent="0.25">
      <c r="A255" s="12" t="s">
        <v>432</v>
      </c>
      <c r="B255" s="4" t="s">
        <v>683</v>
      </c>
      <c r="C255" s="4" t="s">
        <v>563</v>
      </c>
      <c r="D255" s="4" t="s">
        <v>748</v>
      </c>
      <c r="E255" s="4" t="s">
        <v>137</v>
      </c>
      <c r="F255" s="12" t="s">
        <v>563</v>
      </c>
      <c r="G255" s="12" t="s">
        <v>556</v>
      </c>
      <c r="H255" s="24">
        <v>2</v>
      </c>
      <c r="I255" s="12" t="s">
        <v>559</v>
      </c>
      <c r="J255" s="12" t="s">
        <v>567</v>
      </c>
      <c r="K255" s="24">
        <v>1025</v>
      </c>
      <c r="L255" s="94">
        <v>-2.43776598</v>
      </c>
      <c r="M255" s="94">
        <v>34.855393991</v>
      </c>
      <c r="N255" s="21">
        <v>43003</v>
      </c>
      <c r="O255" s="21">
        <v>43084</v>
      </c>
      <c r="P255" s="23">
        <f t="shared" si="30"/>
        <v>81</v>
      </c>
      <c r="Q255" s="73">
        <f>INDEX([1]Sheet1!$J:$J,MATCH(A255,[1]Sheet1!$A:$A,0))</f>
        <v>265.08225911</v>
      </c>
      <c r="R255" s="87" t="s">
        <v>76</v>
      </c>
      <c r="S255" s="81">
        <v>1.75</v>
      </c>
      <c r="T255" s="81">
        <v>6</v>
      </c>
      <c r="EH255" s="25">
        <v>17</v>
      </c>
      <c r="EI255" s="23">
        <f t="shared" si="26"/>
        <v>17</v>
      </c>
      <c r="EJ255" s="25">
        <v>30</v>
      </c>
      <c r="EL255" s="3" t="s">
        <v>828</v>
      </c>
      <c r="EN255" s="1">
        <v>3</v>
      </c>
      <c r="EO255" s="67">
        <v>3.7</v>
      </c>
      <c r="ES255">
        <v>10</v>
      </c>
      <c r="FH255">
        <v>5</v>
      </c>
      <c r="FR255" s="4">
        <v>5</v>
      </c>
      <c r="JD255">
        <v>10</v>
      </c>
      <c r="JE255" s="54">
        <f t="shared" si="31"/>
        <v>30</v>
      </c>
      <c r="JF255" s="4">
        <v>30</v>
      </c>
      <c r="JI255" s="29" t="s">
        <v>853</v>
      </c>
      <c r="JS255">
        <v>12.14</v>
      </c>
      <c r="JT255">
        <v>43.11</v>
      </c>
      <c r="JU255" s="103">
        <v>5</v>
      </c>
      <c r="JV255" s="37"/>
      <c r="JW255" s="128">
        <v>2.8</v>
      </c>
      <c r="JX255" s="37"/>
      <c r="JZ255" s="106">
        <v>14</v>
      </c>
      <c r="KA255" s="5">
        <v>6</v>
      </c>
      <c r="KF255" s="103">
        <v>1.05</v>
      </c>
      <c r="KG255" s="103">
        <v>0.26</v>
      </c>
      <c r="KH255" s="103">
        <v>1.05</v>
      </c>
      <c r="KI255" s="103">
        <v>0.2</v>
      </c>
      <c r="KJ255" s="103">
        <f t="shared" si="32"/>
        <v>2.1</v>
      </c>
      <c r="KK255" s="103">
        <f t="shared" si="33"/>
        <v>0.46</v>
      </c>
      <c r="KL255" s="103">
        <f t="shared" si="29"/>
        <v>19</v>
      </c>
      <c r="KM255" s="103">
        <f>IF(ISBLANK(JU255),"",IF(ISBLANK(JS255),"",IFERROR(((JU255-JS255)/0.36/P255),"")))</f>
        <v>-0.24485596707818932</v>
      </c>
      <c r="KO255" s="103">
        <f>IF(ISBLANK(KL255),"",IF(ISBLANK(JT255),"",IFERROR(((KL255-JT255)/0.36/P255),"")))</f>
        <v>-0.82681755829903991</v>
      </c>
      <c r="KU255">
        <v>19</v>
      </c>
      <c r="KV255" s="73">
        <v>52.777777777777779</v>
      </c>
      <c r="KW255" s="73">
        <v>-0.24485596707818932</v>
      </c>
      <c r="KX255" s="73"/>
      <c r="KY255" s="73">
        <v>-0.82681755829903991</v>
      </c>
      <c r="KZ255" s="73"/>
    </row>
    <row r="256" spans="1:312" x14ac:dyDescent="0.25">
      <c r="A256" s="12" t="s">
        <v>433</v>
      </c>
      <c r="B256" s="4" t="s">
        <v>689</v>
      </c>
      <c r="C256" s="4" t="s">
        <v>563</v>
      </c>
      <c r="D256" s="4" t="s">
        <v>749</v>
      </c>
      <c r="E256" s="4" t="s">
        <v>137</v>
      </c>
      <c r="F256" s="12" t="s">
        <v>563</v>
      </c>
      <c r="G256" s="12" t="s">
        <v>556</v>
      </c>
      <c r="H256" s="24">
        <v>3</v>
      </c>
      <c r="I256" s="12" t="s">
        <v>557</v>
      </c>
      <c r="J256" s="12" t="s">
        <v>567</v>
      </c>
      <c r="K256" s="24">
        <v>1027</v>
      </c>
      <c r="L256" s="94">
        <v>-2.4379910339999999</v>
      </c>
      <c r="M256" s="94">
        <v>34.855417963000001</v>
      </c>
      <c r="N256" s="21">
        <v>43003</v>
      </c>
      <c r="O256" s="21">
        <v>43084</v>
      </c>
      <c r="P256" s="23">
        <f t="shared" si="30"/>
        <v>81</v>
      </c>
      <c r="Q256" s="73">
        <f>INDEX([1]Sheet1!$J:$J,MATCH(A256,[1]Sheet1!$A:$A,0))</f>
        <v>265.08225911</v>
      </c>
      <c r="R256" s="87" t="s">
        <v>76</v>
      </c>
      <c r="S256" s="81">
        <v>2</v>
      </c>
      <c r="T256" s="81">
        <v>4.8</v>
      </c>
      <c r="EH256" s="25">
        <v>10</v>
      </c>
      <c r="EI256" s="23">
        <f t="shared" si="26"/>
        <v>10</v>
      </c>
      <c r="EJ256" s="25">
        <v>25</v>
      </c>
      <c r="EL256" s="3" t="s">
        <v>813</v>
      </c>
      <c r="EN256" s="1">
        <v>3</v>
      </c>
      <c r="EO256" s="67">
        <v>15.8</v>
      </c>
      <c r="FG256">
        <v>15</v>
      </c>
      <c r="FH256">
        <v>5</v>
      </c>
      <c r="HS256" s="4">
        <v>5</v>
      </c>
      <c r="II256" s="4">
        <v>5</v>
      </c>
      <c r="JD256">
        <v>15</v>
      </c>
      <c r="JE256" s="12">
        <f t="shared" si="31"/>
        <v>45</v>
      </c>
      <c r="JF256" s="4">
        <v>45</v>
      </c>
      <c r="JH256" s="3" t="s">
        <v>754</v>
      </c>
      <c r="JI256" s="29" t="s">
        <v>853</v>
      </c>
      <c r="JS256">
        <v>34.89</v>
      </c>
      <c r="JT256">
        <v>88.07</v>
      </c>
      <c r="JU256" s="103">
        <v>21.8</v>
      </c>
      <c r="JV256" s="37"/>
      <c r="JW256" s="140"/>
      <c r="JX256" s="37"/>
      <c r="JZ256" s="106">
        <v>12</v>
      </c>
      <c r="KA256" s="5">
        <v>5</v>
      </c>
      <c r="KF256" s="137"/>
      <c r="KG256" s="137"/>
      <c r="KH256" s="103">
        <v>1.72</v>
      </c>
      <c r="KI256" s="103">
        <v>0.25</v>
      </c>
      <c r="KJ256" s="103">
        <f t="shared" si="32"/>
        <v>1.72</v>
      </c>
      <c r="KK256" s="103">
        <f t="shared" si="33"/>
        <v>0.25</v>
      </c>
      <c r="KL256" s="103">
        <f t="shared" si="29"/>
        <v>33.799999999999997</v>
      </c>
      <c r="KM256" s="103">
        <f>IF(ISBLANK(JU256),"",IF(ISBLANK(JS258),"",IFERROR(((JU256-JS258)/0.36/P256),"")))</f>
        <v>0.47805212620027443</v>
      </c>
      <c r="KN256" s="103">
        <f>IF(ISBLANK(JU256),"",IF(ISBLANK(JU258),"",IFERROR(((JU256-JU258)/0.36/P256),"")))</f>
        <v>0.5761316872427984</v>
      </c>
      <c r="KO256" s="103">
        <f>IF(ISBLANK(KL256),"",IF(ISBLANK(JT258),"",IFERROR(((KL256-JT258)/0.36/P256),"")))</f>
        <v>0.35253772290809321</v>
      </c>
      <c r="KP256" s="103">
        <f>IF(ISBLANK(KL258),"",IF(ISBLANK(KL256),"",IFERROR(((KL256-KL258)/0.36/P256),"")))</f>
        <v>0.67901234567901225</v>
      </c>
      <c r="KU256">
        <v>33.799999999999997</v>
      </c>
      <c r="KV256" s="73">
        <v>93.888888888888886</v>
      </c>
      <c r="KW256" s="73">
        <v>0.47805212620027443</v>
      </c>
      <c r="KX256" s="73">
        <v>0.5761316872427984</v>
      </c>
      <c r="KY256" s="73">
        <v>0.35253772290809321</v>
      </c>
      <c r="KZ256" s="73">
        <v>0.67901234567901225</v>
      </c>
    </row>
    <row r="257" spans="1:312" x14ac:dyDescent="0.25">
      <c r="A257" s="12" t="s">
        <v>434</v>
      </c>
      <c r="B257" s="4" t="s">
        <v>689</v>
      </c>
      <c r="C257" s="4" t="s">
        <v>563</v>
      </c>
      <c r="D257" s="4" t="s">
        <v>749</v>
      </c>
      <c r="E257" s="4" t="s">
        <v>137</v>
      </c>
      <c r="F257" s="12" t="s">
        <v>563</v>
      </c>
      <c r="G257" s="12" t="s">
        <v>556</v>
      </c>
      <c r="H257" s="24">
        <v>3</v>
      </c>
      <c r="I257" s="12" t="s">
        <v>562</v>
      </c>
      <c r="J257" s="12" t="s">
        <v>567</v>
      </c>
      <c r="K257" s="24">
        <v>1027</v>
      </c>
      <c r="L257" s="94">
        <v>-2.4379910339999999</v>
      </c>
      <c r="M257" s="94">
        <v>34.855417963000001</v>
      </c>
      <c r="N257" s="21">
        <v>43003</v>
      </c>
      <c r="O257" s="21">
        <v>43084</v>
      </c>
      <c r="P257" s="23">
        <f t="shared" si="30"/>
        <v>81</v>
      </c>
      <c r="Q257" s="73">
        <f>INDEX([1]Sheet1!$J:$J,MATCH(A257,[1]Sheet1!$A:$A,0))</f>
        <v>265.08225911</v>
      </c>
      <c r="R257" s="87" t="s">
        <v>76</v>
      </c>
      <c r="S257" s="81">
        <v>3</v>
      </c>
      <c r="T257" s="81">
        <v>3.4</v>
      </c>
      <c r="AL257" s="100">
        <v>5</v>
      </c>
      <c r="EH257" s="25">
        <v>23</v>
      </c>
      <c r="EI257" s="23">
        <f t="shared" si="26"/>
        <v>28</v>
      </c>
      <c r="EJ257" s="25">
        <v>35</v>
      </c>
      <c r="EL257" s="3" t="s">
        <v>827</v>
      </c>
      <c r="EN257" s="1">
        <v>4</v>
      </c>
      <c r="EO257" s="67">
        <v>29</v>
      </c>
      <c r="FG257">
        <v>10</v>
      </c>
      <c r="JD257">
        <v>20</v>
      </c>
      <c r="JE257" s="54">
        <f t="shared" si="31"/>
        <v>30</v>
      </c>
      <c r="JF257" s="4">
        <v>30</v>
      </c>
      <c r="JI257" s="29" t="s">
        <v>853</v>
      </c>
      <c r="JS257">
        <v>18.62</v>
      </c>
      <c r="JT257">
        <v>37.78</v>
      </c>
      <c r="JU257" s="103">
        <v>9</v>
      </c>
      <c r="JV257" s="37"/>
      <c r="JW257" s="128">
        <v>4</v>
      </c>
      <c r="JX257" s="37"/>
      <c r="JZ257" s="106">
        <v>15</v>
      </c>
      <c r="KA257" s="5">
        <v>8</v>
      </c>
      <c r="KF257" s="103">
        <v>1.3</v>
      </c>
      <c r="KG257" s="103">
        <v>7.0000000000000007E-2</v>
      </c>
      <c r="KH257" s="103">
        <v>1.51</v>
      </c>
      <c r="KI257" s="103">
        <v>0.24</v>
      </c>
      <c r="KJ257" s="103">
        <f t="shared" si="32"/>
        <v>2.81</v>
      </c>
      <c r="KK257" s="103">
        <f t="shared" si="33"/>
        <v>0.31</v>
      </c>
      <c r="KL257" s="103">
        <f t="shared" si="29"/>
        <v>24</v>
      </c>
      <c r="KM257" s="103">
        <f>IF(ISBLANK(JU257),"",IF(ISBLANK(JS258),"",IFERROR(((JU257-JS258)/0.36/P257),"")))</f>
        <v>3.9094650205761312E-2</v>
      </c>
      <c r="KN257" s="103">
        <f>IF(ISBLANK(JU257),"",IF(ISBLANK(JU258),"",IFERROR(((JU257-JU258)/0.36/P257),"")))</f>
        <v>0.13717421124828533</v>
      </c>
      <c r="KO257" s="103">
        <f>IF(ISBLANK(KL257),"",IF(ISBLANK(JT258),"",IFERROR(((KL257-JT258)/0.36/P257),"")))</f>
        <v>1.6460905349794254E-2</v>
      </c>
      <c r="KP257" s="103">
        <f>IF(ISBLANK(KL258),"",IF(ISBLANK(KL257),"",IFERROR(((KL257-KL258)/0.36/P257),"")))</f>
        <v>0.34293552812071332</v>
      </c>
      <c r="KU257">
        <v>24</v>
      </c>
      <c r="KV257" s="73">
        <v>66.666666666666671</v>
      </c>
      <c r="KW257" s="73">
        <v>3.9094650205761312E-2</v>
      </c>
      <c r="KX257" s="73">
        <v>0.13717421124828533</v>
      </c>
      <c r="KY257" s="73">
        <v>1.6460905349794254E-2</v>
      </c>
      <c r="KZ257" s="73">
        <v>0.34293552812071332</v>
      </c>
    </row>
    <row r="258" spans="1:312" x14ac:dyDescent="0.25">
      <c r="A258" s="12" t="s">
        <v>435</v>
      </c>
      <c r="B258" s="4" t="s">
        <v>689</v>
      </c>
      <c r="C258" s="4" t="s">
        <v>563</v>
      </c>
      <c r="D258" s="4" t="s">
        <v>749</v>
      </c>
      <c r="E258" s="4" t="s">
        <v>137</v>
      </c>
      <c r="F258" s="12" t="s">
        <v>563</v>
      </c>
      <c r="G258" s="12" t="s">
        <v>556</v>
      </c>
      <c r="H258" s="24">
        <v>3</v>
      </c>
      <c r="I258" s="12" t="s">
        <v>559</v>
      </c>
      <c r="J258" s="12" t="s">
        <v>567</v>
      </c>
      <c r="K258" s="24">
        <v>1027</v>
      </c>
      <c r="L258" s="94">
        <v>-2.4379910339999999</v>
      </c>
      <c r="M258" s="94">
        <v>34.855417963000001</v>
      </c>
      <c r="N258" s="21">
        <v>43003</v>
      </c>
      <c r="O258" s="21">
        <v>43084</v>
      </c>
      <c r="P258" s="23">
        <f t="shared" si="30"/>
        <v>81</v>
      </c>
      <c r="Q258" s="73">
        <f>INDEX([1]Sheet1!$J:$J,MATCH(A258,[1]Sheet1!$A:$A,0))</f>
        <v>265.08225911</v>
      </c>
      <c r="R258" s="87" t="s">
        <v>76</v>
      </c>
      <c r="S258" s="81">
        <v>2.2999999999999998</v>
      </c>
      <c r="T258" s="81">
        <v>3.2</v>
      </c>
      <c r="Y258" s="100">
        <v>8</v>
      </c>
      <c r="EH258" s="25">
        <v>15</v>
      </c>
      <c r="EI258" s="23">
        <f t="shared" ref="EI258:EI321" si="34">SUM(U258:EH258)</f>
        <v>23</v>
      </c>
      <c r="EJ258" s="25">
        <v>28</v>
      </c>
      <c r="EN258" s="1">
        <v>2</v>
      </c>
      <c r="EO258" s="67">
        <v>1.7</v>
      </c>
      <c r="ET258">
        <v>25</v>
      </c>
      <c r="GG258" s="4">
        <v>5</v>
      </c>
      <c r="HS258" s="4">
        <v>5</v>
      </c>
      <c r="JD258">
        <v>10</v>
      </c>
      <c r="JE258" s="12">
        <f t="shared" si="31"/>
        <v>45</v>
      </c>
      <c r="JF258" s="4">
        <v>45</v>
      </c>
      <c r="JI258" s="29" t="s">
        <v>853</v>
      </c>
      <c r="JS258">
        <v>7.86</v>
      </c>
      <c r="JT258">
        <v>23.52</v>
      </c>
      <c r="JU258" s="103">
        <v>5</v>
      </c>
      <c r="JV258" s="37"/>
      <c r="JW258" s="128">
        <v>2.2999999999999998</v>
      </c>
      <c r="JX258" s="37"/>
      <c r="JZ258" s="106">
        <v>9</v>
      </c>
      <c r="KA258" s="5">
        <v>4</v>
      </c>
      <c r="KF258" s="103">
        <v>1.23</v>
      </c>
      <c r="KG258" s="103">
        <v>0.18</v>
      </c>
      <c r="KH258" s="103">
        <v>1.82</v>
      </c>
      <c r="KI258" s="103">
        <v>0.28000000000000003</v>
      </c>
      <c r="KJ258" s="103">
        <f t="shared" si="32"/>
        <v>3.05</v>
      </c>
      <c r="KK258" s="103">
        <f t="shared" si="33"/>
        <v>0.46</v>
      </c>
      <c r="KL258" s="103">
        <f t="shared" ref="KL258:KL321" si="35">IF((AND(JU258="", JZ258="")),"",JU258+JZ258)</f>
        <v>14</v>
      </c>
      <c r="KM258" s="103">
        <f>IF(ISBLANK(JU258),"",IF(ISBLANK(JS258),"",IFERROR(((JU258-JS258)/0.36/P258),"")))</f>
        <v>-9.8079561042524022E-2</v>
      </c>
      <c r="KO258" s="103">
        <f>IF(ISBLANK(KL258),"",IF(ISBLANK(JT258),"",IFERROR(((KL258-JT258)/0.36/P258),"")))</f>
        <v>-0.32647462277091904</v>
      </c>
      <c r="KU258">
        <v>14</v>
      </c>
      <c r="KV258" s="73">
        <v>38.888888888888893</v>
      </c>
      <c r="KW258" s="73">
        <v>-9.8079561042524022E-2</v>
      </c>
      <c r="KX258" s="73"/>
      <c r="KY258" s="73">
        <v>-0.32647462277091904</v>
      </c>
      <c r="KZ258" s="73"/>
    </row>
    <row r="259" spans="1:312" x14ac:dyDescent="0.25">
      <c r="A259" s="12" t="s">
        <v>436</v>
      </c>
      <c r="B259" s="4" t="s">
        <v>684</v>
      </c>
      <c r="C259" s="4" t="s">
        <v>563</v>
      </c>
      <c r="D259" s="4" t="s">
        <v>750</v>
      </c>
      <c r="E259" s="4" t="s">
        <v>137</v>
      </c>
      <c r="F259" s="12" t="s">
        <v>563</v>
      </c>
      <c r="G259" s="12" t="s">
        <v>556</v>
      </c>
      <c r="H259" s="24">
        <v>4</v>
      </c>
      <c r="I259" s="12" t="s">
        <v>557</v>
      </c>
      <c r="J259" s="12" t="s">
        <v>567</v>
      </c>
      <c r="K259" s="98">
        <v>1026</v>
      </c>
      <c r="L259" s="96">
        <v>-2.4380789599999999</v>
      </c>
      <c r="M259" s="96">
        <v>34.854988976999998</v>
      </c>
      <c r="N259" s="21">
        <v>43003</v>
      </c>
      <c r="O259" s="21">
        <v>43084</v>
      </c>
      <c r="P259" s="23">
        <f t="shared" si="30"/>
        <v>81</v>
      </c>
      <c r="Q259" s="73">
        <f>INDEX([1]Sheet1!$J:$J,MATCH(A259,[1]Sheet1!$A:$A,0))</f>
        <v>265.08225911</v>
      </c>
      <c r="R259" s="87" t="s">
        <v>76</v>
      </c>
      <c r="S259" s="81">
        <v>2.75</v>
      </c>
      <c r="T259" s="81">
        <v>4.3</v>
      </c>
      <c r="AL259" s="100">
        <v>5</v>
      </c>
      <c r="AM259" s="100">
        <v>6</v>
      </c>
      <c r="EH259" s="25">
        <v>20</v>
      </c>
      <c r="EI259" s="23">
        <f t="shared" si="34"/>
        <v>31</v>
      </c>
      <c r="EJ259" s="25">
        <v>40</v>
      </c>
      <c r="EL259" s="3" t="s">
        <v>813</v>
      </c>
      <c r="EN259" s="1">
        <v>5.5</v>
      </c>
      <c r="EO259" s="67">
        <v>20.6</v>
      </c>
      <c r="FH259">
        <v>15</v>
      </c>
      <c r="FY259" s="4">
        <v>5</v>
      </c>
      <c r="JD259">
        <v>30</v>
      </c>
      <c r="JE259" s="54">
        <f t="shared" si="31"/>
        <v>50</v>
      </c>
      <c r="JF259" s="4">
        <v>50</v>
      </c>
      <c r="JI259" s="29" t="s">
        <v>853</v>
      </c>
      <c r="JS259">
        <v>18.329999999999998</v>
      </c>
      <c r="JT259">
        <v>37.26</v>
      </c>
      <c r="JU259" s="103">
        <v>12</v>
      </c>
      <c r="JV259" s="37"/>
      <c r="JW259" s="128">
        <v>5</v>
      </c>
      <c r="JX259" s="37"/>
      <c r="JZ259" s="106">
        <v>17</v>
      </c>
      <c r="KA259" s="5">
        <v>9</v>
      </c>
      <c r="KF259" s="103">
        <v>1.26</v>
      </c>
      <c r="KG259" s="103">
        <v>0.17</v>
      </c>
      <c r="KH259" s="103">
        <v>2.1</v>
      </c>
      <c r="KI259" s="103">
        <v>0.15</v>
      </c>
      <c r="KJ259" s="103">
        <f t="shared" si="32"/>
        <v>3.3600000000000003</v>
      </c>
      <c r="KK259" s="103">
        <f t="shared" si="33"/>
        <v>0.32</v>
      </c>
      <c r="KL259" s="103">
        <f t="shared" si="35"/>
        <v>29</v>
      </c>
      <c r="KM259" s="103">
        <f>IF(ISBLANK(JU259),"",IF(ISBLANK(JS261),"",IFERROR(((JU259-JS261)/0.36/P259),"")))</f>
        <v>-0.12345679012345678</v>
      </c>
      <c r="KN259" s="103">
        <f>IF(ISBLANK(JU259),"",IF(ISBLANK(JU261),"",IFERROR(((JU259-JU261)/0.36/P259),"")))</f>
        <v>-0.56207133058984915</v>
      </c>
      <c r="KO259" s="103">
        <f>IF(ISBLANK(KL259),"",IF(ISBLANK(JT261),"",IFERROR(((KL259-JT261)/0.36/P259),"")))</f>
        <v>-3.2578875171467743E-2</v>
      </c>
      <c r="KP259" s="103">
        <f>IF(ISBLANK(KL261),"",IF(ISBLANK(KL259),"",IFERROR(((KL259-KL261)/0.36/P259),"")))</f>
        <v>-0.49348422496570654</v>
      </c>
      <c r="KU259">
        <v>29</v>
      </c>
      <c r="KV259" s="73">
        <v>80.555555555555557</v>
      </c>
      <c r="KW259" s="73">
        <v>-0.12345679012345678</v>
      </c>
      <c r="KX259" s="73">
        <v>-0.56207133058984915</v>
      </c>
      <c r="KY259" s="73">
        <v>-3.2578875171467743E-2</v>
      </c>
      <c r="KZ259" s="73">
        <v>-0.49348422496570654</v>
      </c>
    </row>
    <row r="260" spans="1:312" x14ac:dyDescent="0.25">
      <c r="A260" s="12" t="s">
        <v>437</v>
      </c>
      <c r="B260" s="4" t="s">
        <v>684</v>
      </c>
      <c r="C260" s="4" t="s">
        <v>563</v>
      </c>
      <c r="D260" s="4" t="s">
        <v>750</v>
      </c>
      <c r="E260" s="4" t="s">
        <v>137</v>
      </c>
      <c r="F260" s="12" t="s">
        <v>563</v>
      </c>
      <c r="G260" s="12" t="s">
        <v>556</v>
      </c>
      <c r="H260" s="24">
        <v>4</v>
      </c>
      <c r="I260" s="12" t="s">
        <v>562</v>
      </c>
      <c r="J260" s="12" t="s">
        <v>567</v>
      </c>
      <c r="K260" s="98">
        <v>1026</v>
      </c>
      <c r="L260" s="96">
        <v>-2.4380789599999999</v>
      </c>
      <c r="M260" s="96">
        <v>34.854988976999998</v>
      </c>
      <c r="N260" s="21">
        <v>43003</v>
      </c>
      <c r="O260" s="21">
        <v>43084</v>
      </c>
      <c r="P260" s="23">
        <f t="shared" si="30"/>
        <v>81</v>
      </c>
      <c r="Q260" s="73">
        <f>INDEX([1]Sheet1!$J:$J,MATCH(A260,[1]Sheet1!$A:$A,0))</f>
        <v>265.08225911</v>
      </c>
      <c r="R260" s="87" t="s">
        <v>76</v>
      </c>
      <c r="S260" s="81">
        <v>4.3</v>
      </c>
      <c r="T260" s="81">
        <v>5.8</v>
      </c>
      <c r="X260" s="100">
        <v>5</v>
      </c>
      <c r="EH260" s="25">
        <v>25</v>
      </c>
      <c r="EI260" s="23">
        <f t="shared" si="34"/>
        <v>30</v>
      </c>
      <c r="EJ260" s="25">
        <v>40</v>
      </c>
      <c r="EN260" s="1">
        <v>7</v>
      </c>
      <c r="EO260" s="67">
        <v>21.6</v>
      </c>
      <c r="ES260">
        <v>15</v>
      </c>
      <c r="FH260">
        <v>10</v>
      </c>
      <c r="FI260">
        <v>5</v>
      </c>
      <c r="HR260" s="4">
        <v>5</v>
      </c>
      <c r="HS260" s="4">
        <v>5</v>
      </c>
      <c r="JD260">
        <v>25</v>
      </c>
      <c r="JE260" s="12">
        <f t="shared" si="31"/>
        <v>65</v>
      </c>
      <c r="JF260" s="4">
        <v>65</v>
      </c>
      <c r="JI260" s="29" t="s">
        <v>853</v>
      </c>
      <c r="JS260">
        <v>27.72</v>
      </c>
      <c r="JT260">
        <v>51.269999999999996</v>
      </c>
      <c r="JU260" s="103">
        <v>15</v>
      </c>
      <c r="JV260" s="37"/>
      <c r="JW260" s="128">
        <v>6</v>
      </c>
      <c r="JX260" s="37"/>
      <c r="JZ260" s="106">
        <v>37.43</v>
      </c>
      <c r="KA260" s="139"/>
      <c r="KF260" s="103">
        <v>1.23</v>
      </c>
      <c r="KG260" s="103">
        <v>0.2</v>
      </c>
      <c r="KH260" s="137"/>
      <c r="KI260" s="137"/>
      <c r="KJ260" s="103">
        <f t="shared" si="32"/>
        <v>1.23</v>
      </c>
      <c r="KK260" s="103">
        <f t="shared" si="33"/>
        <v>0.2</v>
      </c>
      <c r="KL260" s="103">
        <f t="shared" si="35"/>
        <v>52.43</v>
      </c>
      <c r="KM260" s="103">
        <f>IF(ISBLANK(JU260),"",IF(ISBLANK(JS261),"",IFERROR(((JU260-JS261)/0.36/P260),"")))</f>
        <v>-2.0576131687242784E-2</v>
      </c>
      <c r="KN260" s="103">
        <f>IF(ISBLANK(JU260),"",IF(ISBLANK(JU261),"",IFERROR(((JU260-JU261)/0.36/P260),"")))</f>
        <v>-0.45919067215363518</v>
      </c>
      <c r="KO260" s="103">
        <f>IF(ISBLANK(KL260),"",IF(ISBLANK(JT261),"",IFERROR(((KL260-JT261)/0.36/P260),"")))</f>
        <v>0.77091906721536363</v>
      </c>
      <c r="KP260" s="103">
        <f>IF(ISBLANK(KL261),"",IF(ISBLANK(KL260),"",IFERROR(((KL260-KL261)/0.36/P260),"")))</f>
        <v>0.31001371742112482</v>
      </c>
      <c r="KU260">
        <v>52.43</v>
      </c>
      <c r="KV260" s="73">
        <v>145.63888888888889</v>
      </c>
      <c r="KW260" s="73">
        <v>-2.0576131687242784E-2</v>
      </c>
      <c r="KX260" s="73">
        <v>-0.45919067215363518</v>
      </c>
      <c r="KY260" s="73">
        <v>0.77091906721536363</v>
      </c>
      <c r="KZ260" s="73">
        <v>0.31001371742112482</v>
      </c>
    </row>
    <row r="261" spans="1:312" s="46" customFormat="1" x14ac:dyDescent="0.25">
      <c r="A261" s="45" t="s">
        <v>438</v>
      </c>
      <c r="B261" s="47" t="s">
        <v>684</v>
      </c>
      <c r="C261" s="47" t="s">
        <v>563</v>
      </c>
      <c r="D261" s="47" t="s">
        <v>750</v>
      </c>
      <c r="E261" s="47" t="s">
        <v>137</v>
      </c>
      <c r="F261" s="45" t="s">
        <v>563</v>
      </c>
      <c r="G261" s="45" t="s">
        <v>556</v>
      </c>
      <c r="H261" s="65">
        <v>4</v>
      </c>
      <c r="I261" s="45" t="s">
        <v>559</v>
      </c>
      <c r="J261" s="45" t="s">
        <v>567</v>
      </c>
      <c r="K261" s="65">
        <v>1026</v>
      </c>
      <c r="L261" s="95">
        <v>-2.4380789599999999</v>
      </c>
      <c r="M261" s="95">
        <v>34.854988976999998</v>
      </c>
      <c r="N261" s="48">
        <v>43003</v>
      </c>
      <c r="O261" s="48">
        <v>43084</v>
      </c>
      <c r="P261" s="56">
        <f t="shared" si="30"/>
        <v>81</v>
      </c>
      <c r="Q261" s="74">
        <f>INDEX([1]Sheet1!$J:$J,MATCH(A261,[1]Sheet1!$A:$A,0))</f>
        <v>265.08225911</v>
      </c>
      <c r="R261" s="88" t="s">
        <v>76</v>
      </c>
      <c r="S261" s="82">
        <v>4.4000000000000004</v>
      </c>
      <c r="T261" s="82">
        <v>8.4</v>
      </c>
      <c r="U261" s="101"/>
      <c r="V261" s="149"/>
      <c r="W261" s="149"/>
      <c r="X261" s="149"/>
      <c r="Y261" s="149"/>
      <c r="Z261" s="149"/>
      <c r="AA261" s="149"/>
      <c r="AB261" s="149"/>
      <c r="AC261" s="149"/>
      <c r="AD261" s="149"/>
      <c r="AE261" s="149"/>
      <c r="AF261" s="149"/>
      <c r="AG261" s="149"/>
      <c r="AH261" s="149"/>
      <c r="AI261" s="149"/>
      <c r="AJ261" s="149"/>
      <c r="AK261" s="149"/>
      <c r="AL261" s="149"/>
      <c r="AM261" s="149">
        <v>10</v>
      </c>
      <c r="AN261" s="149"/>
      <c r="AO261" s="149"/>
      <c r="AP261" s="149"/>
      <c r="AQ261" s="149"/>
      <c r="AR261" s="149"/>
      <c r="AS261" s="149"/>
      <c r="AT261" s="149"/>
      <c r="AU261" s="149"/>
      <c r="AV261" s="149"/>
      <c r="AW261" s="149"/>
      <c r="AX261" s="149"/>
      <c r="AY261" s="149"/>
      <c r="AZ261" s="149"/>
      <c r="BA261" s="149"/>
      <c r="BB261" s="149"/>
      <c r="BC261" s="149"/>
      <c r="BD261" s="149"/>
      <c r="BE261" s="149"/>
      <c r="BF261" s="149"/>
      <c r="BG261" s="149"/>
      <c r="BH261" s="149"/>
      <c r="BI261" s="149"/>
      <c r="BJ261" s="149"/>
      <c r="BK261" s="149"/>
      <c r="BL261" s="149"/>
      <c r="BM261" s="149"/>
      <c r="BN261" s="149"/>
      <c r="BO261" s="149"/>
      <c r="BP261" s="149"/>
      <c r="BQ261" s="149"/>
      <c r="BR261" s="149"/>
      <c r="BS261" s="149"/>
      <c r="BT261" s="149">
        <v>5</v>
      </c>
      <c r="BU261" s="149"/>
      <c r="BV261" s="149"/>
      <c r="BW261" s="149"/>
      <c r="BX261" s="149"/>
      <c r="BY261" s="149"/>
      <c r="BZ261" s="149"/>
      <c r="CA261" s="149"/>
      <c r="CB261" s="149"/>
      <c r="CC261" s="149"/>
      <c r="CD261" s="149"/>
      <c r="CE261" s="149"/>
      <c r="CF261" s="149"/>
      <c r="CG261" s="149"/>
      <c r="CH261" s="149"/>
      <c r="CI261" s="149"/>
      <c r="CJ261" s="149"/>
      <c r="CK261" s="149"/>
      <c r="CL261" s="149"/>
      <c r="CM261" s="149"/>
      <c r="CN261" s="149"/>
      <c r="CO261" s="149"/>
      <c r="CP261" s="149"/>
      <c r="CQ261" s="149"/>
      <c r="CR261" s="149"/>
      <c r="CS261" s="149"/>
      <c r="CT261" s="149"/>
      <c r="CU261" s="149"/>
      <c r="CV261" s="149"/>
      <c r="CW261" s="149"/>
      <c r="CX261" s="149"/>
      <c r="CY261" s="149"/>
      <c r="CZ261" s="149"/>
      <c r="DA261" s="149"/>
      <c r="DB261" s="149"/>
      <c r="DC261" s="149"/>
      <c r="DD261" s="149"/>
      <c r="DE261" s="149"/>
      <c r="DF261" s="149"/>
      <c r="DG261" s="149"/>
      <c r="DH261" s="149"/>
      <c r="DI261" s="149"/>
      <c r="DJ261" s="149"/>
      <c r="DK261" s="149"/>
      <c r="DL261" s="149"/>
      <c r="DM261" s="149"/>
      <c r="DN261" s="149"/>
      <c r="DO261" s="149"/>
      <c r="DP261" s="149"/>
      <c r="DQ261" s="149"/>
      <c r="DR261" s="149"/>
      <c r="DS261" s="149"/>
      <c r="DT261" s="149"/>
      <c r="DU261" s="149"/>
      <c r="DV261" s="149"/>
      <c r="DW261" s="149"/>
      <c r="DX261" s="149"/>
      <c r="DY261" s="149"/>
      <c r="DZ261" s="149"/>
      <c r="EA261" s="149"/>
      <c r="EB261" s="149"/>
      <c r="EC261" s="149"/>
      <c r="ED261" s="149"/>
      <c r="EE261" s="149"/>
      <c r="EF261" s="149"/>
      <c r="EG261" s="149"/>
      <c r="EH261" s="101">
        <v>25</v>
      </c>
      <c r="EI261" s="56">
        <f t="shared" si="34"/>
        <v>40</v>
      </c>
      <c r="EJ261" s="101">
        <v>45</v>
      </c>
      <c r="EK261" s="156"/>
      <c r="EL261" s="151"/>
      <c r="EM261" s="151"/>
      <c r="EN261" s="49">
        <v>4.5</v>
      </c>
      <c r="EO261" s="47">
        <v>16.399999999999999</v>
      </c>
      <c r="ES261" s="46">
        <v>15</v>
      </c>
      <c r="ET261" s="46">
        <v>5</v>
      </c>
      <c r="FP261" s="47"/>
      <c r="FQ261" s="47"/>
      <c r="FR261" s="47"/>
      <c r="FS261" s="47"/>
      <c r="FT261" s="47"/>
      <c r="FU261" s="47"/>
      <c r="FV261" s="47"/>
      <c r="FW261" s="47"/>
      <c r="FX261" s="47"/>
      <c r="FY261" s="47"/>
      <c r="FZ261" s="47"/>
      <c r="GA261" s="47"/>
      <c r="GB261" s="47"/>
      <c r="GC261" s="47"/>
      <c r="GD261" s="47"/>
      <c r="GE261" s="47"/>
      <c r="GF261" s="47"/>
      <c r="GG261" s="47"/>
      <c r="GH261" s="47"/>
      <c r="GI261" s="47"/>
      <c r="GJ261" s="47"/>
      <c r="GK261" s="47"/>
      <c r="GL261" s="47"/>
      <c r="GM261" s="47"/>
      <c r="GN261" s="47"/>
      <c r="GO261" s="47"/>
      <c r="GP261" s="47"/>
      <c r="GQ261" s="47"/>
      <c r="GR261" s="47"/>
      <c r="GS261" s="47"/>
      <c r="GT261" s="47"/>
      <c r="GU261" s="47"/>
      <c r="GV261" s="47"/>
      <c r="GW261" s="47"/>
      <c r="GX261" s="47"/>
      <c r="GY261" s="47"/>
      <c r="GZ261" s="47"/>
      <c r="HA261" s="47"/>
      <c r="HB261" s="47"/>
      <c r="HC261" s="47"/>
      <c r="HD261" s="47"/>
      <c r="HE261" s="47"/>
      <c r="HF261" s="47"/>
      <c r="HG261" s="47"/>
      <c r="HH261" s="47"/>
      <c r="HI261" s="47"/>
      <c r="HJ261" s="47"/>
      <c r="HK261" s="47"/>
      <c r="HL261" s="47"/>
      <c r="HM261" s="47"/>
      <c r="HN261" s="47"/>
      <c r="HO261" s="47"/>
      <c r="HP261" s="47"/>
      <c r="HQ261" s="47"/>
      <c r="HR261" s="47"/>
      <c r="HS261" s="47">
        <v>5</v>
      </c>
      <c r="HT261" s="47"/>
      <c r="HU261" s="47">
        <v>5</v>
      </c>
      <c r="HV261" s="47"/>
      <c r="HW261" s="47"/>
      <c r="HX261" s="47"/>
      <c r="HY261" s="47"/>
      <c r="HZ261" s="47"/>
      <c r="IA261" s="47"/>
      <c r="IB261" s="47"/>
      <c r="IC261" s="47"/>
      <c r="ID261" s="47"/>
      <c r="IE261" s="47"/>
      <c r="IF261" s="47"/>
      <c r="IG261" s="47"/>
      <c r="IH261" s="47"/>
      <c r="II261" s="47"/>
      <c r="IJ261" s="47"/>
      <c r="IK261" s="47"/>
      <c r="IL261" s="47"/>
      <c r="IM261" s="47"/>
      <c r="IN261" s="47"/>
      <c r="IO261" s="47"/>
      <c r="IP261" s="47"/>
      <c r="IQ261" s="47"/>
      <c r="IR261" s="47"/>
      <c r="IS261" s="47"/>
      <c r="IT261" s="47"/>
      <c r="IU261" s="47"/>
      <c r="IV261" s="47"/>
      <c r="IW261" s="47"/>
      <c r="IX261" s="47"/>
      <c r="IY261" s="47"/>
      <c r="IZ261" s="47"/>
      <c r="JA261" s="47"/>
      <c r="JB261" s="47"/>
      <c r="JC261" s="47"/>
      <c r="JD261" s="46">
        <v>10</v>
      </c>
      <c r="JE261" s="45">
        <f t="shared" si="31"/>
        <v>40</v>
      </c>
      <c r="JF261" s="47">
        <v>45</v>
      </c>
      <c r="JG261" s="47"/>
      <c r="JH261" s="151"/>
      <c r="JI261" s="52" t="s">
        <v>853</v>
      </c>
      <c r="JJ261" s="47"/>
      <c r="JK261" s="47"/>
      <c r="JO261" s="50"/>
      <c r="JP261" s="50"/>
      <c r="JQ261" s="50"/>
      <c r="JR261" s="51"/>
      <c r="JS261" s="46">
        <v>15.6</v>
      </c>
      <c r="JT261" s="46">
        <v>29.95</v>
      </c>
      <c r="JU261" s="105">
        <v>28.39</v>
      </c>
      <c r="JV261" s="53"/>
      <c r="JW261" s="141"/>
      <c r="JX261" s="53"/>
      <c r="JZ261" s="107">
        <v>15</v>
      </c>
      <c r="KA261" s="126">
        <v>6</v>
      </c>
      <c r="KD261" s="53"/>
      <c r="KE261" s="53"/>
      <c r="KF261" s="142"/>
      <c r="KG261" s="142"/>
      <c r="KH261" s="105">
        <v>1.86</v>
      </c>
      <c r="KI261" s="105">
        <v>0.08</v>
      </c>
      <c r="KJ261" s="105">
        <f t="shared" si="32"/>
        <v>1.86</v>
      </c>
      <c r="KK261" s="105">
        <f t="shared" si="33"/>
        <v>0.08</v>
      </c>
      <c r="KL261" s="105">
        <f t="shared" si="35"/>
        <v>43.39</v>
      </c>
      <c r="KM261" s="105">
        <f>IF(ISBLANK(JU261),"",IF(ISBLANK(JS261),"",IFERROR(((JU261-JS261)/0.36/P261),"")))</f>
        <v>0.43861454046639231</v>
      </c>
      <c r="KN261" s="105"/>
      <c r="KO261" s="105">
        <f>IF(ISBLANK(KL261),"",IF(ISBLANK(JT261),"",IFERROR(((KL261-JT261)/0.36/P261),"")))</f>
        <v>0.46090534979423869</v>
      </c>
      <c r="KP261" s="105"/>
      <c r="KU261" s="46">
        <v>43.39</v>
      </c>
      <c r="KV261" s="74">
        <v>120.52777777777779</v>
      </c>
      <c r="KW261" s="74">
        <v>0.43861454046639231</v>
      </c>
      <c r="KX261" s="74"/>
      <c r="KY261" s="74">
        <v>0.46090534979423869</v>
      </c>
      <c r="KZ261" s="74"/>
    </row>
    <row r="262" spans="1:312" x14ac:dyDescent="0.25">
      <c r="A262" s="12" t="s">
        <v>439</v>
      </c>
      <c r="B262" s="4" t="s">
        <v>690</v>
      </c>
      <c r="C262" s="4" t="s">
        <v>661</v>
      </c>
      <c r="D262" s="4" t="s">
        <v>730</v>
      </c>
      <c r="E262" s="4" t="s">
        <v>14</v>
      </c>
      <c r="F262" s="12" t="s">
        <v>555</v>
      </c>
      <c r="G262" s="12" t="s">
        <v>556</v>
      </c>
      <c r="H262" s="24">
        <v>1</v>
      </c>
      <c r="I262" s="12" t="s">
        <v>557</v>
      </c>
      <c r="J262" s="12" t="s">
        <v>568</v>
      </c>
      <c r="K262" s="23">
        <v>954</v>
      </c>
      <c r="L262" s="94">
        <v>-2.2724839860000001</v>
      </c>
      <c r="M262" s="94">
        <v>34.023325982999999</v>
      </c>
      <c r="N262" s="21">
        <v>43083</v>
      </c>
      <c r="O262" s="21">
        <v>43169</v>
      </c>
      <c r="P262" s="23">
        <f t="shared" si="30"/>
        <v>86</v>
      </c>
      <c r="Q262" s="121">
        <v>320.24547267200001</v>
      </c>
      <c r="R262" s="87" t="s">
        <v>39</v>
      </c>
      <c r="S262" s="83">
        <v>2.5</v>
      </c>
      <c r="T262" s="83">
        <v>40.4</v>
      </c>
      <c r="V262" s="100">
        <v>30</v>
      </c>
      <c r="AF262" s="100">
        <v>7</v>
      </c>
      <c r="CP262" s="100">
        <v>5</v>
      </c>
      <c r="CQ262" s="100">
        <v>7</v>
      </c>
      <c r="EH262" s="102">
        <v>20</v>
      </c>
      <c r="EI262" s="23">
        <f t="shared" si="34"/>
        <v>69</v>
      </c>
      <c r="EJ262" s="102">
        <v>75</v>
      </c>
      <c r="EN262" s="1">
        <v>3.5</v>
      </c>
      <c r="EO262" s="67">
        <v>26.5</v>
      </c>
      <c r="EX262">
        <v>20</v>
      </c>
      <c r="HM262" s="4">
        <v>5</v>
      </c>
      <c r="JD262" s="68">
        <v>35</v>
      </c>
      <c r="JE262" s="12">
        <f t="shared" si="31"/>
        <v>60</v>
      </c>
      <c r="JF262" s="54">
        <v>60</v>
      </c>
      <c r="JS262" s="73">
        <v>14</v>
      </c>
      <c r="JT262" s="73">
        <v>55.45</v>
      </c>
      <c r="JU262" s="103">
        <v>39.22</v>
      </c>
      <c r="JZ262" s="106">
        <v>26.49</v>
      </c>
      <c r="KJ262" s="103" t="str">
        <f t="shared" si="32"/>
        <v/>
      </c>
      <c r="KK262" s="103" t="str">
        <f t="shared" si="33"/>
        <v/>
      </c>
      <c r="KL262" s="103">
        <f t="shared" si="35"/>
        <v>65.709999999999994</v>
      </c>
      <c r="KM262" s="103">
        <f>IF(ISBLANK(JU262),"",IF(ISBLANK(JS263),"",IFERROR(((JU262-JS263)/0.36/P262),"")))</f>
        <v>1.0729974160206717</v>
      </c>
      <c r="KN262" s="103">
        <f>IF(ISBLANK(JU262),"",IF(ISBLANK(JU262),"",IFERROR(((JU262-JU263)/0.36/P262),"")))</f>
        <v>-0.19799741602067192</v>
      </c>
      <c r="KO262" s="103">
        <f>IF(ISBLANK(JT263),"",IF(ISBLANK(KL262),"",IFERROR(((KL262-JT263)/0.36/P262),"")))</f>
        <v>1.1857235142118863</v>
      </c>
      <c r="KP262" s="103">
        <f>IF(ISBLANK(KL263),"",IF(ISBLANK(KL262),"",IFERROR(((KL262-KL263)/0.36/P262),"")))</f>
        <v>0.39405684754521925</v>
      </c>
      <c r="KU262">
        <v>65.709999999999994</v>
      </c>
      <c r="KV262" s="73">
        <v>182.52777777777777</v>
      </c>
      <c r="KW262" s="73">
        <v>1.0729974160206717</v>
      </c>
      <c r="KX262" s="73">
        <v>-0.19799741602067192</v>
      </c>
      <c r="KY262" s="73">
        <v>1.1857235142118863</v>
      </c>
      <c r="KZ262" s="73">
        <v>0.39405684754521925</v>
      </c>
    </row>
    <row r="263" spans="1:312" x14ac:dyDescent="0.25">
      <c r="A263" s="12" t="s">
        <v>440</v>
      </c>
      <c r="B263" s="4" t="s">
        <v>690</v>
      </c>
      <c r="C263" s="4" t="s">
        <v>661</v>
      </c>
      <c r="D263" s="4" t="s">
        <v>730</v>
      </c>
      <c r="E263" s="4" t="s">
        <v>14</v>
      </c>
      <c r="F263" s="12" t="s">
        <v>555</v>
      </c>
      <c r="G263" s="12" t="s">
        <v>556</v>
      </c>
      <c r="H263" s="24">
        <v>1</v>
      </c>
      <c r="I263" s="12" t="s">
        <v>559</v>
      </c>
      <c r="J263" s="12" t="s">
        <v>568</v>
      </c>
      <c r="K263" s="23">
        <v>954</v>
      </c>
      <c r="L263" s="94">
        <v>-2.2724839860000001</v>
      </c>
      <c r="M263" s="94">
        <v>34.023325982999999</v>
      </c>
      <c r="N263" s="21">
        <v>43083</v>
      </c>
      <c r="O263" s="21">
        <v>43169</v>
      </c>
      <c r="P263" s="23">
        <f t="shared" si="30"/>
        <v>86</v>
      </c>
      <c r="Q263" s="121">
        <v>320.24547267200001</v>
      </c>
      <c r="R263" s="87" t="s">
        <v>39</v>
      </c>
      <c r="S263" s="83">
        <v>4</v>
      </c>
      <c r="T263" s="83">
        <v>44.4</v>
      </c>
      <c r="AG263" s="100">
        <v>25</v>
      </c>
      <c r="CN263" s="100">
        <v>10</v>
      </c>
      <c r="CP263" s="100">
        <v>5</v>
      </c>
      <c r="EH263" s="102">
        <v>10</v>
      </c>
      <c r="EI263" s="23">
        <f t="shared" si="34"/>
        <v>50</v>
      </c>
      <c r="EJ263" s="102">
        <v>60</v>
      </c>
      <c r="EN263" s="1">
        <v>3.5</v>
      </c>
      <c r="EO263" s="67">
        <v>16.25</v>
      </c>
      <c r="FH263">
        <v>10</v>
      </c>
      <c r="FZ263" s="4">
        <v>5</v>
      </c>
      <c r="JD263" s="68">
        <v>35</v>
      </c>
      <c r="JE263" s="54">
        <f t="shared" si="31"/>
        <v>50</v>
      </c>
      <c r="JF263" s="54">
        <v>50</v>
      </c>
      <c r="JS263" s="73">
        <v>6</v>
      </c>
      <c r="JT263" s="73">
        <v>29</v>
      </c>
      <c r="JU263" s="103">
        <v>45.35</v>
      </c>
      <c r="JZ263" s="106">
        <v>8.16</v>
      </c>
      <c r="KJ263" s="103" t="str">
        <f t="shared" si="32"/>
        <v/>
      </c>
      <c r="KK263" s="103" t="str">
        <f t="shared" si="33"/>
        <v/>
      </c>
      <c r="KL263" s="103">
        <f t="shared" si="35"/>
        <v>53.510000000000005</v>
      </c>
      <c r="KM263" s="103">
        <f>IF(ISBLANK(JU263),"",IF(ISBLANK(JS263),"",IFERROR(((JU263-JS263)/0.36/P263),"")))</f>
        <v>1.2709948320413438</v>
      </c>
      <c r="KO263" s="103">
        <f>IF(ISBLANK(KL263),"",IF(ISBLANK(JT263),"",IFERROR(((KL263-JT263)/0.36/P263),"")))</f>
        <v>0.79166666666666696</v>
      </c>
      <c r="KU263">
        <v>53.510000000000005</v>
      </c>
      <c r="KV263" s="73">
        <v>148.63888888888891</v>
      </c>
      <c r="KW263" s="73">
        <v>1.2709948320413438</v>
      </c>
      <c r="KX263" s="73"/>
      <c r="KY263" s="73">
        <v>0.79166666666666696</v>
      </c>
      <c r="KZ263" s="73"/>
    </row>
    <row r="264" spans="1:312" x14ac:dyDescent="0.25">
      <c r="A264" s="12" t="s">
        <v>441</v>
      </c>
      <c r="B264" s="4" t="s">
        <v>691</v>
      </c>
      <c r="C264" s="4" t="s">
        <v>661</v>
      </c>
      <c r="D264" s="4" t="s">
        <v>731</v>
      </c>
      <c r="E264" s="4" t="s">
        <v>14</v>
      </c>
      <c r="F264" s="12" t="s">
        <v>555</v>
      </c>
      <c r="G264" s="12" t="s">
        <v>556</v>
      </c>
      <c r="H264" s="24">
        <v>2</v>
      </c>
      <c r="I264" s="12" t="s">
        <v>557</v>
      </c>
      <c r="J264" s="12" t="s">
        <v>568</v>
      </c>
      <c r="K264" s="23">
        <v>953</v>
      </c>
      <c r="L264" s="94">
        <v>-2.2783000210000002</v>
      </c>
      <c r="M264" s="94">
        <v>34.024458965000001</v>
      </c>
      <c r="N264" s="21">
        <v>43083</v>
      </c>
      <c r="O264" s="21">
        <v>43169</v>
      </c>
      <c r="P264" s="23">
        <f t="shared" si="30"/>
        <v>86</v>
      </c>
      <c r="Q264" s="121">
        <v>320.24547267200001</v>
      </c>
      <c r="R264" s="87" t="s">
        <v>39</v>
      </c>
      <c r="S264" s="83">
        <v>1.8</v>
      </c>
      <c r="T264" s="83">
        <v>17.399999999999999</v>
      </c>
      <c r="V264" s="100">
        <v>5</v>
      </c>
      <c r="AA264" s="100">
        <v>25</v>
      </c>
      <c r="AF264" s="100">
        <v>5</v>
      </c>
      <c r="AL264" s="100">
        <v>15</v>
      </c>
      <c r="EH264" s="102">
        <v>10</v>
      </c>
      <c r="EI264" s="23">
        <f t="shared" si="34"/>
        <v>60</v>
      </c>
      <c r="EJ264" s="102">
        <v>65</v>
      </c>
      <c r="EN264" s="1">
        <v>4</v>
      </c>
      <c r="EO264" s="67">
        <v>25.25</v>
      </c>
      <c r="EV264">
        <v>40</v>
      </c>
      <c r="EX264">
        <v>10</v>
      </c>
      <c r="FA264">
        <v>10</v>
      </c>
      <c r="JD264" s="68">
        <v>10</v>
      </c>
      <c r="JE264" s="12">
        <f t="shared" si="31"/>
        <v>70</v>
      </c>
      <c r="JF264" s="54">
        <v>70</v>
      </c>
      <c r="JS264" s="73">
        <v>12</v>
      </c>
      <c r="JT264" s="73">
        <v>21</v>
      </c>
      <c r="JU264" s="103">
        <v>8.33</v>
      </c>
      <c r="JW264" s="133">
        <v>3.08</v>
      </c>
      <c r="JZ264" s="106">
        <v>92.14</v>
      </c>
      <c r="KJ264" s="103" t="str">
        <f t="shared" si="32"/>
        <v/>
      </c>
      <c r="KK264" s="103" t="str">
        <f t="shared" si="33"/>
        <v/>
      </c>
      <c r="KL264" s="103">
        <f t="shared" si="35"/>
        <v>100.47</v>
      </c>
      <c r="KM264" s="103">
        <f>IF(ISBLANK(JU264),"",IF(ISBLANK(JS265),"",IFERROR(((JU264-JS265)/0.36/P264),"")))</f>
        <v>-8.624031007751938E-2</v>
      </c>
      <c r="KN264" s="103">
        <f>IF(ISBLANK(JU264),"",IF(ISBLANK(JU264),"",IFERROR(((JU264-JU265)/0.36/P264),"")))</f>
        <v>-0.8969638242894058</v>
      </c>
      <c r="KO264" s="103">
        <f>IF(ISBLANK(JT265),"",IF(ISBLANK(KL264),"",IFERROR(((KL264-JT265)/0.36/P264),"")))</f>
        <v>1.888565891472868</v>
      </c>
      <c r="KP264" s="103">
        <f>IF(ISBLANK(KL265),"",IF(ISBLANK(KL264),"",IFERROR(((KL264-KL265)/0.36/P264),"")))</f>
        <v>1.3368863049095607</v>
      </c>
      <c r="KU264">
        <v>100.47</v>
      </c>
      <c r="KV264" s="73">
        <v>279.08333333333331</v>
      </c>
      <c r="KW264" s="73">
        <v>-8.624031007751938E-2</v>
      </c>
      <c r="KX264" s="73">
        <v>-0.8969638242894058</v>
      </c>
      <c r="KY264" s="73">
        <v>1.888565891472868</v>
      </c>
      <c r="KZ264" s="73">
        <v>1.3368863049095607</v>
      </c>
    </row>
    <row r="265" spans="1:312" x14ac:dyDescent="0.25">
      <c r="A265" s="12" t="s">
        <v>442</v>
      </c>
      <c r="B265" s="4" t="s">
        <v>691</v>
      </c>
      <c r="C265" s="4" t="s">
        <v>661</v>
      </c>
      <c r="D265" s="4" t="s">
        <v>731</v>
      </c>
      <c r="E265" s="4" t="s">
        <v>14</v>
      </c>
      <c r="F265" s="12" t="s">
        <v>555</v>
      </c>
      <c r="G265" s="12" t="s">
        <v>556</v>
      </c>
      <c r="H265" s="24">
        <v>2</v>
      </c>
      <c r="I265" s="12" t="s">
        <v>559</v>
      </c>
      <c r="J265" s="12" t="s">
        <v>568</v>
      </c>
      <c r="K265" s="23">
        <v>953</v>
      </c>
      <c r="L265" s="94">
        <v>-2.2783000210000002</v>
      </c>
      <c r="M265" s="94">
        <v>34.024458965000001</v>
      </c>
      <c r="N265" s="21">
        <v>43083</v>
      </c>
      <c r="O265" s="21">
        <v>43169</v>
      </c>
      <c r="P265" s="23">
        <f t="shared" si="30"/>
        <v>86</v>
      </c>
      <c r="Q265" s="121">
        <v>320.24547267200001</v>
      </c>
      <c r="R265" s="87" t="s">
        <v>39</v>
      </c>
      <c r="S265" s="83">
        <v>3</v>
      </c>
      <c r="T265" s="83">
        <v>26</v>
      </c>
      <c r="V265" s="100">
        <v>5</v>
      </c>
      <c r="AG265" s="100">
        <v>15</v>
      </c>
      <c r="AL265" s="100">
        <v>30</v>
      </c>
      <c r="CD265" s="100">
        <v>7</v>
      </c>
      <c r="EH265" s="102">
        <v>25</v>
      </c>
      <c r="EI265" s="23">
        <f t="shared" si="34"/>
        <v>82</v>
      </c>
      <c r="EJ265" s="102">
        <v>85</v>
      </c>
      <c r="EN265" s="1">
        <v>4</v>
      </c>
      <c r="EO265" s="67">
        <v>7</v>
      </c>
      <c r="EX265">
        <v>25</v>
      </c>
      <c r="GU265" s="4">
        <v>10</v>
      </c>
      <c r="JD265" s="68">
        <v>25</v>
      </c>
      <c r="JE265" s="54">
        <f t="shared" si="31"/>
        <v>60</v>
      </c>
      <c r="JF265" s="54">
        <v>60</v>
      </c>
      <c r="JS265" s="73">
        <v>11</v>
      </c>
      <c r="JT265" s="73">
        <v>42</v>
      </c>
      <c r="JU265" s="103">
        <v>36.1</v>
      </c>
      <c r="JZ265" s="106">
        <v>22.98</v>
      </c>
      <c r="KJ265" s="103" t="str">
        <f t="shared" si="32"/>
        <v/>
      </c>
      <c r="KK265" s="103" t="str">
        <f t="shared" si="33"/>
        <v/>
      </c>
      <c r="KL265" s="103">
        <f t="shared" si="35"/>
        <v>59.08</v>
      </c>
      <c r="KM265" s="103">
        <f>IF(ISBLANK(JU265),"",IF(ISBLANK(JS265),"",IFERROR(((JU265-JS265)/0.36/P265),"")))</f>
        <v>0.81072351421188638</v>
      </c>
      <c r="KO265" s="103">
        <f>IF(ISBLANK(KL265),"",IF(ISBLANK(JT265),"",IFERROR(((KL265-JT265)/0.36/P265),"")))</f>
        <v>0.55167958656330751</v>
      </c>
      <c r="KU265">
        <v>59.08</v>
      </c>
      <c r="KV265" s="73">
        <v>164.11111111111111</v>
      </c>
      <c r="KW265" s="73">
        <v>0.81072351421188638</v>
      </c>
      <c r="KX265" s="73"/>
      <c r="KY265" s="73">
        <v>0.55167958656330751</v>
      </c>
      <c r="KZ265" s="73"/>
    </row>
    <row r="266" spans="1:312" x14ac:dyDescent="0.25">
      <c r="A266" s="12" t="s">
        <v>443</v>
      </c>
      <c r="B266" s="4" t="s">
        <v>692</v>
      </c>
      <c r="C266" s="4" t="s">
        <v>661</v>
      </c>
      <c r="D266" s="4" t="s">
        <v>732</v>
      </c>
      <c r="E266" s="4" t="s">
        <v>14</v>
      </c>
      <c r="F266" s="12" t="s">
        <v>555</v>
      </c>
      <c r="G266" s="12" t="s">
        <v>556</v>
      </c>
      <c r="H266" s="24">
        <v>3</v>
      </c>
      <c r="I266" s="12" t="s">
        <v>557</v>
      </c>
      <c r="J266" s="12" t="s">
        <v>568</v>
      </c>
      <c r="K266" s="23">
        <v>951</v>
      </c>
      <c r="L266" s="94">
        <v>-2.2779990269999999</v>
      </c>
      <c r="M266" s="94">
        <v>34.027678035000001</v>
      </c>
      <c r="N266" s="21">
        <v>43083</v>
      </c>
      <c r="O266" s="21">
        <v>43169</v>
      </c>
      <c r="P266" s="23">
        <f t="shared" si="30"/>
        <v>86</v>
      </c>
      <c r="Q266" s="121">
        <v>320.24547267200001</v>
      </c>
      <c r="R266" s="87" t="s">
        <v>39</v>
      </c>
      <c r="S266" s="83">
        <v>5.5</v>
      </c>
      <c r="T266" s="83">
        <v>48</v>
      </c>
      <c r="V266" s="100">
        <v>5</v>
      </c>
      <c r="AL266" s="100">
        <v>15</v>
      </c>
      <c r="CZ266" s="100">
        <v>5</v>
      </c>
      <c r="EH266" s="102">
        <v>50</v>
      </c>
      <c r="EI266" s="23">
        <f t="shared" si="34"/>
        <v>75</v>
      </c>
      <c r="EJ266" s="102">
        <v>78</v>
      </c>
      <c r="EN266" s="1">
        <v>2.5</v>
      </c>
      <c r="EO266" s="67">
        <v>4.5</v>
      </c>
      <c r="EX266">
        <v>10</v>
      </c>
      <c r="JD266" s="68">
        <v>20</v>
      </c>
      <c r="JE266" s="12">
        <f t="shared" si="31"/>
        <v>30</v>
      </c>
      <c r="JF266" s="54">
        <v>30</v>
      </c>
      <c r="JH266" s="3" t="s">
        <v>755</v>
      </c>
      <c r="JS266" s="73">
        <v>19</v>
      </c>
      <c r="JT266" s="73">
        <v>46</v>
      </c>
      <c r="JU266" s="103">
        <v>5.78</v>
      </c>
      <c r="JW266" s="133">
        <v>1.5</v>
      </c>
      <c r="JZ266" s="106">
        <v>6.07</v>
      </c>
      <c r="KA266" s="5">
        <v>4.24</v>
      </c>
      <c r="KJ266" s="103" t="str">
        <f t="shared" si="32"/>
        <v/>
      </c>
      <c r="KK266" s="103" t="str">
        <f t="shared" si="33"/>
        <v/>
      </c>
      <c r="KL266" s="103">
        <f t="shared" si="35"/>
        <v>11.850000000000001</v>
      </c>
      <c r="KM266" s="103">
        <f>IF(ISBLANK(JU266),"",IF(ISBLANK(JS267),"",IFERROR(((JU266-JS267)/0.36/P266),"")))</f>
        <v>-3.9405684754521955E-2</v>
      </c>
      <c r="KN266" s="103">
        <f>IF(ISBLANK(JU266),"",IF(ISBLANK(JU266),"",IFERROR(((JU266-JU267)/0.36/P266),"")))</f>
        <v>0.12661498708010335</v>
      </c>
      <c r="KO266" s="103">
        <f>IF(ISBLANK(JT267),"",IF(ISBLANK(KL266),"",IFERROR(((KL266-JT267)/0.36/P266),"")))</f>
        <v>-4.8449612403100315E-3</v>
      </c>
      <c r="KP266" s="103">
        <f>IF(ISBLANK(KL267),"",IF(ISBLANK(KL266),"",IFERROR(((KL266-KL267)/0.36/P266),"")))</f>
        <v>0.10949612403100782</v>
      </c>
      <c r="KU266">
        <v>11.850000000000001</v>
      </c>
      <c r="KV266" s="73">
        <v>32.916666666666671</v>
      </c>
      <c r="KW266" s="73">
        <v>-3.9405684754521955E-2</v>
      </c>
      <c r="KX266" s="73">
        <v>0.12661498708010335</v>
      </c>
      <c r="KY266" s="73">
        <v>-4.8449612403100315E-3</v>
      </c>
      <c r="KZ266" s="73">
        <v>0.10949612403100782</v>
      </c>
    </row>
    <row r="267" spans="1:312" x14ac:dyDescent="0.25">
      <c r="A267" s="12" t="s">
        <v>444</v>
      </c>
      <c r="B267" s="4" t="s">
        <v>692</v>
      </c>
      <c r="C267" s="4" t="s">
        <v>661</v>
      </c>
      <c r="D267" s="4" t="s">
        <v>732</v>
      </c>
      <c r="E267" s="4" t="s">
        <v>14</v>
      </c>
      <c r="F267" s="12" t="s">
        <v>555</v>
      </c>
      <c r="G267" s="12" t="s">
        <v>556</v>
      </c>
      <c r="H267" s="24">
        <v>3</v>
      </c>
      <c r="I267" s="12" t="s">
        <v>559</v>
      </c>
      <c r="J267" s="12" t="s">
        <v>568</v>
      </c>
      <c r="K267" s="23">
        <v>951</v>
      </c>
      <c r="L267" s="94">
        <v>-2.2779990269999999</v>
      </c>
      <c r="M267" s="94">
        <v>34.027678035000001</v>
      </c>
      <c r="N267" s="21">
        <v>43083</v>
      </c>
      <c r="O267" s="21">
        <v>43169</v>
      </c>
      <c r="P267" s="23">
        <f t="shared" si="30"/>
        <v>86</v>
      </c>
      <c r="Q267" s="121">
        <v>320.24547267200001</v>
      </c>
      <c r="R267" s="87" t="s">
        <v>39</v>
      </c>
      <c r="S267" s="83">
        <v>5</v>
      </c>
      <c r="T267" s="83">
        <v>59.6</v>
      </c>
      <c r="V267" s="100">
        <v>15</v>
      </c>
      <c r="AL267" s="100">
        <v>15</v>
      </c>
      <c r="EH267" s="102">
        <v>58</v>
      </c>
      <c r="EI267" s="23">
        <f t="shared" si="34"/>
        <v>88</v>
      </c>
      <c r="EJ267" s="102">
        <v>90</v>
      </c>
      <c r="EN267" s="1">
        <v>3.5</v>
      </c>
      <c r="EO267" s="67">
        <v>4.25</v>
      </c>
      <c r="EX267">
        <v>10</v>
      </c>
      <c r="JD267" s="68">
        <v>30</v>
      </c>
      <c r="JE267" s="54">
        <f t="shared" si="31"/>
        <v>40</v>
      </c>
      <c r="JF267" s="54">
        <v>40</v>
      </c>
      <c r="JH267" s="3" t="s">
        <v>755</v>
      </c>
      <c r="JS267" s="73">
        <v>7</v>
      </c>
      <c r="JT267" s="73">
        <v>12</v>
      </c>
      <c r="JU267" s="103">
        <v>1.86</v>
      </c>
      <c r="JW267" s="135">
        <v>7.45</v>
      </c>
      <c r="JZ267" s="106">
        <v>6.6</v>
      </c>
      <c r="KA267" s="5">
        <v>2.63</v>
      </c>
      <c r="KJ267" s="103" t="str">
        <f t="shared" si="32"/>
        <v/>
      </c>
      <c r="KK267" s="103" t="str">
        <f t="shared" si="33"/>
        <v/>
      </c>
      <c r="KL267" s="103">
        <f t="shared" si="35"/>
        <v>8.4599999999999991</v>
      </c>
      <c r="KM267" s="103">
        <f>IF(ISBLANK(JU267),"",IF(ISBLANK(JS267),"",IFERROR(((JU267-JS267)/0.36/P267),"")))</f>
        <v>-0.16602067183462532</v>
      </c>
      <c r="KO267" s="103">
        <f>IF(ISBLANK(KL267),"",IF(ISBLANK(JT267),"",IFERROR(((KL267-JT267)/0.36/P267),"")))</f>
        <v>-0.11434108527131785</v>
      </c>
      <c r="KU267">
        <v>8.4599999999999991</v>
      </c>
      <c r="KV267" s="73">
        <v>23.5</v>
      </c>
      <c r="KW267" s="73">
        <v>-0.16602067183462532</v>
      </c>
      <c r="KX267" s="73"/>
      <c r="KY267" s="73">
        <v>-0.11434108527131785</v>
      </c>
      <c r="KZ267" s="73"/>
    </row>
    <row r="268" spans="1:312" x14ac:dyDescent="0.25">
      <c r="A268" s="12" t="s">
        <v>445</v>
      </c>
      <c r="B268" s="4" t="s">
        <v>693</v>
      </c>
      <c r="C268" s="4" t="s">
        <v>661</v>
      </c>
      <c r="D268" s="4" t="s">
        <v>733</v>
      </c>
      <c r="E268" s="4" t="s">
        <v>14</v>
      </c>
      <c r="F268" s="12" t="s">
        <v>555</v>
      </c>
      <c r="G268" s="12" t="s">
        <v>556</v>
      </c>
      <c r="H268" s="24">
        <v>4</v>
      </c>
      <c r="I268" s="12" t="s">
        <v>557</v>
      </c>
      <c r="J268" s="12" t="s">
        <v>568</v>
      </c>
      <c r="K268" s="23">
        <v>950</v>
      </c>
      <c r="L268" s="94">
        <v>-2.2788369660000001</v>
      </c>
      <c r="M268" s="94">
        <v>34.031883989999997</v>
      </c>
      <c r="N268" s="21">
        <v>43083</v>
      </c>
      <c r="O268" s="21">
        <v>43169</v>
      </c>
      <c r="P268" s="23">
        <f t="shared" si="30"/>
        <v>86</v>
      </c>
      <c r="Q268" s="121">
        <v>320.24547267200001</v>
      </c>
      <c r="R268" s="87" t="s">
        <v>39</v>
      </c>
      <c r="S268" s="83">
        <v>5</v>
      </c>
      <c r="T268" s="83">
        <v>57.4</v>
      </c>
      <c r="AV268" s="100">
        <v>15</v>
      </c>
      <c r="CN268" s="100">
        <v>20</v>
      </c>
      <c r="EH268" s="102">
        <v>20</v>
      </c>
      <c r="EI268" s="23">
        <f t="shared" si="34"/>
        <v>55</v>
      </c>
      <c r="EJ268" s="102">
        <v>60</v>
      </c>
      <c r="EN268" s="1">
        <v>6</v>
      </c>
      <c r="EO268" s="67">
        <v>10.25</v>
      </c>
      <c r="FH268">
        <v>20</v>
      </c>
      <c r="JD268" s="68">
        <v>15</v>
      </c>
      <c r="JE268" s="12">
        <f t="shared" si="31"/>
        <v>35</v>
      </c>
      <c r="JF268" s="54">
        <v>35</v>
      </c>
      <c r="JH268" s="3" t="s">
        <v>755</v>
      </c>
      <c r="JS268" s="73">
        <v>21</v>
      </c>
      <c r="JT268" s="73">
        <v>62.29</v>
      </c>
      <c r="JU268" s="103">
        <v>11.98</v>
      </c>
      <c r="JW268" s="133">
        <v>4.83</v>
      </c>
      <c r="JZ268" s="106">
        <v>17.45</v>
      </c>
      <c r="KA268" s="5">
        <v>9.69</v>
      </c>
      <c r="KJ268" s="103" t="str">
        <f t="shared" si="32"/>
        <v/>
      </c>
      <c r="KK268" s="103" t="str">
        <f t="shared" si="33"/>
        <v/>
      </c>
      <c r="KL268" s="103">
        <f t="shared" si="35"/>
        <v>29.43</v>
      </c>
      <c r="KM268" s="103">
        <f>IF(ISBLANK(JU268),"",IF(ISBLANK(JS269),"",IFERROR(((JU268-JS269)/0.36/P268),"")))</f>
        <v>-6.4599483204132993E-4</v>
      </c>
      <c r="KN268" s="103">
        <f>IF(ISBLANK(JU268),"",IF(ISBLANK(JU268),"",IFERROR(((JU268-JU269)/0.36/P268),"")))</f>
        <v>0.17441860465116282</v>
      </c>
      <c r="KO268" s="103">
        <f>IF(ISBLANK(JT269),"",IF(ISBLANK(KL268),"",IFERROR(((KL268-JT269)/0.36/P268),"")))</f>
        <v>4.6188630490956062E-2</v>
      </c>
      <c r="KP268" s="103">
        <f>IF(ISBLANK(KL269),"",IF(ISBLANK(KL268),"",IFERROR(((KL268-KL269)/0.36/P268),"")))</f>
        <v>0.40374677002583981</v>
      </c>
      <c r="KU268">
        <v>29.43</v>
      </c>
      <c r="KV268" s="73">
        <v>81.75</v>
      </c>
      <c r="KW268" s="73">
        <v>-6.4599483204132993E-4</v>
      </c>
      <c r="KX268" s="73">
        <v>0.17441860465116282</v>
      </c>
      <c r="KY268" s="73">
        <v>4.6188630490956062E-2</v>
      </c>
      <c r="KZ268" s="73">
        <v>0.40374677002583981</v>
      </c>
    </row>
    <row r="269" spans="1:312" x14ac:dyDescent="0.25">
      <c r="A269" s="12" t="s">
        <v>446</v>
      </c>
      <c r="B269" s="4" t="s">
        <v>693</v>
      </c>
      <c r="C269" s="4" t="s">
        <v>661</v>
      </c>
      <c r="D269" s="4" t="s">
        <v>733</v>
      </c>
      <c r="E269" s="4" t="s">
        <v>14</v>
      </c>
      <c r="F269" s="12" t="s">
        <v>555</v>
      </c>
      <c r="G269" s="12" t="s">
        <v>556</v>
      </c>
      <c r="H269" s="24">
        <v>4</v>
      </c>
      <c r="I269" s="12" t="s">
        <v>559</v>
      </c>
      <c r="J269" s="12" t="s">
        <v>568</v>
      </c>
      <c r="K269" s="23">
        <v>950</v>
      </c>
      <c r="L269" s="94">
        <v>-2.2788369660000001</v>
      </c>
      <c r="M269" s="94">
        <v>34.031883989999997</v>
      </c>
      <c r="N269" s="21">
        <v>43083</v>
      </c>
      <c r="O269" s="21">
        <v>43169</v>
      </c>
      <c r="P269" s="23">
        <f t="shared" si="30"/>
        <v>86</v>
      </c>
      <c r="Q269" s="121">
        <v>320.24547267200001</v>
      </c>
      <c r="R269" s="87" t="s">
        <v>39</v>
      </c>
      <c r="S269" s="83">
        <v>3.5</v>
      </c>
      <c r="T269" s="83">
        <v>73.8</v>
      </c>
      <c r="CN269" s="100">
        <v>10</v>
      </c>
      <c r="EH269" s="102">
        <v>50</v>
      </c>
      <c r="EI269" s="23">
        <f t="shared" si="34"/>
        <v>60</v>
      </c>
      <c r="EJ269" s="102">
        <v>65</v>
      </c>
      <c r="EN269" s="1">
        <v>2.5</v>
      </c>
      <c r="EO269" s="67">
        <v>3.25</v>
      </c>
      <c r="FH269">
        <v>10</v>
      </c>
      <c r="JD269" s="68">
        <v>25</v>
      </c>
      <c r="JE269" s="54">
        <f t="shared" si="31"/>
        <v>35</v>
      </c>
      <c r="JF269" s="54">
        <v>35</v>
      </c>
      <c r="JH269" s="3" t="s">
        <v>755</v>
      </c>
      <c r="JS269" s="73">
        <v>12</v>
      </c>
      <c r="JT269" s="73">
        <v>28</v>
      </c>
      <c r="JU269" s="103">
        <v>6.58</v>
      </c>
      <c r="JW269" s="135">
        <v>8.5299999999999994</v>
      </c>
      <c r="JZ269" s="106">
        <v>10.35</v>
      </c>
      <c r="KA269" s="5">
        <v>2.86</v>
      </c>
      <c r="KJ269" s="103" t="str">
        <f t="shared" si="32"/>
        <v/>
      </c>
      <c r="KK269" s="103" t="str">
        <f t="shared" si="33"/>
        <v/>
      </c>
      <c r="KL269" s="103">
        <f t="shared" si="35"/>
        <v>16.93</v>
      </c>
      <c r="KM269" s="103">
        <f>IF(ISBLANK(JU269),"",IF(ISBLANK(JS269),"",IFERROR(((JU269-JS269)/0.36/P269),"")))</f>
        <v>-0.17506459948320413</v>
      </c>
      <c r="KO269" s="103">
        <f>IF(ISBLANK(KL269),"",IF(ISBLANK(JT269),"",IFERROR(((KL269-JT269)/0.36/P269),"")))</f>
        <v>-0.35755813953488375</v>
      </c>
      <c r="KU269">
        <v>16.93</v>
      </c>
      <c r="KV269" s="73">
        <v>47.027777777777779</v>
      </c>
      <c r="KW269" s="73">
        <v>-0.17506459948320413</v>
      </c>
      <c r="KX269" s="73"/>
      <c r="KY269" s="73">
        <v>-0.35755813953488375</v>
      </c>
      <c r="KZ269" s="73"/>
    </row>
    <row r="270" spans="1:312" x14ac:dyDescent="0.25">
      <c r="A270" s="12" t="s">
        <v>447</v>
      </c>
      <c r="B270" s="4" t="s">
        <v>694</v>
      </c>
      <c r="C270" s="4" t="s">
        <v>662</v>
      </c>
      <c r="D270" s="4" t="s">
        <v>734</v>
      </c>
      <c r="E270" s="4" t="s">
        <v>15</v>
      </c>
      <c r="F270" s="12" t="s">
        <v>555</v>
      </c>
      <c r="G270" s="12" t="s">
        <v>560</v>
      </c>
      <c r="H270" s="24">
        <v>1</v>
      </c>
      <c r="I270" s="12" t="s">
        <v>557</v>
      </c>
      <c r="J270" s="12" t="s">
        <v>568</v>
      </c>
      <c r="K270" s="23">
        <v>957</v>
      </c>
      <c r="L270" s="94">
        <v>-2.3500519620000002</v>
      </c>
      <c r="M270" s="94">
        <v>34.049975992999997</v>
      </c>
      <c r="N270" s="21">
        <v>43082</v>
      </c>
      <c r="O270" s="21">
        <v>43168</v>
      </c>
      <c r="P270" s="23">
        <f t="shared" si="30"/>
        <v>86</v>
      </c>
      <c r="Q270" s="121">
        <v>297.54515616499998</v>
      </c>
      <c r="R270" s="87" t="s">
        <v>23</v>
      </c>
      <c r="S270" s="83">
        <v>1.5</v>
      </c>
      <c r="T270" s="83">
        <v>2.1</v>
      </c>
      <c r="CS270" s="100">
        <v>10</v>
      </c>
      <c r="EH270" s="102">
        <v>80</v>
      </c>
      <c r="EI270" s="23">
        <f t="shared" si="34"/>
        <v>90</v>
      </c>
      <c r="EJ270" s="102">
        <v>95</v>
      </c>
      <c r="EN270" s="1">
        <v>2.5</v>
      </c>
      <c r="EO270" s="67">
        <v>3.5</v>
      </c>
      <c r="FR270" s="4">
        <v>5</v>
      </c>
      <c r="HO270" s="4">
        <v>10</v>
      </c>
      <c r="JD270" s="68">
        <v>75</v>
      </c>
      <c r="JE270" s="12">
        <f t="shared" si="31"/>
        <v>90</v>
      </c>
      <c r="JF270" s="54">
        <v>90</v>
      </c>
      <c r="JS270" s="73">
        <v>12</v>
      </c>
      <c r="JT270" s="73">
        <v>16</v>
      </c>
      <c r="JU270" s="103">
        <v>40.21</v>
      </c>
      <c r="JZ270" s="106">
        <v>4</v>
      </c>
      <c r="KA270" s="5">
        <v>2.2200000000000002</v>
      </c>
      <c r="KJ270" s="103" t="str">
        <f t="shared" ref="KJ270:KJ301" si="36">IF((AND(KF270="", KH270="")),"",KF270+KH270)</f>
        <v/>
      </c>
      <c r="KK270" s="103" t="str">
        <f t="shared" ref="KK270:KK301" si="37">IF((AND(KG270="", KI270="")),"",KG270+KI270)</f>
        <v/>
      </c>
      <c r="KL270" s="103">
        <f t="shared" si="35"/>
        <v>44.21</v>
      </c>
      <c r="KM270" s="103">
        <f>IF(ISBLANK(JU270),"",IF(ISBLANK(JS271),"",IFERROR(((JU270-JS271)/0.36/P270),"")))</f>
        <v>1.0726744186046511</v>
      </c>
      <c r="KN270" s="103">
        <f>IF(ISBLANK(JU270),"",IF(ISBLANK(JU270),"",IFERROR(((JU270-JU271)/0.36/P270),"")))</f>
        <v>0.74192506459948326</v>
      </c>
      <c r="KO270" s="103">
        <f>IF(ISBLANK(JT271),"",IF(ISBLANK(KL270),"",IFERROR(((KL270-JT271)/0.36/P270),"")))</f>
        <v>1.1695736434108528</v>
      </c>
      <c r="KP270" s="103">
        <f>IF(ISBLANK(KL271),"",IF(ISBLANK(KL270),"",IFERROR(((KL270-KL271)/0.36/P270),"")))</f>
        <v>0.84851421188630494</v>
      </c>
      <c r="KU270">
        <v>44.21</v>
      </c>
      <c r="KV270" s="73">
        <v>122.80555555555556</v>
      </c>
      <c r="KW270" s="73">
        <v>1.0726744186046511</v>
      </c>
      <c r="KX270" s="73">
        <v>0.74192506459948326</v>
      </c>
      <c r="KY270" s="73">
        <v>1.1695736434108528</v>
      </c>
      <c r="KZ270" s="73">
        <v>0.84851421188630494</v>
      </c>
    </row>
    <row r="271" spans="1:312" x14ac:dyDescent="0.25">
      <c r="A271" s="12" t="s">
        <v>448</v>
      </c>
      <c r="B271" s="4" t="s">
        <v>694</v>
      </c>
      <c r="C271" s="4" t="s">
        <v>662</v>
      </c>
      <c r="D271" s="4" t="s">
        <v>734</v>
      </c>
      <c r="E271" s="4" t="s">
        <v>15</v>
      </c>
      <c r="F271" s="12" t="s">
        <v>555</v>
      </c>
      <c r="G271" s="12" t="s">
        <v>560</v>
      </c>
      <c r="H271" s="24">
        <v>1</v>
      </c>
      <c r="I271" s="12" t="s">
        <v>559</v>
      </c>
      <c r="J271" s="12" t="s">
        <v>568</v>
      </c>
      <c r="K271" s="23">
        <v>957</v>
      </c>
      <c r="L271" s="94">
        <v>-2.3500519620000002</v>
      </c>
      <c r="M271" s="94">
        <v>34.049975992999997</v>
      </c>
      <c r="N271" s="21">
        <v>43082</v>
      </c>
      <c r="O271" s="21">
        <v>43168</v>
      </c>
      <c r="P271" s="23">
        <f t="shared" si="30"/>
        <v>86</v>
      </c>
      <c r="Q271" s="121">
        <v>297.54515616499998</v>
      </c>
      <c r="R271" s="87" t="s">
        <v>23</v>
      </c>
      <c r="S271" s="83">
        <v>2</v>
      </c>
      <c r="T271" s="83">
        <v>8.6999999999999993</v>
      </c>
      <c r="CS271" s="100">
        <v>5</v>
      </c>
      <c r="EH271" s="102">
        <v>75</v>
      </c>
      <c r="EI271" s="23">
        <f t="shared" si="34"/>
        <v>80</v>
      </c>
      <c r="EJ271" s="102">
        <v>85</v>
      </c>
      <c r="EN271" s="1">
        <v>1.5</v>
      </c>
      <c r="EO271" s="67">
        <v>2.13</v>
      </c>
      <c r="HO271" s="4">
        <v>5</v>
      </c>
      <c r="JD271" s="68">
        <v>75</v>
      </c>
      <c r="JE271" s="54">
        <f t="shared" si="31"/>
        <v>80</v>
      </c>
      <c r="JF271" s="54">
        <v>80</v>
      </c>
      <c r="JS271" s="73">
        <v>7</v>
      </c>
      <c r="JT271" s="73">
        <v>8</v>
      </c>
      <c r="JU271" s="103">
        <v>17.239999999999998</v>
      </c>
      <c r="JW271" s="133">
        <v>7.78</v>
      </c>
      <c r="JZ271" s="106">
        <v>0.7</v>
      </c>
      <c r="KJ271" s="103" t="str">
        <f t="shared" si="36"/>
        <v/>
      </c>
      <c r="KK271" s="103" t="str">
        <f t="shared" si="37"/>
        <v/>
      </c>
      <c r="KL271" s="103">
        <f t="shared" si="35"/>
        <v>17.939999999999998</v>
      </c>
      <c r="KM271" s="103">
        <f>IF(ISBLANK(JU271),"",IF(ISBLANK(JS271),"",IFERROR(((JU271-JS271)/0.36/P271),"")))</f>
        <v>0.33074935400516792</v>
      </c>
      <c r="KO271" s="103">
        <f>IF(ISBLANK(KL271),"",IF(ISBLANK(JT271),"",IFERROR(((KL271-JT271)/0.36/P271),"")))</f>
        <v>0.32105943152454774</v>
      </c>
      <c r="KU271">
        <v>17.939999999999998</v>
      </c>
      <c r="KV271" s="73">
        <v>49.833333333333329</v>
      </c>
      <c r="KW271" s="73">
        <v>0.33074935400516792</v>
      </c>
      <c r="KX271" s="73"/>
      <c r="KY271" s="73">
        <v>0.32105943152454774</v>
      </c>
      <c r="KZ271" s="73"/>
    </row>
    <row r="272" spans="1:312" x14ac:dyDescent="0.25">
      <c r="A272" s="12" t="s">
        <v>449</v>
      </c>
      <c r="B272" s="4" t="s">
        <v>695</v>
      </c>
      <c r="C272" s="4" t="s">
        <v>662</v>
      </c>
      <c r="D272" s="4" t="s">
        <v>735</v>
      </c>
      <c r="E272" s="4" t="s">
        <v>15</v>
      </c>
      <c r="F272" s="12" t="s">
        <v>555</v>
      </c>
      <c r="G272" s="12" t="s">
        <v>560</v>
      </c>
      <c r="H272" s="24">
        <v>2</v>
      </c>
      <c r="I272" s="12" t="s">
        <v>557</v>
      </c>
      <c r="J272" s="12" t="s">
        <v>568</v>
      </c>
      <c r="K272" s="23">
        <v>959</v>
      </c>
      <c r="L272" s="94">
        <v>-2.3484879830000001</v>
      </c>
      <c r="M272" s="94">
        <v>34.050110019999998</v>
      </c>
      <c r="N272" s="21">
        <v>43082</v>
      </c>
      <c r="O272" s="21">
        <v>43168</v>
      </c>
      <c r="P272" s="23">
        <f t="shared" si="30"/>
        <v>86</v>
      </c>
      <c r="Q272" s="121">
        <v>297.54515616499998</v>
      </c>
      <c r="R272" s="87" t="s">
        <v>23</v>
      </c>
      <c r="S272" s="83">
        <v>2.4</v>
      </c>
      <c r="T272" s="83">
        <v>6.8</v>
      </c>
      <c r="EF272" s="100">
        <v>5</v>
      </c>
      <c r="EH272" s="102">
        <v>90</v>
      </c>
      <c r="EI272" s="23">
        <f t="shared" si="34"/>
        <v>95</v>
      </c>
      <c r="EJ272" s="102">
        <v>95</v>
      </c>
      <c r="EN272" s="1">
        <v>5.5</v>
      </c>
      <c r="EO272" s="67">
        <v>16</v>
      </c>
      <c r="ES272">
        <v>3</v>
      </c>
      <c r="FC272">
        <v>5</v>
      </c>
      <c r="HO272" s="4">
        <v>20</v>
      </c>
      <c r="JD272" s="68">
        <v>67</v>
      </c>
      <c r="JE272" s="12">
        <f t="shared" si="31"/>
        <v>95</v>
      </c>
      <c r="JF272" s="54">
        <v>95</v>
      </c>
      <c r="JS272" s="73">
        <v>9</v>
      </c>
      <c r="JT272" s="73">
        <v>20</v>
      </c>
      <c r="JU272" s="103">
        <v>53.4</v>
      </c>
      <c r="JZ272" s="106">
        <v>21.38</v>
      </c>
      <c r="KJ272" s="103" t="str">
        <f t="shared" si="36"/>
        <v/>
      </c>
      <c r="KK272" s="103" t="str">
        <f t="shared" si="37"/>
        <v/>
      </c>
      <c r="KL272" s="103">
        <f t="shared" si="35"/>
        <v>74.78</v>
      </c>
      <c r="KM272" s="103">
        <f>IF(ISBLANK(JU272),"",IF(ISBLANK(JS273),"",IFERROR(((JU272-JS273)/0.36/P272),"")))</f>
        <v>1.5310077519379843</v>
      </c>
      <c r="KN272" s="103">
        <f>IF(ISBLANK(JU272),"",IF(ISBLANK(JU272),"",IFERROR(((JU272-JU273)/0.36/P272),"")))</f>
        <v>1.3065245478036178</v>
      </c>
      <c r="KO272" s="103">
        <f>IF(ISBLANK(JT273),"",IF(ISBLANK(KL272),"",IFERROR(((KL272-JT273)/0.36/P272),"")))</f>
        <v>2.1569767441860463</v>
      </c>
      <c r="KP272" s="103">
        <f>IF(ISBLANK(KL273),"",IF(ISBLANK(KL272),"",IFERROR(((KL272-KL273)/0.36/P272),"")))</f>
        <v>1.8233204134366927</v>
      </c>
      <c r="KU272">
        <v>74.78</v>
      </c>
      <c r="KV272" s="73">
        <v>207.72222222222223</v>
      </c>
      <c r="KW272" s="73">
        <v>1.5310077519379843</v>
      </c>
      <c r="KX272" s="73">
        <v>1.3065245478036178</v>
      </c>
      <c r="KY272" s="73">
        <v>2.1569767441860463</v>
      </c>
      <c r="KZ272" s="73">
        <v>1.8233204134366927</v>
      </c>
    </row>
    <row r="273" spans="1:312" x14ac:dyDescent="0.25">
      <c r="A273" s="12" t="s">
        <v>450</v>
      </c>
      <c r="B273" s="4" t="s">
        <v>695</v>
      </c>
      <c r="C273" s="4" t="s">
        <v>662</v>
      </c>
      <c r="D273" s="4" t="s">
        <v>735</v>
      </c>
      <c r="E273" s="4" t="s">
        <v>15</v>
      </c>
      <c r="F273" s="12" t="s">
        <v>555</v>
      </c>
      <c r="G273" s="12" t="s">
        <v>560</v>
      </c>
      <c r="H273" s="24">
        <v>2</v>
      </c>
      <c r="I273" s="12" t="s">
        <v>559</v>
      </c>
      <c r="J273" s="12" t="s">
        <v>568</v>
      </c>
      <c r="K273" s="23">
        <v>959</v>
      </c>
      <c r="L273" s="94">
        <v>-2.3484879830000001</v>
      </c>
      <c r="M273" s="94">
        <v>34.050110019999998</v>
      </c>
      <c r="N273" s="21">
        <v>43082</v>
      </c>
      <c r="O273" s="21">
        <v>43168</v>
      </c>
      <c r="P273" s="23">
        <f t="shared" si="30"/>
        <v>86</v>
      </c>
      <c r="Q273" s="121">
        <v>297.54515616499998</v>
      </c>
      <c r="R273" s="87" t="s">
        <v>23</v>
      </c>
      <c r="S273" s="83">
        <v>2</v>
      </c>
      <c r="T273" s="83">
        <v>5.6</v>
      </c>
      <c r="EF273" s="100">
        <v>15</v>
      </c>
      <c r="EH273" s="102">
        <v>65</v>
      </c>
      <c r="EI273" s="23">
        <f t="shared" si="34"/>
        <v>80</v>
      </c>
      <c r="EJ273" s="102">
        <v>80</v>
      </c>
      <c r="EN273" s="1">
        <v>2.5</v>
      </c>
      <c r="EO273" s="67">
        <v>3.63</v>
      </c>
      <c r="FC273">
        <v>10</v>
      </c>
      <c r="HO273" s="4">
        <v>15</v>
      </c>
      <c r="JD273" s="68">
        <v>50</v>
      </c>
      <c r="JE273" s="54">
        <f t="shared" si="31"/>
        <v>75</v>
      </c>
      <c r="JF273" s="54">
        <v>75</v>
      </c>
      <c r="JS273" s="73">
        <v>6</v>
      </c>
      <c r="JT273" s="73">
        <v>8</v>
      </c>
      <c r="JU273" s="103">
        <v>12.95</v>
      </c>
      <c r="JW273" s="133">
        <v>5.94</v>
      </c>
      <c r="JZ273" s="106">
        <v>5.38</v>
      </c>
      <c r="KJ273" s="103" t="str">
        <f t="shared" si="36"/>
        <v/>
      </c>
      <c r="KK273" s="103" t="str">
        <f t="shared" si="37"/>
        <v/>
      </c>
      <c r="KL273" s="103">
        <f t="shared" si="35"/>
        <v>18.329999999999998</v>
      </c>
      <c r="KM273" s="103">
        <f>IF(ISBLANK(JU273),"",IF(ISBLANK(JS273),"",IFERROR(((JU273-JS273)/0.36/P273),"")))</f>
        <v>0.2244832041343669</v>
      </c>
      <c r="KO273" s="103">
        <f>IF(ISBLANK(KL273),"",IF(ISBLANK(JT273),"",IFERROR(((KL273-JT273)/0.36/P273),"")))</f>
        <v>0.33365633074935397</v>
      </c>
      <c r="KU273">
        <v>18.329999999999998</v>
      </c>
      <c r="KV273" s="73">
        <v>50.916666666666664</v>
      </c>
      <c r="KW273" s="73">
        <v>0.2244832041343669</v>
      </c>
      <c r="KX273" s="73"/>
      <c r="KY273" s="73">
        <v>0.33365633074935397</v>
      </c>
      <c r="KZ273" s="73"/>
    </row>
    <row r="274" spans="1:312" x14ac:dyDescent="0.25">
      <c r="A274" s="12" t="s">
        <v>451</v>
      </c>
      <c r="B274" s="4" t="s">
        <v>696</v>
      </c>
      <c r="C274" s="4" t="s">
        <v>662</v>
      </c>
      <c r="D274" s="4" t="s">
        <v>736</v>
      </c>
      <c r="E274" s="4" t="s">
        <v>15</v>
      </c>
      <c r="F274" s="12" t="s">
        <v>555</v>
      </c>
      <c r="G274" s="12" t="s">
        <v>560</v>
      </c>
      <c r="H274" s="24">
        <v>3</v>
      </c>
      <c r="I274" s="12" t="s">
        <v>557</v>
      </c>
      <c r="J274" s="12" t="s">
        <v>568</v>
      </c>
      <c r="K274" s="23">
        <v>1022</v>
      </c>
      <c r="L274" s="94">
        <v>-2.3672930339999998</v>
      </c>
      <c r="M274" s="94">
        <v>34.062509034000001</v>
      </c>
      <c r="N274" s="21">
        <v>43082</v>
      </c>
      <c r="O274" s="21">
        <v>43168</v>
      </c>
      <c r="P274" s="23">
        <f t="shared" si="30"/>
        <v>86</v>
      </c>
      <c r="Q274" s="121">
        <v>297.54515616499998</v>
      </c>
      <c r="R274" s="87" t="s">
        <v>23</v>
      </c>
      <c r="S274" s="83">
        <v>1.5</v>
      </c>
      <c r="T274" s="83">
        <v>2.9</v>
      </c>
      <c r="AH274" s="100">
        <v>5</v>
      </c>
      <c r="EH274" s="102">
        <v>70</v>
      </c>
      <c r="EI274" s="23">
        <f t="shared" si="34"/>
        <v>75</v>
      </c>
      <c r="EJ274" s="102">
        <v>78</v>
      </c>
      <c r="EN274" s="1">
        <v>2</v>
      </c>
      <c r="EO274" s="67">
        <v>10</v>
      </c>
      <c r="FC274">
        <v>10</v>
      </c>
      <c r="FH274">
        <v>3</v>
      </c>
      <c r="FZ274" s="4">
        <v>5</v>
      </c>
      <c r="JD274" s="68">
        <v>72</v>
      </c>
      <c r="JE274" s="12">
        <f t="shared" si="31"/>
        <v>90</v>
      </c>
      <c r="JF274" s="54">
        <v>90</v>
      </c>
      <c r="JS274" s="73">
        <v>14</v>
      </c>
      <c r="JT274" s="73">
        <v>21</v>
      </c>
      <c r="JU274" s="103">
        <v>117.12</v>
      </c>
      <c r="JW274" s="162">
        <v>4.84</v>
      </c>
      <c r="JZ274" s="106">
        <v>11.51</v>
      </c>
      <c r="KA274" s="5">
        <v>2.11</v>
      </c>
      <c r="KJ274" s="103" t="str">
        <f t="shared" si="36"/>
        <v/>
      </c>
      <c r="KK274" s="103" t="str">
        <f t="shared" si="37"/>
        <v/>
      </c>
      <c r="KL274" s="103">
        <f t="shared" si="35"/>
        <v>128.63</v>
      </c>
      <c r="KM274" s="103">
        <f>IF(ISBLANK(JU274),"",IF(ISBLANK(JS275),"",IFERROR(((JU274-JS275)/0.36/P274),"")))</f>
        <v>3.3020025839793283</v>
      </c>
      <c r="KN274" s="103">
        <f>IF(ISBLANK(JU274),"",IF(ISBLANK(JU274),"",IFERROR(((JU274-JU275)/0.36/P274),"")))</f>
        <v>-0.17054263565891475</v>
      </c>
      <c r="KO274" s="103">
        <f>IF(ISBLANK(JT275),"",IF(ISBLANK(KL274),"",IFERROR(((KL274-JT275)/0.36/P274),"")))</f>
        <v>3.6091731266149876</v>
      </c>
      <c r="KP274" s="103">
        <f>IF(ISBLANK(KL275),"",IF(ISBLANK(KL274),"",IFERROR(((KL274-KL275)/0.36/P274),"")))</f>
        <v>-0.58139534883720934</v>
      </c>
      <c r="KU274">
        <v>128.63</v>
      </c>
      <c r="KV274" s="73">
        <v>357.30555555555554</v>
      </c>
      <c r="KW274" s="73">
        <v>3.3020025839793283</v>
      </c>
      <c r="KX274" s="73">
        <v>-0.17054263565891475</v>
      </c>
      <c r="KY274" s="73">
        <v>3.6091731266149876</v>
      </c>
      <c r="KZ274" s="73">
        <v>-0.58139534883720934</v>
      </c>
    </row>
    <row r="275" spans="1:312" x14ac:dyDescent="0.25">
      <c r="A275" s="12" t="s">
        <v>452</v>
      </c>
      <c r="B275" s="4" t="s">
        <v>696</v>
      </c>
      <c r="C275" s="4" t="s">
        <v>662</v>
      </c>
      <c r="D275" s="4" t="s">
        <v>736</v>
      </c>
      <c r="E275" s="4" t="s">
        <v>15</v>
      </c>
      <c r="F275" s="12" t="s">
        <v>555</v>
      </c>
      <c r="G275" s="12" t="s">
        <v>560</v>
      </c>
      <c r="H275" s="24">
        <v>3</v>
      </c>
      <c r="I275" s="12" t="s">
        <v>559</v>
      </c>
      <c r="J275" s="12" t="s">
        <v>568</v>
      </c>
      <c r="K275" s="23">
        <v>1022</v>
      </c>
      <c r="L275" s="94">
        <v>-2.3672930339999998</v>
      </c>
      <c r="M275" s="94">
        <v>34.062509034000001</v>
      </c>
      <c r="N275" s="21">
        <v>43082</v>
      </c>
      <c r="O275" s="21">
        <v>43168</v>
      </c>
      <c r="P275" s="23">
        <f t="shared" si="30"/>
        <v>86</v>
      </c>
      <c r="Q275" s="121">
        <v>297.54515616499998</v>
      </c>
      <c r="R275" s="87" t="s">
        <v>23</v>
      </c>
      <c r="S275" s="83">
        <v>1.5</v>
      </c>
      <c r="T275" s="83">
        <v>2.2000000000000002</v>
      </c>
      <c r="EH275" s="102">
        <v>85</v>
      </c>
      <c r="EI275" s="23">
        <f t="shared" si="34"/>
        <v>85</v>
      </c>
      <c r="EJ275" s="102">
        <v>90</v>
      </c>
      <c r="EN275" s="1">
        <v>1.5</v>
      </c>
      <c r="EO275" s="67">
        <v>2.25</v>
      </c>
      <c r="FC275">
        <v>5</v>
      </c>
      <c r="HS275" s="4">
        <v>2</v>
      </c>
      <c r="JD275" s="68">
        <v>78</v>
      </c>
      <c r="JE275" s="54">
        <f t="shared" si="31"/>
        <v>85</v>
      </c>
      <c r="JF275" s="54">
        <v>85</v>
      </c>
      <c r="JS275" s="73">
        <v>14.89</v>
      </c>
      <c r="JT275" s="73">
        <v>16.89</v>
      </c>
      <c r="JU275" s="103">
        <v>122.4</v>
      </c>
      <c r="JZ275" s="106">
        <v>24.23</v>
      </c>
      <c r="KA275" s="5">
        <v>1.03</v>
      </c>
      <c r="KJ275" s="103" t="str">
        <f t="shared" si="36"/>
        <v/>
      </c>
      <c r="KK275" s="103" t="str">
        <f t="shared" si="37"/>
        <v/>
      </c>
      <c r="KL275" s="103">
        <f t="shared" si="35"/>
        <v>146.63</v>
      </c>
      <c r="KM275" s="103">
        <f>IF(ISBLANK(JU275),"",IF(ISBLANK(JS275),"",IFERROR(((JU275-JS275)/0.36/P275),"")))</f>
        <v>3.4725452196382434</v>
      </c>
      <c r="KO275" s="103">
        <f>IF(ISBLANK(KL275),"",IF(ISBLANK(JT275),"",IFERROR(((KL275-JT275)/0.36/P275),"")))</f>
        <v>4.1905684754521966</v>
      </c>
      <c r="KU275">
        <v>146.63</v>
      </c>
      <c r="KV275" s="73">
        <v>407.30555555555554</v>
      </c>
      <c r="KW275" s="73">
        <v>3.4725452196382434</v>
      </c>
      <c r="KX275" s="73"/>
      <c r="KY275" s="73">
        <v>4.1905684754521966</v>
      </c>
      <c r="KZ275" s="73"/>
    </row>
    <row r="276" spans="1:312" x14ac:dyDescent="0.25">
      <c r="A276" s="12" t="s">
        <v>453</v>
      </c>
      <c r="B276" s="4" t="s">
        <v>697</v>
      </c>
      <c r="C276" s="4" t="s">
        <v>662</v>
      </c>
      <c r="D276" s="4" t="s">
        <v>737</v>
      </c>
      <c r="E276" s="4" t="s">
        <v>15</v>
      </c>
      <c r="F276" s="12" t="s">
        <v>555</v>
      </c>
      <c r="G276" s="12" t="s">
        <v>560</v>
      </c>
      <c r="H276" s="24">
        <v>4</v>
      </c>
      <c r="I276" s="12" t="s">
        <v>557</v>
      </c>
      <c r="J276" s="12" t="s">
        <v>568</v>
      </c>
      <c r="K276" s="23">
        <v>1020</v>
      </c>
      <c r="L276" s="94">
        <v>-2.3685700170000001</v>
      </c>
      <c r="M276" s="94">
        <v>34.062585980000001</v>
      </c>
      <c r="N276" s="21">
        <v>43082</v>
      </c>
      <c r="O276" s="21">
        <v>43168</v>
      </c>
      <c r="P276" s="23">
        <f t="shared" si="30"/>
        <v>86</v>
      </c>
      <c r="Q276" s="121">
        <v>297.54515616499998</v>
      </c>
      <c r="R276" s="87" t="s">
        <v>23</v>
      </c>
      <c r="S276" s="83">
        <v>2</v>
      </c>
      <c r="T276" s="83">
        <v>3.3</v>
      </c>
      <c r="AH276" s="100">
        <v>7</v>
      </c>
      <c r="AV276" s="100">
        <v>15</v>
      </c>
      <c r="EH276" s="102">
        <v>45</v>
      </c>
      <c r="EI276" s="23">
        <f t="shared" si="34"/>
        <v>67</v>
      </c>
      <c r="EJ276" s="102">
        <v>75</v>
      </c>
      <c r="EN276" s="1">
        <v>3.5</v>
      </c>
      <c r="EO276" s="67">
        <v>20.25</v>
      </c>
      <c r="FC276">
        <v>30</v>
      </c>
      <c r="FR276" s="4">
        <v>15</v>
      </c>
      <c r="JD276" s="68">
        <v>50</v>
      </c>
      <c r="JE276" s="12">
        <f t="shared" si="31"/>
        <v>95</v>
      </c>
      <c r="JF276" s="54">
        <v>95</v>
      </c>
      <c r="JS276" s="73">
        <v>21.78</v>
      </c>
      <c r="JT276" s="73">
        <v>56.25</v>
      </c>
      <c r="JU276" s="103">
        <v>52.47</v>
      </c>
      <c r="JW276" s="133">
        <v>24.84</v>
      </c>
      <c r="JZ276" s="106">
        <v>47.87</v>
      </c>
      <c r="KJ276" s="103" t="str">
        <f t="shared" si="36"/>
        <v/>
      </c>
      <c r="KK276" s="103" t="str">
        <f t="shared" si="37"/>
        <v/>
      </c>
      <c r="KL276" s="103">
        <f t="shared" si="35"/>
        <v>100.34</v>
      </c>
      <c r="KM276" s="103">
        <f>IF(ISBLANK(JU276),"",IF(ISBLANK(JS277),"",IFERROR(((JU276-JS277)/0.36/P276),"")))</f>
        <v>1.500968992248062</v>
      </c>
      <c r="KN276" s="103">
        <f>IF(ISBLANK(JU276),"",IF(ISBLANK(JU276),"",IFERROR(((JU276-JU277)/0.36/P276),"")))</f>
        <v>0.93604651162790697</v>
      </c>
      <c r="KO276" s="103">
        <f>IF(ISBLANK(JT277),"",IF(ISBLANK(KL276),"",IFERROR(((KL276-JT277)/0.36/P276),"")))</f>
        <v>2.7564599483204137</v>
      </c>
      <c r="KP276" s="103">
        <f>IF(ISBLANK(KL277),"",IF(ISBLANK(KL276),"",IFERROR(((KL276-KL277)/0.36/P276),"")))</f>
        <v>0.79069767441860483</v>
      </c>
      <c r="KU276">
        <v>100.34</v>
      </c>
      <c r="KV276" s="73">
        <v>278.72222222222223</v>
      </c>
      <c r="KW276" s="73">
        <v>1.500968992248062</v>
      </c>
      <c r="KX276" s="73">
        <v>0.93604651162790697</v>
      </c>
      <c r="KY276" s="73">
        <v>2.7564599483204137</v>
      </c>
      <c r="KZ276" s="73">
        <v>0.79069767441860483</v>
      </c>
    </row>
    <row r="277" spans="1:312" x14ac:dyDescent="0.25">
      <c r="A277" s="12" t="s">
        <v>454</v>
      </c>
      <c r="B277" s="4" t="s">
        <v>697</v>
      </c>
      <c r="C277" s="4" t="s">
        <v>662</v>
      </c>
      <c r="D277" s="4" t="s">
        <v>737</v>
      </c>
      <c r="E277" s="4" t="s">
        <v>15</v>
      </c>
      <c r="F277" s="12" t="s">
        <v>555</v>
      </c>
      <c r="G277" s="12" t="s">
        <v>560</v>
      </c>
      <c r="H277" s="24">
        <v>4</v>
      </c>
      <c r="I277" s="12" t="s">
        <v>559</v>
      </c>
      <c r="J277" s="12" t="s">
        <v>568</v>
      </c>
      <c r="K277" s="23">
        <v>1020</v>
      </c>
      <c r="L277" s="94">
        <v>-2.3685700170000001</v>
      </c>
      <c r="M277" s="94">
        <v>34.062585980000001</v>
      </c>
      <c r="N277" s="21">
        <v>43082</v>
      </c>
      <c r="O277" s="21">
        <v>43168</v>
      </c>
      <c r="P277" s="23">
        <f t="shared" si="30"/>
        <v>86</v>
      </c>
      <c r="Q277" s="121">
        <v>297.54515616499998</v>
      </c>
      <c r="R277" s="87" t="s">
        <v>23</v>
      </c>
      <c r="S277" s="83">
        <v>1.5</v>
      </c>
      <c r="T277" s="83">
        <v>4.5</v>
      </c>
      <c r="AH277" s="100">
        <v>10</v>
      </c>
      <c r="AV277" s="100">
        <v>5</v>
      </c>
      <c r="CT277" s="100">
        <v>5</v>
      </c>
      <c r="EH277" s="102">
        <v>45</v>
      </c>
      <c r="EI277" s="23">
        <f t="shared" si="34"/>
        <v>65</v>
      </c>
      <c r="EJ277" s="102">
        <v>70</v>
      </c>
      <c r="EN277" s="1">
        <v>1.5</v>
      </c>
      <c r="EO277" s="67">
        <v>4.63</v>
      </c>
      <c r="FC277">
        <v>20</v>
      </c>
      <c r="GF277" s="4">
        <v>2</v>
      </c>
      <c r="HO277" s="4">
        <v>1</v>
      </c>
      <c r="JD277" s="68">
        <v>57</v>
      </c>
      <c r="JE277" s="54">
        <f t="shared" si="31"/>
        <v>80</v>
      </c>
      <c r="JF277" s="54">
        <v>80</v>
      </c>
      <c r="JS277" s="73">
        <v>6</v>
      </c>
      <c r="JT277" s="73">
        <v>15</v>
      </c>
      <c r="JU277" s="103">
        <v>23.49</v>
      </c>
      <c r="JW277" s="133">
        <v>2.98</v>
      </c>
      <c r="JZ277" s="106">
        <v>52.37</v>
      </c>
      <c r="KA277" s="5">
        <v>32</v>
      </c>
      <c r="KJ277" s="103" t="str">
        <f t="shared" si="36"/>
        <v/>
      </c>
      <c r="KK277" s="103" t="str">
        <f t="shared" si="37"/>
        <v/>
      </c>
      <c r="KL277" s="103">
        <f t="shared" si="35"/>
        <v>75.86</v>
      </c>
      <c r="KM277" s="103">
        <f>IF(ISBLANK(JU277),"",IF(ISBLANK(JS277),"",IFERROR(((JU277-JS277)/0.36/P277),"")))</f>
        <v>0.56492248062015493</v>
      </c>
      <c r="KO277" s="103">
        <f>IF(ISBLANK(KL277),"",IF(ISBLANK(JT277),"",IFERROR(((KL277-JT277)/0.36/P277),"")))</f>
        <v>1.965762273901809</v>
      </c>
      <c r="KU277">
        <v>75.86</v>
      </c>
      <c r="KV277" s="73">
        <v>210.72222222222223</v>
      </c>
      <c r="KW277" s="73">
        <v>0.56492248062015493</v>
      </c>
      <c r="KX277" s="73"/>
      <c r="KY277" s="73">
        <v>1.965762273901809</v>
      </c>
      <c r="KZ277" s="73"/>
    </row>
    <row r="278" spans="1:312" x14ac:dyDescent="0.25">
      <c r="A278" s="12" t="s">
        <v>455</v>
      </c>
      <c r="B278" s="4" t="s">
        <v>698</v>
      </c>
      <c r="C278" s="4" t="s">
        <v>663</v>
      </c>
      <c r="D278" s="4" t="s">
        <v>738</v>
      </c>
      <c r="E278" s="4" t="s">
        <v>31</v>
      </c>
      <c r="F278" s="12" t="s">
        <v>561</v>
      </c>
      <c r="G278" s="12" t="s">
        <v>556</v>
      </c>
      <c r="H278" s="24">
        <v>1</v>
      </c>
      <c r="I278" s="12" t="s">
        <v>557</v>
      </c>
      <c r="J278" s="12" t="s">
        <v>568</v>
      </c>
      <c r="K278" s="23">
        <v>995</v>
      </c>
      <c r="L278" s="94">
        <v>-3.2993320000000002</v>
      </c>
      <c r="M278" s="94">
        <v>34.848457965999998</v>
      </c>
      <c r="N278" s="21">
        <v>43080</v>
      </c>
      <c r="O278" s="21">
        <v>43166</v>
      </c>
      <c r="P278" s="23">
        <f t="shared" si="30"/>
        <v>86</v>
      </c>
      <c r="Q278" s="121">
        <v>426.87334890699998</v>
      </c>
      <c r="R278" s="87" t="s">
        <v>94</v>
      </c>
      <c r="S278" s="83">
        <v>2.5</v>
      </c>
      <c r="T278" s="83">
        <v>3.3</v>
      </c>
      <c r="W278" s="100">
        <v>5</v>
      </c>
      <c r="AQ278" s="100">
        <v>8</v>
      </c>
      <c r="EH278" s="102">
        <v>18</v>
      </c>
      <c r="EI278" s="23">
        <f t="shared" si="34"/>
        <v>31</v>
      </c>
      <c r="EJ278" s="102">
        <v>30</v>
      </c>
      <c r="EN278" s="1">
        <v>2.5</v>
      </c>
      <c r="EO278" s="67">
        <v>11.25</v>
      </c>
      <c r="FC278">
        <v>5</v>
      </c>
      <c r="FL278">
        <v>13</v>
      </c>
      <c r="GU278" s="4">
        <v>2</v>
      </c>
      <c r="HG278" s="4">
        <v>15</v>
      </c>
      <c r="JD278" s="68">
        <v>13</v>
      </c>
      <c r="JE278" s="12">
        <f t="shared" si="31"/>
        <v>48</v>
      </c>
      <c r="JF278" s="54">
        <v>50</v>
      </c>
      <c r="JH278" s="3" t="s">
        <v>863</v>
      </c>
      <c r="JS278" s="73">
        <v>7.7</v>
      </c>
      <c r="JT278" s="73">
        <v>29.7</v>
      </c>
      <c r="JU278" s="103">
        <v>6.53</v>
      </c>
      <c r="JW278" s="133">
        <v>2.71</v>
      </c>
      <c r="JZ278" s="106">
        <v>33.590000000000003</v>
      </c>
      <c r="KA278" s="5">
        <v>13.18</v>
      </c>
      <c r="KJ278" s="103" t="str">
        <f t="shared" si="36"/>
        <v/>
      </c>
      <c r="KK278" s="103" t="str">
        <f t="shared" si="37"/>
        <v/>
      </c>
      <c r="KL278" s="103">
        <f t="shared" si="35"/>
        <v>40.120000000000005</v>
      </c>
      <c r="KM278" s="103">
        <f>IF(ISBLANK(JU278),"",IF(ISBLANK(JS280),"",IFERROR(((JU278-JS280)/0.36/P278),"")))</f>
        <v>0.14631782945736435</v>
      </c>
      <c r="KN278" s="103">
        <f>IF(ISBLANK(JU278),"",IF(ISBLANK(JU280),"",IFERROR(((JU278-JU280)/0.36/P278),"")))</f>
        <v>0.19541343669250646</v>
      </c>
      <c r="KO278" s="103">
        <f>IF(ISBLANK(KL278),"",IF(ISBLANK(JT280),"",IFERROR(((KL278-JT280)/0.36/P278),"")))</f>
        <v>1.1666666666666667</v>
      </c>
      <c r="KP278" s="103">
        <f>IF(ISBLANK(KL280),"",IF(ISBLANK(KL278),"",IFERROR(((KL278-KL280)/0.36/P278),"")))</f>
        <v>1.169573643410853</v>
      </c>
      <c r="KU278">
        <v>40.120000000000005</v>
      </c>
      <c r="KV278" s="73">
        <v>111.44444444444446</v>
      </c>
      <c r="KW278" s="73">
        <v>0.14631782945736435</v>
      </c>
      <c r="KX278" s="73">
        <v>0.19541343669250646</v>
      </c>
      <c r="KY278" s="73">
        <v>1.1666666666666667</v>
      </c>
      <c r="KZ278" s="73">
        <v>1.169573643410853</v>
      </c>
    </row>
    <row r="279" spans="1:312" x14ac:dyDescent="0.25">
      <c r="A279" s="12" t="s">
        <v>456</v>
      </c>
      <c r="B279" s="4" t="s">
        <v>698</v>
      </c>
      <c r="C279" s="4" t="s">
        <v>663</v>
      </c>
      <c r="D279" s="4" t="s">
        <v>738</v>
      </c>
      <c r="E279" s="4" t="s">
        <v>31</v>
      </c>
      <c r="F279" s="12" t="s">
        <v>561</v>
      </c>
      <c r="G279" s="12" t="s">
        <v>556</v>
      </c>
      <c r="H279" s="24">
        <v>1</v>
      </c>
      <c r="I279" s="12" t="s">
        <v>562</v>
      </c>
      <c r="J279" s="12" t="s">
        <v>568</v>
      </c>
      <c r="K279" s="23">
        <v>995</v>
      </c>
      <c r="L279" s="94">
        <v>-3.2993320000000002</v>
      </c>
      <c r="M279" s="94">
        <v>34.848457965999998</v>
      </c>
      <c r="N279" s="21">
        <v>43080</v>
      </c>
      <c r="O279" s="21">
        <v>43166</v>
      </c>
      <c r="P279" s="23">
        <f t="shared" ref="P279:P342" si="38">O279-N279</f>
        <v>86</v>
      </c>
      <c r="Q279" s="121">
        <v>426.87334890699998</v>
      </c>
      <c r="R279" s="87" t="s">
        <v>94</v>
      </c>
      <c r="S279" s="83">
        <v>2.5</v>
      </c>
      <c r="T279" s="83">
        <v>3.3</v>
      </c>
      <c r="AH279" s="100">
        <v>5</v>
      </c>
      <c r="AQ279" s="100">
        <v>10</v>
      </c>
      <c r="EH279" s="102">
        <v>20</v>
      </c>
      <c r="EI279" s="23">
        <f t="shared" si="34"/>
        <v>35</v>
      </c>
      <c r="EJ279" s="102">
        <v>35</v>
      </c>
      <c r="EN279" s="1">
        <v>3.5</v>
      </c>
      <c r="EO279" s="67">
        <v>20.25</v>
      </c>
      <c r="ER279">
        <v>5</v>
      </c>
      <c r="FC279">
        <v>15</v>
      </c>
      <c r="FL279">
        <v>10</v>
      </c>
      <c r="GU279" s="4">
        <v>5</v>
      </c>
      <c r="HZ279" s="4">
        <v>10</v>
      </c>
      <c r="JD279" s="68">
        <v>30</v>
      </c>
      <c r="JE279" s="54">
        <f t="shared" si="31"/>
        <v>75</v>
      </c>
      <c r="JF279" s="54">
        <v>75</v>
      </c>
      <c r="JS279" s="73">
        <v>11.96</v>
      </c>
      <c r="JT279" s="73">
        <v>13.96</v>
      </c>
      <c r="JU279" s="103">
        <v>47.08</v>
      </c>
      <c r="JW279" s="133">
        <v>0.17</v>
      </c>
      <c r="JZ279" s="106">
        <v>44.5</v>
      </c>
      <c r="KJ279" s="103" t="str">
        <f t="shared" si="36"/>
        <v/>
      </c>
      <c r="KK279" s="103" t="str">
        <f t="shared" si="37"/>
        <v/>
      </c>
      <c r="KL279" s="103">
        <f t="shared" si="35"/>
        <v>91.58</v>
      </c>
      <c r="KM279" s="103">
        <f>IF(ISBLANK(JU279),"",IF(ISBLANK(JS280),"",IFERROR(((JU279-JS280)/0.36/P279),"")))</f>
        <v>1.4560723514211886</v>
      </c>
      <c r="KN279" s="103">
        <f>IF(ISBLANK(JU279),"",IF(ISBLANK(JU280),"",IFERROR(((JU279-JU280)/0.36/P279),"")))</f>
        <v>1.5051679586563309</v>
      </c>
      <c r="KO279" s="103">
        <f>IF(ISBLANK(KL279),"",IF(ISBLANK(JT280),"",IFERROR(((KL279-JT280)/0.36/P279),"")))</f>
        <v>2.8288113695090438</v>
      </c>
      <c r="KP279" s="103">
        <f>IF(ISBLANK(KL280),"",IF(ISBLANK(KL279),"",IFERROR(((KL279-KL280)/0.36/P279),"")))</f>
        <v>2.83171834625323</v>
      </c>
      <c r="KU279">
        <v>91.58</v>
      </c>
      <c r="KV279" s="73">
        <v>254.38888888888889</v>
      </c>
      <c r="KW279" s="73">
        <v>1.4560723514211886</v>
      </c>
      <c r="KX279" s="73">
        <v>1.5051679586563309</v>
      </c>
      <c r="KY279" s="73">
        <v>2.8288113695090438</v>
      </c>
      <c r="KZ279" s="73">
        <v>2.83171834625323</v>
      </c>
    </row>
    <row r="280" spans="1:312" x14ac:dyDescent="0.25">
      <c r="A280" s="12" t="s">
        <v>457</v>
      </c>
      <c r="B280" s="4" t="s">
        <v>698</v>
      </c>
      <c r="C280" s="4" t="s">
        <v>663</v>
      </c>
      <c r="D280" s="4" t="s">
        <v>738</v>
      </c>
      <c r="E280" s="4" t="s">
        <v>31</v>
      </c>
      <c r="F280" s="12" t="s">
        <v>561</v>
      </c>
      <c r="G280" s="12" t="s">
        <v>556</v>
      </c>
      <c r="H280" s="24">
        <v>1</v>
      </c>
      <c r="I280" s="12" t="s">
        <v>559</v>
      </c>
      <c r="J280" s="12" t="s">
        <v>568</v>
      </c>
      <c r="K280" s="23">
        <v>995</v>
      </c>
      <c r="L280" s="94">
        <v>-3.2993320000000002</v>
      </c>
      <c r="M280" s="94">
        <v>34.848457965999998</v>
      </c>
      <c r="N280" s="21">
        <v>43080</v>
      </c>
      <c r="O280" s="21">
        <v>43166</v>
      </c>
      <c r="P280" s="23">
        <f t="shared" si="38"/>
        <v>86</v>
      </c>
      <c r="Q280" s="121">
        <v>426.87334890699998</v>
      </c>
      <c r="R280" s="87" t="s">
        <v>94</v>
      </c>
      <c r="S280" s="81">
        <v>1</v>
      </c>
      <c r="T280" s="81">
        <v>2.1</v>
      </c>
      <c r="AQ280" s="100">
        <v>10</v>
      </c>
      <c r="EH280" s="25">
        <v>20</v>
      </c>
      <c r="EI280" s="23">
        <f t="shared" si="34"/>
        <v>30</v>
      </c>
      <c r="EJ280" s="25">
        <v>30</v>
      </c>
      <c r="EN280" s="1">
        <v>0.5</v>
      </c>
      <c r="EO280" s="67">
        <v>2</v>
      </c>
      <c r="ER280">
        <v>1</v>
      </c>
      <c r="FL280">
        <v>2</v>
      </c>
      <c r="GF280" s="4">
        <v>2</v>
      </c>
      <c r="IT280" s="4">
        <v>3</v>
      </c>
      <c r="JD280" s="68">
        <v>2</v>
      </c>
      <c r="JE280" s="12">
        <f t="shared" si="31"/>
        <v>10</v>
      </c>
      <c r="JF280" s="54">
        <v>10</v>
      </c>
      <c r="JS280" s="73">
        <v>2</v>
      </c>
      <c r="JT280" s="73">
        <v>4</v>
      </c>
      <c r="JU280" s="103">
        <v>0.48</v>
      </c>
      <c r="JZ280" s="106">
        <v>3.43</v>
      </c>
      <c r="KA280" s="5">
        <v>1.17</v>
      </c>
      <c r="KJ280" s="103" t="str">
        <f t="shared" si="36"/>
        <v/>
      </c>
      <c r="KK280" s="103" t="str">
        <f t="shared" si="37"/>
        <v/>
      </c>
      <c r="KL280" s="103">
        <f t="shared" si="35"/>
        <v>3.91</v>
      </c>
      <c r="KM280" s="103">
        <f>IF(ISBLANK(JU280),"",IF(ISBLANK(JS280),"",IFERROR(((JU280-JS280)/0.36/P280),"")))</f>
        <v>-4.909560723514212E-2</v>
      </c>
      <c r="KO280" s="103">
        <f>IF(ISBLANK(KL280),"",IF(ISBLANK(JT280),"",IFERROR(((KL280-JT280)/0.36/P280),"")))</f>
        <v>-2.9069767441860421E-3</v>
      </c>
      <c r="KU280">
        <v>3.91</v>
      </c>
      <c r="KV280" s="73">
        <v>10.861111111111112</v>
      </c>
      <c r="KW280" s="73">
        <v>-4.909560723514212E-2</v>
      </c>
      <c r="KX280" s="73"/>
      <c r="KY280" s="73">
        <v>-2.9069767441860421E-3</v>
      </c>
      <c r="KZ280" s="73"/>
    </row>
    <row r="281" spans="1:312" x14ac:dyDescent="0.25">
      <c r="A281" s="12" t="s">
        <v>458</v>
      </c>
      <c r="B281" s="4" t="s">
        <v>699</v>
      </c>
      <c r="C281" s="4" t="s">
        <v>663</v>
      </c>
      <c r="D281" s="4" t="s">
        <v>739</v>
      </c>
      <c r="E281" s="4" t="s">
        <v>31</v>
      </c>
      <c r="F281" s="12" t="s">
        <v>561</v>
      </c>
      <c r="G281" s="12" t="s">
        <v>556</v>
      </c>
      <c r="H281" s="24">
        <v>2</v>
      </c>
      <c r="I281" s="12" t="s">
        <v>557</v>
      </c>
      <c r="J281" s="12" t="s">
        <v>568</v>
      </c>
      <c r="K281" s="23">
        <v>980</v>
      </c>
      <c r="L281" s="94">
        <v>-3.3032679740000002</v>
      </c>
      <c r="M281" s="94">
        <v>34.847795963000003</v>
      </c>
      <c r="N281" s="21">
        <v>43080</v>
      </c>
      <c r="O281" s="21">
        <v>43166</v>
      </c>
      <c r="P281" s="23">
        <f t="shared" si="38"/>
        <v>86</v>
      </c>
      <c r="Q281" s="121">
        <v>426.87334890699998</v>
      </c>
      <c r="R281" s="87" t="s">
        <v>94</v>
      </c>
      <c r="S281" s="81">
        <v>1</v>
      </c>
      <c r="T281" s="81">
        <v>2.7</v>
      </c>
      <c r="AQ281" s="100">
        <v>15</v>
      </c>
      <c r="EH281" s="25">
        <v>15</v>
      </c>
      <c r="EI281" s="23">
        <f t="shared" si="34"/>
        <v>30</v>
      </c>
      <c r="EJ281" s="25">
        <v>30</v>
      </c>
      <c r="EN281" s="1">
        <v>1.5</v>
      </c>
      <c r="EO281" s="67">
        <v>11.75</v>
      </c>
      <c r="FL281">
        <v>15</v>
      </c>
      <c r="GU281" s="4">
        <v>3</v>
      </c>
      <c r="HG281" s="4">
        <v>3</v>
      </c>
      <c r="HR281" s="4">
        <v>5</v>
      </c>
      <c r="IT281" s="4">
        <v>2</v>
      </c>
      <c r="JD281" s="68">
        <v>20</v>
      </c>
      <c r="JE281" s="54">
        <f t="shared" si="31"/>
        <v>48</v>
      </c>
      <c r="JF281" s="54">
        <v>48</v>
      </c>
      <c r="JS281" s="73">
        <v>4</v>
      </c>
      <c r="JT281" s="73">
        <v>20.87</v>
      </c>
      <c r="JU281" s="103">
        <v>16.989999999999998</v>
      </c>
      <c r="JW281" s="133">
        <v>15.27</v>
      </c>
      <c r="JZ281" s="106">
        <v>21.05</v>
      </c>
      <c r="KA281" s="5">
        <v>7.58</v>
      </c>
      <c r="KJ281" s="103" t="str">
        <f t="shared" si="36"/>
        <v/>
      </c>
      <c r="KK281" s="103" t="str">
        <f t="shared" si="37"/>
        <v/>
      </c>
      <c r="KL281" s="103">
        <f t="shared" si="35"/>
        <v>38.04</v>
      </c>
      <c r="KM281" s="103">
        <f>IF(ISBLANK(JU281),"",IF(ISBLANK(JS283),"",IFERROR(((JU281-JS283)/0.36/P281),"")))</f>
        <v>0.48417312661498707</v>
      </c>
      <c r="KN281" s="103">
        <f>IF(ISBLANK(JU281),"",IF(ISBLANK(JU283),"",IFERROR(((JU281-JU283)/0.36/P281),"")))</f>
        <v>0.34722222222222215</v>
      </c>
      <c r="KO281" s="103">
        <f>IF(ISBLANK(KL281),"",IF(ISBLANK(JT283),"",IFERROR(((KL281-JT283)/0.36/P281),"")))</f>
        <v>1.0671834625322998</v>
      </c>
      <c r="KP281" s="103">
        <f>IF(ISBLANK(KL283),"",IF(ISBLANK(KL281),"",IFERROR(((KL281-KL283)/0.36/P281),"")))</f>
        <v>0.92248062015503873</v>
      </c>
      <c r="KU281">
        <v>38.04</v>
      </c>
      <c r="KV281" s="73">
        <v>105.66666666666667</v>
      </c>
      <c r="KW281" s="73">
        <v>0.48417312661498707</v>
      </c>
      <c r="KX281" s="73">
        <v>0.34722222222222215</v>
      </c>
      <c r="KY281" s="73">
        <v>1.0671834625322998</v>
      </c>
      <c r="KZ281" s="73">
        <v>0.92248062015503873</v>
      </c>
    </row>
    <row r="282" spans="1:312" x14ac:dyDescent="0.25">
      <c r="A282" s="12" t="s">
        <v>365</v>
      </c>
      <c r="B282" s="4" t="s">
        <v>699</v>
      </c>
      <c r="C282" s="4" t="s">
        <v>663</v>
      </c>
      <c r="D282" s="4" t="s">
        <v>739</v>
      </c>
      <c r="E282" s="4" t="s">
        <v>31</v>
      </c>
      <c r="F282" s="12" t="s">
        <v>561</v>
      </c>
      <c r="G282" s="12" t="s">
        <v>556</v>
      </c>
      <c r="H282" s="24">
        <v>2</v>
      </c>
      <c r="I282" s="12" t="s">
        <v>562</v>
      </c>
      <c r="J282" s="12" t="s">
        <v>568</v>
      </c>
      <c r="K282" s="23">
        <v>980</v>
      </c>
      <c r="L282" s="94">
        <v>-3.3032679740000002</v>
      </c>
      <c r="M282" s="94">
        <v>34.847795963000003</v>
      </c>
      <c r="N282" s="21">
        <v>43080</v>
      </c>
      <c r="O282" s="21">
        <v>43166</v>
      </c>
      <c r="P282" s="23">
        <f t="shared" si="38"/>
        <v>86</v>
      </c>
      <c r="Q282" s="121">
        <v>426.87334890699998</v>
      </c>
      <c r="R282" s="87" t="s">
        <v>94</v>
      </c>
      <c r="S282" s="81">
        <v>1</v>
      </c>
      <c r="T282" s="81">
        <v>1.6</v>
      </c>
      <c r="AQ282" s="100">
        <v>5</v>
      </c>
      <c r="EH282" s="25">
        <v>10</v>
      </c>
      <c r="EI282" s="23">
        <f t="shared" si="34"/>
        <v>15</v>
      </c>
      <c r="EJ282" s="25">
        <v>15</v>
      </c>
      <c r="EN282" s="1">
        <v>2</v>
      </c>
      <c r="EO282" s="67">
        <v>5.75</v>
      </c>
      <c r="ER282">
        <v>5</v>
      </c>
      <c r="FL282">
        <v>20</v>
      </c>
      <c r="GU282" s="4">
        <v>3</v>
      </c>
      <c r="IA282" s="4">
        <v>1</v>
      </c>
      <c r="IT282" s="4">
        <v>2</v>
      </c>
      <c r="JD282" s="68">
        <v>10</v>
      </c>
      <c r="JE282" s="12">
        <f t="shared" si="31"/>
        <v>41</v>
      </c>
      <c r="JF282" s="54">
        <v>41</v>
      </c>
      <c r="JH282" s="3" t="s">
        <v>756</v>
      </c>
      <c r="JS282" s="73">
        <v>5</v>
      </c>
      <c r="JT282" s="73">
        <v>8</v>
      </c>
      <c r="JU282" s="103">
        <v>8.75</v>
      </c>
      <c r="JW282" s="133">
        <v>3.59</v>
      </c>
      <c r="JZ282" s="106">
        <v>28.29</v>
      </c>
      <c r="KA282" s="5">
        <v>18.57</v>
      </c>
      <c r="KJ282" s="103" t="str">
        <f t="shared" si="36"/>
        <v/>
      </c>
      <c r="KK282" s="103" t="str">
        <f t="shared" si="37"/>
        <v/>
      </c>
      <c r="KL282" s="103">
        <f t="shared" si="35"/>
        <v>37.04</v>
      </c>
      <c r="KM282" s="103">
        <f>IF(ISBLANK(JU282),"",IF(ISBLANK(JS283),"",IFERROR(((JU282-JS283)/0.36/P282),"")))</f>
        <v>0.21802325581395349</v>
      </c>
      <c r="KN282" s="103">
        <f>IF(ISBLANK(JU282),"",IF(ISBLANK(JU283),"",IFERROR(((JU282-JU283)/0.36/P282),"")))</f>
        <v>8.1072351421188626E-2</v>
      </c>
      <c r="KO282" s="103">
        <f>IF(ISBLANK(KL282),"",IF(ISBLANK(JT283),"",IFERROR(((KL282-JT283)/0.36/P282),"")))</f>
        <v>1.0348837209302326</v>
      </c>
      <c r="KP282" s="103">
        <f>IF(ISBLANK(KL283),"",IF(ISBLANK(KL282),"",IFERROR(((KL282-KL283)/0.36/P282),"")))</f>
        <v>0.89018087855297157</v>
      </c>
      <c r="KU282">
        <v>37.04</v>
      </c>
      <c r="KV282" s="73">
        <v>102.88888888888889</v>
      </c>
      <c r="KW282" s="73">
        <v>0.21802325581395349</v>
      </c>
      <c r="KX282" s="73">
        <v>8.1072351421188626E-2</v>
      </c>
      <c r="KY282" s="73">
        <v>1.0348837209302326</v>
      </c>
      <c r="KZ282" s="73">
        <v>0.89018087855297157</v>
      </c>
    </row>
    <row r="283" spans="1:312" x14ac:dyDescent="0.25">
      <c r="A283" s="12" t="s">
        <v>459</v>
      </c>
      <c r="B283" s="4" t="s">
        <v>699</v>
      </c>
      <c r="C283" s="4" t="s">
        <v>663</v>
      </c>
      <c r="D283" s="12" t="s">
        <v>739</v>
      </c>
      <c r="E283" s="4" t="s">
        <v>31</v>
      </c>
      <c r="F283" s="12" t="s">
        <v>561</v>
      </c>
      <c r="G283" s="12" t="s">
        <v>556</v>
      </c>
      <c r="H283" s="24">
        <v>2</v>
      </c>
      <c r="I283" s="12" t="s">
        <v>559</v>
      </c>
      <c r="J283" s="12" t="s">
        <v>568</v>
      </c>
      <c r="K283" s="24">
        <v>980</v>
      </c>
      <c r="L283" s="94">
        <v>-3.3032679740000002</v>
      </c>
      <c r="M283" s="94">
        <v>34.847795963000003</v>
      </c>
      <c r="N283" s="21">
        <v>43080</v>
      </c>
      <c r="O283" s="21">
        <v>43166</v>
      </c>
      <c r="P283" s="23">
        <f t="shared" si="38"/>
        <v>86</v>
      </c>
      <c r="Q283" s="121">
        <v>426.87334890699998</v>
      </c>
      <c r="R283" s="87" t="s">
        <v>94</v>
      </c>
      <c r="S283" s="81">
        <v>1.5</v>
      </c>
      <c r="T283" s="81">
        <v>2.2999999999999998</v>
      </c>
      <c r="AQ283" s="100">
        <v>10</v>
      </c>
      <c r="EH283" s="25">
        <v>15</v>
      </c>
      <c r="EI283" s="23">
        <f t="shared" si="34"/>
        <v>25</v>
      </c>
      <c r="EJ283" s="25">
        <v>30</v>
      </c>
      <c r="EN283" s="1">
        <v>1</v>
      </c>
      <c r="EO283" s="67">
        <v>2.25</v>
      </c>
      <c r="ER283">
        <v>1</v>
      </c>
      <c r="FC283">
        <v>4</v>
      </c>
      <c r="FL283">
        <v>7</v>
      </c>
      <c r="JD283" s="68">
        <v>8</v>
      </c>
      <c r="JE283" s="54">
        <f t="shared" si="31"/>
        <v>20</v>
      </c>
      <c r="JF283" s="54">
        <v>20</v>
      </c>
      <c r="JS283" s="73">
        <v>2</v>
      </c>
      <c r="JT283" s="73">
        <v>5</v>
      </c>
      <c r="JU283" s="103">
        <v>6.24</v>
      </c>
      <c r="JW283" s="133">
        <v>2.77</v>
      </c>
      <c r="JZ283" s="106">
        <v>3.24</v>
      </c>
      <c r="KA283" s="5">
        <v>1.72</v>
      </c>
      <c r="KJ283" s="103" t="str">
        <f t="shared" si="36"/>
        <v/>
      </c>
      <c r="KK283" s="103" t="str">
        <f t="shared" si="37"/>
        <v/>
      </c>
      <c r="KL283" s="103">
        <f t="shared" si="35"/>
        <v>9.48</v>
      </c>
      <c r="KM283" s="103">
        <f>IF(ISBLANK(JU283),"",IF(ISBLANK(JS283),"",IFERROR(((JU283-JS283)/0.36/P283),"")))</f>
        <v>0.13695090439276486</v>
      </c>
      <c r="KO283" s="103">
        <f>IF(ISBLANK(KL283),"",IF(ISBLANK(JT283),"",IFERROR(((KL283-JT283)/0.36/P283),"")))</f>
        <v>0.144702842377261</v>
      </c>
      <c r="KU283">
        <v>9.48</v>
      </c>
      <c r="KV283" s="73">
        <v>26.333333333333336</v>
      </c>
      <c r="KW283" s="73">
        <v>0.13695090439276486</v>
      </c>
      <c r="KX283" s="73"/>
      <c r="KY283" s="73">
        <v>0.144702842377261</v>
      </c>
      <c r="KZ283" s="73"/>
    </row>
    <row r="284" spans="1:312" x14ac:dyDescent="0.25">
      <c r="A284" s="12" t="s">
        <v>460</v>
      </c>
      <c r="B284" s="4" t="s">
        <v>700</v>
      </c>
      <c r="C284" s="4" t="s">
        <v>663</v>
      </c>
      <c r="D284" s="4" t="s">
        <v>740</v>
      </c>
      <c r="E284" s="4" t="s">
        <v>31</v>
      </c>
      <c r="F284" s="12" t="s">
        <v>561</v>
      </c>
      <c r="G284" s="12" t="s">
        <v>556</v>
      </c>
      <c r="H284" s="24">
        <v>3</v>
      </c>
      <c r="I284" s="12" t="s">
        <v>557</v>
      </c>
      <c r="J284" s="12" t="s">
        <v>568</v>
      </c>
      <c r="K284" s="23">
        <v>998</v>
      </c>
      <c r="L284" s="94">
        <v>-3.295644969</v>
      </c>
      <c r="M284" s="94">
        <v>34.852435010999997</v>
      </c>
      <c r="N284" s="21">
        <v>43080</v>
      </c>
      <c r="O284" s="21">
        <v>43166</v>
      </c>
      <c r="P284" s="23">
        <f t="shared" si="38"/>
        <v>86</v>
      </c>
      <c r="Q284" s="121">
        <v>426.87334890699998</v>
      </c>
      <c r="R284" s="87" t="s">
        <v>94</v>
      </c>
      <c r="S284" s="81">
        <v>2.4</v>
      </c>
      <c r="T284" s="81">
        <v>2.2000000000000002</v>
      </c>
      <c r="AQ284" s="100">
        <v>15</v>
      </c>
      <c r="EH284" s="25">
        <v>12</v>
      </c>
      <c r="EI284" s="23">
        <f t="shared" si="34"/>
        <v>27</v>
      </c>
      <c r="EJ284" s="25">
        <v>30</v>
      </c>
      <c r="EN284" s="1">
        <v>3</v>
      </c>
      <c r="EO284" s="67">
        <v>5</v>
      </c>
      <c r="FL284">
        <v>20</v>
      </c>
      <c r="FO284">
        <v>5</v>
      </c>
      <c r="HG284" s="4">
        <v>15</v>
      </c>
      <c r="HP284" s="4">
        <v>5</v>
      </c>
      <c r="JD284" s="68">
        <v>10</v>
      </c>
      <c r="JE284" s="12">
        <f t="shared" si="31"/>
        <v>55</v>
      </c>
      <c r="JF284" s="54">
        <v>55</v>
      </c>
      <c r="JS284" s="73">
        <v>10.48</v>
      </c>
      <c r="JT284" s="73">
        <v>14.48</v>
      </c>
      <c r="JU284" s="103">
        <v>2.64</v>
      </c>
      <c r="JW284" s="133">
        <v>0.94</v>
      </c>
      <c r="JZ284" s="106">
        <v>11.69</v>
      </c>
      <c r="KA284" s="5">
        <v>3.43</v>
      </c>
      <c r="KJ284" s="103" t="str">
        <f t="shared" si="36"/>
        <v/>
      </c>
      <c r="KK284" s="103" t="str">
        <f t="shared" si="37"/>
        <v/>
      </c>
      <c r="KL284" s="103">
        <f t="shared" si="35"/>
        <v>14.33</v>
      </c>
      <c r="KM284" s="103">
        <f>IF(ISBLANK(JU284),"",IF(ISBLANK(JS286),"",IFERROR(((JU284-JS286)/0.36/P284),"")))</f>
        <v>-1.1627906976744182E-2</v>
      </c>
      <c r="KN284" s="103">
        <f>IF(ISBLANK(JU284),"",IF(ISBLANK(JU286),"",IFERROR(((JU284-JU286)/0.36/P284),"")))</f>
        <v>-4.7803617571059435E-2</v>
      </c>
      <c r="KO284" s="103">
        <f>IF(ISBLANK(KL284),"",IF(ISBLANK(JT286),"",IFERROR(((KL284-JT286)/0.36/P284),"")))</f>
        <v>0.30135658914728686</v>
      </c>
      <c r="KP284" s="103">
        <f>IF(ISBLANK(KL286),"",IF(ISBLANK(KL284),"",IFERROR(((KL284-KL286)/0.36/P284),"")))</f>
        <v>0.20155038759689925</v>
      </c>
      <c r="KU284">
        <v>14.33</v>
      </c>
      <c r="KV284" s="73">
        <v>39.805555555555557</v>
      </c>
      <c r="KW284" s="73">
        <v>-1.1627906976744182E-2</v>
      </c>
      <c r="KX284" s="73">
        <v>-4.7803617571059435E-2</v>
      </c>
      <c r="KY284" s="73">
        <v>0.30135658914728686</v>
      </c>
      <c r="KZ284" s="73">
        <v>0.20155038759689925</v>
      </c>
    </row>
    <row r="285" spans="1:312" x14ac:dyDescent="0.25">
      <c r="A285" s="12" t="s">
        <v>461</v>
      </c>
      <c r="B285" s="4" t="s">
        <v>700</v>
      </c>
      <c r="C285" s="4" t="s">
        <v>663</v>
      </c>
      <c r="D285" s="4" t="s">
        <v>740</v>
      </c>
      <c r="E285" s="4" t="s">
        <v>31</v>
      </c>
      <c r="F285" s="12" t="s">
        <v>561</v>
      </c>
      <c r="G285" s="12" t="s">
        <v>556</v>
      </c>
      <c r="H285" s="24">
        <v>3</v>
      </c>
      <c r="I285" s="12" t="s">
        <v>562</v>
      </c>
      <c r="J285" s="12" t="s">
        <v>568</v>
      </c>
      <c r="K285" s="23">
        <v>998</v>
      </c>
      <c r="L285" s="94">
        <v>-3.295644969</v>
      </c>
      <c r="M285" s="94">
        <v>34.852435010999997</v>
      </c>
      <c r="N285" s="21">
        <v>43080</v>
      </c>
      <c r="O285" s="21">
        <v>43166</v>
      </c>
      <c r="P285" s="23">
        <f t="shared" si="38"/>
        <v>86</v>
      </c>
      <c r="Q285" s="121">
        <v>426.87334890699998</v>
      </c>
      <c r="R285" s="87" t="s">
        <v>94</v>
      </c>
      <c r="S285" s="81">
        <v>2.5</v>
      </c>
      <c r="T285" s="81">
        <v>2.1</v>
      </c>
      <c r="AQ285" s="100">
        <v>20</v>
      </c>
      <c r="EH285" s="25">
        <v>6</v>
      </c>
      <c r="EI285" s="23">
        <f t="shared" si="34"/>
        <v>26</v>
      </c>
      <c r="EJ285" s="25">
        <v>30</v>
      </c>
      <c r="EN285" s="1">
        <v>2.5</v>
      </c>
      <c r="EO285" s="67">
        <v>4.13</v>
      </c>
      <c r="FL285">
        <v>15</v>
      </c>
      <c r="FO285">
        <v>3</v>
      </c>
      <c r="HG285" s="4">
        <v>3</v>
      </c>
      <c r="HP285" s="4">
        <v>2</v>
      </c>
      <c r="HZ285" s="4">
        <v>5</v>
      </c>
      <c r="JD285" s="68">
        <v>25</v>
      </c>
      <c r="JE285" s="54">
        <f t="shared" si="31"/>
        <v>53</v>
      </c>
      <c r="JF285" s="54">
        <v>55</v>
      </c>
      <c r="JS285" s="73">
        <v>2</v>
      </c>
      <c r="JT285" s="73">
        <v>8</v>
      </c>
      <c r="JU285" s="103">
        <v>12.7</v>
      </c>
      <c r="JW285" s="133">
        <v>5.45</v>
      </c>
      <c r="JZ285" s="106">
        <v>5.89</v>
      </c>
      <c r="KA285" s="5">
        <v>2.08</v>
      </c>
      <c r="KJ285" s="103" t="str">
        <f t="shared" si="36"/>
        <v/>
      </c>
      <c r="KK285" s="103" t="str">
        <f t="shared" si="37"/>
        <v/>
      </c>
      <c r="KL285" s="103">
        <f t="shared" si="35"/>
        <v>18.59</v>
      </c>
      <c r="KM285" s="103">
        <f>IF(ISBLANK(JU285),"",IF(ISBLANK(JS286),"",IFERROR(((JU285-JS286)/0.36/P285),"")))</f>
        <v>0.31330749354005166</v>
      </c>
      <c r="KN285" s="103">
        <f>IF(ISBLANK(JU285),"",IF(ISBLANK(JU286),"",IFERROR(((JU285-JU286)/0.36/P285),"")))</f>
        <v>0.27713178294573637</v>
      </c>
      <c r="KO285" s="103">
        <f>IF(ISBLANK(KL285),"",IF(ISBLANK(JT286),"",IFERROR(((KL285-JT286)/0.36/P285),"")))</f>
        <v>0.43895348837209303</v>
      </c>
      <c r="KP285" s="103">
        <f>IF(ISBLANK(KL286),"",IF(ISBLANK(KL285),"",IFERROR(((KL285-KL286)/0.36/P285),"")))</f>
        <v>0.33914728682170542</v>
      </c>
      <c r="KU285">
        <v>18.59</v>
      </c>
      <c r="KV285" s="73">
        <v>51.638888888888893</v>
      </c>
      <c r="KW285" s="73">
        <v>0.31330749354005166</v>
      </c>
      <c r="KX285" s="73">
        <v>0.27713178294573637</v>
      </c>
      <c r="KY285" s="73">
        <v>0.43895348837209303</v>
      </c>
      <c r="KZ285" s="73">
        <v>0.33914728682170542</v>
      </c>
    </row>
    <row r="286" spans="1:312" x14ac:dyDescent="0.25">
      <c r="A286" s="12" t="s">
        <v>462</v>
      </c>
      <c r="B286" s="4" t="s">
        <v>700</v>
      </c>
      <c r="C286" s="4" t="s">
        <v>663</v>
      </c>
      <c r="D286" s="4" t="s">
        <v>740</v>
      </c>
      <c r="E286" s="4" t="s">
        <v>31</v>
      </c>
      <c r="F286" s="12" t="s">
        <v>561</v>
      </c>
      <c r="G286" s="12" t="s">
        <v>556</v>
      </c>
      <c r="H286" s="24">
        <v>3</v>
      </c>
      <c r="I286" s="12" t="s">
        <v>559</v>
      </c>
      <c r="J286" s="12" t="s">
        <v>568</v>
      </c>
      <c r="K286" s="23">
        <v>998</v>
      </c>
      <c r="L286" s="94">
        <v>-3.295644969</v>
      </c>
      <c r="M286" s="94">
        <v>34.852435010999997</v>
      </c>
      <c r="N286" s="21">
        <v>43080</v>
      </c>
      <c r="O286" s="21">
        <v>43166</v>
      </c>
      <c r="P286" s="23">
        <f t="shared" si="38"/>
        <v>86</v>
      </c>
      <c r="Q286" s="121">
        <v>426.87334890699998</v>
      </c>
      <c r="R286" s="87" t="s">
        <v>94</v>
      </c>
      <c r="S286" s="81">
        <v>2</v>
      </c>
      <c r="T286" s="81">
        <v>0.9</v>
      </c>
      <c r="AQ286" s="100">
        <v>7</v>
      </c>
      <c r="EH286" s="25">
        <v>8</v>
      </c>
      <c r="EI286" s="23">
        <f t="shared" si="34"/>
        <v>15</v>
      </c>
      <c r="EJ286" s="25">
        <v>15</v>
      </c>
      <c r="EN286" s="1">
        <v>3</v>
      </c>
      <c r="EO286" s="67">
        <v>2</v>
      </c>
      <c r="FL286">
        <v>20</v>
      </c>
      <c r="HG286" s="4">
        <v>2</v>
      </c>
      <c r="HP286" s="4">
        <v>3</v>
      </c>
      <c r="JD286" s="68">
        <v>15</v>
      </c>
      <c r="JE286" s="12">
        <f t="shared" si="31"/>
        <v>40</v>
      </c>
      <c r="JF286" s="54">
        <v>40</v>
      </c>
      <c r="JS286" s="73">
        <v>3</v>
      </c>
      <c r="JT286" s="73">
        <v>5</v>
      </c>
      <c r="JU286" s="103">
        <v>4.12</v>
      </c>
      <c r="JW286" s="133">
        <v>1.35</v>
      </c>
      <c r="JZ286" s="106">
        <v>3.97</v>
      </c>
      <c r="KA286" s="5">
        <v>1.1599999999999999</v>
      </c>
      <c r="KJ286" s="103" t="str">
        <f t="shared" si="36"/>
        <v/>
      </c>
      <c r="KK286" s="103" t="str">
        <f t="shared" si="37"/>
        <v/>
      </c>
      <c r="KL286" s="103">
        <f t="shared" si="35"/>
        <v>8.09</v>
      </c>
      <c r="KM286" s="103">
        <f>IF(ISBLANK(JU286),"",IF(ISBLANK(JS286),"",IFERROR(((JU286-JS286)/0.36/P286),"")))</f>
        <v>3.617571059431525E-2</v>
      </c>
      <c r="KO286" s="103">
        <f>IF(ISBLANK(KL286),"",IF(ISBLANK(JT286),"",IFERROR(((KL286-JT286)/0.36/P286),"")))</f>
        <v>9.9806201550387608E-2</v>
      </c>
      <c r="KU286">
        <v>8.09</v>
      </c>
      <c r="KV286" s="73">
        <v>22.472222222222221</v>
      </c>
      <c r="KW286" s="73">
        <v>3.617571059431525E-2</v>
      </c>
      <c r="KX286" s="73"/>
      <c r="KY286" s="73">
        <v>9.9806201550387608E-2</v>
      </c>
      <c r="KZ286" s="73"/>
    </row>
    <row r="287" spans="1:312" x14ac:dyDescent="0.25">
      <c r="A287" s="12" t="s">
        <v>463</v>
      </c>
      <c r="B287" s="4" t="s">
        <v>701</v>
      </c>
      <c r="C287" s="4" t="s">
        <v>663</v>
      </c>
      <c r="D287" s="4" t="s">
        <v>741</v>
      </c>
      <c r="E287" s="4" t="s">
        <v>31</v>
      </c>
      <c r="F287" s="12" t="s">
        <v>561</v>
      </c>
      <c r="G287" s="12" t="s">
        <v>556</v>
      </c>
      <c r="H287" s="24">
        <v>4</v>
      </c>
      <c r="I287" s="12" t="s">
        <v>557</v>
      </c>
      <c r="J287" s="12" t="s">
        <v>568</v>
      </c>
      <c r="K287" s="23">
        <v>1000</v>
      </c>
      <c r="L287" s="94">
        <v>-3.296013018</v>
      </c>
      <c r="M287" s="94">
        <v>34.854326974999999</v>
      </c>
      <c r="N287" s="21">
        <v>43080</v>
      </c>
      <c r="O287" s="21">
        <v>43166</v>
      </c>
      <c r="P287" s="23">
        <f t="shared" si="38"/>
        <v>86</v>
      </c>
      <c r="Q287" s="121">
        <v>427.56816676300002</v>
      </c>
      <c r="R287" s="87" t="s">
        <v>94</v>
      </c>
      <c r="S287" s="81">
        <v>1</v>
      </c>
      <c r="T287" s="81">
        <v>6</v>
      </c>
      <c r="AQ287" s="100">
        <v>20</v>
      </c>
      <c r="CH287" s="163"/>
      <c r="CI287" s="163"/>
      <c r="CJ287" s="163"/>
      <c r="CK287" s="163"/>
      <c r="CL287" s="163"/>
      <c r="CM287" s="163"/>
      <c r="CN287" s="163"/>
      <c r="CO287" s="163"/>
      <c r="CP287" s="163"/>
      <c r="CQ287" s="163"/>
      <c r="CR287" s="163"/>
      <c r="CS287" s="163"/>
      <c r="CT287" s="163"/>
      <c r="EH287" s="25">
        <v>10</v>
      </c>
      <c r="EI287" s="23">
        <f t="shared" si="34"/>
        <v>30</v>
      </c>
      <c r="EJ287" s="25">
        <v>30</v>
      </c>
      <c r="EN287" s="1">
        <v>1.5</v>
      </c>
      <c r="EO287" s="67">
        <v>9.3800000000000008</v>
      </c>
      <c r="FL287">
        <v>28</v>
      </c>
      <c r="HF287" s="54"/>
      <c r="HG287" s="160"/>
      <c r="HH287" s="160"/>
      <c r="HI287" s="160"/>
      <c r="HJ287" s="160"/>
      <c r="HK287" s="54"/>
      <c r="HL287" s="54"/>
      <c r="HP287" s="4">
        <v>5</v>
      </c>
      <c r="IA287" s="4">
        <v>5</v>
      </c>
      <c r="JD287" s="68">
        <v>7</v>
      </c>
      <c r="JE287" s="54">
        <f t="shared" si="31"/>
        <v>45</v>
      </c>
      <c r="JF287" s="54">
        <v>45</v>
      </c>
      <c r="JH287" s="3" t="s">
        <v>757</v>
      </c>
      <c r="JS287" s="73">
        <v>3</v>
      </c>
      <c r="JT287" s="73">
        <v>11</v>
      </c>
      <c r="JU287" s="103">
        <v>6.64</v>
      </c>
      <c r="JW287" s="133">
        <v>2.2400000000000002</v>
      </c>
      <c r="JZ287" s="106">
        <v>14.1</v>
      </c>
      <c r="KA287" s="5">
        <v>4.33</v>
      </c>
      <c r="KJ287" s="103" t="str">
        <f t="shared" si="36"/>
        <v/>
      </c>
      <c r="KK287" s="103" t="str">
        <f t="shared" si="37"/>
        <v/>
      </c>
      <c r="KL287" s="103">
        <f t="shared" si="35"/>
        <v>20.74</v>
      </c>
      <c r="KM287" s="103">
        <f>IF(ISBLANK(JU287),"",IF(ISBLANK(JS289),"",IFERROR(((JU287-JS289)/0.36/P287),"")))</f>
        <v>-1.1627906976744196E-2</v>
      </c>
      <c r="KN287" s="103">
        <f>IF(ISBLANK(JU287),"",IF(ISBLANK(JU289),"",IFERROR(((JU287-JU289)/0.36/P287),"")))</f>
        <v>3.5529715762273716E-3</v>
      </c>
      <c r="KO287" s="103">
        <f>IF(ISBLANK(KL287),"",IF(ISBLANK(JT289),"",IFERROR(((KL287-JT289)/0.36/P287),"")))</f>
        <v>0.37919896640826867</v>
      </c>
      <c r="KP287" s="103">
        <f>IF(ISBLANK(KL289),"",IF(ISBLANK(KL287),"",IFERROR(((KL287-KL289)/0.36/P287),"")))</f>
        <v>-0.24903100775193812</v>
      </c>
      <c r="KU287">
        <v>20.74</v>
      </c>
      <c r="KV287" s="73">
        <v>57.611111111111107</v>
      </c>
      <c r="KW287" s="73">
        <v>-1.1627906976744196E-2</v>
      </c>
      <c r="KX287" s="73">
        <v>3.5529715762273716E-3</v>
      </c>
      <c r="KY287" s="73">
        <v>0.37919896640826867</v>
      </c>
      <c r="KZ287" s="73">
        <v>-0.24903100775193812</v>
      </c>
    </row>
    <row r="288" spans="1:312" x14ac:dyDescent="0.25">
      <c r="A288" s="12" t="s">
        <v>464</v>
      </c>
      <c r="B288" s="4" t="s">
        <v>701</v>
      </c>
      <c r="C288" s="4" t="s">
        <v>663</v>
      </c>
      <c r="D288" s="4" t="s">
        <v>741</v>
      </c>
      <c r="E288" s="4" t="s">
        <v>31</v>
      </c>
      <c r="F288" s="12" t="s">
        <v>561</v>
      </c>
      <c r="G288" s="12" t="s">
        <v>556</v>
      </c>
      <c r="H288" s="24">
        <v>4</v>
      </c>
      <c r="I288" s="12" t="s">
        <v>562</v>
      </c>
      <c r="J288" s="12" t="s">
        <v>568</v>
      </c>
      <c r="K288" s="23">
        <v>1000</v>
      </c>
      <c r="L288" s="94">
        <v>-3.296013018</v>
      </c>
      <c r="M288" s="94">
        <v>34.854326974999999</v>
      </c>
      <c r="N288" s="21">
        <v>43080</v>
      </c>
      <c r="O288" s="21">
        <v>43166</v>
      </c>
      <c r="P288" s="23">
        <f t="shared" si="38"/>
        <v>86</v>
      </c>
      <c r="Q288" s="121">
        <v>427.56816676300002</v>
      </c>
      <c r="R288" s="87" t="s">
        <v>94</v>
      </c>
      <c r="T288" s="81">
        <v>3.6</v>
      </c>
      <c r="AH288" s="100">
        <v>5</v>
      </c>
      <c r="AQ288" s="100">
        <v>20</v>
      </c>
      <c r="EH288" s="25">
        <v>10</v>
      </c>
      <c r="EI288" s="23">
        <f t="shared" si="34"/>
        <v>35</v>
      </c>
      <c r="EJ288" s="25">
        <v>40</v>
      </c>
      <c r="EN288" s="1">
        <v>1.5</v>
      </c>
      <c r="EO288" s="67">
        <v>2.13</v>
      </c>
      <c r="FL288">
        <v>20</v>
      </c>
      <c r="HP288" s="4">
        <v>2</v>
      </c>
      <c r="JD288" s="68">
        <v>8</v>
      </c>
      <c r="JE288" s="12">
        <f t="shared" si="31"/>
        <v>30</v>
      </c>
      <c r="JF288" s="54">
        <v>30</v>
      </c>
      <c r="JH288" s="3" t="s">
        <v>756</v>
      </c>
      <c r="JS288" s="73">
        <v>4</v>
      </c>
      <c r="JT288" s="73">
        <v>5.3100000000000005</v>
      </c>
      <c r="JU288" s="103">
        <v>5.37</v>
      </c>
      <c r="JZ288" s="106">
        <v>11.15</v>
      </c>
      <c r="KA288" s="5">
        <v>4.37</v>
      </c>
      <c r="KJ288" s="103" t="str">
        <f t="shared" si="36"/>
        <v/>
      </c>
      <c r="KK288" s="103" t="str">
        <f t="shared" si="37"/>
        <v/>
      </c>
      <c r="KL288" s="103">
        <f t="shared" si="35"/>
        <v>16.52</v>
      </c>
      <c r="KM288" s="103">
        <f>IF(ISBLANK(JU288),"",IF(ISBLANK(JS289),"",IFERROR(((JU288-JS289)/0.36/P288),"")))</f>
        <v>-5.2648578811369508E-2</v>
      </c>
      <c r="KN288" s="103">
        <f>IF(ISBLANK(JU288),"",IF(ISBLANK(JU289),"",IFERROR(((JU288-JU289)/0.36/P288),"")))</f>
        <v>-3.7467700258397942E-2</v>
      </c>
      <c r="KO288" s="103">
        <f>IF(ISBLANK(KL288),"",IF(ISBLANK(JT289),"",IFERROR(((KL288-JT289)/0.36/P288),"")))</f>
        <v>0.24289405684754523</v>
      </c>
      <c r="KP288" s="103">
        <f>IF(ISBLANK(KL289),"",IF(ISBLANK(KL288),"",IFERROR(((KL288-KL289)/0.36/P288),"")))</f>
        <v>-0.38533591731266165</v>
      </c>
      <c r="KU288">
        <v>16.52</v>
      </c>
      <c r="KV288" s="73">
        <v>45.888888888888893</v>
      </c>
      <c r="KW288" s="73">
        <v>-5.2648578811369508E-2</v>
      </c>
      <c r="KX288" s="73">
        <v>-3.7467700258397942E-2</v>
      </c>
      <c r="KY288" s="73">
        <v>0.24289405684754523</v>
      </c>
      <c r="KZ288" s="73">
        <v>-0.38533591731266165</v>
      </c>
    </row>
    <row r="289" spans="1:312" x14ac:dyDescent="0.25">
      <c r="A289" s="12" t="s">
        <v>465</v>
      </c>
      <c r="B289" s="4" t="s">
        <v>701</v>
      </c>
      <c r="C289" s="4" t="s">
        <v>663</v>
      </c>
      <c r="D289" s="4" t="s">
        <v>741</v>
      </c>
      <c r="E289" s="4" t="s">
        <v>31</v>
      </c>
      <c r="F289" s="12" t="s">
        <v>561</v>
      </c>
      <c r="G289" s="12" t="s">
        <v>556</v>
      </c>
      <c r="H289" s="24">
        <v>4</v>
      </c>
      <c r="I289" s="12" t="s">
        <v>559</v>
      </c>
      <c r="J289" s="12" t="s">
        <v>568</v>
      </c>
      <c r="K289" s="23">
        <v>1000</v>
      </c>
      <c r="L289" s="94">
        <v>-3.296013018</v>
      </c>
      <c r="M289" s="94">
        <v>34.854326974999999</v>
      </c>
      <c r="N289" s="21">
        <v>43080</v>
      </c>
      <c r="O289" s="21">
        <v>43166</v>
      </c>
      <c r="P289" s="23">
        <f t="shared" si="38"/>
        <v>86</v>
      </c>
      <c r="Q289" s="121">
        <v>427.56816676300002</v>
      </c>
      <c r="R289" s="87" t="s">
        <v>94</v>
      </c>
      <c r="S289" s="81">
        <v>1.5</v>
      </c>
      <c r="T289" s="81">
        <v>1.5</v>
      </c>
      <c r="AQ289" s="100">
        <v>22</v>
      </c>
      <c r="EH289" s="25">
        <v>18</v>
      </c>
      <c r="EI289" s="23">
        <f t="shared" si="34"/>
        <v>40</v>
      </c>
      <c r="EJ289" s="25">
        <v>40</v>
      </c>
      <c r="EN289" s="1">
        <v>2</v>
      </c>
      <c r="EO289" s="67">
        <v>3.13</v>
      </c>
      <c r="FL289">
        <v>12</v>
      </c>
      <c r="FM289">
        <v>2</v>
      </c>
      <c r="HA289" s="4">
        <v>2</v>
      </c>
      <c r="HG289" s="4">
        <v>3</v>
      </c>
      <c r="HP289" s="4">
        <v>2</v>
      </c>
      <c r="JD289" s="68">
        <v>15</v>
      </c>
      <c r="JE289" s="54">
        <f t="shared" ref="JE289:JE352" si="39">SUM(EP289:JD289)</f>
        <v>36</v>
      </c>
      <c r="JF289" s="54">
        <v>35</v>
      </c>
      <c r="JS289" s="73">
        <v>7</v>
      </c>
      <c r="JT289" s="73">
        <v>9</v>
      </c>
      <c r="JU289" s="103">
        <v>6.53</v>
      </c>
      <c r="JW289" s="133">
        <v>2.97</v>
      </c>
      <c r="JZ289" s="106">
        <v>21.92</v>
      </c>
      <c r="KA289" s="5">
        <v>7.66</v>
      </c>
      <c r="KJ289" s="103" t="str">
        <f t="shared" si="36"/>
        <v/>
      </c>
      <c r="KK289" s="103" t="str">
        <f t="shared" si="37"/>
        <v/>
      </c>
      <c r="KL289" s="103">
        <f t="shared" si="35"/>
        <v>28.450000000000003</v>
      </c>
      <c r="KM289" s="103">
        <f>IF(ISBLANK(JU289),"",IF(ISBLANK(JS289),"",IFERROR(((JU289-JS289)/0.36/P289),"")))</f>
        <v>-1.5180878552971568E-2</v>
      </c>
      <c r="KO289" s="103">
        <f>IF(ISBLANK(KL289),"",IF(ISBLANK(JT289),"",IFERROR(((KL289-JT289)/0.36/P289),"")))</f>
        <v>0.62822997416020676</v>
      </c>
      <c r="KU289">
        <v>28.450000000000003</v>
      </c>
      <c r="KV289" s="73">
        <v>79.027777777777786</v>
      </c>
      <c r="KW289" s="73">
        <v>-1.5180878552971568E-2</v>
      </c>
      <c r="KX289" s="73"/>
      <c r="KY289" s="73">
        <v>0.62822997416020676</v>
      </c>
      <c r="KZ289" s="73"/>
    </row>
    <row r="290" spans="1:312" ht="31.5" x14ac:dyDescent="0.25">
      <c r="A290" s="12" t="s">
        <v>466</v>
      </c>
      <c r="B290" s="4" t="s">
        <v>702</v>
      </c>
      <c r="C290" s="4" t="s">
        <v>664</v>
      </c>
      <c r="D290" s="4" t="s">
        <v>742</v>
      </c>
      <c r="E290" s="4" t="s">
        <v>59</v>
      </c>
      <c r="F290" s="12" t="s">
        <v>561</v>
      </c>
      <c r="G290" s="12" t="s">
        <v>560</v>
      </c>
      <c r="H290" s="24">
        <v>1</v>
      </c>
      <c r="I290" s="12" t="s">
        <v>557</v>
      </c>
      <c r="J290" s="12" t="s">
        <v>568</v>
      </c>
      <c r="K290" s="23">
        <v>1009</v>
      </c>
      <c r="L290" s="94">
        <v>-3.3032119830000002</v>
      </c>
      <c r="M290" s="94">
        <v>34.847736032999997</v>
      </c>
      <c r="N290" s="21">
        <v>43079</v>
      </c>
      <c r="O290" s="21">
        <v>43167</v>
      </c>
      <c r="P290" s="23">
        <f t="shared" si="38"/>
        <v>88</v>
      </c>
      <c r="Q290" s="121">
        <v>470.80427923299999</v>
      </c>
      <c r="R290" s="87" t="s">
        <v>292</v>
      </c>
      <c r="S290" s="81">
        <v>1.5</v>
      </c>
      <c r="T290" s="81">
        <v>2.6</v>
      </c>
      <c r="AH290" s="100">
        <v>10</v>
      </c>
      <c r="EH290" s="25">
        <v>20</v>
      </c>
      <c r="EI290" s="23">
        <f t="shared" si="34"/>
        <v>30</v>
      </c>
      <c r="EJ290" s="25">
        <v>50</v>
      </c>
      <c r="EL290" s="3" t="s">
        <v>859</v>
      </c>
      <c r="EN290" s="1">
        <v>10.5</v>
      </c>
      <c r="EO290" s="67">
        <v>35.5</v>
      </c>
      <c r="FO290">
        <v>10</v>
      </c>
      <c r="GC290" s="4">
        <v>20</v>
      </c>
      <c r="GK290" s="4">
        <v>15</v>
      </c>
      <c r="HZ290" s="4">
        <v>10</v>
      </c>
      <c r="IB290" s="4">
        <v>15</v>
      </c>
      <c r="IC290" s="4">
        <v>15</v>
      </c>
      <c r="ID290" s="4">
        <v>10</v>
      </c>
      <c r="JD290" s="68">
        <v>0</v>
      </c>
      <c r="JE290" s="12">
        <f t="shared" si="39"/>
        <v>95</v>
      </c>
      <c r="JF290" s="54">
        <v>95</v>
      </c>
      <c r="JH290" s="3" t="s">
        <v>758</v>
      </c>
      <c r="JS290" s="73">
        <v>1</v>
      </c>
      <c r="JT290" s="73">
        <v>2</v>
      </c>
      <c r="JU290" s="103">
        <v>0</v>
      </c>
      <c r="JZ290" s="106">
        <v>93.2</v>
      </c>
      <c r="KJ290" s="103" t="str">
        <f t="shared" si="36"/>
        <v/>
      </c>
      <c r="KK290" s="103" t="str">
        <f t="shared" si="37"/>
        <v/>
      </c>
      <c r="KL290" s="103">
        <f t="shared" si="35"/>
        <v>93.2</v>
      </c>
      <c r="KM290" s="103">
        <f>IF(ISBLANK(JU290),"",IF(ISBLANK(JS291),"",IFERROR(((JU290-JS291)/0.36/P290),"")))</f>
        <v>-2.683080808080808E-2</v>
      </c>
      <c r="KN290" s="103">
        <f>IF(ISBLANK(JU290),"",IF(ISBLANK(JU291),"",IFERROR(((JU290-JU291)/0.36/P290),"")))</f>
        <v>-0.33806818181818188</v>
      </c>
      <c r="KO290" s="103">
        <f>IF(ISBLANK(KL290),"",IF(ISBLANK(JT291),"",IFERROR(((KL290-JT291)/0.36/P290),"")))</f>
        <v>2.5959595959595965</v>
      </c>
      <c r="KP290" s="103">
        <f>IF(ISBLANK(KL291),"",IF(ISBLANK(KL290),"",IFERROR(((KL290-KL291)/0.36/P290),"")))</f>
        <v>1.538510101010101</v>
      </c>
      <c r="KU290">
        <v>93.2</v>
      </c>
      <c r="KV290" s="73">
        <v>258.88888888888891</v>
      </c>
      <c r="KW290" s="73">
        <v>-2.683080808080808E-2</v>
      </c>
      <c r="KX290" s="73">
        <v>-0.33806818181818188</v>
      </c>
      <c r="KY290" s="73">
        <v>2.5959595959595965</v>
      </c>
      <c r="KZ290" s="73">
        <v>1.538510101010101</v>
      </c>
    </row>
    <row r="291" spans="1:312" x14ac:dyDescent="0.25">
      <c r="A291" s="12" t="s">
        <v>467</v>
      </c>
      <c r="B291" s="4" t="s">
        <v>702</v>
      </c>
      <c r="C291" s="4" t="s">
        <v>664</v>
      </c>
      <c r="D291" s="4" t="s">
        <v>742</v>
      </c>
      <c r="E291" s="4" t="s">
        <v>59</v>
      </c>
      <c r="F291" s="12" t="s">
        <v>561</v>
      </c>
      <c r="G291" s="12" t="s">
        <v>560</v>
      </c>
      <c r="H291" s="24">
        <v>1</v>
      </c>
      <c r="I291" s="12" t="s">
        <v>559</v>
      </c>
      <c r="J291" s="12" t="s">
        <v>568</v>
      </c>
      <c r="K291" s="23">
        <v>1009</v>
      </c>
      <c r="L291" s="94">
        <v>-3.3032119830000002</v>
      </c>
      <c r="M291" s="94">
        <v>34.847736032999997</v>
      </c>
      <c r="N291" s="21">
        <v>43079</v>
      </c>
      <c r="O291" s="21">
        <v>43167</v>
      </c>
      <c r="P291" s="23">
        <f t="shared" si="38"/>
        <v>88</v>
      </c>
      <c r="Q291" s="121">
        <v>470.80427923299999</v>
      </c>
      <c r="R291" s="87" t="s">
        <v>292</v>
      </c>
      <c r="S291" s="81">
        <v>0.6</v>
      </c>
      <c r="T291" s="81">
        <v>2</v>
      </c>
      <c r="AH291" s="100">
        <v>10</v>
      </c>
      <c r="CK291" s="100">
        <v>5</v>
      </c>
      <c r="EH291" s="25">
        <v>15</v>
      </c>
      <c r="EI291" s="23">
        <f t="shared" si="34"/>
        <v>30</v>
      </c>
      <c r="EJ291" s="25">
        <v>35</v>
      </c>
      <c r="EN291" s="1">
        <v>2</v>
      </c>
      <c r="EO291" s="67">
        <v>3.88</v>
      </c>
      <c r="FC291">
        <v>10</v>
      </c>
      <c r="GC291" s="4">
        <v>10</v>
      </c>
      <c r="GU291" s="4">
        <v>10</v>
      </c>
      <c r="IE291" s="4">
        <v>3</v>
      </c>
      <c r="IT291" s="4">
        <v>2</v>
      </c>
      <c r="JD291" s="68">
        <v>15</v>
      </c>
      <c r="JE291" s="54">
        <f t="shared" si="39"/>
        <v>50</v>
      </c>
      <c r="JF291" s="54">
        <v>50</v>
      </c>
      <c r="JS291" s="73">
        <v>0.85</v>
      </c>
      <c r="JT291" s="73">
        <v>10.959999999999999</v>
      </c>
      <c r="JU291" s="103">
        <v>10.71</v>
      </c>
      <c r="JW291" s="133">
        <v>4.1500000000000004</v>
      </c>
      <c r="JZ291" s="106">
        <v>33.75</v>
      </c>
      <c r="KA291" s="5">
        <v>12.71</v>
      </c>
      <c r="KJ291" s="103" t="str">
        <f t="shared" si="36"/>
        <v/>
      </c>
      <c r="KK291" s="103" t="str">
        <f t="shared" si="37"/>
        <v/>
      </c>
      <c r="KL291" s="103">
        <f t="shared" si="35"/>
        <v>44.46</v>
      </c>
      <c r="KM291" s="103">
        <f>IF(ISBLANK(JU291),"",IF(ISBLANK(JS291),"",IFERROR(((JU291-JS291)/0.36/P291),"")))</f>
        <v>0.31123737373737376</v>
      </c>
      <c r="KO291" s="103">
        <f>IF(ISBLANK(KL291),"",IF(ISBLANK(JT291),"",IFERROR(((KL291-JT291)/0.36/P291),"")))</f>
        <v>1.057449494949495</v>
      </c>
      <c r="KU291">
        <v>44.46</v>
      </c>
      <c r="KV291" s="73">
        <v>123.5</v>
      </c>
      <c r="KW291" s="73">
        <v>0.31123737373737376</v>
      </c>
      <c r="KX291" s="73"/>
      <c r="KY291" s="73">
        <v>1.057449494949495</v>
      </c>
      <c r="KZ291" s="73"/>
    </row>
    <row r="292" spans="1:312" x14ac:dyDescent="0.25">
      <c r="A292" s="12" t="s">
        <v>468</v>
      </c>
      <c r="B292" s="4" t="s">
        <v>703</v>
      </c>
      <c r="C292" s="4" t="s">
        <v>664</v>
      </c>
      <c r="D292" s="4" t="s">
        <v>743</v>
      </c>
      <c r="E292" s="4" t="s">
        <v>59</v>
      </c>
      <c r="F292" s="12" t="s">
        <v>561</v>
      </c>
      <c r="G292" s="12" t="s">
        <v>560</v>
      </c>
      <c r="H292" s="24">
        <v>2</v>
      </c>
      <c r="I292" s="12" t="s">
        <v>557</v>
      </c>
      <c r="J292" s="12" t="s">
        <v>568</v>
      </c>
      <c r="K292" s="23">
        <v>1006</v>
      </c>
      <c r="L292" s="94">
        <v>-3.40842599</v>
      </c>
      <c r="M292" s="94">
        <v>34.850243982000002</v>
      </c>
      <c r="N292" s="21">
        <v>43079</v>
      </c>
      <c r="O292" s="21">
        <v>43167</v>
      </c>
      <c r="P292" s="23">
        <f t="shared" si="38"/>
        <v>88</v>
      </c>
      <c r="Q292" s="121">
        <v>470.80427923299999</v>
      </c>
      <c r="R292" s="87" t="s">
        <v>292</v>
      </c>
      <c r="S292" s="81">
        <v>1.5</v>
      </c>
      <c r="T292" s="81">
        <v>0.6</v>
      </c>
      <c r="AH292" s="100">
        <v>5</v>
      </c>
      <c r="AV292" s="100">
        <v>5</v>
      </c>
      <c r="CW292" s="100">
        <v>7</v>
      </c>
      <c r="EH292" s="25">
        <v>5</v>
      </c>
      <c r="EI292" s="23">
        <f t="shared" si="34"/>
        <v>22</v>
      </c>
      <c r="EJ292" s="25">
        <v>22</v>
      </c>
      <c r="EN292" s="1">
        <v>2.5</v>
      </c>
      <c r="EO292" s="67">
        <v>17.25</v>
      </c>
      <c r="FC292">
        <v>10</v>
      </c>
      <c r="GF292" s="4">
        <v>5</v>
      </c>
      <c r="GK292" s="4">
        <v>15</v>
      </c>
      <c r="GU292" s="4">
        <v>5</v>
      </c>
      <c r="HG292" s="4">
        <v>3</v>
      </c>
      <c r="JD292" s="68">
        <v>30</v>
      </c>
      <c r="JE292" s="12">
        <f t="shared" si="39"/>
        <v>68</v>
      </c>
      <c r="JF292" s="54">
        <v>68</v>
      </c>
      <c r="JS292" s="73">
        <v>1</v>
      </c>
      <c r="JT292" s="73">
        <v>5</v>
      </c>
      <c r="JU292" s="103">
        <v>4.87</v>
      </c>
      <c r="JW292" s="133">
        <v>1.66</v>
      </c>
      <c r="JZ292" s="106">
        <v>43.79</v>
      </c>
      <c r="KJ292" s="103" t="str">
        <f t="shared" si="36"/>
        <v/>
      </c>
      <c r="KK292" s="103" t="str">
        <f t="shared" si="37"/>
        <v/>
      </c>
      <c r="KL292" s="103">
        <f t="shared" si="35"/>
        <v>48.66</v>
      </c>
      <c r="KM292" s="103">
        <f>IF(ISBLANK(JU292),"",IF(ISBLANK(JS293),"",IFERROR(((JU292-JS293)/0.36/P292),"")))</f>
        <v>0.12215909090909091</v>
      </c>
      <c r="KN292" s="103">
        <f>IF(ISBLANK(JU292),"",IF(ISBLANK(JU293),"",IFERROR(((JU292-JU293)/0.36/P292),"")))</f>
        <v>8.7121212121212141E-2</v>
      </c>
      <c r="KO292" s="103">
        <f>IF(ISBLANK(KL292),"",IF(ISBLANK(JT293),"",IFERROR(((KL292-JT293)/0.36/P292),"")))</f>
        <v>1.4728535353535355</v>
      </c>
      <c r="KP292" s="103">
        <f>IF(ISBLANK(KL293),"",IF(ISBLANK(KL292),"",IFERROR(((KL292-KL293)/0.36/P292),"")))</f>
        <v>1.0334595959595958</v>
      </c>
      <c r="KU292">
        <v>48.66</v>
      </c>
      <c r="KV292" s="73">
        <v>135.16666666666666</v>
      </c>
      <c r="KW292" s="73">
        <v>0.12215909090909091</v>
      </c>
      <c r="KX292" s="73">
        <v>8.7121212121212141E-2</v>
      </c>
      <c r="KY292" s="73">
        <v>1.4728535353535355</v>
      </c>
      <c r="KZ292" s="73">
        <v>1.0334595959595958</v>
      </c>
    </row>
    <row r="293" spans="1:312" x14ac:dyDescent="0.25">
      <c r="A293" s="12" t="s">
        <v>469</v>
      </c>
      <c r="B293" s="4" t="s">
        <v>703</v>
      </c>
      <c r="C293" s="4" t="s">
        <v>664</v>
      </c>
      <c r="D293" s="12" t="s">
        <v>743</v>
      </c>
      <c r="E293" s="4" t="s">
        <v>59</v>
      </c>
      <c r="F293" s="12" t="s">
        <v>561</v>
      </c>
      <c r="G293" s="12" t="s">
        <v>560</v>
      </c>
      <c r="H293" s="24">
        <v>2</v>
      </c>
      <c r="I293" s="12" t="s">
        <v>559</v>
      </c>
      <c r="J293" s="12" t="s">
        <v>568</v>
      </c>
      <c r="K293" s="24">
        <v>1006</v>
      </c>
      <c r="L293" s="94">
        <v>-3.40842599</v>
      </c>
      <c r="M293" s="94">
        <v>34.850243982000002</v>
      </c>
      <c r="N293" s="21">
        <v>43079</v>
      </c>
      <c r="O293" s="21">
        <v>43167</v>
      </c>
      <c r="P293" s="23">
        <f t="shared" si="38"/>
        <v>88</v>
      </c>
      <c r="Q293" s="121">
        <v>470.80427923299999</v>
      </c>
      <c r="R293" s="87" t="s">
        <v>292</v>
      </c>
      <c r="S293" s="81">
        <v>0.1</v>
      </c>
      <c r="T293" s="81">
        <v>0.44</v>
      </c>
      <c r="AH293" s="100">
        <v>15</v>
      </c>
      <c r="BK293" s="100">
        <v>5</v>
      </c>
      <c r="EH293" s="25">
        <v>5</v>
      </c>
      <c r="EI293" s="23">
        <f t="shared" si="34"/>
        <v>25</v>
      </c>
      <c r="EJ293" s="25">
        <v>25</v>
      </c>
      <c r="EN293" s="1">
        <v>1.5</v>
      </c>
      <c r="EO293" s="67">
        <v>1.25</v>
      </c>
      <c r="FC293">
        <v>5</v>
      </c>
      <c r="GG293" s="4">
        <v>5</v>
      </c>
      <c r="GK293" s="4">
        <v>5</v>
      </c>
      <c r="GU293" s="4">
        <v>10</v>
      </c>
      <c r="JD293" s="68">
        <v>5</v>
      </c>
      <c r="JE293" s="54">
        <f t="shared" si="39"/>
        <v>30</v>
      </c>
      <c r="JF293" s="54">
        <v>30</v>
      </c>
      <c r="JS293" s="73">
        <v>1</v>
      </c>
      <c r="JT293" s="73">
        <v>2</v>
      </c>
      <c r="JU293" s="103">
        <v>2.11</v>
      </c>
      <c r="JW293" s="133">
        <v>0.82</v>
      </c>
      <c r="JZ293" s="106">
        <v>13.81</v>
      </c>
      <c r="KA293" s="5">
        <v>5.97</v>
      </c>
      <c r="KJ293" s="103" t="str">
        <f t="shared" si="36"/>
        <v/>
      </c>
      <c r="KK293" s="103" t="str">
        <f t="shared" si="37"/>
        <v/>
      </c>
      <c r="KL293" s="103">
        <f t="shared" si="35"/>
        <v>15.92</v>
      </c>
      <c r="KM293" s="103">
        <f>IF(ISBLANK(JU293),"",IF(ISBLANK(JS293),"",IFERROR(((JU293-JS293)/0.36/P293),"")))</f>
        <v>3.5037878787878785E-2</v>
      </c>
      <c r="KO293" s="103">
        <f>IF(ISBLANK(KL293),"",IF(ISBLANK(JT293),"",IFERROR(((KL293-JT293)/0.36/P293),"")))</f>
        <v>0.43939393939393945</v>
      </c>
      <c r="KU293">
        <v>15.92</v>
      </c>
      <c r="KV293" s="73">
        <v>44.222222222222221</v>
      </c>
      <c r="KW293" s="73">
        <v>3.5037878787878785E-2</v>
      </c>
      <c r="KX293" s="73"/>
      <c r="KY293" s="73">
        <v>0.43939393939393945</v>
      </c>
      <c r="KZ293" s="73"/>
    </row>
    <row r="294" spans="1:312" x14ac:dyDescent="0.25">
      <c r="A294" s="12" t="s">
        <v>470</v>
      </c>
      <c r="B294" s="12" t="s">
        <v>704</v>
      </c>
      <c r="C294" s="12" t="s">
        <v>664</v>
      </c>
      <c r="D294" s="12" t="s">
        <v>744</v>
      </c>
      <c r="E294" s="4" t="s">
        <v>59</v>
      </c>
      <c r="F294" s="12" t="s">
        <v>561</v>
      </c>
      <c r="G294" s="12" t="s">
        <v>560</v>
      </c>
      <c r="H294" s="24">
        <v>3</v>
      </c>
      <c r="I294" s="12" t="s">
        <v>557</v>
      </c>
      <c r="J294" s="12" t="s">
        <v>568</v>
      </c>
      <c r="K294" s="24">
        <v>1001</v>
      </c>
      <c r="L294" s="94">
        <v>-3.4063160140000002</v>
      </c>
      <c r="M294" s="94">
        <v>34.850407009999998</v>
      </c>
      <c r="N294" s="21">
        <v>43079</v>
      </c>
      <c r="O294" s="21">
        <v>43167</v>
      </c>
      <c r="P294" s="23">
        <f t="shared" si="38"/>
        <v>88</v>
      </c>
      <c r="Q294" s="121">
        <v>470.80427923299999</v>
      </c>
      <c r="R294" s="87" t="s">
        <v>292</v>
      </c>
      <c r="S294" s="81">
        <v>0.5</v>
      </c>
      <c r="T294" s="81">
        <v>2.2999999999999998</v>
      </c>
      <c r="AH294" s="100">
        <v>5</v>
      </c>
      <c r="BK294" s="100">
        <v>10</v>
      </c>
      <c r="CV294" s="100">
        <v>7</v>
      </c>
      <c r="EH294" s="25">
        <v>7</v>
      </c>
      <c r="EI294" s="23">
        <f t="shared" si="34"/>
        <v>29</v>
      </c>
      <c r="EJ294" s="25">
        <v>40</v>
      </c>
      <c r="EN294" s="1">
        <v>2</v>
      </c>
      <c r="EO294" s="67">
        <v>7.25</v>
      </c>
      <c r="FC294">
        <v>10</v>
      </c>
      <c r="GC294" s="4">
        <v>10</v>
      </c>
      <c r="GF294" s="4">
        <v>2</v>
      </c>
      <c r="GG294" s="4">
        <v>5</v>
      </c>
      <c r="GK294" s="4">
        <v>3</v>
      </c>
      <c r="IC294" s="4">
        <v>5</v>
      </c>
      <c r="IF294" s="4">
        <v>5</v>
      </c>
      <c r="IT294" s="4">
        <v>5</v>
      </c>
      <c r="JD294" s="68">
        <v>25</v>
      </c>
      <c r="JE294" s="12">
        <f t="shared" si="39"/>
        <v>70</v>
      </c>
      <c r="JF294" s="54">
        <v>70</v>
      </c>
      <c r="JS294" s="73">
        <v>1</v>
      </c>
      <c r="JT294" s="73">
        <v>4.17</v>
      </c>
      <c r="JU294" s="103">
        <v>6.8</v>
      </c>
      <c r="JW294" s="133">
        <v>2.85</v>
      </c>
      <c r="JZ294" s="106">
        <v>32.01</v>
      </c>
      <c r="KA294" s="5">
        <v>16.11</v>
      </c>
      <c r="KJ294" s="103" t="str">
        <f t="shared" si="36"/>
        <v/>
      </c>
      <c r="KK294" s="103" t="str">
        <f t="shared" si="37"/>
        <v/>
      </c>
      <c r="KL294" s="103">
        <f t="shared" si="35"/>
        <v>38.809999999999995</v>
      </c>
      <c r="KM294" s="103">
        <f>IF(ISBLANK(JU294),"",IF(ISBLANK(JS295),"",IFERROR(((JU294-JS295)/0.36/P294),"")))</f>
        <v>0.18308080808080807</v>
      </c>
      <c r="KN294" s="103">
        <f>IF(ISBLANK(JU294),"",IF(ISBLANK(JU295),"",IFERROR(((JU294-JU295)/0.36/P294),"")))</f>
        <v>7.133838383838384E-2</v>
      </c>
      <c r="KO294" s="103">
        <f>IF(ISBLANK(KL294),"",IF(ISBLANK(JT295),"",IFERROR(((KL294-JT295)/0.36/P294),"")))</f>
        <v>1.1553030303030303</v>
      </c>
      <c r="KP294" s="103">
        <f>IF(ISBLANK(KL295),"",IF(ISBLANK(KL294),"",IFERROR(((KL294-KL295)/0.36/P294),"")))</f>
        <v>0.55808080808080796</v>
      </c>
      <c r="KU294">
        <v>38.809999999999995</v>
      </c>
      <c r="KV294" s="73">
        <v>107.80555555555554</v>
      </c>
      <c r="KW294" s="73">
        <v>0.18308080808080807</v>
      </c>
      <c r="KX294" s="73">
        <v>7.133838383838384E-2</v>
      </c>
      <c r="KY294" s="73">
        <v>1.1553030303030303</v>
      </c>
      <c r="KZ294" s="73">
        <v>0.55808080808080796</v>
      </c>
    </row>
    <row r="295" spans="1:312" x14ac:dyDescent="0.25">
      <c r="A295" s="12" t="s">
        <v>471</v>
      </c>
      <c r="B295" s="12" t="s">
        <v>704</v>
      </c>
      <c r="C295" s="12" t="s">
        <v>664</v>
      </c>
      <c r="D295" s="12" t="s">
        <v>744</v>
      </c>
      <c r="E295" s="4" t="s">
        <v>59</v>
      </c>
      <c r="F295" s="12" t="s">
        <v>561</v>
      </c>
      <c r="G295" s="12" t="s">
        <v>560</v>
      </c>
      <c r="H295" s="24">
        <v>3</v>
      </c>
      <c r="I295" s="12" t="s">
        <v>559</v>
      </c>
      <c r="J295" s="12" t="s">
        <v>568</v>
      </c>
      <c r="K295" s="24">
        <v>1001</v>
      </c>
      <c r="L295" s="94">
        <v>-3.4063160140000002</v>
      </c>
      <c r="M295" s="94">
        <v>34.850407009999998</v>
      </c>
      <c r="N295" s="21">
        <v>43079</v>
      </c>
      <c r="O295" s="21">
        <v>43167</v>
      </c>
      <c r="P295" s="23">
        <f t="shared" si="38"/>
        <v>88</v>
      </c>
      <c r="Q295" s="121">
        <v>470.80427923299999</v>
      </c>
      <c r="R295" s="87" t="s">
        <v>292</v>
      </c>
      <c r="S295" s="81">
        <v>1</v>
      </c>
      <c r="T295" s="81">
        <v>2.4</v>
      </c>
      <c r="AV295" s="100">
        <v>5</v>
      </c>
      <c r="BK295" s="100">
        <v>10</v>
      </c>
      <c r="CV295" s="100">
        <v>5</v>
      </c>
      <c r="EH295" s="25">
        <v>5</v>
      </c>
      <c r="EI295" s="23">
        <f t="shared" si="34"/>
        <v>25</v>
      </c>
      <c r="EJ295" s="25">
        <v>28</v>
      </c>
      <c r="EN295" s="1">
        <v>1.5</v>
      </c>
      <c r="EO295" s="67">
        <v>4.5</v>
      </c>
      <c r="FC295">
        <v>20</v>
      </c>
      <c r="GC295" s="4">
        <v>10</v>
      </c>
      <c r="GF295" s="4">
        <v>5</v>
      </c>
      <c r="IT295" s="4">
        <v>5</v>
      </c>
      <c r="JD295" s="68">
        <v>30</v>
      </c>
      <c r="JE295" s="54">
        <f t="shared" si="39"/>
        <v>70</v>
      </c>
      <c r="JF295" s="54">
        <v>70</v>
      </c>
      <c r="JS295" s="73">
        <v>1</v>
      </c>
      <c r="JT295" s="73">
        <v>2.21</v>
      </c>
      <c r="JU295" s="103">
        <v>4.54</v>
      </c>
      <c r="JW295" s="133">
        <v>1.83</v>
      </c>
      <c r="JZ295" s="106">
        <v>16.59</v>
      </c>
      <c r="KA295" s="5">
        <v>14.65</v>
      </c>
      <c r="KJ295" s="103" t="str">
        <f t="shared" si="36"/>
        <v/>
      </c>
      <c r="KK295" s="103" t="str">
        <f t="shared" si="37"/>
        <v/>
      </c>
      <c r="KL295" s="103">
        <f t="shared" si="35"/>
        <v>21.13</v>
      </c>
      <c r="KM295" s="103">
        <f>IF(ISBLANK(JU295),"",IF(ISBLANK(JS295),"",IFERROR(((JU295-JS295)/0.36/P295),"")))</f>
        <v>0.11174242424242425</v>
      </c>
      <c r="KO295" s="103">
        <f>IF(ISBLANK(KL295),"",IF(ISBLANK(JT295),"",IFERROR(((KL295-JT295)/0.36/P295),"")))</f>
        <v>0.59722222222222221</v>
      </c>
      <c r="KU295">
        <v>21.13</v>
      </c>
      <c r="KV295" s="73">
        <v>58.694444444444443</v>
      </c>
      <c r="KW295" s="73">
        <v>0.11174242424242425</v>
      </c>
      <c r="KX295" s="73"/>
      <c r="KY295" s="73">
        <v>0.59722222222222221</v>
      </c>
      <c r="KZ295" s="73"/>
    </row>
    <row r="296" spans="1:312" x14ac:dyDescent="0.25">
      <c r="A296" s="12" t="s">
        <v>472</v>
      </c>
      <c r="B296" s="4" t="s">
        <v>705</v>
      </c>
      <c r="C296" s="4" t="s">
        <v>664</v>
      </c>
      <c r="D296" s="4" t="s">
        <v>745</v>
      </c>
      <c r="E296" s="4" t="s">
        <v>59</v>
      </c>
      <c r="F296" s="12" t="s">
        <v>561</v>
      </c>
      <c r="G296" s="12" t="s">
        <v>560</v>
      </c>
      <c r="H296" s="24">
        <v>4</v>
      </c>
      <c r="I296" s="12" t="s">
        <v>557</v>
      </c>
      <c r="J296" s="12" t="s">
        <v>568</v>
      </c>
      <c r="K296" s="23">
        <v>1003</v>
      </c>
      <c r="L296" s="94">
        <v>-3.4068529590000001</v>
      </c>
      <c r="M296" s="94">
        <v>34.851600005999998</v>
      </c>
      <c r="N296" s="21">
        <v>43079</v>
      </c>
      <c r="O296" s="21">
        <v>43167</v>
      </c>
      <c r="P296" s="23">
        <f t="shared" si="38"/>
        <v>88</v>
      </c>
      <c r="Q296" s="121">
        <v>470.80427923299999</v>
      </c>
      <c r="R296" s="87" t="s">
        <v>292</v>
      </c>
      <c r="S296" s="81">
        <v>0.5</v>
      </c>
      <c r="T296" s="81">
        <v>2.4</v>
      </c>
      <c r="AV296" s="100">
        <v>15</v>
      </c>
      <c r="CV296" s="100">
        <v>5</v>
      </c>
      <c r="EH296" s="25">
        <v>28</v>
      </c>
      <c r="EI296" s="23">
        <f t="shared" si="34"/>
        <v>48</v>
      </c>
      <c r="EJ296" s="25">
        <v>50</v>
      </c>
      <c r="EN296" s="1">
        <v>3</v>
      </c>
      <c r="EO296" s="67">
        <v>13.38</v>
      </c>
      <c r="FC296">
        <v>15</v>
      </c>
      <c r="FD296">
        <v>2</v>
      </c>
      <c r="GC296" s="4">
        <v>20</v>
      </c>
      <c r="GG296" s="4">
        <v>10</v>
      </c>
      <c r="IG296" s="4">
        <v>5</v>
      </c>
      <c r="IT296" s="4">
        <v>5</v>
      </c>
      <c r="JD296" s="68">
        <v>5</v>
      </c>
      <c r="JE296" s="12">
        <f t="shared" si="39"/>
        <v>62</v>
      </c>
      <c r="JF296" s="54">
        <v>62</v>
      </c>
      <c r="JS296" s="73">
        <v>1</v>
      </c>
      <c r="JT296" s="73">
        <v>2</v>
      </c>
      <c r="JU296" s="103">
        <v>1.29</v>
      </c>
      <c r="JW296" s="133">
        <v>0.47</v>
      </c>
      <c r="JZ296" s="106">
        <v>56.42</v>
      </c>
      <c r="KA296" s="161">
        <v>5.82</v>
      </c>
      <c r="KJ296" s="103" t="str">
        <f t="shared" si="36"/>
        <v/>
      </c>
      <c r="KK296" s="103" t="str">
        <f t="shared" si="37"/>
        <v/>
      </c>
      <c r="KL296" s="103">
        <f t="shared" si="35"/>
        <v>57.71</v>
      </c>
      <c r="KM296" s="103">
        <f>IF(ISBLANK(JU296),"",IF(ISBLANK(JS297),"",IFERROR(((JU296-JS297)/0.36/P296),"")))</f>
        <v>9.1540404040404057E-3</v>
      </c>
      <c r="KN296" s="103">
        <f>IF(ISBLANK(JU296),"",IF(ISBLANK(JU297),"",IFERROR(((JU296-JU297)/0.36/P296),"")))</f>
        <v>-5.2398989898989903E-2</v>
      </c>
      <c r="KO296" s="103">
        <f>IF(ISBLANK(KL296),"",IF(ISBLANK(JT297),"",IFERROR(((KL296-JT297)/0.36/P296),"")))</f>
        <v>1.7585227272727273</v>
      </c>
      <c r="KP296" s="103">
        <f>IF(ISBLANK(KL297),"",IF(ISBLANK(KL296),"",IFERROR(((KL296-KL297)/0.36/P296),"")))</f>
        <v>0.63226010101010111</v>
      </c>
      <c r="KU296">
        <v>57.71</v>
      </c>
      <c r="KV296" s="73">
        <v>160.30555555555557</v>
      </c>
      <c r="KW296" s="73">
        <v>9.1540404040404057E-3</v>
      </c>
      <c r="KX296" s="73">
        <v>-5.2398989898989903E-2</v>
      </c>
      <c r="KY296" s="73">
        <v>1.7585227272727273</v>
      </c>
      <c r="KZ296" s="73">
        <v>0.63226010101010111</v>
      </c>
    </row>
    <row r="297" spans="1:312" x14ac:dyDescent="0.25">
      <c r="A297" s="12" t="s">
        <v>473</v>
      </c>
      <c r="B297" s="4" t="s">
        <v>705</v>
      </c>
      <c r="C297" s="4" t="s">
        <v>664</v>
      </c>
      <c r="D297" s="4" t="s">
        <v>745</v>
      </c>
      <c r="E297" s="4" t="s">
        <v>59</v>
      </c>
      <c r="F297" s="12" t="s">
        <v>561</v>
      </c>
      <c r="G297" s="12" t="s">
        <v>560</v>
      </c>
      <c r="H297" s="24">
        <v>4</v>
      </c>
      <c r="I297" s="12" t="s">
        <v>559</v>
      </c>
      <c r="J297" s="12" t="s">
        <v>568</v>
      </c>
      <c r="K297" s="23">
        <v>1003</v>
      </c>
      <c r="L297" s="94">
        <v>-3.4068529590000001</v>
      </c>
      <c r="M297" s="94">
        <v>34.851600005999998</v>
      </c>
      <c r="N297" s="21">
        <v>43079</v>
      </c>
      <c r="O297" s="21">
        <v>43167</v>
      </c>
      <c r="P297" s="23">
        <f t="shared" si="38"/>
        <v>88</v>
      </c>
      <c r="Q297" s="121">
        <v>470.80427923299999</v>
      </c>
      <c r="R297" s="87" t="s">
        <v>292</v>
      </c>
      <c r="S297" s="81">
        <v>1.5</v>
      </c>
      <c r="T297" s="81">
        <v>2.8</v>
      </c>
      <c r="CV297" s="100">
        <v>15</v>
      </c>
      <c r="EH297" s="25">
        <v>20</v>
      </c>
      <c r="EI297" s="23">
        <f t="shared" si="34"/>
        <v>35</v>
      </c>
      <c r="EJ297" s="25">
        <v>40</v>
      </c>
      <c r="EN297" s="1">
        <v>2</v>
      </c>
      <c r="EO297" s="67">
        <v>3.75</v>
      </c>
      <c r="FC297">
        <v>5</v>
      </c>
      <c r="GF297" s="4">
        <v>20</v>
      </c>
      <c r="IG297" s="4">
        <v>10</v>
      </c>
      <c r="IT297" s="4">
        <v>5</v>
      </c>
      <c r="JD297" s="68">
        <v>5</v>
      </c>
      <c r="JE297" s="54">
        <f t="shared" si="39"/>
        <v>45</v>
      </c>
      <c r="JF297" s="54">
        <v>45</v>
      </c>
      <c r="JS297" s="73">
        <v>1</v>
      </c>
      <c r="JT297" s="73">
        <v>2</v>
      </c>
      <c r="JU297" s="103">
        <v>2.95</v>
      </c>
      <c r="JW297" s="133">
        <v>1.38</v>
      </c>
      <c r="JZ297" s="106">
        <v>34.729999999999997</v>
      </c>
      <c r="KJ297" s="103" t="str">
        <f t="shared" si="36"/>
        <v/>
      </c>
      <c r="KK297" s="103" t="str">
        <f t="shared" si="37"/>
        <v/>
      </c>
      <c r="KL297" s="103">
        <f t="shared" si="35"/>
        <v>37.68</v>
      </c>
      <c r="KM297" s="103">
        <f>IF(ISBLANK(JU297),"",IF(ISBLANK(JS297),"",IFERROR(((JU297-JS297)/0.36/P297),"")))</f>
        <v>6.1553030303030304E-2</v>
      </c>
      <c r="KO297" s="103">
        <f>IF(ISBLANK(KL297),"",IF(ISBLANK(JT297),"",IFERROR(((KL297-JT297)/0.36/P297),"")))</f>
        <v>1.1262626262626263</v>
      </c>
      <c r="KU297">
        <v>37.68</v>
      </c>
      <c r="KV297" s="73">
        <v>104.66666666666667</v>
      </c>
      <c r="KW297" s="73">
        <v>6.1553030303030304E-2</v>
      </c>
      <c r="KX297" s="73"/>
      <c r="KY297" s="73">
        <v>1.1262626262626263</v>
      </c>
      <c r="KZ297" s="73"/>
    </row>
    <row r="298" spans="1:312" x14ac:dyDescent="0.25">
      <c r="A298" s="12" t="s">
        <v>474</v>
      </c>
      <c r="B298" s="4" t="s">
        <v>706</v>
      </c>
      <c r="C298" s="4" t="s">
        <v>563</v>
      </c>
      <c r="D298" s="4" t="s">
        <v>747</v>
      </c>
      <c r="E298" s="4" t="s">
        <v>137</v>
      </c>
      <c r="F298" s="12" t="s">
        <v>563</v>
      </c>
      <c r="G298" s="12" t="s">
        <v>556</v>
      </c>
      <c r="H298" s="24">
        <v>1</v>
      </c>
      <c r="I298" s="12" t="s">
        <v>557</v>
      </c>
      <c r="J298" s="12" t="s">
        <v>568</v>
      </c>
      <c r="K298" s="24">
        <v>1023</v>
      </c>
      <c r="L298" s="94">
        <v>-2.4377470369999998</v>
      </c>
      <c r="M298" s="94">
        <v>34.855161979999998</v>
      </c>
      <c r="N298" s="21">
        <v>43084</v>
      </c>
      <c r="O298" s="21">
        <v>43171</v>
      </c>
      <c r="P298" s="23">
        <f t="shared" si="38"/>
        <v>87</v>
      </c>
      <c r="Q298" s="121">
        <v>327.09215088299999</v>
      </c>
      <c r="R298" s="87" t="s">
        <v>76</v>
      </c>
      <c r="S298" s="81">
        <v>3.5</v>
      </c>
      <c r="T298" s="81">
        <v>14.4</v>
      </c>
      <c r="AM298" s="100">
        <v>5</v>
      </c>
      <c r="BK298" s="100">
        <v>5</v>
      </c>
      <c r="DB298" s="100">
        <v>5</v>
      </c>
      <c r="EH298" s="25">
        <v>40</v>
      </c>
      <c r="EI298" s="23">
        <f t="shared" si="34"/>
        <v>55</v>
      </c>
      <c r="EJ298" s="25">
        <v>55</v>
      </c>
      <c r="EN298" s="1">
        <v>17</v>
      </c>
      <c r="EO298" s="67">
        <v>37</v>
      </c>
      <c r="FC298">
        <v>5</v>
      </c>
      <c r="FH298">
        <v>35</v>
      </c>
      <c r="FZ298" s="4">
        <v>5</v>
      </c>
      <c r="GG298" s="4">
        <v>10</v>
      </c>
      <c r="HR298" s="4">
        <v>5</v>
      </c>
      <c r="IH298" s="4">
        <v>25</v>
      </c>
      <c r="JD298" s="68">
        <v>13</v>
      </c>
      <c r="JE298" s="12">
        <f t="shared" si="39"/>
        <v>98</v>
      </c>
      <c r="JF298" s="54">
        <v>98</v>
      </c>
      <c r="JS298" s="73">
        <v>9</v>
      </c>
      <c r="JT298" s="73">
        <v>25</v>
      </c>
      <c r="JU298" s="103">
        <v>54.88</v>
      </c>
      <c r="JW298" s="162">
        <v>5.29</v>
      </c>
      <c r="JZ298" s="106">
        <v>55.86</v>
      </c>
      <c r="KJ298" s="103" t="str">
        <f t="shared" si="36"/>
        <v/>
      </c>
      <c r="KK298" s="103" t="str">
        <f t="shared" si="37"/>
        <v/>
      </c>
      <c r="KL298" s="103">
        <f t="shared" si="35"/>
        <v>110.74000000000001</v>
      </c>
      <c r="KM298" s="103">
        <f>IF(ISBLANK(JU298),"",IF(ISBLANK(JS300),"",IFERROR(((JU298-JS300)/0.36/P298),"")))</f>
        <v>0.92209450830140494</v>
      </c>
      <c r="KN298" s="103">
        <f>IF(ISBLANK(JU298),"",IF(ISBLANK(JU300),"",IFERROR(((JU298-JU300)/0.36/P298),"")))</f>
        <v>1.3630268199233719</v>
      </c>
      <c r="KO298" s="103">
        <f>IF(ISBLANK(KL298),"",IF(ISBLANK(JT300),"",IFERROR(((KL298-JT300)/0.36/P298),"")))</f>
        <v>2.5779054916985955</v>
      </c>
      <c r="KP298" s="103">
        <f>IF(ISBLANK(KL300),"",IF(ISBLANK(KL298),"",IFERROR(((KL298-KL300)/0.36/P298),"")))</f>
        <v>2.4642401021711371</v>
      </c>
      <c r="KU298">
        <v>110.74000000000001</v>
      </c>
      <c r="KV298" s="73">
        <v>307.61111111111114</v>
      </c>
      <c r="KW298" s="73">
        <v>0.92209450830140494</v>
      </c>
      <c r="KX298" s="73">
        <v>1.3630268199233719</v>
      </c>
      <c r="KY298" s="73">
        <v>2.5779054916985955</v>
      </c>
      <c r="KZ298" s="73">
        <v>2.4642401021711371</v>
      </c>
    </row>
    <row r="299" spans="1:312" x14ac:dyDescent="0.25">
      <c r="A299" s="12" t="s">
        <v>475</v>
      </c>
      <c r="B299" s="4" t="s">
        <v>706</v>
      </c>
      <c r="C299" s="4" t="s">
        <v>563</v>
      </c>
      <c r="D299" s="4" t="s">
        <v>747</v>
      </c>
      <c r="E299" s="4" t="s">
        <v>137</v>
      </c>
      <c r="F299" s="12" t="s">
        <v>563</v>
      </c>
      <c r="G299" s="12" t="s">
        <v>556</v>
      </c>
      <c r="H299" s="24">
        <v>1</v>
      </c>
      <c r="I299" s="12" t="s">
        <v>562</v>
      </c>
      <c r="J299" s="12" t="s">
        <v>568</v>
      </c>
      <c r="K299" s="24">
        <v>1023</v>
      </c>
      <c r="L299" s="94">
        <v>-2.4377470369999998</v>
      </c>
      <c r="M299" s="94">
        <v>34.855161979999998</v>
      </c>
      <c r="N299" s="21">
        <v>43084</v>
      </c>
      <c r="O299" s="21">
        <v>43171</v>
      </c>
      <c r="P299" s="23">
        <f t="shared" si="38"/>
        <v>87</v>
      </c>
      <c r="Q299" s="121">
        <v>327.09215088299999</v>
      </c>
      <c r="R299" s="87" t="s">
        <v>76</v>
      </c>
      <c r="S299" s="81">
        <v>3</v>
      </c>
      <c r="T299" s="81">
        <v>11</v>
      </c>
      <c r="AM299" s="100">
        <v>10</v>
      </c>
      <c r="AN299" s="100">
        <v>5</v>
      </c>
      <c r="AV299" s="100">
        <v>5</v>
      </c>
      <c r="EH299" s="25">
        <v>20</v>
      </c>
      <c r="EI299" s="23">
        <f t="shared" si="34"/>
        <v>40</v>
      </c>
      <c r="EJ299" s="25">
        <v>40</v>
      </c>
      <c r="EN299" s="1">
        <v>6.5</v>
      </c>
      <c r="EO299" s="67">
        <v>30.5</v>
      </c>
      <c r="ES299">
        <v>5</v>
      </c>
      <c r="FC299">
        <v>20</v>
      </c>
      <c r="FH299">
        <v>15</v>
      </c>
      <c r="HU299" s="4">
        <v>5</v>
      </c>
      <c r="JD299" s="68">
        <v>15</v>
      </c>
      <c r="JE299" s="54">
        <f t="shared" si="39"/>
        <v>60</v>
      </c>
      <c r="JF299" s="54">
        <v>60</v>
      </c>
      <c r="JS299" s="73">
        <v>11</v>
      </c>
      <c r="JT299" s="73">
        <v>41</v>
      </c>
      <c r="JU299" s="103">
        <v>25.19</v>
      </c>
      <c r="JW299" s="162">
        <v>3.93</v>
      </c>
      <c r="JZ299" s="106">
        <v>71.45</v>
      </c>
      <c r="KJ299" s="103" t="str">
        <f t="shared" si="36"/>
        <v/>
      </c>
      <c r="KK299" s="103" t="str">
        <f t="shared" si="37"/>
        <v/>
      </c>
      <c r="KL299" s="103">
        <f t="shared" si="35"/>
        <v>96.64</v>
      </c>
      <c r="KM299" s="103">
        <f>IF(ISBLANK(JU299),"",IF(ISBLANK(JS300),"",IFERROR(((JU299-JS300)/0.36/P299),"")))</f>
        <v>-2.5862068965517199E-2</v>
      </c>
      <c r="KN299" s="103">
        <f>IF(ISBLANK(JU299),"",IF(ISBLANK(JU300),"",IFERROR(((JU299-JU300)/0.36/P299),"")))</f>
        <v>0.4150702426564496</v>
      </c>
      <c r="KO299" s="103">
        <f>IF(ISBLANK(KL299),"",IF(ISBLANK(JT300),"",IFERROR(((KL299-JT300)/0.36/P299),"")))</f>
        <v>2.127713920817369</v>
      </c>
      <c r="KP299" s="103">
        <f>IF(ISBLANK(KL300),"",IF(ISBLANK(KL299),"",IFERROR(((KL299-KL300)/0.36/P299),"")))</f>
        <v>2.0140485312899106</v>
      </c>
      <c r="KU299">
        <v>96.64</v>
      </c>
      <c r="KV299" s="73">
        <v>268.44444444444446</v>
      </c>
      <c r="KW299" s="73">
        <v>-2.5862068965517199E-2</v>
      </c>
      <c r="KX299" s="73">
        <v>0.4150702426564496</v>
      </c>
      <c r="KY299" s="73">
        <v>2.127713920817369</v>
      </c>
      <c r="KZ299" s="73">
        <v>2.0140485312899106</v>
      </c>
    </row>
    <row r="300" spans="1:312" x14ac:dyDescent="0.25">
      <c r="A300" s="12" t="s">
        <v>476</v>
      </c>
      <c r="B300" s="4" t="s">
        <v>706</v>
      </c>
      <c r="C300" s="4" t="s">
        <v>563</v>
      </c>
      <c r="D300" s="4" t="s">
        <v>747</v>
      </c>
      <c r="E300" s="4" t="s">
        <v>137</v>
      </c>
      <c r="F300" s="12" t="s">
        <v>563</v>
      </c>
      <c r="G300" s="12" t="s">
        <v>556</v>
      </c>
      <c r="H300" s="24">
        <v>1</v>
      </c>
      <c r="I300" s="12" t="s">
        <v>559</v>
      </c>
      <c r="J300" s="12" t="s">
        <v>568</v>
      </c>
      <c r="K300" s="24">
        <v>1023</v>
      </c>
      <c r="L300" s="94">
        <v>-2.4377470369999998</v>
      </c>
      <c r="M300" s="94">
        <v>34.855161979999998</v>
      </c>
      <c r="N300" s="21">
        <v>43084</v>
      </c>
      <c r="O300" s="21">
        <v>43171</v>
      </c>
      <c r="P300" s="23">
        <f t="shared" si="38"/>
        <v>87</v>
      </c>
      <c r="Q300" s="121">
        <v>327.09215088299999</v>
      </c>
      <c r="R300" s="87" t="s">
        <v>76</v>
      </c>
      <c r="S300" s="81">
        <v>4</v>
      </c>
      <c r="T300" s="81">
        <v>17.399999999999999</v>
      </c>
      <c r="AL300" s="100">
        <v>5</v>
      </c>
      <c r="AN300" s="100">
        <v>7</v>
      </c>
      <c r="AV300" s="100">
        <v>5</v>
      </c>
      <c r="CW300" s="100">
        <v>7</v>
      </c>
      <c r="EH300" s="25">
        <v>25</v>
      </c>
      <c r="EI300" s="23">
        <f t="shared" si="34"/>
        <v>49</v>
      </c>
      <c r="EJ300" s="25">
        <v>50</v>
      </c>
      <c r="EN300" s="1">
        <v>4</v>
      </c>
      <c r="EO300" s="67">
        <v>18.75</v>
      </c>
      <c r="ES300">
        <v>10</v>
      </c>
      <c r="FC300">
        <v>5</v>
      </c>
      <c r="FH300">
        <v>15</v>
      </c>
      <c r="FZ300" s="4">
        <v>5</v>
      </c>
      <c r="II300" s="4">
        <v>5</v>
      </c>
      <c r="JD300" s="68">
        <v>10</v>
      </c>
      <c r="JE300" s="12">
        <f t="shared" si="39"/>
        <v>50</v>
      </c>
      <c r="JF300" s="54">
        <v>50</v>
      </c>
      <c r="JS300" s="73">
        <v>26</v>
      </c>
      <c r="JT300" s="73">
        <v>30</v>
      </c>
      <c r="JU300" s="103">
        <v>12.19</v>
      </c>
      <c r="JZ300" s="106">
        <v>21.37</v>
      </c>
      <c r="KJ300" s="103" t="str">
        <f t="shared" si="36"/>
        <v/>
      </c>
      <c r="KK300" s="103" t="str">
        <f t="shared" si="37"/>
        <v/>
      </c>
      <c r="KL300" s="103">
        <f t="shared" si="35"/>
        <v>33.56</v>
      </c>
      <c r="KM300" s="103">
        <f>IF(ISBLANK(JU300),"",IF(ISBLANK(JS300),"",IFERROR(((JU300-JS300)/0.36/P300),"")))</f>
        <v>-0.44093231162196683</v>
      </c>
      <c r="KO300" s="103">
        <f>IF(ISBLANK(KL300),"",IF(ISBLANK(JT300),"",IFERROR(((KL300-JT300)/0.36/P300),"")))</f>
        <v>0.11366538952745858</v>
      </c>
      <c r="KU300">
        <v>33.56</v>
      </c>
      <c r="KV300" s="73">
        <v>93.222222222222229</v>
      </c>
      <c r="KW300" s="73">
        <v>-0.44093231162196683</v>
      </c>
      <c r="KX300" s="73"/>
      <c r="KY300" s="73">
        <v>0.11366538952745858</v>
      </c>
      <c r="KZ300" s="73"/>
    </row>
    <row r="301" spans="1:312" x14ac:dyDescent="0.25">
      <c r="A301" s="12" t="s">
        <v>477</v>
      </c>
      <c r="B301" s="4" t="s">
        <v>707</v>
      </c>
      <c r="C301" s="4" t="s">
        <v>563</v>
      </c>
      <c r="D301" s="4" t="s">
        <v>748</v>
      </c>
      <c r="E301" s="4" t="s">
        <v>137</v>
      </c>
      <c r="F301" s="12" t="s">
        <v>563</v>
      </c>
      <c r="G301" s="12" t="s">
        <v>556</v>
      </c>
      <c r="H301" s="24">
        <v>2</v>
      </c>
      <c r="I301" s="12" t="s">
        <v>557</v>
      </c>
      <c r="J301" s="12" t="s">
        <v>568</v>
      </c>
      <c r="K301" s="24">
        <v>1025</v>
      </c>
      <c r="L301" s="94">
        <v>-2.43776598</v>
      </c>
      <c r="M301" s="94">
        <v>34.855393991</v>
      </c>
      <c r="N301" s="21">
        <v>43084</v>
      </c>
      <c r="O301" s="21">
        <v>43171</v>
      </c>
      <c r="P301" s="23">
        <f t="shared" si="38"/>
        <v>87</v>
      </c>
      <c r="Q301" s="121">
        <v>327.09215088299999</v>
      </c>
      <c r="R301" s="87" t="s">
        <v>76</v>
      </c>
      <c r="S301" s="81">
        <v>3.5</v>
      </c>
      <c r="T301" s="81">
        <v>7.3</v>
      </c>
      <c r="CW301" s="100">
        <v>5</v>
      </c>
      <c r="DC301" s="100">
        <v>10</v>
      </c>
      <c r="EH301" s="25">
        <v>20</v>
      </c>
      <c r="EI301" s="23">
        <f t="shared" si="34"/>
        <v>35</v>
      </c>
      <c r="EJ301" s="25">
        <v>35</v>
      </c>
      <c r="EN301" s="1">
        <v>6</v>
      </c>
      <c r="EO301" s="67">
        <v>30.5</v>
      </c>
      <c r="FC301">
        <v>3</v>
      </c>
      <c r="FH301">
        <v>15</v>
      </c>
      <c r="FZ301" s="4">
        <v>20</v>
      </c>
      <c r="GC301" s="4">
        <v>5</v>
      </c>
      <c r="HU301" s="4">
        <v>5</v>
      </c>
      <c r="II301" s="4">
        <v>2</v>
      </c>
      <c r="JD301" s="68">
        <v>20</v>
      </c>
      <c r="JE301" s="54">
        <f t="shared" si="39"/>
        <v>70</v>
      </c>
      <c r="JF301" s="54">
        <v>70</v>
      </c>
      <c r="JS301" s="73">
        <v>10</v>
      </c>
      <c r="JT301" s="73">
        <v>31</v>
      </c>
      <c r="JU301" s="103">
        <v>45.16</v>
      </c>
      <c r="JZ301" s="106">
        <v>73.91</v>
      </c>
      <c r="KJ301" s="103" t="str">
        <f t="shared" si="36"/>
        <v/>
      </c>
      <c r="KK301" s="103" t="str">
        <f t="shared" si="37"/>
        <v/>
      </c>
      <c r="KL301" s="103">
        <f t="shared" si="35"/>
        <v>119.07</v>
      </c>
      <c r="KM301" s="103">
        <f>IF(ISBLANK(JU301),"",IF(ISBLANK(JS303),"",IFERROR(((JU301-JS303)/0.36/P301),"")))</f>
        <v>1.2822477650063857</v>
      </c>
      <c r="KN301" s="103">
        <f>IF(ISBLANK(JU301),"",IF(ISBLANK(JU303),"",IFERROR(((JU301-JU303)/0.36/P301),"")))</f>
        <v>0.32375478927203044</v>
      </c>
      <c r="KO301" s="103">
        <f>IF(ISBLANK(KL301),"",IF(ISBLANK(JT303),"",IFERROR(((KL301-JT303)/0.36/P301),"")))</f>
        <v>3.1950830140485316</v>
      </c>
      <c r="KP301" s="103">
        <f>IF(ISBLANK(KL303),"",IF(ISBLANK(KL301),"",IFERROR(((KL301-KL303)/0.36/P301),"")))</f>
        <v>0.19955300127713921</v>
      </c>
      <c r="KU301">
        <v>119.07</v>
      </c>
      <c r="KV301" s="73">
        <v>330.75</v>
      </c>
      <c r="KW301" s="73">
        <v>1.2822477650063857</v>
      </c>
      <c r="KX301" s="73">
        <v>0.32375478927203044</v>
      </c>
      <c r="KY301" s="73">
        <v>3.1950830140485316</v>
      </c>
      <c r="KZ301" s="73">
        <v>0.19955300127713921</v>
      </c>
    </row>
    <row r="302" spans="1:312" x14ac:dyDescent="0.25">
      <c r="A302" s="12" t="s">
        <v>478</v>
      </c>
      <c r="B302" s="4" t="s">
        <v>707</v>
      </c>
      <c r="C302" s="4" t="s">
        <v>563</v>
      </c>
      <c r="D302" s="4" t="s">
        <v>748</v>
      </c>
      <c r="E302" s="4" t="s">
        <v>137</v>
      </c>
      <c r="F302" s="12" t="s">
        <v>563</v>
      </c>
      <c r="G302" s="12" t="s">
        <v>556</v>
      </c>
      <c r="H302" s="24">
        <v>2</v>
      </c>
      <c r="I302" s="12" t="s">
        <v>562</v>
      </c>
      <c r="J302" s="12" t="s">
        <v>568</v>
      </c>
      <c r="K302" s="24">
        <v>1025</v>
      </c>
      <c r="L302" s="94">
        <v>-2.43776598</v>
      </c>
      <c r="M302" s="94">
        <v>34.855393991</v>
      </c>
      <c r="N302" s="21">
        <v>43084</v>
      </c>
      <c r="O302" s="21">
        <v>43171</v>
      </c>
      <c r="P302" s="23">
        <f t="shared" si="38"/>
        <v>87</v>
      </c>
      <c r="Q302" s="121">
        <v>327.09215088299999</v>
      </c>
      <c r="R302" s="87" t="s">
        <v>76</v>
      </c>
      <c r="S302" s="81">
        <v>3.5</v>
      </c>
      <c r="T302" s="81">
        <v>12.9</v>
      </c>
      <c r="AM302" s="100">
        <v>7</v>
      </c>
      <c r="BK302" s="100">
        <v>3</v>
      </c>
      <c r="EH302" s="25">
        <v>25</v>
      </c>
      <c r="EI302" s="23">
        <f t="shared" si="34"/>
        <v>35</v>
      </c>
      <c r="EJ302" s="25">
        <v>35</v>
      </c>
      <c r="EN302" s="1">
        <v>11</v>
      </c>
      <c r="EO302" s="67">
        <v>45.5</v>
      </c>
      <c r="FB302">
        <v>15</v>
      </c>
      <c r="FH302">
        <v>15</v>
      </c>
      <c r="GG302" s="4">
        <v>15</v>
      </c>
      <c r="HS302" s="4">
        <v>5</v>
      </c>
      <c r="II302" s="4">
        <v>5</v>
      </c>
      <c r="JD302" s="68">
        <v>35</v>
      </c>
      <c r="JE302" s="12">
        <f t="shared" si="39"/>
        <v>90</v>
      </c>
      <c r="JF302" s="54">
        <v>90</v>
      </c>
      <c r="JS302" s="73">
        <v>3</v>
      </c>
      <c r="JT302" s="73">
        <v>37</v>
      </c>
      <c r="JU302" s="103">
        <v>48.19</v>
      </c>
      <c r="JZ302" s="106">
        <v>79.73</v>
      </c>
      <c r="KJ302" s="103" t="str">
        <f t="shared" ref="KJ302:KJ333" si="40">IF((AND(KF302="", KH302="")),"",KF302+KH302)</f>
        <v/>
      </c>
      <c r="KK302" s="103" t="str">
        <f t="shared" ref="KK302:KK333" si="41">IF((AND(KG302="", KI302="")),"",KG302+KI302)</f>
        <v/>
      </c>
      <c r="KL302" s="103">
        <f t="shared" si="35"/>
        <v>127.92</v>
      </c>
      <c r="KM302" s="103">
        <f>IF(ISBLANK(JU302),"",IF(ISBLANK(JS303),"",IFERROR(((JU302-JS303)/0.36/P302),"")))</f>
        <v>1.3789910600255426</v>
      </c>
      <c r="KN302" s="103">
        <f>IF(ISBLANK(JU302),"",IF(ISBLANK(JU303),"",IFERROR(((JU302-JU303)/0.36/P302),"")))</f>
        <v>0.42049808429118762</v>
      </c>
      <c r="KO302" s="103">
        <f>IF(ISBLANK(KL302),"",IF(ISBLANK(JT303),"",IFERROR(((KL302-JT303)/0.36/P302),"")))</f>
        <v>3.4776500638569607</v>
      </c>
      <c r="KP302" s="103">
        <f>IF(ISBLANK(KL303),"",IF(ISBLANK(KL302),"",IFERROR(((KL302-KL303)/0.36/P302),"")))</f>
        <v>0.48212005108556866</v>
      </c>
      <c r="KU302">
        <v>127.92</v>
      </c>
      <c r="KV302" s="73">
        <v>355.33333333333337</v>
      </c>
      <c r="KW302" s="73">
        <v>1.3789910600255426</v>
      </c>
      <c r="KX302" s="73">
        <v>0.42049808429118762</v>
      </c>
      <c r="KY302" s="73">
        <v>3.4776500638569607</v>
      </c>
      <c r="KZ302" s="73">
        <v>0.48212005108556866</v>
      </c>
    </row>
    <row r="303" spans="1:312" x14ac:dyDescent="0.25">
      <c r="A303" s="12" t="s">
        <v>479</v>
      </c>
      <c r="B303" s="4" t="s">
        <v>707</v>
      </c>
      <c r="C303" s="4" t="s">
        <v>563</v>
      </c>
      <c r="D303" s="4" t="s">
        <v>748</v>
      </c>
      <c r="E303" s="4" t="s">
        <v>137</v>
      </c>
      <c r="F303" s="12" t="s">
        <v>563</v>
      </c>
      <c r="G303" s="12" t="s">
        <v>556</v>
      </c>
      <c r="H303" s="24">
        <v>2</v>
      </c>
      <c r="I303" s="12" t="s">
        <v>559</v>
      </c>
      <c r="J303" s="12" t="s">
        <v>568</v>
      </c>
      <c r="K303" s="24">
        <v>1025</v>
      </c>
      <c r="L303" s="94">
        <v>-2.43776598</v>
      </c>
      <c r="M303" s="94">
        <v>34.855393991</v>
      </c>
      <c r="N303" s="21">
        <v>43084</v>
      </c>
      <c r="O303" s="21">
        <v>43171</v>
      </c>
      <c r="P303" s="23">
        <f t="shared" si="38"/>
        <v>87</v>
      </c>
      <c r="Q303" s="121">
        <v>327.09215088299999</v>
      </c>
      <c r="R303" s="87" t="s">
        <v>76</v>
      </c>
      <c r="S303" s="81">
        <v>3</v>
      </c>
      <c r="T303" s="81">
        <v>6.6</v>
      </c>
      <c r="AV303" s="100">
        <v>5</v>
      </c>
      <c r="EH303" s="25">
        <v>25</v>
      </c>
      <c r="EI303" s="23">
        <f t="shared" si="34"/>
        <v>30</v>
      </c>
      <c r="EJ303" s="25">
        <v>30</v>
      </c>
      <c r="EN303" s="1">
        <v>6</v>
      </c>
      <c r="EO303" s="67">
        <v>24.75</v>
      </c>
      <c r="ER303">
        <v>5</v>
      </c>
      <c r="FH303">
        <v>10</v>
      </c>
      <c r="FZ303" s="4">
        <v>5</v>
      </c>
      <c r="GG303" s="4">
        <v>15</v>
      </c>
      <c r="II303" s="4">
        <v>5</v>
      </c>
      <c r="JD303" s="68">
        <v>15</v>
      </c>
      <c r="JE303" s="54">
        <f t="shared" si="39"/>
        <v>55</v>
      </c>
      <c r="JF303" s="54">
        <v>55</v>
      </c>
      <c r="JS303" s="73">
        <v>5</v>
      </c>
      <c r="JT303" s="73">
        <v>19</v>
      </c>
      <c r="JU303" s="103">
        <v>35.020000000000003</v>
      </c>
      <c r="JZ303" s="106">
        <v>77.8</v>
      </c>
      <c r="KJ303" s="103" t="str">
        <f t="shared" si="40"/>
        <v/>
      </c>
      <c r="KK303" s="103" t="str">
        <f t="shared" si="41"/>
        <v/>
      </c>
      <c r="KL303" s="103">
        <f t="shared" si="35"/>
        <v>112.82</v>
      </c>
      <c r="KM303" s="103">
        <f>IF(ISBLANK(JU303),"",IF(ISBLANK(JS303),"",IFERROR(((JU303-JS303)/0.36/P303),"")))</f>
        <v>0.95849297573435521</v>
      </c>
      <c r="KO303" s="103">
        <f>IF(ISBLANK(KL303),"",IF(ISBLANK(JT303),"",IFERROR(((KL303-JT303)/0.36/P303),"")))</f>
        <v>2.995530012771392</v>
      </c>
      <c r="KU303">
        <v>112.82</v>
      </c>
      <c r="KV303" s="73">
        <v>313.38888888888886</v>
      </c>
      <c r="KW303" s="73">
        <v>0.95849297573435521</v>
      </c>
      <c r="KX303" s="73"/>
      <c r="KY303" s="73">
        <v>2.995530012771392</v>
      </c>
      <c r="KZ303" s="73"/>
    </row>
    <row r="304" spans="1:312" x14ac:dyDescent="0.25">
      <c r="A304" s="12" t="s">
        <v>480</v>
      </c>
      <c r="B304" s="4" t="s">
        <v>708</v>
      </c>
      <c r="C304" s="4" t="s">
        <v>563</v>
      </c>
      <c r="D304" s="4" t="s">
        <v>749</v>
      </c>
      <c r="E304" s="4" t="s">
        <v>137</v>
      </c>
      <c r="F304" s="12" t="s">
        <v>563</v>
      </c>
      <c r="G304" s="12" t="s">
        <v>556</v>
      </c>
      <c r="H304" s="24">
        <v>3</v>
      </c>
      <c r="I304" s="12" t="s">
        <v>557</v>
      </c>
      <c r="J304" s="12" t="s">
        <v>568</v>
      </c>
      <c r="K304" s="24">
        <v>1027</v>
      </c>
      <c r="L304" s="94">
        <v>-2.4379910339999999</v>
      </c>
      <c r="M304" s="94">
        <v>34.855417963000001</v>
      </c>
      <c r="N304" s="21">
        <v>43084</v>
      </c>
      <c r="O304" s="21">
        <v>43171</v>
      </c>
      <c r="P304" s="23">
        <f t="shared" si="38"/>
        <v>87</v>
      </c>
      <c r="Q304" s="121">
        <v>327.09215088299999</v>
      </c>
      <c r="R304" s="87" t="s">
        <v>76</v>
      </c>
      <c r="S304" s="81">
        <v>5</v>
      </c>
      <c r="T304" s="81">
        <v>9.4</v>
      </c>
      <c r="V304" s="100">
        <v>5</v>
      </c>
      <c r="AI304" s="100">
        <v>7</v>
      </c>
      <c r="CW304" s="100">
        <v>7</v>
      </c>
      <c r="CY304" s="100">
        <v>5</v>
      </c>
      <c r="EH304" s="25">
        <v>15</v>
      </c>
      <c r="EI304" s="23">
        <f t="shared" si="34"/>
        <v>39</v>
      </c>
      <c r="EJ304" s="25">
        <v>40</v>
      </c>
      <c r="EN304" s="1">
        <v>9</v>
      </c>
      <c r="EO304" s="67">
        <v>27.5</v>
      </c>
      <c r="ES304">
        <v>20</v>
      </c>
      <c r="FD304">
        <v>15</v>
      </c>
      <c r="FH304">
        <v>15</v>
      </c>
      <c r="GR304" s="4">
        <v>10</v>
      </c>
      <c r="HU304" s="4">
        <v>15</v>
      </c>
      <c r="II304" s="4">
        <v>5</v>
      </c>
      <c r="IJ304" s="4">
        <v>5</v>
      </c>
      <c r="JD304" s="68">
        <v>15</v>
      </c>
      <c r="JE304" s="12">
        <f t="shared" si="39"/>
        <v>100</v>
      </c>
      <c r="JF304" s="54">
        <v>90</v>
      </c>
      <c r="JS304" s="73">
        <v>21.8</v>
      </c>
      <c r="JT304" s="73">
        <v>33.799999999999997</v>
      </c>
      <c r="JU304" s="103">
        <v>20.010000000000002</v>
      </c>
      <c r="JZ304" s="106">
        <v>104.25</v>
      </c>
      <c r="KJ304" s="103" t="str">
        <f t="shared" si="40"/>
        <v/>
      </c>
      <c r="KK304" s="103" t="str">
        <f t="shared" si="41"/>
        <v/>
      </c>
      <c r="KL304" s="103">
        <f t="shared" si="35"/>
        <v>124.26</v>
      </c>
      <c r="KM304" s="103">
        <f>IF(ISBLANK(JU304),"",IF(ISBLANK(JS306),"",IFERROR(((JU304-JS306)/0.36/P304),"")))</f>
        <v>0.47924648786717761</v>
      </c>
      <c r="KN304" s="103">
        <f>IF(ISBLANK(JU304),"",IF(ISBLANK(JU306),"",IFERROR(((JU304-JU306)/0.36/P304),"")))</f>
        <v>-0.33461047254150694</v>
      </c>
      <c r="KO304" s="103">
        <f>IF(ISBLANK(KL304),"",IF(ISBLANK(JT306),"",IFERROR(((KL304-JT306)/0.36/P304),"")))</f>
        <v>3.5204342273307798</v>
      </c>
      <c r="KP304" s="103">
        <f>IF(ISBLANK(KL306),"",IF(ISBLANK(KL304),"",IFERROR(((KL304-KL306)/0.36/P304),"")))</f>
        <v>2.2822477650063857</v>
      </c>
      <c r="KU304">
        <v>124.26</v>
      </c>
      <c r="KV304" s="73">
        <v>345.16666666666669</v>
      </c>
      <c r="KW304" s="73">
        <v>0.47924648786717761</v>
      </c>
      <c r="KX304" s="73">
        <v>-0.33461047254150694</v>
      </c>
      <c r="KY304" s="73">
        <v>3.5204342273307798</v>
      </c>
      <c r="KZ304" s="73">
        <v>2.2822477650063857</v>
      </c>
    </row>
    <row r="305" spans="1:312" x14ac:dyDescent="0.25">
      <c r="A305" s="12" t="s">
        <v>481</v>
      </c>
      <c r="B305" s="4" t="s">
        <v>708</v>
      </c>
      <c r="C305" s="4" t="s">
        <v>563</v>
      </c>
      <c r="D305" s="4" t="s">
        <v>749</v>
      </c>
      <c r="E305" s="4" t="s">
        <v>137</v>
      </c>
      <c r="F305" s="12" t="s">
        <v>563</v>
      </c>
      <c r="G305" s="12" t="s">
        <v>556</v>
      </c>
      <c r="H305" s="24">
        <v>3</v>
      </c>
      <c r="I305" s="12" t="s">
        <v>562</v>
      </c>
      <c r="J305" s="12" t="s">
        <v>568</v>
      </c>
      <c r="K305" s="24">
        <v>1027</v>
      </c>
      <c r="L305" s="94">
        <v>-2.4379910339999999</v>
      </c>
      <c r="M305" s="94">
        <v>34.855417963000001</v>
      </c>
      <c r="N305" s="21">
        <v>43084</v>
      </c>
      <c r="O305" s="21">
        <v>43171</v>
      </c>
      <c r="P305" s="23">
        <f t="shared" si="38"/>
        <v>87</v>
      </c>
      <c r="Q305" s="121">
        <v>327.09215088299999</v>
      </c>
      <c r="R305" s="87" t="s">
        <v>76</v>
      </c>
      <c r="S305" s="81">
        <v>3.5</v>
      </c>
      <c r="T305" s="81">
        <v>8.26</v>
      </c>
      <c r="CW305" s="100">
        <v>10</v>
      </c>
      <c r="EH305" s="25">
        <v>15</v>
      </c>
      <c r="EI305" s="23">
        <f t="shared" si="34"/>
        <v>25</v>
      </c>
      <c r="EJ305" s="25">
        <v>25</v>
      </c>
      <c r="EN305" s="1">
        <v>4</v>
      </c>
      <c r="EO305" s="67">
        <v>18.5</v>
      </c>
      <c r="FH305">
        <v>15</v>
      </c>
      <c r="HS305" s="4">
        <v>15</v>
      </c>
      <c r="II305" s="4">
        <v>5</v>
      </c>
      <c r="JD305" s="68">
        <v>15</v>
      </c>
      <c r="JE305" s="54">
        <f t="shared" si="39"/>
        <v>50</v>
      </c>
      <c r="JF305" s="54">
        <v>50</v>
      </c>
      <c r="JH305" s="3" t="s">
        <v>756</v>
      </c>
      <c r="JS305" s="73">
        <v>9</v>
      </c>
      <c r="JT305" s="73">
        <v>24</v>
      </c>
      <c r="JU305" s="103">
        <v>25.4</v>
      </c>
      <c r="JZ305" s="106">
        <v>77.97</v>
      </c>
      <c r="KJ305" s="103" t="str">
        <f t="shared" si="40"/>
        <v/>
      </c>
      <c r="KK305" s="103" t="str">
        <f t="shared" si="41"/>
        <v/>
      </c>
      <c r="KL305" s="103">
        <f t="shared" si="35"/>
        <v>103.37</v>
      </c>
      <c r="KM305" s="103">
        <f>IF(ISBLANK(JU305),"",IF(ISBLANK(JS306),"",IFERROR(((JU305-JS306)/0.36/P305),"")))</f>
        <v>0.65134099616858232</v>
      </c>
      <c r="KN305" s="103">
        <f>IF(ISBLANK(JU305),"",IF(ISBLANK(JU306),"",IFERROR(((JU305-JU306)/0.36/P305),"")))</f>
        <v>-0.16251596424010217</v>
      </c>
      <c r="KO305" s="103">
        <f>IF(ISBLANK(KL305),"",IF(ISBLANK(JT306),"",IFERROR(((KL305-JT306)/0.36/P305),"")))</f>
        <v>2.8534482758620694</v>
      </c>
      <c r="KP305" s="103">
        <f>IF(ISBLANK(KL306),"",IF(ISBLANK(KL305),"",IFERROR(((KL305-KL306)/0.36/P305),"")))</f>
        <v>1.615261813537676</v>
      </c>
      <c r="KU305">
        <v>103.37</v>
      </c>
      <c r="KV305" s="73">
        <v>287.13888888888891</v>
      </c>
      <c r="KW305" s="73">
        <v>0.65134099616858232</v>
      </c>
      <c r="KX305" s="73">
        <v>-0.16251596424010217</v>
      </c>
      <c r="KY305" s="73">
        <v>2.8534482758620694</v>
      </c>
      <c r="KZ305" s="73">
        <v>1.615261813537676</v>
      </c>
    </row>
    <row r="306" spans="1:312" x14ac:dyDescent="0.25">
      <c r="A306" s="12" t="s">
        <v>482</v>
      </c>
      <c r="B306" s="4" t="s">
        <v>708</v>
      </c>
      <c r="C306" s="4" t="s">
        <v>563</v>
      </c>
      <c r="D306" s="4" t="s">
        <v>749</v>
      </c>
      <c r="E306" s="4" t="s">
        <v>137</v>
      </c>
      <c r="F306" s="12" t="s">
        <v>563</v>
      </c>
      <c r="G306" s="12" t="s">
        <v>556</v>
      </c>
      <c r="H306" s="24">
        <v>3</v>
      </c>
      <c r="I306" s="12" t="s">
        <v>559</v>
      </c>
      <c r="J306" s="12" t="s">
        <v>568</v>
      </c>
      <c r="K306" s="24">
        <v>1027</v>
      </c>
      <c r="L306" s="94">
        <v>-2.4379910339999999</v>
      </c>
      <c r="M306" s="94">
        <v>34.855417963000001</v>
      </c>
      <c r="N306" s="21">
        <v>43084</v>
      </c>
      <c r="O306" s="21">
        <v>43171</v>
      </c>
      <c r="P306" s="23">
        <f t="shared" si="38"/>
        <v>87</v>
      </c>
      <c r="Q306" s="121">
        <v>327.09215088299999</v>
      </c>
      <c r="R306" s="87" t="s">
        <v>76</v>
      </c>
      <c r="S306" s="81">
        <v>3.5</v>
      </c>
      <c r="T306" s="81">
        <v>18.5</v>
      </c>
      <c r="W306" s="100">
        <v>5</v>
      </c>
      <c r="AG306" s="100">
        <v>5</v>
      </c>
      <c r="AL306" s="100">
        <v>10</v>
      </c>
      <c r="AM306" s="100">
        <v>15</v>
      </c>
      <c r="BK306" s="100">
        <v>10</v>
      </c>
      <c r="CW306" s="100">
        <v>10</v>
      </c>
      <c r="EH306" s="25">
        <v>30</v>
      </c>
      <c r="EI306" s="23">
        <f t="shared" si="34"/>
        <v>85</v>
      </c>
      <c r="EJ306" s="25">
        <v>85</v>
      </c>
      <c r="EN306" s="1">
        <v>3.5</v>
      </c>
      <c r="EO306" s="67">
        <v>9.5</v>
      </c>
      <c r="FH306">
        <v>3</v>
      </c>
      <c r="GG306" s="4">
        <v>5</v>
      </c>
      <c r="GR306" s="4">
        <v>2</v>
      </c>
      <c r="HS306" s="4">
        <v>15</v>
      </c>
      <c r="JD306" s="68">
        <v>20</v>
      </c>
      <c r="JE306" s="12">
        <f t="shared" si="39"/>
        <v>45</v>
      </c>
      <c r="JF306" s="54">
        <v>45</v>
      </c>
      <c r="JS306" s="73">
        <v>5</v>
      </c>
      <c r="JT306" s="73">
        <v>14</v>
      </c>
      <c r="JU306" s="103">
        <v>30.49</v>
      </c>
      <c r="JZ306" s="106">
        <v>22.29</v>
      </c>
      <c r="KJ306" s="103" t="str">
        <f t="shared" si="40"/>
        <v/>
      </c>
      <c r="KK306" s="103" t="str">
        <f t="shared" si="41"/>
        <v/>
      </c>
      <c r="KL306" s="103">
        <f t="shared" si="35"/>
        <v>52.78</v>
      </c>
      <c r="KM306" s="103">
        <f>IF(ISBLANK(JU306),"",IF(ISBLANK(JS306),"",IFERROR(((JU306-JS306)/0.36/P306),"")))</f>
        <v>0.8138569604086846</v>
      </c>
      <c r="KO306" s="103">
        <f>IF(ISBLANK(KL306),"",IF(ISBLANK(JT306),"",IFERROR(((KL306-JT306)/0.36/P306),"")))</f>
        <v>1.2381864623243934</v>
      </c>
      <c r="KU306">
        <v>52.78</v>
      </c>
      <c r="KV306" s="73">
        <v>146.61111111111111</v>
      </c>
      <c r="KW306" s="73">
        <v>0.8138569604086846</v>
      </c>
      <c r="KX306" s="73"/>
      <c r="KY306" s="73">
        <v>1.2381864623243934</v>
      </c>
      <c r="KZ306" s="73"/>
    </row>
    <row r="307" spans="1:312" x14ac:dyDescent="0.25">
      <c r="A307" s="12" t="s">
        <v>483</v>
      </c>
      <c r="B307" s="4" t="s">
        <v>709</v>
      </c>
      <c r="C307" s="4" t="s">
        <v>563</v>
      </c>
      <c r="D307" s="4" t="s">
        <v>750</v>
      </c>
      <c r="E307" s="4" t="s">
        <v>137</v>
      </c>
      <c r="F307" s="12" t="s">
        <v>563</v>
      </c>
      <c r="G307" s="12" t="s">
        <v>556</v>
      </c>
      <c r="H307" s="24">
        <v>4</v>
      </c>
      <c r="I307" s="12" t="s">
        <v>557</v>
      </c>
      <c r="J307" s="12" t="s">
        <v>568</v>
      </c>
      <c r="K307" s="98">
        <v>1026</v>
      </c>
      <c r="L307" s="96">
        <v>-2.4380789599999999</v>
      </c>
      <c r="M307" s="96">
        <v>34.854988976999998</v>
      </c>
      <c r="N307" s="21">
        <v>43084</v>
      </c>
      <c r="O307" s="21">
        <v>43171</v>
      </c>
      <c r="P307" s="23">
        <f t="shared" si="38"/>
        <v>87</v>
      </c>
      <c r="Q307" s="121">
        <v>327.09215088299999</v>
      </c>
      <c r="R307" s="87" t="s">
        <v>76</v>
      </c>
      <c r="S307" s="81">
        <v>2.5</v>
      </c>
      <c r="T307" s="81">
        <v>9.68</v>
      </c>
      <c r="V307" s="100">
        <v>10</v>
      </c>
      <c r="Y307" s="100">
        <v>5</v>
      </c>
      <c r="AL307" s="100">
        <v>10</v>
      </c>
      <c r="CV307" s="100">
        <v>5</v>
      </c>
      <c r="EH307" s="25">
        <v>15</v>
      </c>
      <c r="EI307" s="23">
        <f t="shared" si="34"/>
        <v>45</v>
      </c>
      <c r="EJ307" s="25">
        <v>45</v>
      </c>
      <c r="EN307" s="1">
        <v>3.5</v>
      </c>
      <c r="EO307" s="67">
        <v>27.5</v>
      </c>
      <c r="ET307">
        <v>20</v>
      </c>
      <c r="FG307">
        <v>10</v>
      </c>
      <c r="HK307" s="4">
        <v>5</v>
      </c>
      <c r="HU307" s="4">
        <v>10</v>
      </c>
      <c r="JD307" s="68">
        <v>25</v>
      </c>
      <c r="JE307" s="54">
        <f t="shared" si="39"/>
        <v>70</v>
      </c>
      <c r="JF307" s="54">
        <v>70</v>
      </c>
      <c r="JH307" s="3" t="s">
        <v>756</v>
      </c>
      <c r="JS307" s="73">
        <v>12</v>
      </c>
      <c r="JT307" s="73">
        <v>29</v>
      </c>
      <c r="JU307" s="103">
        <v>27.19</v>
      </c>
      <c r="JZ307" s="106">
        <v>38.36</v>
      </c>
      <c r="KJ307" s="103" t="str">
        <f t="shared" si="40"/>
        <v/>
      </c>
      <c r="KK307" s="103" t="str">
        <f t="shared" si="41"/>
        <v/>
      </c>
      <c r="KL307" s="103">
        <f t="shared" si="35"/>
        <v>65.55</v>
      </c>
      <c r="KM307" s="103">
        <f>IF(ISBLANK(JU307),"",IF(ISBLANK(JS309),"",IFERROR(((JU307-JS309)/0.36/P307),"")))</f>
        <v>-3.8314176245210704E-2</v>
      </c>
      <c r="KN307" s="103">
        <f>IF(ISBLANK(JU307),"",IF(ISBLANK(JU309),"",IFERROR(((JU307-JU309)/0.36/P307),"")))</f>
        <v>-0.12260536398467432</v>
      </c>
      <c r="KO307" s="103">
        <f>IF(ISBLANK(KL307),"",IF(ISBLANK(JT309),"",IFERROR(((KL307-JT309)/0.36/P307),"")))</f>
        <v>0.70753512132822471</v>
      </c>
      <c r="KP307" s="103">
        <f>IF(ISBLANK(KL309),"",IF(ISBLANK(KL307),"",IFERROR(((KL307-KL309)/0.36/P307),"")))</f>
        <v>-1.7832056194125163</v>
      </c>
      <c r="KU307">
        <v>65.55</v>
      </c>
      <c r="KV307" s="73">
        <v>182.08333333333334</v>
      </c>
      <c r="KW307" s="73">
        <v>-3.8314176245210704E-2</v>
      </c>
      <c r="KX307" s="73">
        <v>-0.12260536398467432</v>
      </c>
      <c r="KY307" s="73">
        <v>0.70753512132822471</v>
      </c>
      <c r="KZ307" s="73">
        <v>-1.7832056194125163</v>
      </c>
    </row>
    <row r="308" spans="1:312" x14ac:dyDescent="0.25">
      <c r="A308" s="12" t="s">
        <v>484</v>
      </c>
      <c r="B308" s="4" t="s">
        <v>709</v>
      </c>
      <c r="C308" s="4" t="s">
        <v>563</v>
      </c>
      <c r="D308" s="4" t="s">
        <v>750</v>
      </c>
      <c r="E308" s="4" t="s">
        <v>137</v>
      </c>
      <c r="F308" s="12" t="s">
        <v>563</v>
      </c>
      <c r="G308" s="12" t="s">
        <v>556</v>
      </c>
      <c r="H308" s="24">
        <v>4</v>
      </c>
      <c r="I308" s="12" t="s">
        <v>562</v>
      </c>
      <c r="J308" s="12" t="s">
        <v>568</v>
      </c>
      <c r="K308" s="98">
        <v>1026</v>
      </c>
      <c r="L308" s="96">
        <v>-2.4380789599999999</v>
      </c>
      <c r="M308" s="96">
        <v>34.854988976999998</v>
      </c>
      <c r="N308" s="21">
        <v>43084</v>
      </c>
      <c r="O308" s="21">
        <v>43171</v>
      </c>
      <c r="P308" s="23">
        <f t="shared" si="38"/>
        <v>87</v>
      </c>
      <c r="Q308" s="121">
        <v>327.09215088299999</v>
      </c>
      <c r="R308" s="87" t="s">
        <v>76</v>
      </c>
      <c r="S308" s="81">
        <v>3</v>
      </c>
      <c r="T308" s="81">
        <v>25.6</v>
      </c>
      <c r="V308" s="100">
        <v>5</v>
      </c>
      <c r="AM308" s="100">
        <v>5</v>
      </c>
      <c r="AQ308" s="100">
        <v>20</v>
      </c>
      <c r="CV308" s="100">
        <v>5</v>
      </c>
      <c r="CY308" s="100">
        <v>10</v>
      </c>
      <c r="EH308" s="25">
        <v>25</v>
      </c>
      <c r="EI308" s="23">
        <f t="shared" si="34"/>
        <v>70</v>
      </c>
      <c r="EJ308" s="25">
        <v>70</v>
      </c>
      <c r="EN308" s="1">
        <v>8</v>
      </c>
      <c r="EO308" s="67">
        <v>46</v>
      </c>
      <c r="FG308">
        <v>10</v>
      </c>
      <c r="FH308">
        <v>25</v>
      </c>
      <c r="GG308" s="4">
        <v>15</v>
      </c>
      <c r="HO308" s="4">
        <v>5</v>
      </c>
      <c r="IH308" s="4">
        <v>35</v>
      </c>
      <c r="JD308" s="68">
        <v>8</v>
      </c>
      <c r="JE308" s="12">
        <f t="shared" si="39"/>
        <v>98</v>
      </c>
      <c r="JF308" s="54">
        <v>98</v>
      </c>
      <c r="JS308" s="73">
        <v>15</v>
      </c>
      <c r="JT308" s="73">
        <v>52.43</v>
      </c>
      <c r="JU308" s="103">
        <v>9.36</v>
      </c>
      <c r="JZ308" s="106">
        <v>146.6</v>
      </c>
      <c r="KJ308" s="103" t="str">
        <f t="shared" si="40"/>
        <v/>
      </c>
      <c r="KK308" s="103" t="str">
        <f t="shared" si="41"/>
        <v/>
      </c>
      <c r="KL308" s="103">
        <f t="shared" si="35"/>
        <v>155.95999999999998</v>
      </c>
      <c r="KM308" s="103">
        <f>IF(ISBLANK(JU308),"",IF(ISBLANK(JS309),"",IFERROR(((JU308-JS309)/0.36/P308),"")))</f>
        <v>-0.60759897828863352</v>
      </c>
      <c r="KN308" s="103">
        <f>IF(ISBLANK(JU308),"",IF(ISBLANK(JU309),"",IFERROR(((JU308-JU309)/0.36/P308),"")))</f>
        <v>-0.69189016602809716</v>
      </c>
      <c r="KO308" s="103">
        <f>IF(ISBLANK(KL308),"",IF(ISBLANK(JT309),"",IFERROR(((KL308-JT309)/0.36/P308),"")))</f>
        <v>3.594189016602809</v>
      </c>
      <c r="KP308" s="103">
        <f>IF(ISBLANK(KL309),"",IF(ISBLANK(KL308),"",IFERROR(((KL308-KL309)/0.36/P308),"")))</f>
        <v>1.1034482758620681</v>
      </c>
      <c r="KU308">
        <v>155.95999999999998</v>
      </c>
      <c r="KV308" s="73">
        <v>433.22222222222217</v>
      </c>
      <c r="KW308" s="73">
        <v>-0.60759897828863352</v>
      </c>
      <c r="KX308" s="73">
        <v>-0.69189016602809716</v>
      </c>
      <c r="KY308" s="73">
        <v>3.594189016602809</v>
      </c>
      <c r="KZ308" s="73">
        <v>1.1034482758620681</v>
      </c>
    </row>
    <row r="309" spans="1:312" s="46" customFormat="1" x14ac:dyDescent="0.25">
      <c r="A309" s="45" t="s">
        <v>485</v>
      </c>
      <c r="B309" s="47" t="s">
        <v>709</v>
      </c>
      <c r="C309" s="47" t="s">
        <v>563</v>
      </c>
      <c r="D309" s="47" t="s">
        <v>750</v>
      </c>
      <c r="E309" s="47" t="s">
        <v>137</v>
      </c>
      <c r="F309" s="45" t="s">
        <v>563</v>
      </c>
      <c r="G309" s="45" t="s">
        <v>556</v>
      </c>
      <c r="H309" s="65">
        <v>4</v>
      </c>
      <c r="I309" s="45" t="s">
        <v>559</v>
      </c>
      <c r="J309" s="45" t="s">
        <v>568</v>
      </c>
      <c r="K309" s="65">
        <v>1026</v>
      </c>
      <c r="L309" s="95">
        <v>-2.4380789599999999</v>
      </c>
      <c r="M309" s="95">
        <v>34.854988976999998</v>
      </c>
      <c r="N309" s="48">
        <v>43084</v>
      </c>
      <c r="O309" s="48">
        <v>43171</v>
      </c>
      <c r="P309" s="56">
        <f t="shared" si="38"/>
        <v>87</v>
      </c>
      <c r="Q309" s="164">
        <v>327.09215088299999</v>
      </c>
      <c r="R309" s="88" t="s">
        <v>76</v>
      </c>
      <c r="S309" s="82">
        <v>4.5</v>
      </c>
      <c r="T309" s="82">
        <v>16.399999999999999</v>
      </c>
      <c r="U309" s="101"/>
      <c r="V309" s="149"/>
      <c r="W309" s="149"/>
      <c r="X309" s="149">
        <v>10</v>
      </c>
      <c r="Y309" s="149"/>
      <c r="Z309" s="149"/>
      <c r="AA309" s="149"/>
      <c r="AB309" s="149"/>
      <c r="AC309" s="149"/>
      <c r="AD309" s="149"/>
      <c r="AE309" s="149"/>
      <c r="AF309" s="149"/>
      <c r="AG309" s="149"/>
      <c r="AH309" s="149"/>
      <c r="AI309" s="149"/>
      <c r="AJ309" s="149"/>
      <c r="AK309" s="149"/>
      <c r="AL309" s="149"/>
      <c r="AM309" s="149">
        <v>15</v>
      </c>
      <c r="AN309" s="149"/>
      <c r="AO309" s="149"/>
      <c r="AP309" s="149"/>
      <c r="AQ309" s="149"/>
      <c r="AR309" s="149"/>
      <c r="AS309" s="149"/>
      <c r="AT309" s="149"/>
      <c r="AU309" s="149"/>
      <c r="AV309" s="149">
        <v>5</v>
      </c>
      <c r="AW309" s="149"/>
      <c r="AX309" s="149"/>
      <c r="AY309" s="149"/>
      <c r="AZ309" s="149"/>
      <c r="BA309" s="149"/>
      <c r="BB309" s="149"/>
      <c r="BC309" s="149">
        <v>5</v>
      </c>
      <c r="BD309" s="149"/>
      <c r="BE309" s="149"/>
      <c r="BF309" s="149"/>
      <c r="BG309" s="149"/>
      <c r="BH309" s="149"/>
      <c r="BI309" s="149"/>
      <c r="BJ309" s="149"/>
      <c r="BK309" s="149"/>
      <c r="BL309" s="149"/>
      <c r="BM309" s="149"/>
      <c r="BN309" s="149"/>
      <c r="BO309" s="149"/>
      <c r="BP309" s="149"/>
      <c r="BQ309" s="149"/>
      <c r="BR309" s="149"/>
      <c r="BS309" s="149"/>
      <c r="BT309" s="149"/>
      <c r="BU309" s="149"/>
      <c r="BV309" s="149"/>
      <c r="BW309" s="149"/>
      <c r="BX309" s="149"/>
      <c r="BY309" s="149"/>
      <c r="BZ309" s="149"/>
      <c r="CA309" s="149"/>
      <c r="CB309" s="149"/>
      <c r="CC309" s="149"/>
      <c r="CD309" s="149"/>
      <c r="CE309" s="149"/>
      <c r="CF309" s="149"/>
      <c r="CG309" s="149"/>
      <c r="CH309" s="149"/>
      <c r="CI309" s="149"/>
      <c r="CJ309" s="149"/>
      <c r="CK309" s="149"/>
      <c r="CL309" s="149"/>
      <c r="CM309" s="149"/>
      <c r="CN309" s="149"/>
      <c r="CO309" s="149"/>
      <c r="CP309" s="149"/>
      <c r="CQ309" s="149"/>
      <c r="CR309" s="149"/>
      <c r="CS309" s="149"/>
      <c r="CT309" s="149"/>
      <c r="CU309" s="149"/>
      <c r="CV309" s="149"/>
      <c r="CW309" s="149">
        <v>5</v>
      </c>
      <c r="CX309" s="149"/>
      <c r="CY309" s="149"/>
      <c r="CZ309" s="149"/>
      <c r="DA309" s="149"/>
      <c r="DB309" s="149"/>
      <c r="DC309" s="149"/>
      <c r="DD309" s="149"/>
      <c r="DE309" s="149"/>
      <c r="DF309" s="149"/>
      <c r="DG309" s="149"/>
      <c r="DH309" s="149"/>
      <c r="DI309" s="149"/>
      <c r="DJ309" s="149"/>
      <c r="DK309" s="149"/>
      <c r="DL309" s="149"/>
      <c r="DM309" s="149"/>
      <c r="DN309" s="149"/>
      <c r="DO309" s="149"/>
      <c r="DP309" s="149"/>
      <c r="DQ309" s="149"/>
      <c r="DR309" s="149"/>
      <c r="DS309" s="149"/>
      <c r="DT309" s="149"/>
      <c r="DU309" s="149"/>
      <c r="DV309" s="149"/>
      <c r="DW309" s="149"/>
      <c r="DX309" s="149"/>
      <c r="DY309" s="149"/>
      <c r="DZ309" s="149"/>
      <c r="EA309" s="149"/>
      <c r="EB309" s="149"/>
      <c r="EC309" s="149"/>
      <c r="ED309" s="149"/>
      <c r="EE309" s="149"/>
      <c r="EF309" s="149"/>
      <c r="EG309" s="149"/>
      <c r="EH309" s="101">
        <v>40</v>
      </c>
      <c r="EI309" s="56">
        <f t="shared" si="34"/>
        <v>80</v>
      </c>
      <c r="EJ309" s="101">
        <v>80</v>
      </c>
      <c r="EK309" s="156"/>
      <c r="EL309" s="151"/>
      <c r="EM309" s="151"/>
      <c r="EN309" s="49">
        <v>10.5</v>
      </c>
      <c r="EO309" s="47">
        <v>18.25</v>
      </c>
      <c r="FH309" s="46">
        <v>30</v>
      </c>
      <c r="FP309" s="47"/>
      <c r="FQ309" s="47"/>
      <c r="FR309" s="47"/>
      <c r="FS309" s="47"/>
      <c r="FT309" s="47"/>
      <c r="FU309" s="47"/>
      <c r="FV309" s="47"/>
      <c r="FW309" s="47"/>
      <c r="FX309" s="47"/>
      <c r="FY309" s="47">
        <v>5</v>
      </c>
      <c r="FZ309" s="47">
        <v>10</v>
      </c>
      <c r="GA309" s="47"/>
      <c r="GB309" s="47"/>
      <c r="GC309" s="47"/>
      <c r="GD309" s="47"/>
      <c r="GE309" s="47"/>
      <c r="GF309" s="47"/>
      <c r="GG309" s="47"/>
      <c r="GH309" s="47"/>
      <c r="GI309" s="47"/>
      <c r="GJ309" s="47"/>
      <c r="GK309" s="47"/>
      <c r="GL309" s="47"/>
      <c r="GM309" s="47"/>
      <c r="GN309" s="47"/>
      <c r="GO309" s="47"/>
      <c r="GP309" s="47"/>
      <c r="GQ309" s="47"/>
      <c r="GR309" s="47"/>
      <c r="GS309" s="47"/>
      <c r="GT309" s="47"/>
      <c r="GU309" s="47"/>
      <c r="GV309" s="47"/>
      <c r="GW309" s="47"/>
      <c r="GX309" s="47"/>
      <c r="GY309" s="47"/>
      <c r="GZ309" s="47"/>
      <c r="HA309" s="47"/>
      <c r="HB309" s="47"/>
      <c r="HC309" s="47"/>
      <c r="HD309" s="47"/>
      <c r="HE309" s="47"/>
      <c r="HF309" s="47"/>
      <c r="HG309" s="47"/>
      <c r="HH309" s="47"/>
      <c r="HI309" s="47"/>
      <c r="HJ309" s="47"/>
      <c r="HK309" s="47"/>
      <c r="HL309" s="47"/>
      <c r="HM309" s="47"/>
      <c r="HN309" s="47"/>
      <c r="HO309" s="47"/>
      <c r="HP309" s="47"/>
      <c r="HQ309" s="47"/>
      <c r="HR309" s="47"/>
      <c r="HS309" s="47"/>
      <c r="HT309" s="47"/>
      <c r="HU309" s="47"/>
      <c r="HV309" s="47"/>
      <c r="HW309" s="47"/>
      <c r="HX309" s="47"/>
      <c r="HY309" s="47"/>
      <c r="HZ309" s="47"/>
      <c r="IA309" s="47"/>
      <c r="IB309" s="47"/>
      <c r="IC309" s="47"/>
      <c r="ID309" s="47"/>
      <c r="IE309" s="47"/>
      <c r="IF309" s="47"/>
      <c r="IG309" s="47"/>
      <c r="IH309" s="47"/>
      <c r="II309" s="47"/>
      <c r="IJ309" s="47"/>
      <c r="IK309" s="47"/>
      <c r="IL309" s="47"/>
      <c r="IM309" s="47"/>
      <c r="IN309" s="47"/>
      <c r="IO309" s="47"/>
      <c r="IP309" s="47"/>
      <c r="IQ309" s="47"/>
      <c r="IR309" s="47"/>
      <c r="IS309" s="47"/>
      <c r="IT309" s="47"/>
      <c r="IU309" s="47"/>
      <c r="IV309" s="47"/>
      <c r="IW309" s="47"/>
      <c r="IX309" s="47"/>
      <c r="IY309" s="47"/>
      <c r="IZ309" s="47"/>
      <c r="JA309" s="47"/>
      <c r="JB309" s="47"/>
      <c r="JC309" s="47"/>
      <c r="JD309" s="46">
        <v>35</v>
      </c>
      <c r="JE309" s="45">
        <f t="shared" si="39"/>
        <v>80</v>
      </c>
      <c r="JF309" s="47">
        <v>80</v>
      </c>
      <c r="JG309" s="47"/>
      <c r="JH309" s="151"/>
      <c r="JI309" s="52"/>
      <c r="JJ309" s="47"/>
      <c r="JK309" s="47"/>
      <c r="JO309" s="50"/>
      <c r="JP309" s="50"/>
      <c r="JQ309" s="50"/>
      <c r="JR309" s="51"/>
      <c r="JS309" s="74">
        <v>28.39</v>
      </c>
      <c r="JT309" s="74">
        <v>43.39</v>
      </c>
      <c r="JU309" s="105">
        <v>31.03</v>
      </c>
      <c r="JV309" s="51"/>
      <c r="JW309" s="136"/>
      <c r="JX309" s="52"/>
      <c r="JZ309" s="107">
        <v>90.37</v>
      </c>
      <c r="KA309" s="126"/>
      <c r="KD309" s="53"/>
      <c r="KE309" s="53"/>
      <c r="KF309" s="105"/>
      <c r="KG309" s="105"/>
      <c r="KH309" s="105"/>
      <c r="KI309" s="105"/>
      <c r="KJ309" s="105" t="str">
        <f t="shared" si="40"/>
        <v/>
      </c>
      <c r="KK309" s="105" t="str">
        <f t="shared" si="41"/>
        <v/>
      </c>
      <c r="KL309" s="105">
        <f t="shared" si="35"/>
        <v>121.4</v>
      </c>
      <c r="KM309" s="105">
        <f>IF(ISBLANK(JU309),"",IF(ISBLANK(JS309),"",IFERROR(((JU309-JS309)/0.36/P309),"")))</f>
        <v>8.4291187739463619E-2</v>
      </c>
      <c r="KN309" s="105"/>
      <c r="KO309" s="105">
        <f>IF(ISBLANK(KL309),"",IF(ISBLANK(JT309),"",IFERROR(((KL309-JT309)/0.36/P309),"")))</f>
        <v>2.4907407407407409</v>
      </c>
      <c r="KP309" s="105"/>
      <c r="KU309" s="46">
        <v>121.4</v>
      </c>
      <c r="KV309" s="74">
        <v>337.22222222222223</v>
      </c>
      <c r="KW309" s="74">
        <v>8.4291187739463619E-2</v>
      </c>
      <c r="KX309" s="74"/>
      <c r="KY309" s="74">
        <v>2.4907407407407409</v>
      </c>
      <c r="KZ309" s="74"/>
    </row>
    <row r="310" spans="1:312" x14ac:dyDescent="0.25">
      <c r="A310" s="12" t="s">
        <v>600</v>
      </c>
      <c r="B310" s="4" t="s">
        <v>710</v>
      </c>
      <c r="C310" s="4" t="s">
        <v>661</v>
      </c>
      <c r="D310" s="4" t="s">
        <v>730</v>
      </c>
      <c r="E310" s="4" t="s">
        <v>14</v>
      </c>
      <c r="F310" s="12" t="s">
        <v>555</v>
      </c>
      <c r="G310" s="12" t="s">
        <v>556</v>
      </c>
      <c r="H310" s="24">
        <v>1</v>
      </c>
      <c r="I310" s="12" t="s">
        <v>557</v>
      </c>
      <c r="J310" s="54" t="s">
        <v>648</v>
      </c>
      <c r="K310" s="23">
        <v>954</v>
      </c>
      <c r="L310" s="94">
        <v>-2.2724839860000001</v>
      </c>
      <c r="M310" s="94">
        <v>34.023325982999999</v>
      </c>
      <c r="N310" s="21">
        <v>43169</v>
      </c>
      <c r="O310" s="21">
        <v>43242</v>
      </c>
      <c r="P310" s="23">
        <f t="shared" si="38"/>
        <v>73</v>
      </c>
      <c r="R310" s="87" t="s">
        <v>39</v>
      </c>
      <c r="S310" s="81">
        <v>4</v>
      </c>
      <c r="T310" s="81">
        <v>7.5</v>
      </c>
      <c r="AC310" s="100">
        <v>10</v>
      </c>
      <c r="CO310" s="100">
        <v>20</v>
      </c>
      <c r="CW310" s="100">
        <v>5</v>
      </c>
      <c r="EH310" s="25">
        <v>35</v>
      </c>
      <c r="EI310" s="100">
        <f t="shared" si="34"/>
        <v>70</v>
      </c>
      <c r="EJ310" s="25">
        <v>70</v>
      </c>
      <c r="EN310" s="67">
        <v>14.5</v>
      </c>
      <c r="EO310" s="1">
        <v>101.2</v>
      </c>
      <c r="EQ310">
        <v>5</v>
      </c>
      <c r="EV310">
        <v>5</v>
      </c>
      <c r="FG310">
        <v>5</v>
      </c>
      <c r="FH310" s="68">
        <v>35</v>
      </c>
      <c r="HL310" s="4">
        <v>10</v>
      </c>
      <c r="HS310" s="4">
        <v>5</v>
      </c>
      <c r="IR310" s="68"/>
      <c r="IS310" s="68"/>
      <c r="IT310" s="68"/>
      <c r="IU310" s="68"/>
      <c r="IV310" s="68"/>
      <c r="IW310" s="68"/>
      <c r="IX310" s="68"/>
      <c r="IY310" s="68"/>
      <c r="IZ310" s="68"/>
      <c r="JA310" s="68"/>
      <c r="JB310" s="68"/>
      <c r="JC310" s="68"/>
      <c r="JD310" s="68">
        <v>35</v>
      </c>
      <c r="JE310" s="12">
        <f t="shared" si="39"/>
        <v>100</v>
      </c>
      <c r="JF310" s="54">
        <v>100</v>
      </c>
      <c r="JS310">
        <v>39.22</v>
      </c>
      <c r="JT310">
        <v>65.709999999999994</v>
      </c>
      <c r="JU310" s="103">
        <v>29.64</v>
      </c>
      <c r="JW310" s="133">
        <v>12.79</v>
      </c>
      <c r="JZ310" s="106">
        <v>160.35</v>
      </c>
      <c r="KA310" s="5">
        <v>22.35</v>
      </c>
      <c r="KJ310" s="103" t="str">
        <f t="shared" si="40"/>
        <v/>
      </c>
      <c r="KK310" s="103" t="str">
        <f t="shared" si="41"/>
        <v/>
      </c>
      <c r="KL310" s="103">
        <f t="shared" si="35"/>
        <v>189.99</v>
      </c>
      <c r="KM310" s="103">
        <f>IF(ISBLANK(JU310),"",IF(ISBLANK(JS311),"",IFERROR(((JU310-JS311)/0.36/P310),"")))</f>
        <v>-0.59779299847792999</v>
      </c>
      <c r="KN310" s="103">
        <f>IF(ISBLANK(JU310),"",IF(ISBLANK(JU310),"",IFERROR(((JU310-JU311)/0.36/P310),"")))</f>
        <v>-0.55441400304414001</v>
      </c>
      <c r="KO310" s="103">
        <f>IF(ISBLANK(JT311),"",IF(ISBLANK(KL310),"",IFERROR(((KL310-JT311)/0.36/P310),"")))</f>
        <v>5.1933028919330297</v>
      </c>
      <c r="KP310" s="103">
        <f>IF(ISBLANK(KL311),"",IF(ISBLANK(KL310),"",IFERROR(((KL310-KL311)/0.36/P310),"")))</f>
        <v>2.6286149162861498</v>
      </c>
      <c r="KU310">
        <v>189.99</v>
      </c>
      <c r="KV310" s="73">
        <v>527.75</v>
      </c>
      <c r="KW310" s="73">
        <v>-0.59779299847792999</v>
      </c>
      <c r="KX310" s="73">
        <v>-0.55441400304414001</v>
      </c>
      <c r="KY310" s="73">
        <v>5.1933028919330297</v>
      </c>
      <c r="KZ310" s="73">
        <v>2.6286149162861498</v>
      </c>
    </row>
    <row r="311" spans="1:312" x14ac:dyDescent="0.25">
      <c r="A311" s="12" t="s">
        <v>601</v>
      </c>
      <c r="B311" s="4" t="s">
        <v>710</v>
      </c>
      <c r="C311" s="4" t="s">
        <v>661</v>
      </c>
      <c r="D311" s="4" t="s">
        <v>730</v>
      </c>
      <c r="E311" s="4" t="s">
        <v>14</v>
      </c>
      <c r="F311" s="12" t="s">
        <v>555</v>
      </c>
      <c r="G311" s="12" t="s">
        <v>556</v>
      </c>
      <c r="H311" s="24">
        <v>1</v>
      </c>
      <c r="I311" s="12" t="s">
        <v>559</v>
      </c>
      <c r="J311" s="54" t="s">
        <v>648</v>
      </c>
      <c r="K311" s="23">
        <v>954</v>
      </c>
      <c r="L311" s="94">
        <v>-2.2724839860000001</v>
      </c>
      <c r="M311" s="94">
        <v>34.023325982999999</v>
      </c>
      <c r="N311" s="21">
        <v>43169</v>
      </c>
      <c r="O311" s="21">
        <v>43242</v>
      </c>
      <c r="P311" s="23">
        <f t="shared" si="38"/>
        <v>73</v>
      </c>
      <c r="R311" s="87" t="s">
        <v>39</v>
      </c>
      <c r="S311" s="81">
        <v>1.5</v>
      </c>
      <c r="T311" s="81">
        <v>7.75</v>
      </c>
      <c r="AC311" s="100">
        <v>25</v>
      </c>
      <c r="AH311" s="100">
        <v>10</v>
      </c>
      <c r="EH311" s="25">
        <v>30</v>
      </c>
      <c r="EI311" s="100">
        <f t="shared" si="34"/>
        <v>65</v>
      </c>
      <c r="EJ311" s="25">
        <v>65</v>
      </c>
      <c r="EN311" s="67">
        <v>7</v>
      </c>
      <c r="EO311" s="1">
        <v>81</v>
      </c>
      <c r="FC311">
        <v>10</v>
      </c>
      <c r="FH311" s="68">
        <v>10</v>
      </c>
      <c r="HU311" s="4">
        <v>30</v>
      </c>
      <c r="IR311" s="68"/>
      <c r="IS311" s="68"/>
      <c r="IT311" s="68"/>
      <c r="IU311" s="68"/>
      <c r="IV311" s="68"/>
      <c r="IW311" s="68"/>
      <c r="IX311" s="68"/>
      <c r="IY311" s="68"/>
      <c r="IZ311" s="68"/>
      <c r="JA311" s="68"/>
      <c r="JB311" s="68"/>
      <c r="JC311" s="68"/>
      <c r="JD311" s="68">
        <v>40</v>
      </c>
      <c r="JE311" s="12">
        <f t="shared" si="39"/>
        <v>90</v>
      </c>
      <c r="JF311" s="54">
        <v>90</v>
      </c>
      <c r="JH311" s="3" t="s">
        <v>887</v>
      </c>
      <c r="JS311">
        <v>45.35</v>
      </c>
      <c r="JT311">
        <v>53.510000000000005</v>
      </c>
      <c r="JU311" s="103">
        <v>44.21</v>
      </c>
      <c r="JW311" s="133">
        <v>6.06</v>
      </c>
      <c r="JZ311" s="106">
        <v>76.7</v>
      </c>
      <c r="KA311" s="5">
        <v>43.65</v>
      </c>
      <c r="KJ311" s="103" t="str">
        <f t="shared" si="40"/>
        <v/>
      </c>
      <c r="KK311" s="103" t="str">
        <f t="shared" si="41"/>
        <v/>
      </c>
      <c r="KL311" s="103">
        <f t="shared" si="35"/>
        <v>120.91</v>
      </c>
      <c r="KM311" s="103">
        <f>IF(ISBLANK(JU311),"",IF(ISBLANK(JS311),"",IFERROR(((JU311-JS311)/0.36/P311),"")))</f>
        <v>-4.337899543378998E-2</v>
      </c>
      <c r="KO311" s="103">
        <f>IF(ISBLANK(KL311),"",IF(ISBLANK(JT311),"",IFERROR(((KL311-JT311)/0.36/P311),"")))</f>
        <v>2.5646879756468794</v>
      </c>
      <c r="KU311">
        <v>120.91</v>
      </c>
      <c r="KV311" s="73">
        <v>335.86111111111109</v>
      </c>
      <c r="KW311" s="73">
        <v>-4.337899543378998E-2</v>
      </c>
      <c r="KX311" s="73"/>
      <c r="KY311" s="73">
        <v>2.5646879756468794</v>
      </c>
      <c r="KZ311" s="73"/>
    </row>
    <row r="312" spans="1:312" x14ac:dyDescent="0.25">
      <c r="A312" s="12" t="s">
        <v>602</v>
      </c>
      <c r="B312" s="4" t="s">
        <v>711</v>
      </c>
      <c r="C312" s="4" t="s">
        <v>661</v>
      </c>
      <c r="D312" s="4" t="s">
        <v>731</v>
      </c>
      <c r="E312" s="4" t="s">
        <v>14</v>
      </c>
      <c r="F312" s="12" t="s">
        <v>555</v>
      </c>
      <c r="G312" s="12" t="s">
        <v>556</v>
      </c>
      <c r="H312" s="24">
        <v>2</v>
      </c>
      <c r="I312" s="12" t="s">
        <v>557</v>
      </c>
      <c r="J312" s="54" t="s">
        <v>648</v>
      </c>
      <c r="K312" s="23">
        <v>953</v>
      </c>
      <c r="L312" s="94">
        <v>-2.2783000210000002</v>
      </c>
      <c r="M312" s="94">
        <v>34.024458965000001</v>
      </c>
      <c r="N312" s="21">
        <v>43169</v>
      </c>
      <c r="O312" s="21">
        <v>43242</v>
      </c>
      <c r="P312" s="23">
        <f t="shared" si="38"/>
        <v>73</v>
      </c>
      <c r="R312" s="87" t="s">
        <v>39</v>
      </c>
      <c r="S312" s="81">
        <v>3</v>
      </c>
      <c r="T312" s="81">
        <v>24.25</v>
      </c>
      <c r="AC312" s="100">
        <v>30</v>
      </c>
      <c r="AD312" s="100">
        <v>5</v>
      </c>
      <c r="AF312" s="100">
        <v>5</v>
      </c>
      <c r="CR312" s="100">
        <v>5</v>
      </c>
      <c r="EH312" s="25">
        <v>35</v>
      </c>
      <c r="EI312" s="100">
        <f t="shared" si="34"/>
        <v>80</v>
      </c>
      <c r="EJ312" s="25">
        <v>80</v>
      </c>
      <c r="EN312" s="67">
        <v>14</v>
      </c>
      <c r="EO312" s="1">
        <v>93.8</v>
      </c>
      <c r="EZ312">
        <v>30</v>
      </c>
      <c r="FH312" s="4"/>
      <c r="GZ312" s="4">
        <v>15</v>
      </c>
      <c r="HU312" s="4">
        <v>12</v>
      </c>
      <c r="JD312" s="68">
        <v>40</v>
      </c>
      <c r="JE312" s="12">
        <f t="shared" si="39"/>
        <v>97</v>
      </c>
      <c r="JF312" s="54">
        <v>97</v>
      </c>
      <c r="JS312">
        <v>8.33</v>
      </c>
      <c r="JT312">
        <v>100.47</v>
      </c>
      <c r="JU312" s="103">
        <v>94.16</v>
      </c>
      <c r="JW312" s="133">
        <v>40.6</v>
      </c>
      <c r="JZ312" s="106">
        <v>179.47</v>
      </c>
      <c r="KA312" s="5">
        <v>55.04</v>
      </c>
      <c r="KJ312" s="103" t="str">
        <f t="shared" si="40"/>
        <v/>
      </c>
      <c r="KK312" s="103" t="str">
        <f t="shared" si="41"/>
        <v/>
      </c>
      <c r="KL312" s="103">
        <f t="shared" si="35"/>
        <v>273.63</v>
      </c>
      <c r="KM312" s="103">
        <f>IF(ISBLANK(JU312),"",IF(ISBLANK(JS313),"",IFERROR(((JU312-JS313)/0.36/P312),"")))</f>
        <v>2.2092846270928463</v>
      </c>
      <c r="KN312" s="103">
        <f>IF(ISBLANK(JU312),"",IF(ISBLANK(JU312),"",IFERROR(((JU312-JU313)/0.36/P312),"")))</f>
        <v>1.0114155251141552</v>
      </c>
      <c r="KO312" s="103">
        <f>IF(ISBLANK(JT313),"",IF(ISBLANK(KL312),"",IFERROR(((KL312-JT313)/0.36/P312),"")))</f>
        <v>8.1640030441400313</v>
      </c>
      <c r="KP312" s="103">
        <f>IF(ISBLANK(KL313),"",IF(ISBLANK(KL312),"",IFERROR(((KL312-KL313)/0.36/P312),"")))</f>
        <v>2.4022070015220702</v>
      </c>
      <c r="KU312">
        <v>273.63</v>
      </c>
      <c r="KV312" s="73">
        <v>760.08333333333337</v>
      </c>
      <c r="KW312" s="73">
        <v>2.2092846270928463</v>
      </c>
      <c r="KX312" s="73">
        <v>1.0114155251141552</v>
      </c>
      <c r="KY312" s="73">
        <v>8.1640030441400313</v>
      </c>
      <c r="KZ312" s="73">
        <v>2.4022070015220702</v>
      </c>
    </row>
    <row r="313" spans="1:312" x14ac:dyDescent="0.25">
      <c r="A313" s="12" t="s">
        <v>603</v>
      </c>
      <c r="B313" s="4" t="s">
        <v>711</v>
      </c>
      <c r="C313" s="4" t="s">
        <v>661</v>
      </c>
      <c r="D313" s="4" t="s">
        <v>731</v>
      </c>
      <c r="E313" s="4" t="s">
        <v>14</v>
      </c>
      <c r="F313" s="12" t="s">
        <v>555</v>
      </c>
      <c r="G313" s="12" t="s">
        <v>556</v>
      </c>
      <c r="H313" s="24">
        <v>2</v>
      </c>
      <c r="I313" s="12" t="s">
        <v>559</v>
      </c>
      <c r="J313" s="54" t="s">
        <v>648</v>
      </c>
      <c r="K313" s="23">
        <v>953</v>
      </c>
      <c r="L313" s="94">
        <v>-2.2783000210000002</v>
      </c>
      <c r="M313" s="94">
        <v>34.024458965000001</v>
      </c>
      <c r="N313" s="21">
        <v>43169</v>
      </c>
      <c r="O313" s="21">
        <v>43242</v>
      </c>
      <c r="P313" s="23">
        <f t="shared" si="38"/>
        <v>73</v>
      </c>
      <c r="R313" s="87" t="s">
        <v>39</v>
      </c>
      <c r="S313" s="81">
        <v>4</v>
      </c>
      <c r="T313" s="81">
        <v>7</v>
      </c>
      <c r="AA313" s="100">
        <v>5</v>
      </c>
      <c r="AC313" s="100">
        <v>20</v>
      </c>
      <c r="AD313" s="100">
        <v>10</v>
      </c>
      <c r="EH313" s="25">
        <v>35</v>
      </c>
      <c r="EI313" s="100">
        <f t="shared" si="34"/>
        <v>70</v>
      </c>
      <c r="EJ313" s="25">
        <v>70</v>
      </c>
      <c r="EN313" s="67">
        <v>11</v>
      </c>
      <c r="EO313" s="1">
        <v>76</v>
      </c>
      <c r="EV313">
        <v>20</v>
      </c>
      <c r="EY313">
        <v>10</v>
      </c>
      <c r="FH313" s="4"/>
      <c r="GZ313" s="4">
        <v>20</v>
      </c>
      <c r="HU313" s="4">
        <v>20</v>
      </c>
      <c r="IF313" s="4">
        <v>3</v>
      </c>
      <c r="JD313" s="68">
        <v>20</v>
      </c>
      <c r="JE313" s="12">
        <f t="shared" si="39"/>
        <v>93</v>
      </c>
      <c r="JF313" s="54">
        <v>93</v>
      </c>
      <c r="JS313">
        <v>36.1</v>
      </c>
      <c r="JT313">
        <v>59.08</v>
      </c>
      <c r="JU313" s="103">
        <v>67.58</v>
      </c>
      <c r="JW313" s="133">
        <v>28.59</v>
      </c>
      <c r="JZ313" s="106">
        <v>142.91999999999999</v>
      </c>
      <c r="KA313" s="5">
        <v>39.81</v>
      </c>
      <c r="KJ313" s="103" t="str">
        <f t="shared" si="40"/>
        <v/>
      </c>
      <c r="KK313" s="103" t="str">
        <f t="shared" si="41"/>
        <v/>
      </c>
      <c r="KL313" s="103">
        <f t="shared" si="35"/>
        <v>210.5</v>
      </c>
      <c r="KM313" s="103">
        <f>IF(ISBLANK(JU313),"",IF(ISBLANK(JS313),"",IFERROR(((JU313-JS313)/0.36/P313),"")))</f>
        <v>1.1978691019786909</v>
      </c>
      <c r="KO313" s="103">
        <f>IF(ISBLANK(KL313),"",IF(ISBLANK(JT313),"",IFERROR(((KL313-JT313)/0.36/P313),"")))</f>
        <v>5.7617960426179611</v>
      </c>
      <c r="KU313">
        <v>210.5</v>
      </c>
      <c r="KV313" s="73">
        <v>584.72222222222229</v>
      </c>
      <c r="KW313" s="73">
        <v>1.1978691019786909</v>
      </c>
      <c r="KX313" s="73"/>
      <c r="KY313" s="73">
        <v>5.7617960426179611</v>
      </c>
      <c r="KZ313" s="73"/>
    </row>
    <row r="314" spans="1:312" x14ac:dyDescent="0.25">
      <c r="A314" s="12" t="s">
        <v>604</v>
      </c>
      <c r="B314" s="4" t="s">
        <v>712</v>
      </c>
      <c r="C314" s="4" t="s">
        <v>661</v>
      </c>
      <c r="D314" s="4" t="s">
        <v>732</v>
      </c>
      <c r="E314" s="4" t="s">
        <v>14</v>
      </c>
      <c r="F314" s="12" t="s">
        <v>555</v>
      </c>
      <c r="G314" s="12" t="s">
        <v>556</v>
      </c>
      <c r="H314" s="24">
        <v>3</v>
      </c>
      <c r="I314" s="12" t="s">
        <v>557</v>
      </c>
      <c r="J314" s="54" t="s">
        <v>648</v>
      </c>
      <c r="K314" s="23">
        <v>951</v>
      </c>
      <c r="L314" s="94">
        <v>-2.2779990269999999</v>
      </c>
      <c r="M314" s="94">
        <v>34.027678035000001</v>
      </c>
      <c r="N314" s="21">
        <v>43169</v>
      </c>
      <c r="O314" s="21">
        <v>43242</v>
      </c>
      <c r="P314" s="23">
        <f t="shared" si="38"/>
        <v>73</v>
      </c>
      <c r="R314" s="87" t="s">
        <v>39</v>
      </c>
      <c r="S314" s="81">
        <v>2.5</v>
      </c>
      <c r="T314" s="81">
        <v>4.5</v>
      </c>
      <c r="AC314" s="100">
        <v>15</v>
      </c>
      <c r="EH314" s="25">
        <v>30</v>
      </c>
      <c r="EI314" s="100">
        <f t="shared" si="34"/>
        <v>45</v>
      </c>
      <c r="EJ314" s="25">
        <v>45</v>
      </c>
      <c r="EL314" s="3" t="s">
        <v>755</v>
      </c>
      <c r="EN314" s="67">
        <v>13</v>
      </c>
      <c r="EO314" s="1">
        <v>63.4</v>
      </c>
      <c r="EV314">
        <v>80</v>
      </c>
      <c r="FH314" s="4"/>
      <c r="HU314" s="4">
        <v>10</v>
      </c>
      <c r="JD314" s="68">
        <v>0</v>
      </c>
      <c r="JE314" s="12">
        <f t="shared" si="39"/>
        <v>90</v>
      </c>
      <c r="JF314" s="54">
        <v>90</v>
      </c>
      <c r="JS314">
        <v>5.78</v>
      </c>
      <c r="JT314">
        <v>11.850000000000001</v>
      </c>
      <c r="JU314" s="103">
        <v>0</v>
      </c>
      <c r="JZ314" s="106">
        <v>182.2</v>
      </c>
      <c r="KA314" s="5">
        <v>43.12</v>
      </c>
      <c r="KJ314" s="103" t="str">
        <f t="shared" si="40"/>
        <v/>
      </c>
      <c r="KK314" s="103" t="str">
        <f t="shared" si="41"/>
        <v/>
      </c>
      <c r="KL314" s="103">
        <f t="shared" si="35"/>
        <v>182.2</v>
      </c>
      <c r="KM314" s="103">
        <f>IF(ISBLANK(JU314),"",IF(ISBLANK(JS315),"",IFERROR(((JU314-JS315)/0.36/P314),"")))</f>
        <v>-7.0776255707762567E-2</v>
      </c>
      <c r="KN314" s="103">
        <f>IF(ISBLANK(JU314),"",IF(ISBLANK(JU314),"",IFERROR(((JU314-JU315)/0.36/P314),"")))</f>
        <v>-0.68455098934550984</v>
      </c>
      <c r="KO314" s="103">
        <f>IF(ISBLANK(JT315),"",IF(ISBLANK(KL314),"",IFERROR(((KL314-JT315)/0.36/P314),"")))</f>
        <v>6.6111111111111107</v>
      </c>
      <c r="KP314" s="103">
        <f>IF(ISBLANK(KL315),"",IF(ISBLANK(KL314),"",IFERROR(((KL314-KL315)/0.36/P314),"")))</f>
        <v>-6.1263318112633705E-2</v>
      </c>
      <c r="KU314">
        <v>182.2</v>
      </c>
      <c r="KV314" s="73">
        <v>506.11111111111109</v>
      </c>
      <c r="KW314" s="73">
        <v>-7.0776255707762567E-2</v>
      </c>
      <c r="KX314" s="73">
        <v>-0.68455098934550984</v>
      </c>
      <c r="KY314" s="73">
        <v>6.6111111111111107</v>
      </c>
      <c r="KZ314" s="73">
        <v>-6.1263318112633705E-2</v>
      </c>
    </row>
    <row r="315" spans="1:312" x14ac:dyDescent="0.25">
      <c r="A315" s="12" t="s">
        <v>605</v>
      </c>
      <c r="B315" s="4" t="s">
        <v>712</v>
      </c>
      <c r="C315" s="4" t="s">
        <v>661</v>
      </c>
      <c r="D315" s="4" t="s">
        <v>732</v>
      </c>
      <c r="E315" s="4" t="s">
        <v>14</v>
      </c>
      <c r="F315" s="12" t="s">
        <v>555</v>
      </c>
      <c r="G315" s="12" t="s">
        <v>556</v>
      </c>
      <c r="H315" s="24">
        <v>3</v>
      </c>
      <c r="I315" s="12" t="s">
        <v>559</v>
      </c>
      <c r="J315" s="54" t="s">
        <v>648</v>
      </c>
      <c r="K315" s="23">
        <v>951</v>
      </c>
      <c r="L315" s="94">
        <v>-2.2779990269999999</v>
      </c>
      <c r="M315" s="94">
        <v>34.027678035000001</v>
      </c>
      <c r="N315" s="21">
        <v>43169</v>
      </c>
      <c r="O315" s="21">
        <v>43242</v>
      </c>
      <c r="P315" s="23">
        <f t="shared" si="38"/>
        <v>73</v>
      </c>
      <c r="R315" s="87" t="s">
        <v>39</v>
      </c>
      <c r="S315" s="81">
        <v>5</v>
      </c>
      <c r="T315" s="81">
        <v>3</v>
      </c>
      <c r="W315" s="100">
        <v>1</v>
      </c>
      <c r="AC315" s="100">
        <v>5</v>
      </c>
      <c r="EH315" s="25">
        <v>30</v>
      </c>
      <c r="EI315" s="100">
        <f t="shared" si="34"/>
        <v>36</v>
      </c>
      <c r="EJ315" s="25">
        <v>36</v>
      </c>
      <c r="EL315" s="3" t="s">
        <v>755</v>
      </c>
      <c r="EN315" s="67">
        <v>14</v>
      </c>
      <c r="EO315" s="1">
        <v>81.2</v>
      </c>
      <c r="ER315">
        <v>5</v>
      </c>
      <c r="EV315">
        <v>60</v>
      </c>
      <c r="EY315">
        <v>5</v>
      </c>
      <c r="FH315" s="4"/>
      <c r="HU315" s="4">
        <v>10</v>
      </c>
      <c r="JD315" s="68">
        <v>5</v>
      </c>
      <c r="JE315" s="12">
        <f t="shared" si="39"/>
        <v>85</v>
      </c>
      <c r="JF315" s="54">
        <v>85</v>
      </c>
      <c r="JS315">
        <v>1.86</v>
      </c>
      <c r="JT315">
        <v>8.4599999999999991</v>
      </c>
      <c r="JU315" s="103">
        <v>17.989999999999998</v>
      </c>
      <c r="JW315" s="133">
        <v>14.3</v>
      </c>
      <c r="JZ315" s="106">
        <v>165.82</v>
      </c>
      <c r="KA315" s="5">
        <v>26</v>
      </c>
      <c r="KJ315" s="103" t="str">
        <f t="shared" si="40"/>
        <v/>
      </c>
      <c r="KK315" s="103" t="str">
        <f t="shared" si="41"/>
        <v/>
      </c>
      <c r="KL315" s="103">
        <f t="shared" si="35"/>
        <v>183.81</v>
      </c>
      <c r="KM315" s="103">
        <f>IF(ISBLANK(JU315),"",IF(ISBLANK(JS315),"",IFERROR(((JU315-JS315)/0.36/P315),"")))</f>
        <v>0.61377473363774737</v>
      </c>
      <c r="KO315" s="103">
        <f>IF(ISBLANK(KL315),"",IF(ISBLANK(JT315),"",IFERROR(((KL315-JT315)/0.36/P315),"")))</f>
        <v>6.6723744292237441</v>
      </c>
      <c r="KU315">
        <v>183.81</v>
      </c>
      <c r="KV315" s="73">
        <v>510.58333333333337</v>
      </c>
      <c r="KW315" s="73">
        <v>0.61377473363774737</v>
      </c>
      <c r="KX315" s="73"/>
      <c r="KY315" s="73">
        <v>6.6723744292237441</v>
      </c>
      <c r="KZ315" s="73"/>
    </row>
    <row r="316" spans="1:312" x14ac:dyDescent="0.25">
      <c r="A316" s="12" t="s">
        <v>606</v>
      </c>
      <c r="B316" s="4" t="s">
        <v>713</v>
      </c>
      <c r="C316" s="4" t="s">
        <v>661</v>
      </c>
      <c r="D316" s="4" t="s">
        <v>733</v>
      </c>
      <c r="E316" s="4" t="s">
        <v>14</v>
      </c>
      <c r="F316" s="12" t="s">
        <v>555</v>
      </c>
      <c r="G316" s="12" t="s">
        <v>556</v>
      </c>
      <c r="H316" s="24">
        <v>4</v>
      </c>
      <c r="I316" s="12" t="s">
        <v>557</v>
      </c>
      <c r="J316" s="54" t="s">
        <v>648</v>
      </c>
      <c r="K316" s="23">
        <v>950</v>
      </c>
      <c r="L316" s="94">
        <v>-2.2788369660000001</v>
      </c>
      <c r="M316" s="94">
        <v>34.031883989999997</v>
      </c>
      <c r="N316" s="21">
        <v>43169</v>
      </c>
      <c r="O316" s="21">
        <v>43242</v>
      </c>
      <c r="P316" s="23">
        <f t="shared" si="38"/>
        <v>73</v>
      </c>
      <c r="R316" s="87" t="s">
        <v>39</v>
      </c>
      <c r="S316" s="81">
        <v>3.5</v>
      </c>
      <c r="T316" s="81">
        <v>4.5</v>
      </c>
      <c r="AM316" s="100">
        <v>15</v>
      </c>
      <c r="EH316" s="25">
        <v>30</v>
      </c>
      <c r="EI316" s="100">
        <f t="shared" si="34"/>
        <v>45</v>
      </c>
      <c r="EJ316" s="25">
        <v>45</v>
      </c>
      <c r="EL316" s="3" t="s">
        <v>755</v>
      </c>
      <c r="EN316" s="67">
        <v>16</v>
      </c>
      <c r="EO316" s="1">
        <v>80</v>
      </c>
      <c r="EP316">
        <v>10</v>
      </c>
      <c r="FH316" s="4">
        <v>65</v>
      </c>
      <c r="GZ316" s="4">
        <v>5</v>
      </c>
      <c r="JD316" s="68">
        <v>10</v>
      </c>
      <c r="JE316" s="12">
        <f t="shared" si="39"/>
        <v>90</v>
      </c>
      <c r="JF316" s="54">
        <v>90</v>
      </c>
      <c r="JS316">
        <v>11.98</v>
      </c>
      <c r="JT316">
        <v>29.43</v>
      </c>
      <c r="JU316" s="103">
        <v>21.45</v>
      </c>
      <c r="JW316" s="133">
        <v>15.66</v>
      </c>
      <c r="JZ316" s="106">
        <v>224.21</v>
      </c>
      <c r="KA316" s="5">
        <v>44.85</v>
      </c>
      <c r="KJ316" s="103" t="str">
        <f t="shared" si="40"/>
        <v/>
      </c>
      <c r="KK316" s="103" t="str">
        <f t="shared" si="41"/>
        <v/>
      </c>
      <c r="KL316" s="103">
        <f t="shared" si="35"/>
        <v>245.66</v>
      </c>
      <c r="KM316" s="103">
        <f>IF(ISBLANK(JU316),"",IF(ISBLANK(JS317),"",IFERROR(((JU316-JS317)/0.36/P316),"")))</f>
        <v>0.56582952815829535</v>
      </c>
      <c r="KN316" s="103">
        <f>IF(ISBLANK(JU316),"",IF(ISBLANK(JU316),"",IFERROR(((JU316-JU317)/0.36/P316),"")))</f>
        <v>-0.9387366818873667</v>
      </c>
      <c r="KO316" s="103">
        <f>IF(ISBLANK(JT317),"",IF(ISBLANK(KL316),"",IFERROR(((KL316-JT317)/0.36/P316),"")))</f>
        <v>8.7035768645357692</v>
      </c>
      <c r="KP316" s="103">
        <f>IF(ISBLANK(KL317),"",IF(ISBLANK(KL316),"",IFERROR(((KL316-KL317)/0.36/P316),"")))</f>
        <v>1.562404870624049</v>
      </c>
      <c r="KU316">
        <v>245.66</v>
      </c>
      <c r="KV316" s="73">
        <v>682.38888888888891</v>
      </c>
      <c r="KW316" s="73">
        <v>0.56582952815829535</v>
      </c>
      <c r="KX316" s="73">
        <v>-0.9387366818873667</v>
      </c>
      <c r="KY316" s="73">
        <v>8.7035768645357692</v>
      </c>
      <c r="KZ316" s="73">
        <v>1.562404870624049</v>
      </c>
    </row>
    <row r="317" spans="1:312" x14ac:dyDescent="0.25">
      <c r="A317" s="12" t="s">
        <v>607</v>
      </c>
      <c r="B317" s="4" t="s">
        <v>713</v>
      </c>
      <c r="C317" s="4" t="s">
        <v>661</v>
      </c>
      <c r="D317" s="4" t="s">
        <v>733</v>
      </c>
      <c r="E317" s="4" t="s">
        <v>14</v>
      </c>
      <c r="F317" s="12" t="s">
        <v>555</v>
      </c>
      <c r="G317" s="12" t="s">
        <v>556</v>
      </c>
      <c r="H317" s="24">
        <v>4</v>
      </c>
      <c r="I317" s="12" t="s">
        <v>559</v>
      </c>
      <c r="J317" s="54" t="s">
        <v>648</v>
      </c>
      <c r="K317" s="23">
        <v>950</v>
      </c>
      <c r="L317" s="94">
        <v>-2.2788369660000001</v>
      </c>
      <c r="M317" s="94">
        <v>34.031883989999997</v>
      </c>
      <c r="N317" s="21">
        <v>43169</v>
      </c>
      <c r="O317" s="21">
        <v>43242</v>
      </c>
      <c r="P317" s="23">
        <f t="shared" si="38"/>
        <v>73</v>
      </c>
      <c r="R317" s="87" t="s">
        <v>39</v>
      </c>
      <c r="S317" s="81">
        <v>5.5</v>
      </c>
      <c r="T317" s="81">
        <v>5</v>
      </c>
      <c r="AM317" s="100">
        <v>10</v>
      </c>
      <c r="EH317" s="25">
        <v>30</v>
      </c>
      <c r="EI317" s="100">
        <f t="shared" si="34"/>
        <v>40</v>
      </c>
      <c r="EJ317" s="25">
        <v>40</v>
      </c>
      <c r="EL317" s="3" t="s">
        <v>755</v>
      </c>
      <c r="EN317" s="67">
        <v>15</v>
      </c>
      <c r="EO317" s="1">
        <v>110.6</v>
      </c>
      <c r="FH317" s="4">
        <v>15</v>
      </c>
      <c r="IR317" s="4">
        <v>20</v>
      </c>
      <c r="JD317" s="68">
        <v>55</v>
      </c>
      <c r="JE317" s="12">
        <f t="shared" si="39"/>
        <v>90</v>
      </c>
      <c r="JF317" s="54">
        <v>90</v>
      </c>
      <c r="JS317">
        <v>6.58</v>
      </c>
      <c r="JT317">
        <v>16.93</v>
      </c>
      <c r="JU317" s="103">
        <v>46.12</v>
      </c>
      <c r="JW317" s="133">
        <v>22.95</v>
      </c>
      <c r="JZ317" s="106">
        <v>158.47999999999999</v>
      </c>
      <c r="KA317" s="5">
        <v>31.76</v>
      </c>
      <c r="KJ317" s="103" t="str">
        <f t="shared" si="40"/>
        <v/>
      </c>
      <c r="KK317" s="103" t="str">
        <f t="shared" si="41"/>
        <v/>
      </c>
      <c r="KL317" s="103">
        <f t="shared" si="35"/>
        <v>204.6</v>
      </c>
      <c r="KM317" s="103">
        <f>IF(ISBLANK(JU317),"",IF(ISBLANK(JS317),"",IFERROR(((JU317-JS317)/0.36/P317),"")))</f>
        <v>1.504566210045662</v>
      </c>
      <c r="KO317" s="103">
        <f>IF(ISBLANK(KL317),"",IF(ISBLANK(JT317),"",IFERROR(((KL317-JT317)/0.36/P317),"")))</f>
        <v>7.14117199391172</v>
      </c>
      <c r="KU317">
        <v>204.6</v>
      </c>
      <c r="KV317" s="73">
        <v>568.33333333333337</v>
      </c>
      <c r="KW317" s="73">
        <v>1.504566210045662</v>
      </c>
      <c r="KX317" s="73"/>
      <c r="KY317" s="73">
        <v>7.14117199391172</v>
      </c>
      <c r="KZ317" s="73"/>
    </row>
    <row r="318" spans="1:312" x14ac:dyDescent="0.25">
      <c r="A318" s="12" t="s">
        <v>608</v>
      </c>
      <c r="B318" s="4" t="s">
        <v>714</v>
      </c>
      <c r="C318" s="4" t="s">
        <v>662</v>
      </c>
      <c r="D318" s="4" t="s">
        <v>734</v>
      </c>
      <c r="E318" s="4" t="s">
        <v>15</v>
      </c>
      <c r="F318" s="12" t="s">
        <v>555</v>
      </c>
      <c r="G318" s="12" t="s">
        <v>560</v>
      </c>
      <c r="H318" s="24">
        <v>1</v>
      </c>
      <c r="I318" s="12" t="s">
        <v>557</v>
      </c>
      <c r="J318" s="54" t="s">
        <v>648</v>
      </c>
      <c r="K318" s="23">
        <v>957</v>
      </c>
      <c r="L318" s="94">
        <v>-2.3500519620000002</v>
      </c>
      <c r="M318" s="94">
        <v>34.049975992999997</v>
      </c>
      <c r="N318" s="21">
        <v>43168</v>
      </c>
      <c r="O318" s="21">
        <v>43241</v>
      </c>
      <c r="P318" s="23">
        <f t="shared" si="38"/>
        <v>73</v>
      </c>
      <c r="R318" s="87" t="s">
        <v>23</v>
      </c>
      <c r="S318" s="81">
        <v>1.5</v>
      </c>
      <c r="T318" s="81">
        <v>2.5</v>
      </c>
      <c r="CS318" s="100">
        <v>10</v>
      </c>
      <c r="EH318" s="25">
        <v>70</v>
      </c>
      <c r="EI318" s="100">
        <f t="shared" si="34"/>
        <v>80</v>
      </c>
      <c r="EJ318" s="25">
        <v>80</v>
      </c>
      <c r="EN318" s="1">
        <v>4.5</v>
      </c>
      <c r="EO318" s="4">
        <v>31.4</v>
      </c>
      <c r="II318" s="4">
        <v>5</v>
      </c>
      <c r="JD318" s="68">
        <v>92</v>
      </c>
      <c r="JE318" s="12">
        <f t="shared" si="39"/>
        <v>97</v>
      </c>
      <c r="JF318" s="54">
        <v>97</v>
      </c>
      <c r="JI318" s="29" t="s">
        <v>907</v>
      </c>
      <c r="JS318">
        <v>40.21</v>
      </c>
      <c r="JT318">
        <v>44.21</v>
      </c>
      <c r="JU318" s="103">
        <v>60.1</v>
      </c>
      <c r="JW318" s="133">
        <v>38.89</v>
      </c>
      <c r="JZ318" s="106">
        <v>9.74</v>
      </c>
      <c r="KA318" s="5">
        <v>8.91</v>
      </c>
      <c r="KJ318" s="103" t="str">
        <f t="shared" si="40"/>
        <v/>
      </c>
      <c r="KK318" s="103" t="str">
        <f t="shared" si="41"/>
        <v/>
      </c>
      <c r="KL318" s="103">
        <f t="shared" si="35"/>
        <v>69.84</v>
      </c>
      <c r="KM318" s="103">
        <f>IF(ISBLANK(JU318),"",IF(ISBLANK(JS319),"",IFERROR(((JU318-JS319)/0.36/P318),"")))</f>
        <v>1.6308980213089803</v>
      </c>
      <c r="KN318" s="103">
        <f>IF(ISBLANK(JU318),"",IF(ISBLANK(JU318),"",IFERROR(((JU318-JU319)/0.36/P318),"")))</f>
        <v>0.58143074581430754</v>
      </c>
      <c r="KO318" s="103">
        <f>IF(ISBLANK(JT319),"",IF(ISBLANK(KL318),"",IFERROR(((KL318-JT319)/0.36/P318),"")))</f>
        <v>1.9748858447488586</v>
      </c>
      <c r="KP318" s="103">
        <f>IF(ISBLANK(KL319),"",IF(ISBLANK(KL318),"",IFERROR(((KL318-KL319)/0.36/P318),"")))</f>
        <v>0.56316590563165925</v>
      </c>
      <c r="KU318">
        <v>69.84</v>
      </c>
      <c r="KV318" s="73">
        <v>194.00000000000003</v>
      </c>
      <c r="KW318" s="73">
        <v>1.6308980213089803</v>
      </c>
      <c r="KX318" s="73">
        <v>0.58143074581430754</v>
      </c>
      <c r="KY318" s="73">
        <v>1.9748858447488586</v>
      </c>
      <c r="KZ318" s="73">
        <v>0.56316590563165925</v>
      </c>
    </row>
    <row r="319" spans="1:312" x14ac:dyDescent="0.25">
      <c r="A319" s="12" t="s">
        <v>609</v>
      </c>
      <c r="B319" s="4" t="s">
        <v>714</v>
      </c>
      <c r="C319" s="4" t="s">
        <v>662</v>
      </c>
      <c r="D319" s="4" t="s">
        <v>734</v>
      </c>
      <c r="E319" s="4" t="s">
        <v>15</v>
      </c>
      <c r="F319" s="12" t="s">
        <v>555</v>
      </c>
      <c r="G319" s="12" t="s">
        <v>560</v>
      </c>
      <c r="H319" s="24">
        <v>1</v>
      </c>
      <c r="I319" s="12" t="s">
        <v>559</v>
      </c>
      <c r="J319" s="54" t="s">
        <v>648</v>
      </c>
      <c r="K319" s="23">
        <v>957</v>
      </c>
      <c r="L319" s="94">
        <v>-2.3500519620000002</v>
      </c>
      <c r="M319" s="94">
        <v>34.049975992999997</v>
      </c>
      <c r="N319" s="21">
        <v>43168</v>
      </c>
      <c r="O319" s="21">
        <v>43241</v>
      </c>
      <c r="P319" s="23">
        <f t="shared" si="38"/>
        <v>73</v>
      </c>
      <c r="R319" s="87" t="s">
        <v>23</v>
      </c>
      <c r="S319" s="81">
        <v>2</v>
      </c>
      <c r="T319" s="81">
        <v>2.25</v>
      </c>
      <c r="CS319" s="100">
        <v>10</v>
      </c>
      <c r="DO319" s="100">
        <v>1</v>
      </c>
      <c r="EH319" s="25">
        <v>59</v>
      </c>
      <c r="EI319" s="100">
        <f t="shared" si="34"/>
        <v>70</v>
      </c>
      <c r="EJ319" s="25">
        <v>70</v>
      </c>
      <c r="EN319" s="1">
        <v>4.5</v>
      </c>
      <c r="EO319" s="4">
        <v>19</v>
      </c>
      <c r="II319" s="4">
        <v>5</v>
      </c>
      <c r="JD319" s="68">
        <v>90</v>
      </c>
      <c r="JE319" s="12">
        <f t="shared" si="39"/>
        <v>95</v>
      </c>
      <c r="JF319" s="54">
        <v>95</v>
      </c>
      <c r="JI319" s="29" t="s">
        <v>907</v>
      </c>
      <c r="JS319">
        <v>17.239999999999998</v>
      </c>
      <c r="JT319">
        <v>17.939999999999998</v>
      </c>
      <c r="JU319" s="103">
        <v>44.82</v>
      </c>
      <c r="JW319" s="133">
        <v>25.42</v>
      </c>
      <c r="JZ319" s="106">
        <v>10.220000000000001</v>
      </c>
      <c r="KA319" s="5">
        <v>9.52</v>
      </c>
      <c r="KJ319" s="103" t="str">
        <f t="shared" si="40"/>
        <v/>
      </c>
      <c r="KK319" s="103" t="str">
        <f t="shared" si="41"/>
        <v/>
      </c>
      <c r="KL319" s="103">
        <f t="shared" si="35"/>
        <v>55.04</v>
      </c>
      <c r="KM319" s="103">
        <f>IF(ISBLANK(JU319),"",IF(ISBLANK(JS319),"",IFERROR(((JU319-JS319)/0.36/P319),"")))</f>
        <v>1.0494672754946728</v>
      </c>
      <c r="KO319" s="103">
        <f>IF(ISBLANK(KL319),"",IF(ISBLANK(JT319),"",IFERROR(((KL319-JT319)/0.36/P319),"")))</f>
        <v>1.4117199391171995</v>
      </c>
      <c r="KU319">
        <v>55.04</v>
      </c>
      <c r="KV319" s="73">
        <v>152.88888888888889</v>
      </c>
      <c r="KW319" s="73">
        <v>1.0494672754946728</v>
      </c>
      <c r="KX319" s="73"/>
      <c r="KY319" s="73">
        <v>1.4117199391171995</v>
      </c>
      <c r="KZ319" s="73"/>
    </row>
    <row r="320" spans="1:312" x14ac:dyDescent="0.25">
      <c r="A320" s="12" t="s">
        <v>610</v>
      </c>
      <c r="B320" s="4" t="s">
        <v>715</v>
      </c>
      <c r="C320" s="4" t="s">
        <v>662</v>
      </c>
      <c r="D320" s="4" t="s">
        <v>735</v>
      </c>
      <c r="E320" s="4" t="s">
        <v>15</v>
      </c>
      <c r="F320" s="12" t="s">
        <v>555</v>
      </c>
      <c r="G320" s="12" t="s">
        <v>560</v>
      </c>
      <c r="H320" s="24">
        <v>2</v>
      </c>
      <c r="I320" s="12" t="s">
        <v>557</v>
      </c>
      <c r="J320" s="54" t="s">
        <v>648</v>
      </c>
      <c r="K320" s="23">
        <v>959</v>
      </c>
      <c r="L320" s="94">
        <v>-2.3484879830000001</v>
      </c>
      <c r="M320" s="94">
        <v>34.050110019999998</v>
      </c>
      <c r="N320" s="21">
        <v>43168</v>
      </c>
      <c r="O320" s="21">
        <v>43241</v>
      </c>
      <c r="P320" s="23">
        <f t="shared" si="38"/>
        <v>73</v>
      </c>
      <c r="R320" s="87" t="s">
        <v>23</v>
      </c>
      <c r="S320" s="81">
        <v>2</v>
      </c>
      <c r="T320" s="81">
        <v>3.5</v>
      </c>
      <c r="AH320" s="100">
        <v>2</v>
      </c>
      <c r="CS320" s="100">
        <v>20</v>
      </c>
      <c r="EH320" s="25">
        <v>43</v>
      </c>
      <c r="EI320" s="100">
        <f t="shared" si="34"/>
        <v>65</v>
      </c>
      <c r="EJ320" s="25">
        <v>65</v>
      </c>
      <c r="EN320" s="1">
        <v>5</v>
      </c>
      <c r="EO320" s="4">
        <v>66.599999999999994</v>
      </c>
      <c r="ES320">
        <v>5</v>
      </c>
      <c r="FC320">
        <v>5</v>
      </c>
      <c r="II320" s="4">
        <v>10</v>
      </c>
      <c r="JD320" s="68">
        <v>76</v>
      </c>
      <c r="JE320" s="12">
        <f t="shared" si="39"/>
        <v>96</v>
      </c>
      <c r="JF320" s="54">
        <v>96</v>
      </c>
      <c r="JH320" s="3" t="s">
        <v>274</v>
      </c>
      <c r="JI320" s="29" t="s">
        <v>907</v>
      </c>
      <c r="JS320">
        <v>53.4</v>
      </c>
      <c r="JT320">
        <v>74.78</v>
      </c>
      <c r="JU320" s="103">
        <v>55.98</v>
      </c>
      <c r="JW320" s="133">
        <v>23.38</v>
      </c>
      <c r="JZ320" s="106">
        <v>27.22</v>
      </c>
      <c r="KA320" s="5">
        <v>17.739999999999998</v>
      </c>
      <c r="KJ320" s="103" t="str">
        <f t="shared" si="40"/>
        <v/>
      </c>
      <c r="KK320" s="103" t="str">
        <f t="shared" si="41"/>
        <v/>
      </c>
      <c r="KL320" s="103">
        <f t="shared" si="35"/>
        <v>83.199999999999989</v>
      </c>
      <c r="KM320" s="103">
        <f>IF(ISBLANK(JU320),"",IF(ISBLANK(JS321),"",IFERROR(((JU320-JS321)/0.36/P320),"")))</f>
        <v>1.6373668188736683</v>
      </c>
      <c r="KN320" s="103">
        <f>IF(ISBLANK(JU320),"",IF(ISBLANK(JU320),"",IFERROR(((JU320-JU321)/0.36/P320),"")))</f>
        <v>-0.36719939117199391</v>
      </c>
      <c r="KO320" s="103">
        <f>IF(ISBLANK(JT321),"",IF(ISBLANK(KL320),"",IFERROR(((KL320-JT321)/0.36/P320),"")))</f>
        <v>2.4684170471841704</v>
      </c>
      <c r="KP320" s="103">
        <f>IF(ISBLANK(KL321),"",IF(ISBLANK(KL320),"",IFERROR(((KL320-KL321)/0.36/P320),"")))</f>
        <v>-8.4094368340943998E-2</v>
      </c>
      <c r="KU320">
        <v>83.199999999999989</v>
      </c>
      <c r="KV320" s="73">
        <v>231.11111111111109</v>
      </c>
      <c r="KW320" s="73">
        <v>1.6373668188736683</v>
      </c>
      <c r="KX320" s="73">
        <v>-0.36719939117199391</v>
      </c>
      <c r="KY320" s="73">
        <v>2.4684170471841704</v>
      </c>
      <c r="KZ320" s="73">
        <v>-8.4094368340943998E-2</v>
      </c>
    </row>
    <row r="321" spans="1:312" x14ac:dyDescent="0.25">
      <c r="A321" s="12" t="s">
        <v>611</v>
      </c>
      <c r="B321" s="4" t="s">
        <v>715</v>
      </c>
      <c r="C321" s="4" t="s">
        <v>662</v>
      </c>
      <c r="D321" s="4" t="s">
        <v>735</v>
      </c>
      <c r="E321" s="4" t="s">
        <v>15</v>
      </c>
      <c r="F321" s="12" t="s">
        <v>555</v>
      </c>
      <c r="G321" s="12" t="s">
        <v>560</v>
      </c>
      <c r="H321" s="24">
        <v>2</v>
      </c>
      <c r="I321" s="12" t="s">
        <v>559</v>
      </c>
      <c r="J321" s="54" t="s">
        <v>648</v>
      </c>
      <c r="K321" s="23">
        <v>959</v>
      </c>
      <c r="L321" s="94">
        <v>-2.3484879830000001</v>
      </c>
      <c r="M321" s="94">
        <v>34.050110019999998</v>
      </c>
      <c r="N321" s="21">
        <v>43168</v>
      </c>
      <c r="O321" s="21">
        <v>43241</v>
      </c>
      <c r="P321" s="23">
        <f t="shared" si="38"/>
        <v>73</v>
      </c>
      <c r="R321" s="87" t="s">
        <v>23</v>
      </c>
      <c r="S321" s="81">
        <v>2.5</v>
      </c>
      <c r="T321" s="81">
        <v>5</v>
      </c>
      <c r="CS321" s="100">
        <v>20</v>
      </c>
      <c r="EH321" s="25">
        <v>50</v>
      </c>
      <c r="EI321" s="100">
        <f t="shared" si="34"/>
        <v>70</v>
      </c>
      <c r="EJ321" s="25">
        <v>70</v>
      </c>
      <c r="EN321" s="1">
        <v>5</v>
      </c>
      <c r="EO321" s="4">
        <v>45.3</v>
      </c>
      <c r="II321" s="4">
        <v>15</v>
      </c>
      <c r="JD321" s="68">
        <v>80</v>
      </c>
      <c r="JE321" s="12">
        <f t="shared" si="39"/>
        <v>95</v>
      </c>
      <c r="JF321" s="54">
        <v>95</v>
      </c>
      <c r="JH321" s="3" t="s">
        <v>274</v>
      </c>
      <c r="JI321" s="29" t="s">
        <v>907</v>
      </c>
      <c r="JS321">
        <v>12.95</v>
      </c>
      <c r="JT321">
        <v>18.329999999999998</v>
      </c>
      <c r="JU321" s="103">
        <v>65.63</v>
      </c>
      <c r="JW321" s="133">
        <v>39.07</v>
      </c>
      <c r="JZ321" s="106">
        <v>19.78</v>
      </c>
      <c r="KA321" s="5">
        <v>14.72</v>
      </c>
      <c r="KJ321" s="103" t="str">
        <f t="shared" si="40"/>
        <v/>
      </c>
      <c r="KK321" s="103" t="str">
        <f t="shared" si="41"/>
        <v/>
      </c>
      <c r="KL321" s="103">
        <f t="shared" si="35"/>
        <v>85.41</v>
      </c>
      <c r="KM321" s="103">
        <f>IF(ISBLANK(JU321),"",IF(ISBLANK(JS321),"",IFERROR(((JU321-JS321)/0.36/P321),"")))</f>
        <v>2.0045662100456618</v>
      </c>
      <c r="KO321" s="103">
        <f>IF(ISBLANK(KL321),"",IF(ISBLANK(JT321),"",IFERROR(((KL321-JT321)/0.36/P321),"")))</f>
        <v>2.5525114155251143</v>
      </c>
      <c r="KU321">
        <v>85.41</v>
      </c>
      <c r="KV321" s="73">
        <v>237.25</v>
      </c>
      <c r="KW321" s="73">
        <v>2.0045662100456618</v>
      </c>
      <c r="KX321" s="73"/>
      <c r="KY321" s="73">
        <v>2.5525114155251143</v>
      </c>
      <c r="KZ321" s="73"/>
    </row>
    <row r="322" spans="1:312" x14ac:dyDescent="0.25">
      <c r="A322" s="12" t="s">
        <v>612</v>
      </c>
      <c r="B322" s="4" t="s">
        <v>716</v>
      </c>
      <c r="C322" s="4" t="s">
        <v>662</v>
      </c>
      <c r="D322" s="4" t="s">
        <v>736</v>
      </c>
      <c r="E322" s="4" t="s">
        <v>15</v>
      </c>
      <c r="F322" s="12" t="s">
        <v>555</v>
      </c>
      <c r="G322" s="12" t="s">
        <v>560</v>
      </c>
      <c r="H322" s="24">
        <v>3</v>
      </c>
      <c r="I322" s="12" t="s">
        <v>557</v>
      </c>
      <c r="J322" s="54" t="s">
        <v>648</v>
      </c>
      <c r="K322" s="23">
        <v>1022</v>
      </c>
      <c r="L322" s="94">
        <v>-2.3672930339999998</v>
      </c>
      <c r="M322" s="94">
        <v>34.062509034000001</v>
      </c>
      <c r="N322" s="21">
        <v>43168</v>
      </c>
      <c r="O322" s="21">
        <v>43241</v>
      </c>
      <c r="P322" s="23">
        <f t="shared" si="38"/>
        <v>73</v>
      </c>
      <c r="R322" s="87" t="s">
        <v>23</v>
      </c>
      <c r="S322" s="81">
        <v>1.5</v>
      </c>
      <c r="T322" s="81">
        <v>2.25</v>
      </c>
      <c r="AH322" s="100">
        <v>5</v>
      </c>
      <c r="AV322" s="100">
        <v>3</v>
      </c>
      <c r="EH322" s="25">
        <v>82</v>
      </c>
      <c r="EI322" s="100">
        <f t="shared" ref="EI322:EI357" si="42">SUM(U322:EH322)</f>
        <v>90</v>
      </c>
      <c r="EJ322" s="25">
        <v>90</v>
      </c>
      <c r="EN322" s="1">
        <v>9</v>
      </c>
      <c r="EO322" s="4">
        <v>60.6</v>
      </c>
      <c r="EU322">
        <v>70</v>
      </c>
      <c r="FC322">
        <v>5</v>
      </c>
      <c r="JD322" s="68">
        <v>23</v>
      </c>
      <c r="JE322" s="12">
        <f t="shared" si="39"/>
        <v>98</v>
      </c>
      <c r="JF322" s="54">
        <v>98</v>
      </c>
      <c r="JH322" s="3" t="s">
        <v>274</v>
      </c>
      <c r="JI322" s="29" t="s">
        <v>907</v>
      </c>
      <c r="JS322">
        <v>117.12</v>
      </c>
      <c r="JT322">
        <v>128.63</v>
      </c>
      <c r="JU322" s="104">
        <v>9.5399999999999991</v>
      </c>
      <c r="JW322" s="133">
        <v>8.81</v>
      </c>
      <c r="JZ322" s="106">
        <v>137.21</v>
      </c>
      <c r="KA322" s="5">
        <v>41.7</v>
      </c>
      <c r="KJ322" s="103" t="str">
        <f t="shared" si="40"/>
        <v/>
      </c>
      <c r="KK322" s="103" t="str">
        <f t="shared" si="41"/>
        <v/>
      </c>
      <c r="KL322" s="103">
        <f t="shared" ref="KL322:KL357" si="43">IF((AND(JU322="", JZ322="")),"",JU322+JZ322)</f>
        <v>146.75</v>
      </c>
      <c r="KM322" s="103">
        <f>IF(ISBLANK(JU322),"",IF(ISBLANK(JS323),"",IFERROR(((JU322-JS323)/0.36/P322),"")))</f>
        <v>-4.294520547945206</v>
      </c>
      <c r="KN322" s="103">
        <f>IF(ISBLANK(JU322),"",IF(ISBLANK(JU322),"",IFERROR(((JU322-JU323)/0.36/P322),"")))</f>
        <v>0.36301369863013699</v>
      </c>
      <c r="KO322" s="103">
        <f>IF(ISBLANK(JT323),"",IF(ISBLANK(KL322),"",IFERROR(((KL322-JT323)/0.36/P322),"")))</f>
        <v>4.5662100456622737E-3</v>
      </c>
      <c r="KP322" s="103">
        <f>IF(ISBLANK(KL323),"",IF(ISBLANK(KL322),"",IFERROR(((KL322-KL323)/0.36/P322),"")))</f>
        <v>3.4950532724505328</v>
      </c>
      <c r="KU322">
        <v>146.75</v>
      </c>
      <c r="KV322" s="73">
        <v>407.63888888888891</v>
      </c>
      <c r="KW322" s="73">
        <v>-4.294520547945206</v>
      </c>
      <c r="KX322" s="73">
        <v>0.36301369863013699</v>
      </c>
      <c r="KY322" s="73">
        <v>4.5662100456622737E-3</v>
      </c>
      <c r="KZ322" s="73">
        <v>3.4950532724505328</v>
      </c>
    </row>
    <row r="323" spans="1:312" x14ac:dyDescent="0.25">
      <c r="A323" s="12" t="s">
        <v>613</v>
      </c>
      <c r="B323" s="4" t="s">
        <v>716</v>
      </c>
      <c r="C323" s="4" t="s">
        <v>662</v>
      </c>
      <c r="D323" s="4" t="s">
        <v>736</v>
      </c>
      <c r="E323" s="4" t="s">
        <v>15</v>
      </c>
      <c r="F323" s="12" t="s">
        <v>555</v>
      </c>
      <c r="G323" s="12" t="s">
        <v>560</v>
      </c>
      <c r="H323" s="24">
        <v>3</v>
      </c>
      <c r="I323" s="12" t="s">
        <v>559</v>
      </c>
      <c r="J323" s="54" t="s">
        <v>648</v>
      </c>
      <c r="K323" s="23">
        <v>1022</v>
      </c>
      <c r="L323" s="94">
        <v>-2.3672930339999998</v>
      </c>
      <c r="M323" s="94">
        <v>34.062509034000001</v>
      </c>
      <c r="N323" s="21">
        <v>43168</v>
      </c>
      <c r="O323" s="21">
        <v>43241</v>
      </c>
      <c r="P323" s="23">
        <f t="shared" si="38"/>
        <v>73</v>
      </c>
      <c r="R323" s="87" t="s">
        <v>23</v>
      </c>
      <c r="S323" s="81">
        <v>1.5</v>
      </c>
      <c r="T323" s="81">
        <v>1.25</v>
      </c>
      <c r="AH323" s="100">
        <v>10</v>
      </c>
      <c r="EH323" s="25">
        <v>75</v>
      </c>
      <c r="EI323" s="100">
        <f t="shared" si="42"/>
        <v>85</v>
      </c>
      <c r="EJ323" s="25">
        <v>85</v>
      </c>
      <c r="EN323" s="1">
        <v>4.5</v>
      </c>
      <c r="EO323" s="4">
        <v>40</v>
      </c>
      <c r="EU323">
        <v>75</v>
      </c>
      <c r="FC323">
        <v>10</v>
      </c>
      <c r="JD323" s="68">
        <v>0</v>
      </c>
      <c r="JE323" s="12">
        <f t="shared" si="39"/>
        <v>85</v>
      </c>
      <c r="JF323" s="54">
        <v>85</v>
      </c>
      <c r="JH323" s="3" t="s">
        <v>274</v>
      </c>
      <c r="JI323" s="29" t="s">
        <v>907</v>
      </c>
      <c r="JS323">
        <v>122.4</v>
      </c>
      <c r="JT323">
        <v>146.63</v>
      </c>
      <c r="JU323" s="104">
        <v>0</v>
      </c>
      <c r="JZ323" s="104">
        <v>54.9</v>
      </c>
      <c r="KJ323" s="103" t="str">
        <f t="shared" si="40"/>
        <v/>
      </c>
      <c r="KK323" s="103" t="str">
        <f t="shared" si="41"/>
        <v/>
      </c>
      <c r="KL323" s="103">
        <f t="shared" si="43"/>
        <v>54.9</v>
      </c>
      <c r="KM323" s="103">
        <f>IF(ISBLANK(JU323),"",IF(ISBLANK(JS323),"",IFERROR(((JU323-JS323)/0.36/P323),"")))</f>
        <v>-4.6575342465753424</v>
      </c>
      <c r="KO323" s="103">
        <f>IF(ISBLANK(KL323),"",IF(ISBLANK(JT323),"",IFERROR(((KL323-JT323)/0.36/P323),"")))</f>
        <v>-3.4904870624048705</v>
      </c>
      <c r="KU323">
        <v>54.9</v>
      </c>
      <c r="KV323" s="73">
        <v>152.5</v>
      </c>
      <c r="KW323" s="73">
        <v>-4.6575342465753424</v>
      </c>
      <c r="KX323" s="73"/>
      <c r="KY323" s="73">
        <v>-3.4904870624048705</v>
      </c>
      <c r="KZ323" s="73"/>
    </row>
    <row r="324" spans="1:312" x14ac:dyDescent="0.25">
      <c r="A324" s="12" t="s">
        <v>614</v>
      </c>
      <c r="B324" s="4" t="s">
        <v>717</v>
      </c>
      <c r="C324" s="4" t="s">
        <v>662</v>
      </c>
      <c r="D324" s="4" t="s">
        <v>737</v>
      </c>
      <c r="E324" s="4" t="s">
        <v>15</v>
      </c>
      <c r="F324" s="12" t="s">
        <v>555</v>
      </c>
      <c r="G324" s="12" t="s">
        <v>560</v>
      </c>
      <c r="H324" s="24">
        <v>4</v>
      </c>
      <c r="I324" s="12" t="s">
        <v>557</v>
      </c>
      <c r="J324" s="54" t="s">
        <v>648</v>
      </c>
      <c r="K324" s="23">
        <v>1020</v>
      </c>
      <c r="L324" s="94">
        <v>-2.3685700170000001</v>
      </c>
      <c r="M324" s="94">
        <v>34.062585980000001</v>
      </c>
      <c r="N324" s="21">
        <v>43168</v>
      </c>
      <c r="O324" s="21">
        <v>43241</v>
      </c>
      <c r="P324" s="23">
        <f t="shared" si="38"/>
        <v>73</v>
      </c>
      <c r="R324" s="87" t="s">
        <v>23</v>
      </c>
      <c r="S324" s="81">
        <v>1.5</v>
      </c>
      <c r="T324" s="81">
        <v>3</v>
      </c>
      <c r="Z324" s="100">
        <v>5</v>
      </c>
      <c r="AV324" s="100">
        <v>5</v>
      </c>
      <c r="EH324" s="25">
        <v>75</v>
      </c>
      <c r="EI324" s="100">
        <f t="shared" si="42"/>
        <v>85</v>
      </c>
      <c r="EJ324" s="25">
        <v>85</v>
      </c>
      <c r="EN324" s="1">
        <v>11</v>
      </c>
      <c r="EO324" s="4">
        <v>61.4</v>
      </c>
      <c r="EU324">
        <v>95</v>
      </c>
      <c r="FC324">
        <v>3</v>
      </c>
      <c r="JD324" s="68">
        <v>0</v>
      </c>
      <c r="JE324" s="12">
        <f t="shared" si="39"/>
        <v>98</v>
      </c>
      <c r="JF324" s="54">
        <v>98</v>
      </c>
      <c r="JH324" s="3" t="s">
        <v>274</v>
      </c>
      <c r="JI324" s="29" t="s">
        <v>907</v>
      </c>
      <c r="JS324">
        <v>52.47</v>
      </c>
      <c r="JT324">
        <v>100.34</v>
      </c>
      <c r="JU324" s="103">
        <v>0</v>
      </c>
      <c r="JZ324" s="106">
        <v>122.5</v>
      </c>
      <c r="KA324" s="5">
        <v>28.89</v>
      </c>
      <c r="KJ324" s="103" t="str">
        <f t="shared" si="40"/>
        <v/>
      </c>
      <c r="KK324" s="103" t="str">
        <f t="shared" si="41"/>
        <v/>
      </c>
      <c r="KL324" s="103">
        <f t="shared" si="43"/>
        <v>122.5</v>
      </c>
      <c r="KM324" s="103">
        <f>IF(ISBLANK(JU324),"",IF(ISBLANK(JS325),"",IFERROR(((JU324-JS325)/0.36/P324),"")))</f>
        <v>-0.89383561643835618</v>
      </c>
      <c r="KN324" s="103">
        <f>IF(ISBLANK(JU324),"",IF(ISBLANK(JU324),"",IFERROR(((JU324-JU325)/0.36/P324),"")))</f>
        <v>0</v>
      </c>
      <c r="KO324" s="103">
        <f>IF(ISBLANK(JT325),"",IF(ISBLANK(KL324),"",IFERROR(((KL324-JT325)/0.36/P324),"")))</f>
        <v>1.7747336377473366</v>
      </c>
      <c r="KP324" s="103">
        <f>IF(ISBLANK(KL325),"",IF(ISBLANK(KL324),"",IFERROR(((KL324-KL325)/0.36/P324),"")))</f>
        <v>2.9935312024353125</v>
      </c>
      <c r="KU324">
        <v>122.5</v>
      </c>
      <c r="KV324" s="73">
        <v>340.27777777777777</v>
      </c>
      <c r="KW324" s="73">
        <v>-0.89383561643835618</v>
      </c>
      <c r="KX324" s="73">
        <v>0</v>
      </c>
      <c r="KY324" s="73">
        <v>1.7747336377473366</v>
      </c>
      <c r="KZ324" s="73">
        <v>2.9935312024353125</v>
      </c>
    </row>
    <row r="325" spans="1:312" x14ac:dyDescent="0.25">
      <c r="A325" s="12" t="s">
        <v>615</v>
      </c>
      <c r="B325" s="4" t="s">
        <v>717</v>
      </c>
      <c r="C325" s="4" t="s">
        <v>662</v>
      </c>
      <c r="D325" s="4" t="s">
        <v>737</v>
      </c>
      <c r="E325" s="4" t="s">
        <v>15</v>
      </c>
      <c r="F325" s="12" t="s">
        <v>555</v>
      </c>
      <c r="G325" s="12" t="s">
        <v>560</v>
      </c>
      <c r="H325" s="24">
        <v>4</v>
      </c>
      <c r="I325" s="12" t="s">
        <v>559</v>
      </c>
      <c r="J325" s="54" t="s">
        <v>648</v>
      </c>
      <c r="K325" s="23">
        <v>1020</v>
      </c>
      <c r="L325" s="94">
        <v>-2.3685700170000001</v>
      </c>
      <c r="M325" s="94">
        <v>34.062585980000001</v>
      </c>
      <c r="N325" s="21">
        <v>43168</v>
      </c>
      <c r="O325" s="21">
        <v>43241</v>
      </c>
      <c r="P325" s="23">
        <f t="shared" si="38"/>
        <v>73</v>
      </c>
      <c r="R325" s="87" t="s">
        <v>23</v>
      </c>
      <c r="S325" s="81">
        <v>2</v>
      </c>
      <c r="T325" s="81">
        <v>4.13</v>
      </c>
      <c r="X325" s="100">
        <v>5</v>
      </c>
      <c r="AH325" s="100">
        <v>15</v>
      </c>
      <c r="CC325" s="100">
        <v>3</v>
      </c>
      <c r="CW325" s="100">
        <v>5</v>
      </c>
      <c r="EH325" s="25">
        <v>52</v>
      </c>
      <c r="EI325" s="100">
        <f t="shared" si="42"/>
        <v>80</v>
      </c>
      <c r="EJ325" s="25">
        <v>80</v>
      </c>
      <c r="EN325" s="1">
        <v>5.5</v>
      </c>
      <c r="EO325" s="4">
        <v>44.4</v>
      </c>
      <c r="ER325">
        <v>5</v>
      </c>
      <c r="ES325">
        <v>40</v>
      </c>
      <c r="EU325">
        <v>35</v>
      </c>
      <c r="FC325">
        <v>5</v>
      </c>
      <c r="HS325" s="4">
        <v>5</v>
      </c>
      <c r="IS325" s="4">
        <v>5</v>
      </c>
      <c r="JD325" s="68">
        <v>0</v>
      </c>
      <c r="JE325" s="12">
        <f t="shared" si="39"/>
        <v>95</v>
      </c>
      <c r="JF325" s="54">
        <v>95</v>
      </c>
      <c r="JH325" s="3" t="s">
        <v>274</v>
      </c>
      <c r="JI325" s="29" t="s">
        <v>907</v>
      </c>
      <c r="JS325">
        <v>23.49</v>
      </c>
      <c r="JT325">
        <v>75.86</v>
      </c>
      <c r="JU325" s="103">
        <v>0</v>
      </c>
      <c r="JZ325" s="106">
        <v>43.83</v>
      </c>
      <c r="KA325" s="5">
        <v>30.38</v>
      </c>
      <c r="KJ325" s="103" t="str">
        <f t="shared" si="40"/>
        <v/>
      </c>
      <c r="KK325" s="103" t="str">
        <f t="shared" si="41"/>
        <v/>
      </c>
      <c r="KL325" s="103">
        <f t="shared" si="43"/>
        <v>43.83</v>
      </c>
      <c r="KM325" s="103">
        <f>IF(ISBLANK(JU325),"",IF(ISBLANK(JS325),"",IFERROR(((JU325-JS325)/0.36/P325),"")))</f>
        <v>-0.89383561643835618</v>
      </c>
      <c r="KO325" s="103">
        <f>IF(ISBLANK(KL325),"",IF(ISBLANK(JT325),"",IFERROR(((KL325-JT325)/0.36/P325),"")))</f>
        <v>-1.2187975646879758</v>
      </c>
      <c r="KU325">
        <v>43.83</v>
      </c>
      <c r="KV325" s="73">
        <v>121.75</v>
      </c>
      <c r="KW325" s="73">
        <v>-0.89383561643835618</v>
      </c>
      <c r="KX325" s="73"/>
      <c r="KY325" s="73">
        <v>-1.2187975646879758</v>
      </c>
      <c r="KZ325" s="73"/>
    </row>
    <row r="326" spans="1:312" x14ac:dyDescent="0.25">
      <c r="A326" s="12" t="s">
        <v>616</v>
      </c>
      <c r="B326" s="4" t="s">
        <v>718</v>
      </c>
      <c r="C326" s="4" t="s">
        <v>663</v>
      </c>
      <c r="D326" s="4" t="s">
        <v>738</v>
      </c>
      <c r="E326" s="4" t="s">
        <v>31</v>
      </c>
      <c r="F326" s="12" t="s">
        <v>561</v>
      </c>
      <c r="G326" s="12" t="s">
        <v>556</v>
      </c>
      <c r="H326" s="24">
        <v>1</v>
      </c>
      <c r="I326" s="12" t="s">
        <v>557</v>
      </c>
      <c r="J326" s="54" t="s">
        <v>648</v>
      </c>
      <c r="K326" s="23">
        <v>995</v>
      </c>
      <c r="L326" s="94">
        <v>-3.2993320000000002</v>
      </c>
      <c r="M326" s="94">
        <v>34.848457965999998</v>
      </c>
      <c r="N326" s="21">
        <v>43166</v>
      </c>
      <c r="O326" s="21">
        <v>43245</v>
      </c>
      <c r="P326" s="23">
        <f t="shared" si="38"/>
        <v>79</v>
      </c>
      <c r="R326" s="87" t="s">
        <v>94</v>
      </c>
      <c r="S326" s="81">
        <v>1.5</v>
      </c>
      <c r="T326" s="81">
        <v>3.13</v>
      </c>
      <c r="AH326" s="100">
        <v>1</v>
      </c>
      <c r="AQ326" s="100">
        <v>6</v>
      </c>
      <c r="CE326" s="100">
        <v>1</v>
      </c>
      <c r="CK326" s="100">
        <v>5</v>
      </c>
      <c r="DP326" s="100">
        <v>5</v>
      </c>
      <c r="EH326" s="25">
        <v>7</v>
      </c>
      <c r="EI326" s="100">
        <f t="shared" si="42"/>
        <v>25</v>
      </c>
      <c r="EJ326" s="25">
        <v>25</v>
      </c>
      <c r="EN326" s="1">
        <v>4</v>
      </c>
      <c r="EO326" s="4">
        <v>55</v>
      </c>
      <c r="EU326">
        <v>15</v>
      </c>
      <c r="FN326">
        <v>15</v>
      </c>
      <c r="GC326" s="4">
        <v>2</v>
      </c>
      <c r="GF326" s="4">
        <v>3</v>
      </c>
      <c r="HA326">
        <v>3</v>
      </c>
      <c r="IP326" s="4">
        <v>2</v>
      </c>
      <c r="IQ326" s="4">
        <v>2</v>
      </c>
      <c r="IT326" s="4">
        <v>2</v>
      </c>
      <c r="JD326" s="68">
        <v>25</v>
      </c>
      <c r="JE326" s="12">
        <f t="shared" si="39"/>
        <v>69</v>
      </c>
      <c r="JF326" s="54">
        <v>69</v>
      </c>
      <c r="JI326" s="29" t="s">
        <v>908</v>
      </c>
      <c r="JS326">
        <v>6.53</v>
      </c>
      <c r="JT326">
        <v>40.120000000000005</v>
      </c>
      <c r="JU326" s="103">
        <v>32.090000000000003</v>
      </c>
      <c r="JW326" s="133">
        <v>22.34</v>
      </c>
      <c r="JZ326" s="106">
        <v>30.64</v>
      </c>
      <c r="KA326" s="5">
        <v>7.62</v>
      </c>
      <c r="KJ326" s="103" t="str">
        <f t="shared" si="40"/>
        <v/>
      </c>
      <c r="KK326" s="103" t="str">
        <f t="shared" si="41"/>
        <v/>
      </c>
      <c r="KL326" s="103">
        <f t="shared" si="43"/>
        <v>62.730000000000004</v>
      </c>
      <c r="KM326" s="103">
        <f>IF(ISBLANK(JU326),"",IF(ISBLANK(JS328),"",IFERROR(((JU326-JS328)/0.36/P326),"")))</f>
        <v>1.1114627285513363</v>
      </c>
      <c r="KN326" s="103">
        <f>IF(ISBLANK(JU326),"",IF(ISBLANK(JU328),"",IFERROR(((JU326-JU328)/0.36/P326),"")))</f>
        <v>0.75527426160337563</v>
      </c>
      <c r="KO326" s="103">
        <f>IF(ISBLANK(KL326),"",IF(ISBLANK(JT328),"",IFERROR(((KL326-JT328)/0.36/P326),"")))</f>
        <v>2.0682137834036571</v>
      </c>
      <c r="KP326" s="103">
        <f>IF(ISBLANK(KL328),"",IF(ISBLANK(KL326),"",IFERROR(((KL326-KL328)/0.36/P326),"")))</f>
        <v>-1.3118846694796062</v>
      </c>
      <c r="KU326">
        <v>62.730000000000004</v>
      </c>
      <c r="KV326" s="73">
        <v>174.25000000000003</v>
      </c>
      <c r="KW326" s="73">
        <v>1.1114627285513363</v>
      </c>
      <c r="KX326" s="73">
        <v>0.75527426160337563</v>
      </c>
      <c r="KY326" s="73">
        <v>2.0682137834036571</v>
      </c>
      <c r="KZ326" s="73">
        <v>-1.3118846694796062</v>
      </c>
    </row>
    <row r="327" spans="1:312" x14ac:dyDescent="0.25">
      <c r="A327" s="12" t="s">
        <v>617</v>
      </c>
      <c r="B327" s="4" t="s">
        <v>718</v>
      </c>
      <c r="C327" s="4" t="s">
        <v>663</v>
      </c>
      <c r="D327" s="4" t="s">
        <v>738</v>
      </c>
      <c r="E327" s="4" t="s">
        <v>31</v>
      </c>
      <c r="F327" s="12" t="s">
        <v>561</v>
      </c>
      <c r="G327" s="12" t="s">
        <v>556</v>
      </c>
      <c r="H327" s="24">
        <v>1</v>
      </c>
      <c r="I327" s="12" t="s">
        <v>562</v>
      </c>
      <c r="J327" s="54" t="s">
        <v>648</v>
      </c>
      <c r="K327" s="23">
        <v>995</v>
      </c>
      <c r="L327" s="94">
        <v>-3.2993320000000002</v>
      </c>
      <c r="M327" s="94">
        <v>34.848457965999998</v>
      </c>
      <c r="N327" s="21">
        <v>43166</v>
      </c>
      <c r="O327" s="21">
        <v>43245</v>
      </c>
      <c r="P327" s="23">
        <f t="shared" si="38"/>
        <v>79</v>
      </c>
      <c r="R327" s="87" t="s">
        <v>94</v>
      </c>
      <c r="S327" s="81">
        <v>2.5</v>
      </c>
      <c r="T327" s="81">
        <v>3</v>
      </c>
      <c r="W327" s="100">
        <v>3</v>
      </c>
      <c r="AQ327" s="100">
        <v>5</v>
      </c>
      <c r="DE327" s="100">
        <v>15</v>
      </c>
      <c r="DP327" s="100">
        <v>2</v>
      </c>
      <c r="EH327" s="25">
        <v>10</v>
      </c>
      <c r="EI327" s="100">
        <f t="shared" si="42"/>
        <v>35</v>
      </c>
      <c r="EJ327" s="25">
        <v>35</v>
      </c>
      <c r="EN327" s="1">
        <v>13.5</v>
      </c>
      <c r="EO327" s="4">
        <v>57.6</v>
      </c>
      <c r="ER327">
        <v>5</v>
      </c>
      <c r="EU327">
        <v>3</v>
      </c>
      <c r="FN327">
        <v>5</v>
      </c>
      <c r="GU327" s="4">
        <v>2</v>
      </c>
      <c r="HA327"/>
      <c r="IQ327" s="4">
        <v>45</v>
      </c>
      <c r="JD327" s="68">
        <v>10</v>
      </c>
      <c r="JE327" s="12">
        <f t="shared" si="39"/>
        <v>70</v>
      </c>
      <c r="JF327" s="54">
        <v>70</v>
      </c>
      <c r="JI327" s="29" t="s">
        <v>908</v>
      </c>
      <c r="JS327">
        <v>47.08</v>
      </c>
      <c r="JT327">
        <v>91.58</v>
      </c>
      <c r="JU327" s="103">
        <v>23.2</v>
      </c>
      <c r="JW327" s="133">
        <v>15.41</v>
      </c>
      <c r="JZ327" s="106">
        <v>110.2</v>
      </c>
      <c r="KA327" s="5">
        <v>23.64</v>
      </c>
      <c r="KJ327" s="103" t="str">
        <f t="shared" si="40"/>
        <v/>
      </c>
      <c r="KK327" s="103" t="str">
        <f t="shared" si="41"/>
        <v/>
      </c>
      <c r="KL327" s="103">
        <f t="shared" si="43"/>
        <v>133.4</v>
      </c>
      <c r="KM327" s="103">
        <f>IF(ISBLANK(JU327),"",IF(ISBLANK(JS328),"",IFERROR(((JU327-JS328)/0.36/P327),"")))</f>
        <v>0.79887482419127986</v>
      </c>
      <c r="KN327" s="103">
        <f>IF(ISBLANK(JU327),"",IF(ISBLANK(JU328),"",IFERROR(((JU327-JU328)/0.36/P327),"")))</f>
        <v>0.44268635724331928</v>
      </c>
      <c r="KO327" s="103">
        <f>IF(ISBLANK(KL327),"",IF(ISBLANK(JT328),"",IFERROR(((KL327-JT328)/0.36/P327),"")))</f>
        <v>4.5530942334739803</v>
      </c>
      <c r="KP327" s="103">
        <f>IF(ISBLANK(KL328),"",IF(ISBLANK(KL327),"",IFERROR(((KL327-KL328)/0.36/P327),"")))</f>
        <v>1.1729957805907174</v>
      </c>
      <c r="KU327">
        <v>133.4</v>
      </c>
      <c r="KV327" s="73">
        <v>370.5555555555556</v>
      </c>
      <c r="KW327" s="73">
        <v>0.79887482419127986</v>
      </c>
      <c r="KX327" s="73">
        <v>0.44268635724331928</v>
      </c>
      <c r="KY327" s="73">
        <v>4.5530942334739803</v>
      </c>
      <c r="KZ327" s="73">
        <v>1.1729957805907174</v>
      </c>
    </row>
    <row r="328" spans="1:312" x14ac:dyDescent="0.25">
      <c r="A328" s="12" t="s">
        <v>618</v>
      </c>
      <c r="B328" s="4" t="s">
        <v>718</v>
      </c>
      <c r="C328" s="4" t="s">
        <v>663</v>
      </c>
      <c r="D328" s="4" t="s">
        <v>738</v>
      </c>
      <c r="E328" s="4" t="s">
        <v>31</v>
      </c>
      <c r="F328" s="12" t="s">
        <v>561</v>
      </c>
      <c r="G328" s="12" t="s">
        <v>556</v>
      </c>
      <c r="H328" s="24">
        <v>1</v>
      </c>
      <c r="I328" s="12" t="s">
        <v>559</v>
      </c>
      <c r="J328" s="54" t="s">
        <v>648</v>
      </c>
      <c r="K328" s="23">
        <v>995</v>
      </c>
      <c r="L328" s="94">
        <v>-3.2993320000000002</v>
      </c>
      <c r="M328" s="94">
        <v>34.848457965999998</v>
      </c>
      <c r="N328" s="21">
        <v>43166</v>
      </c>
      <c r="O328" s="21">
        <v>43245</v>
      </c>
      <c r="P328" s="23">
        <f t="shared" si="38"/>
        <v>79</v>
      </c>
      <c r="R328" s="87" t="s">
        <v>94</v>
      </c>
      <c r="S328" s="81">
        <v>1.5</v>
      </c>
      <c r="T328" s="81">
        <v>2.5</v>
      </c>
      <c r="AH328" s="100">
        <v>1</v>
      </c>
      <c r="AQ328" s="100">
        <v>1</v>
      </c>
      <c r="BJ328" s="100">
        <v>3</v>
      </c>
      <c r="DE328" s="100">
        <v>2</v>
      </c>
      <c r="DX328" s="100">
        <v>4</v>
      </c>
      <c r="EH328" s="25">
        <v>5</v>
      </c>
      <c r="EI328" s="100">
        <f t="shared" si="42"/>
        <v>16</v>
      </c>
      <c r="EJ328" s="25">
        <v>15</v>
      </c>
      <c r="EN328" s="1">
        <v>9</v>
      </c>
      <c r="EO328" s="4">
        <v>43.4</v>
      </c>
      <c r="EU328">
        <v>2</v>
      </c>
      <c r="FN328">
        <v>5</v>
      </c>
      <c r="GF328" s="4">
        <v>3</v>
      </c>
      <c r="HA328"/>
      <c r="IQ328" s="4">
        <v>35</v>
      </c>
      <c r="IT328" s="4">
        <v>5</v>
      </c>
      <c r="JD328" s="68">
        <v>7</v>
      </c>
      <c r="JE328" s="12">
        <f t="shared" si="39"/>
        <v>57</v>
      </c>
      <c r="JF328" s="54">
        <v>57</v>
      </c>
      <c r="JI328" s="29" t="s">
        <v>908</v>
      </c>
      <c r="JS328">
        <v>0.48</v>
      </c>
      <c r="JT328">
        <v>3.91</v>
      </c>
      <c r="JU328" s="103">
        <v>10.61</v>
      </c>
      <c r="JW328" s="133">
        <v>10.44</v>
      </c>
      <c r="JZ328" s="106">
        <v>89.43</v>
      </c>
      <c r="KA328" s="5">
        <v>36.630000000000003</v>
      </c>
      <c r="KJ328" s="103" t="str">
        <f t="shared" si="40"/>
        <v/>
      </c>
      <c r="KK328" s="103" t="str">
        <f t="shared" si="41"/>
        <v/>
      </c>
      <c r="KL328" s="103">
        <f t="shared" si="43"/>
        <v>100.04</v>
      </c>
      <c r="KM328" s="103">
        <f>IF(ISBLANK(JU328),"",IF(ISBLANK(JS328),"",IFERROR(((JU328-JS328)/0.36/P328),"")))</f>
        <v>0.35618846694796058</v>
      </c>
      <c r="KO328" s="103">
        <f>IF(ISBLANK(KL328),"",IF(ISBLANK(JT328),"",IFERROR(((KL328-JT328)/0.36/P328),"")))</f>
        <v>3.3800984528832636</v>
      </c>
      <c r="KU328">
        <v>100.04</v>
      </c>
      <c r="KV328" s="73">
        <v>277.88888888888891</v>
      </c>
      <c r="KW328" s="73">
        <v>0.35618846694796058</v>
      </c>
      <c r="KX328" s="73"/>
      <c r="KY328" s="73">
        <v>3.3800984528832636</v>
      </c>
      <c r="KZ328" s="73"/>
    </row>
    <row r="329" spans="1:312" x14ac:dyDescent="0.25">
      <c r="A329" s="12" t="s">
        <v>619</v>
      </c>
      <c r="B329" s="4" t="s">
        <v>719</v>
      </c>
      <c r="C329" s="4" t="s">
        <v>663</v>
      </c>
      <c r="D329" s="4" t="s">
        <v>739</v>
      </c>
      <c r="E329" s="4" t="s">
        <v>31</v>
      </c>
      <c r="F329" s="12" t="s">
        <v>561</v>
      </c>
      <c r="G329" s="12" t="s">
        <v>556</v>
      </c>
      <c r="H329" s="24">
        <v>2</v>
      </c>
      <c r="I329" s="12" t="s">
        <v>557</v>
      </c>
      <c r="J329" s="54" t="s">
        <v>648</v>
      </c>
      <c r="K329" s="23">
        <v>980</v>
      </c>
      <c r="L329" s="94">
        <v>-3.3032679740000002</v>
      </c>
      <c r="M329" s="94">
        <v>34.847795963000003</v>
      </c>
      <c r="N329" s="21">
        <v>43166</v>
      </c>
      <c r="O329" s="21">
        <v>43245</v>
      </c>
      <c r="P329" s="23">
        <f t="shared" si="38"/>
        <v>79</v>
      </c>
      <c r="R329" s="87" t="s">
        <v>94</v>
      </c>
      <c r="S329" s="81">
        <v>2</v>
      </c>
      <c r="T329" s="81">
        <v>1</v>
      </c>
      <c r="W329" s="100">
        <v>2</v>
      </c>
      <c r="AQ329" s="100">
        <v>7</v>
      </c>
      <c r="BY329" s="100">
        <v>2</v>
      </c>
      <c r="CK329" s="100">
        <v>3</v>
      </c>
      <c r="DE329" s="100">
        <v>1</v>
      </c>
      <c r="EH329" s="25">
        <v>10</v>
      </c>
      <c r="EI329" s="100">
        <f t="shared" si="42"/>
        <v>25</v>
      </c>
      <c r="EJ329" s="25">
        <v>25</v>
      </c>
      <c r="EN329" s="1">
        <v>10.5</v>
      </c>
      <c r="EO329" s="4">
        <v>44.4</v>
      </c>
      <c r="ER329">
        <v>5</v>
      </c>
      <c r="EU329">
        <v>15</v>
      </c>
      <c r="FN329">
        <v>25</v>
      </c>
      <c r="GL329" s="4">
        <v>3</v>
      </c>
      <c r="HA329"/>
      <c r="IQ329" s="4">
        <v>2</v>
      </c>
      <c r="JD329" s="68">
        <v>25</v>
      </c>
      <c r="JE329" s="12">
        <f t="shared" si="39"/>
        <v>75</v>
      </c>
      <c r="JF329" s="54">
        <v>75</v>
      </c>
      <c r="JI329" s="29" t="s">
        <v>908</v>
      </c>
      <c r="JS329">
        <v>16.989999999999998</v>
      </c>
      <c r="JT329">
        <v>38.04</v>
      </c>
      <c r="JU329" s="103">
        <v>37.49</v>
      </c>
      <c r="JW329" s="133">
        <v>19.84</v>
      </c>
      <c r="JZ329" s="106">
        <v>46.66</v>
      </c>
      <c r="KA329" s="5">
        <v>9.1</v>
      </c>
      <c r="KJ329" s="103" t="str">
        <f t="shared" si="40"/>
        <v/>
      </c>
      <c r="KK329" s="103" t="str">
        <f t="shared" si="41"/>
        <v/>
      </c>
      <c r="KL329" s="103">
        <f t="shared" si="43"/>
        <v>84.15</v>
      </c>
      <c r="KM329" s="103">
        <f>IF(ISBLANK(JU329),"",IF(ISBLANK(JS331),"",IFERROR(((JU329-JS331)/0.36/P329),"")))</f>
        <v>1.098804500703235</v>
      </c>
      <c r="KN329" s="103">
        <f>IF(ISBLANK(JU329),"",IF(ISBLANK(JU331),"",IFERROR(((JU329-JU331)/0.36/P329),"")))</f>
        <v>-9.5288326300984563E-2</v>
      </c>
      <c r="KO329" s="103">
        <f>IF(ISBLANK(KL329),"",IF(ISBLANK(JT331),"",IFERROR(((KL329-JT331)/0.36/P329),"")))</f>
        <v>2.6255274261603376</v>
      </c>
      <c r="KP329" s="103">
        <f>IF(ISBLANK(KL331),"",IF(ISBLANK(KL329),"",IFERROR(((KL329-KL331)/0.36/P329),"")))</f>
        <v>0.79500703234880454</v>
      </c>
      <c r="KU329">
        <v>84.15</v>
      </c>
      <c r="KV329" s="73">
        <v>233.75000000000003</v>
      </c>
      <c r="KW329" s="73">
        <v>1.098804500703235</v>
      </c>
      <c r="KX329" s="73">
        <v>-9.5288326300984563E-2</v>
      </c>
      <c r="KY329" s="73">
        <v>2.6255274261603376</v>
      </c>
      <c r="KZ329" s="73">
        <v>0.79500703234880454</v>
      </c>
    </row>
    <row r="330" spans="1:312" x14ac:dyDescent="0.25">
      <c r="A330" s="12" t="s">
        <v>620</v>
      </c>
      <c r="B330" s="4" t="s">
        <v>719</v>
      </c>
      <c r="C330" s="4" t="s">
        <v>663</v>
      </c>
      <c r="D330" s="4" t="s">
        <v>739</v>
      </c>
      <c r="E330" s="4" t="s">
        <v>31</v>
      </c>
      <c r="F330" s="12" t="s">
        <v>561</v>
      </c>
      <c r="G330" s="12" t="s">
        <v>556</v>
      </c>
      <c r="H330" s="24">
        <v>2</v>
      </c>
      <c r="I330" s="12" t="s">
        <v>562</v>
      </c>
      <c r="J330" s="54" t="s">
        <v>648</v>
      </c>
      <c r="K330" s="23">
        <v>980</v>
      </c>
      <c r="L330" s="94">
        <v>-3.3032679740000002</v>
      </c>
      <c r="M330" s="94">
        <v>34.847795963000003</v>
      </c>
      <c r="N330" s="21">
        <v>43166</v>
      </c>
      <c r="O330" s="21">
        <v>43245</v>
      </c>
      <c r="P330" s="23">
        <f t="shared" si="38"/>
        <v>79</v>
      </c>
      <c r="R330" s="87" t="s">
        <v>94</v>
      </c>
      <c r="S330" s="81">
        <v>1</v>
      </c>
      <c r="T330" s="81">
        <v>2</v>
      </c>
      <c r="AQ330" s="100">
        <v>3</v>
      </c>
      <c r="BO330" s="100">
        <v>1</v>
      </c>
      <c r="BY330" s="100">
        <v>2</v>
      </c>
      <c r="DX330" s="100">
        <v>2</v>
      </c>
      <c r="EH330" s="25">
        <v>8</v>
      </c>
      <c r="EI330" s="100">
        <f t="shared" si="42"/>
        <v>16</v>
      </c>
      <c r="EJ330" s="25">
        <v>16</v>
      </c>
      <c r="EN330" s="1">
        <v>4</v>
      </c>
      <c r="EO330" s="4">
        <v>31.6</v>
      </c>
      <c r="EU330">
        <v>15</v>
      </c>
      <c r="GF330" s="4">
        <v>5</v>
      </c>
      <c r="HA330">
        <v>5</v>
      </c>
      <c r="IP330" s="4">
        <v>3</v>
      </c>
      <c r="IT330" s="4">
        <v>1</v>
      </c>
      <c r="JD330" s="68">
        <v>45</v>
      </c>
      <c r="JE330" s="12">
        <f t="shared" si="39"/>
        <v>74</v>
      </c>
      <c r="JF330" s="54">
        <v>79</v>
      </c>
      <c r="JI330" s="29" t="s">
        <v>908</v>
      </c>
      <c r="JS330">
        <v>8.75</v>
      </c>
      <c r="JT330">
        <v>37.04</v>
      </c>
      <c r="JU330" s="103">
        <v>52.13</v>
      </c>
      <c r="JW330" s="133">
        <v>25.36</v>
      </c>
      <c r="JZ330" s="106">
        <v>37.700000000000003</v>
      </c>
      <c r="KA330" s="5">
        <v>24.13</v>
      </c>
      <c r="KJ330" s="103" t="str">
        <f t="shared" si="40"/>
        <v/>
      </c>
      <c r="KK330" s="103" t="str">
        <f t="shared" si="41"/>
        <v/>
      </c>
      <c r="KL330" s="103">
        <f t="shared" si="43"/>
        <v>89.830000000000013</v>
      </c>
      <c r="KM330" s="103">
        <f>IF(ISBLANK(JU330),"",IF(ISBLANK(JS331),"",IFERROR(((JU330-JS331)/0.36/P330),"")))</f>
        <v>1.6135724331926864</v>
      </c>
      <c r="KN330" s="103">
        <f>IF(ISBLANK(JU330),"",IF(ISBLANK(JU331),"",IFERROR(((JU330-JU331)/0.36/P330),"")))</f>
        <v>0.41947960618846702</v>
      </c>
      <c r="KO330" s="103">
        <f>IF(ISBLANK(KL330),"",IF(ISBLANK(JT331),"",IFERROR(((KL330-JT331)/0.36/P330),"")))</f>
        <v>2.8252461322081581</v>
      </c>
      <c r="KP330" s="103">
        <f>IF(ISBLANK(KL331),"",IF(ISBLANK(KL330),"",IFERROR(((KL330-KL331)/0.36/P330),"")))</f>
        <v>0.99472573839662481</v>
      </c>
      <c r="KU330">
        <v>89.830000000000013</v>
      </c>
      <c r="KV330" s="73">
        <v>249.52777777777783</v>
      </c>
      <c r="KW330" s="73">
        <v>1.6135724331926864</v>
      </c>
      <c r="KX330" s="73">
        <v>0.41947960618846702</v>
      </c>
      <c r="KY330" s="73">
        <v>2.8252461322081581</v>
      </c>
      <c r="KZ330" s="73">
        <v>0.99472573839662481</v>
      </c>
    </row>
    <row r="331" spans="1:312" x14ac:dyDescent="0.25">
      <c r="A331" s="12" t="s">
        <v>621</v>
      </c>
      <c r="B331" s="4" t="s">
        <v>719</v>
      </c>
      <c r="C331" s="4" t="s">
        <v>663</v>
      </c>
      <c r="D331" s="12" t="s">
        <v>739</v>
      </c>
      <c r="E331" s="4" t="s">
        <v>31</v>
      </c>
      <c r="F331" s="12" t="s">
        <v>561</v>
      </c>
      <c r="G331" s="12" t="s">
        <v>556</v>
      </c>
      <c r="H331" s="24">
        <v>2</v>
      </c>
      <c r="I331" s="12" t="s">
        <v>559</v>
      </c>
      <c r="J331" s="54" t="s">
        <v>648</v>
      </c>
      <c r="K331" s="24">
        <v>980</v>
      </c>
      <c r="L331" s="94">
        <v>-3.3032679740000002</v>
      </c>
      <c r="M331" s="94">
        <v>34.847795963000003</v>
      </c>
      <c r="N331" s="21">
        <v>43166</v>
      </c>
      <c r="O331" s="21">
        <v>43245</v>
      </c>
      <c r="P331" s="23">
        <f t="shared" si="38"/>
        <v>79</v>
      </c>
      <c r="R331" s="87" t="s">
        <v>94</v>
      </c>
      <c r="S331" s="81">
        <v>1.5</v>
      </c>
      <c r="T331" s="81">
        <v>0.63</v>
      </c>
      <c r="AQ331" s="100">
        <v>3</v>
      </c>
      <c r="BJ331" s="100">
        <v>2</v>
      </c>
      <c r="BO331" s="100">
        <v>1</v>
      </c>
      <c r="BY331" s="100">
        <v>2</v>
      </c>
      <c r="EH331" s="25">
        <v>12</v>
      </c>
      <c r="EI331" s="100">
        <f t="shared" si="42"/>
        <v>20</v>
      </c>
      <c r="EJ331" s="25">
        <v>20</v>
      </c>
      <c r="EN331" s="1">
        <v>3</v>
      </c>
      <c r="EO331" s="4">
        <v>16.7</v>
      </c>
      <c r="EU331">
        <v>5</v>
      </c>
      <c r="FA331">
        <v>2</v>
      </c>
      <c r="FI331">
        <v>2</v>
      </c>
      <c r="GF331" s="4">
        <v>15</v>
      </c>
      <c r="HA331" s="4">
        <v>5</v>
      </c>
      <c r="IU331" s="4">
        <v>3</v>
      </c>
      <c r="JD331" s="68">
        <v>45</v>
      </c>
      <c r="JE331" s="12">
        <f t="shared" si="39"/>
        <v>77</v>
      </c>
      <c r="JF331" s="54">
        <v>77</v>
      </c>
      <c r="JI331" s="29" t="s">
        <v>908</v>
      </c>
      <c r="JS331">
        <v>6.24</v>
      </c>
      <c r="JT331">
        <v>9.48</v>
      </c>
      <c r="JU331" s="103">
        <v>40.200000000000003</v>
      </c>
      <c r="JW331" s="133">
        <v>24.72</v>
      </c>
      <c r="JZ331" s="106">
        <v>21.34</v>
      </c>
      <c r="KA331" s="5">
        <v>12.88</v>
      </c>
      <c r="KJ331" s="103" t="str">
        <f t="shared" si="40"/>
        <v/>
      </c>
      <c r="KK331" s="103" t="str">
        <f t="shared" si="41"/>
        <v/>
      </c>
      <c r="KL331" s="103">
        <f t="shared" si="43"/>
        <v>61.540000000000006</v>
      </c>
      <c r="KM331" s="103">
        <f>IF(ISBLANK(JU331),"",IF(ISBLANK(JS331),"",IFERROR(((JU331-JS331)/0.36/P331),"")))</f>
        <v>1.1940928270042195</v>
      </c>
      <c r="KO331" s="103">
        <f>IF(ISBLANK(KL331),"",IF(ISBLANK(JT331),"",IFERROR(((KL331-JT331)/0.36/P331),"")))</f>
        <v>1.8305203938115331</v>
      </c>
      <c r="KU331">
        <v>61.540000000000006</v>
      </c>
      <c r="KV331" s="73">
        <v>170.94444444444446</v>
      </c>
      <c r="KW331" s="73">
        <v>1.1940928270042195</v>
      </c>
      <c r="KX331" s="73"/>
      <c r="KY331" s="73">
        <v>1.8305203938115331</v>
      </c>
      <c r="KZ331" s="73"/>
    </row>
    <row r="332" spans="1:312" x14ac:dyDescent="0.25">
      <c r="A332" s="12" t="s">
        <v>622</v>
      </c>
      <c r="B332" s="4" t="s">
        <v>720</v>
      </c>
      <c r="C332" s="4" t="s">
        <v>663</v>
      </c>
      <c r="D332" s="4" t="s">
        <v>740</v>
      </c>
      <c r="E332" s="4" t="s">
        <v>31</v>
      </c>
      <c r="F332" s="12" t="s">
        <v>561</v>
      </c>
      <c r="G332" s="12" t="s">
        <v>556</v>
      </c>
      <c r="H332" s="24">
        <v>3</v>
      </c>
      <c r="I332" s="12" t="s">
        <v>557</v>
      </c>
      <c r="J332" s="54" t="s">
        <v>648</v>
      </c>
      <c r="K332" s="23">
        <v>998</v>
      </c>
      <c r="L332" s="94">
        <v>-3.295644969</v>
      </c>
      <c r="M332" s="94">
        <v>34.852435010999997</v>
      </c>
      <c r="N332" s="21">
        <v>43166</v>
      </c>
      <c r="O332" s="21">
        <v>43245</v>
      </c>
      <c r="P332" s="23">
        <f t="shared" si="38"/>
        <v>79</v>
      </c>
      <c r="R332" s="87" t="s">
        <v>94</v>
      </c>
      <c r="S332" s="81">
        <v>1</v>
      </c>
      <c r="T332" s="81">
        <v>1.25</v>
      </c>
      <c r="AK332" s="100">
        <v>1</v>
      </c>
      <c r="AQ332" s="100">
        <v>4</v>
      </c>
      <c r="CK332" s="100">
        <v>2</v>
      </c>
      <c r="CT332" s="100">
        <v>3</v>
      </c>
      <c r="EH332" s="25">
        <v>10</v>
      </c>
      <c r="EI332" s="100">
        <f t="shared" si="42"/>
        <v>20</v>
      </c>
      <c r="EJ332" s="25">
        <v>20</v>
      </c>
      <c r="EN332" s="1">
        <v>2</v>
      </c>
      <c r="EO332" s="4">
        <v>7.6</v>
      </c>
      <c r="ER332">
        <v>1</v>
      </c>
      <c r="EU332">
        <v>10</v>
      </c>
      <c r="FL332">
        <v>3</v>
      </c>
      <c r="HA332" s="4">
        <v>5</v>
      </c>
      <c r="HK332" s="4">
        <v>3</v>
      </c>
      <c r="HR332" s="4">
        <v>5</v>
      </c>
      <c r="IT332" s="4">
        <v>2</v>
      </c>
      <c r="JD332" s="68">
        <v>5</v>
      </c>
      <c r="JE332" s="12">
        <f t="shared" si="39"/>
        <v>34</v>
      </c>
      <c r="JF332" s="54">
        <v>28</v>
      </c>
      <c r="JH332" s="3" t="s">
        <v>788</v>
      </c>
      <c r="JI332" s="29" t="s">
        <v>908</v>
      </c>
      <c r="JS332">
        <v>2.64</v>
      </c>
      <c r="JT332">
        <v>14.33</v>
      </c>
      <c r="JU332" s="103">
        <v>10.220000000000001</v>
      </c>
      <c r="JW332" s="133">
        <v>9.1</v>
      </c>
      <c r="JZ332" s="106">
        <v>18.34</v>
      </c>
      <c r="KA332" s="5">
        <v>13.08</v>
      </c>
      <c r="KJ332" s="103" t="str">
        <f t="shared" si="40"/>
        <v/>
      </c>
      <c r="KK332" s="103" t="str">
        <f t="shared" si="41"/>
        <v/>
      </c>
      <c r="KL332" s="103">
        <f t="shared" si="43"/>
        <v>28.560000000000002</v>
      </c>
      <c r="KM332" s="103">
        <f>IF(ISBLANK(JU332),"",IF(ISBLANK(JS334),"",IFERROR(((JU332-JS334)/0.36/P332),"")))</f>
        <v>0.21448663853727148</v>
      </c>
      <c r="KN332" s="103">
        <f>IF(ISBLANK(JU332),"",IF(ISBLANK(JU334),"",IFERROR(((JU332-JU334)/0.36/P332),"")))</f>
        <v>-0.18143459915611815</v>
      </c>
      <c r="KO332" s="103">
        <f>IF(ISBLANK(KL332),"",IF(ISBLANK(JT334),"",IFERROR(((KL332-JT334)/0.36/P332),"")))</f>
        <v>0.71976090014064709</v>
      </c>
      <c r="KP332" s="103">
        <f>IF(ISBLANK(KL334),"",IF(ISBLANK(KL332),"",IFERROR(((KL332-KL334)/0.36/P332),"")))</f>
        <v>-1.5246132208157523</v>
      </c>
      <c r="KU332">
        <v>28.560000000000002</v>
      </c>
      <c r="KV332" s="73">
        <v>79.333333333333343</v>
      </c>
      <c r="KW332" s="73">
        <v>0.21448663853727148</v>
      </c>
      <c r="KX332" s="73">
        <v>-0.18143459915611815</v>
      </c>
      <c r="KY332" s="73">
        <v>0.71976090014064709</v>
      </c>
      <c r="KZ332" s="73">
        <v>-1.5246132208157523</v>
      </c>
    </row>
    <row r="333" spans="1:312" x14ac:dyDescent="0.25">
      <c r="A333" s="12" t="s">
        <v>623</v>
      </c>
      <c r="B333" s="4" t="s">
        <v>720</v>
      </c>
      <c r="C333" s="4" t="s">
        <v>663</v>
      </c>
      <c r="D333" s="4" t="s">
        <v>740</v>
      </c>
      <c r="E333" s="4" t="s">
        <v>31</v>
      </c>
      <c r="F333" s="12" t="s">
        <v>561</v>
      </c>
      <c r="G333" s="12" t="s">
        <v>556</v>
      </c>
      <c r="H333" s="24">
        <v>3</v>
      </c>
      <c r="I333" s="12" t="s">
        <v>562</v>
      </c>
      <c r="J333" s="54" t="s">
        <v>648</v>
      </c>
      <c r="K333" s="23">
        <v>998</v>
      </c>
      <c r="L333" s="94">
        <v>-3.295644969</v>
      </c>
      <c r="M333" s="94">
        <v>34.852435010999997</v>
      </c>
      <c r="N333" s="21">
        <v>43166</v>
      </c>
      <c r="O333" s="21">
        <v>43245</v>
      </c>
      <c r="P333" s="23">
        <f t="shared" si="38"/>
        <v>79</v>
      </c>
      <c r="R333" s="87" t="s">
        <v>94</v>
      </c>
      <c r="S333" s="81">
        <v>2</v>
      </c>
      <c r="T333" s="81">
        <v>2.75</v>
      </c>
      <c r="AQ333" s="100">
        <v>15</v>
      </c>
      <c r="AS333" s="100">
        <v>2</v>
      </c>
      <c r="CK333" s="100">
        <v>3</v>
      </c>
      <c r="EH333" s="25">
        <v>10</v>
      </c>
      <c r="EI333" s="100">
        <f t="shared" si="42"/>
        <v>30</v>
      </c>
      <c r="EJ333" s="25">
        <v>30</v>
      </c>
      <c r="EN333" s="1">
        <v>4.5</v>
      </c>
      <c r="EO333" s="4">
        <v>54.6</v>
      </c>
      <c r="FN333">
        <v>10</v>
      </c>
      <c r="GF333" s="4">
        <v>20</v>
      </c>
      <c r="GU333" s="4">
        <v>5</v>
      </c>
      <c r="HA333" s="4">
        <v>5</v>
      </c>
      <c r="IT333" s="4">
        <v>5</v>
      </c>
      <c r="JD333" s="68">
        <v>10</v>
      </c>
      <c r="JE333" s="12">
        <f t="shared" si="39"/>
        <v>55</v>
      </c>
      <c r="JF333" s="54">
        <v>55</v>
      </c>
      <c r="JI333" s="29" t="s">
        <v>908</v>
      </c>
      <c r="JS333">
        <v>12.7</v>
      </c>
      <c r="JT333">
        <v>18.59</v>
      </c>
      <c r="JU333" s="103">
        <v>24.59</v>
      </c>
      <c r="JW333" s="133">
        <v>17.02</v>
      </c>
      <c r="JZ333" s="106">
        <v>73.2</v>
      </c>
      <c r="KA333" s="5">
        <v>18.05</v>
      </c>
      <c r="KJ333" s="103" t="str">
        <f t="shared" si="40"/>
        <v/>
      </c>
      <c r="KK333" s="103" t="str">
        <f t="shared" si="41"/>
        <v/>
      </c>
      <c r="KL333" s="103">
        <f t="shared" si="43"/>
        <v>97.79</v>
      </c>
      <c r="KM333" s="103">
        <f>IF(ISBLANK(JU333),"",IF(ISBLANK(JS334),"",IFERROR(((JU333-JS334)/0.36/P333),"")))</f>
        <v>0.71976090014064698</v>
      </c>
      <c r="KN333" s="103">
        <f>IF(ISBLANK(JU333),"",IF(ISBLANK(JU334),"",IFERROR(((JU333-JU334)/0.36/P333),"")))</f>
        <v>0.32383966244725737</v>
      </c>
      <c r="KO333" s="103">
        <f>IF(ISBLANK(KL333),"",IF(ISBLANK(JT334),"",IFERROR(((KL333-JT334)/0.36/P333),"")))</f>
        <v>3.1540084388185656</v>
      </c>
      <c r="KP333" s="103">
        <f>IF(ISBLANK(KL334),"",IF(ISBLANK(KL333),"",IFERROR(((KL333-KL334)/0.36/P333),"")))</f>
        <v>0.9096343178621662</v>
      </c>
      <c r="KU333">
        <v>97.79</v>
      </c>
      <c r="KV333" s="73">
        <v>271.63888888888891</v>
      </c>
      <c r="KW333" s="73">
        <v>0.71976090014064698</v>
      </c>
      <c r="KX333" s="73">
        <v>0.32383966244725737</v>
      </c>
      <c r="KY333" s="73">
        <v>3.1540084388185656</v>
      </c>
      <c r="KZ333" s="73">
        <v>0.9096343178621662</v>
      </c>
    </row>
    <row r="334" spans="1:312" x14ac:dyDescent="0.25">
      <c r="A334" s="12" t="s">
        <v>624</v>
      </c>
      <c r="B334" s="4" t="s">
        <v>720</v>
      </c>
      <c r="C334" s="4" t="s">
        <v>663</v>
      </c>
      <c r="D334" s="4" t="s">
        <v>740</v>
      </c>
      <c r="E334" s="4" t="s">
        <v>31</v>
      </c>
      <c r="F334" s="12" t="s">
        <v>561</v>
      </c>
      <c r="G334" s="12" t="s">
        <v>556</v>
      </c>
      <c r="H334" s="24">
        <v>3</v>
      </c>
      <c r="I334" s="12" t="s">
        <v>559</v>
      </c>
      <c r="J334" s="54" t="s">
        <v>648</v>
      </c>
      <c r="K334" s="23">
        <v>998</v>
      </c>
      <c r="L334" s="94">
        <v>-3.295644969</v>
      </c>
      <c r="M334" s="94">
        <v>34.852435010999997</v>
      </c>
      <c r="N334" s="21">
        <v>43166</v>
      </c>
      <c r="O334" s="21">
        <v>43245</v>
      </c>
      <c r="P334" s="23">
        <f t="shared" si="38"/>
        <v>79</v>
      </c>
      <c r="R334" s="87" t="s">
        <v>94</v>
      </c>
      <c r="S334" s="81">
        <v>1.2</v>
      </c>
      <c r="T334" s="81">
        <v>1.88</v>
      </c>
      <c r="AQ334" s="100">
        <v>14</v>
      </c>
      <c r="CK334" s="100">
        <v>6</v>
      </c>
      <c r="EH334" s="25">
        <v>10</v>
      </c>
      <c r="EI334" s="100">
        <f t="shared" si="42"/>
        <v>30</v>
      </c>
      <c r="EJ334" s="25">
        <v>30</v>
      </c>
      <c r="EN334" s="1">
        <v>6</v>
      </c>
      <c r="EO334" s="4">
        <v>33.4</v>
      </c>
      <c r="EU334">
        <v>2</v>
      </c>
      <c r="FL334">
        <v>5</v>
      </c>
      <c r="FN334">
        <v>13</v>
      </c>
      <c r="JD334" s="68">
        <v>15</v>
      </c>
      <c r="JE334" s="12">
        <f t="shared" si="39"/>
        <v>35</v>
      </c>
      <c r="JF334" s="54">
        <v>35</v>
      </c>
      <c r="JI334" s="29" t="s">
        <v>908</v>
      </c>
      <c r="JS334">
        <v>4.12</v>
      </c>
      <c r="JT334">
        <v>8.09</v>
      </c>
      <c r="JU334" s="103">
        <v>15.38</v>
      </c>
      <c r="JW334" s="133">
        <v>12.08</v>
      </c>
      <c r="JZ334" s="106">
        <v>56.54</v>
      </c>
      <c r="KA334" s="5">
        <v>30.42</v>
      </c>
      <c r="KJ334" s="103" t="str">
        <f t="shared" ref="KJ334:KJ357" si="44">IF((AND(KF334="", KH334="")),"",KF334+KH334)</f>
        <v/>
      </c>
      <c r="KK334" s="103" t="str">
        <f t="shared" ref="KK334:KK357" si="45">IF((AND(KG334="", KI334="")),"",KG334+KI334)</f>
        <v/>
      </c>
      <c r="KL334" s="103">
        <f t="shared" si="43"/>
        <v>71.92</v>
      </c>
      <c r="KM334" s="103">
        <f>IF(ISBLANK(JU334),"",IF(ISBLANK(JS334),"",IFERROR(((JU334-JS334)/0.36/P334),"")))</f>
        <v>0.39592123769338966</v>
      </c>
      <c r="KO334" s="103">
        <f>IF(ISBLANK(KL334),"",IF(ISBLANK(JT334),"",IFERROR(((KL334-JT334)/0.36/P334),"")))</f>
        <v>2.2443741209563997</v>
      </c>
      <c r="KU334">
        <v>71.92</v>
      </c>
      <c r="KV334" s="73">
        <v>199.7777777777778</v>
      </c>
      <c r="KW334" s="73">
        <v>0.39592123769338966</v>
      </c>
      <c r="KX334" s="73"/>
      <c r="KY334" s="73">
        <v>2.2443741209563997</v>
      </c>
      <c r="KZ334" s="73"/>
    </row>
    <row r="335" spans="1:312" x14ac:dyDescent="0.25">
      <c r="A335" s="12" t="s">
        <v>625</v>
      </c>
      <c r="B335" s="4" t="s">
        <v>721</v>
      </c>
      <c r="C335" s="4" t="s">
        <v>663</v>
      </c>
      <c r="D335" s="4" t="s">
        <v>741</v>
      </c>
      <c r="E335" s="4" t="s">
        <v>31</v>
      </c>
      <c r="F335" s="12" t="s">
        <v>561</v>
      </c>
      <c r="G335" s="12" t="s">
        <v>556</v>
      </c>
      <c r="H335" s="24">
        <v>4</v>
      </c>
      <c r="I335" s="12" t="s">
        <v>557</v>
      </c>
      <c r="J335" s="54" t="s">
        <v>648</v>
      </c>
      <c r="K335" s="23">
        <v>1000</v>
      </c>
      <c r="L335" s="94">
        <v>-3.296013018</v>
      </c>
      <c r="M335" s="94">
        <v>34.854326974999999</v>
      </c>
      <c r="N335" s="21">
        <v>43166</v>
      </c>
      <c r="O335" s="21">
        <v>43245</v>
      </c>
      <c r="P335" s="23">
        <f t="shared" si="38"/>
        <v>79</v>
      </c>
      <c r="R335" s="87" t="s">
        <v>94</v>
      </c>
      <c r="S335" s="81">
        <v>0.5</v>
      </c>
      <c r="T335" s="81">
        <v>1.75</v>
      </c>
      <c r="AQ335" s="100">
        <v>15</v>
      </c>
      <c r="CT335" s="100">
        <v>2</v>
      </c>
      <c r="DD335" s="100">
        <v>3</v>
      </c>
      <c r="EH335" s="25">
        <v>10</v>
      </c>
      <c r="EI335" s="100">
        <f t="shared" si="42"/>
        <v>30</v>
      </c>
      <c r="EJ335" s="25">
        <v>30</v>
      </c>
      <c r="EN335" s="1">
        <v>2</v>
      </c>
      <c r="EO335" s="4">
        <v>32</v>
      </c>
      <c r="EU335">
        <v>5</v>
      </c>
      <c r="FN335">
        <v>2</v>
      </c>
      <c r="GF335" s="4">
        <v>20</v>
      </c>
      <c r="GG335" s="4">
        <v>3</v>
      </c>
      <c r="HK335" s="4">
        <v>10</v>
      </c>
      <c r="HZ335" s="4">
        <v>1</v>
      </c>
      <c r="IP335" s="4">
        <v>3</v>
      </c>
      <c r="IT335" s="4">
        <v>2</v>
      </c>
      <c r="JD335" s="68">
        <v>20</v>
      </c>
      <c r="JE335" s="12">
        <f t="shared" si="39"/>
        <v>66</v>
      </c>
      <c r="JF335" s="54">
        <v>66</v>
      </c>
      <c r="JI335" s="29" t="s">
        <v>908</v>
      </c>
      <c r="JS335">
        <v>6.64</v>
      </c>
      <c r="JT335">
        <v>20.74</v>
      </c>
      <c r="JU335" s="103">
        <v>31.15</v>
      </c>
      <c r="JW335" s="133">
        <v>28.88</v>
      </c>
      <c r="JZ335" s="106">
        <v>30.9</v>
      </c>
      <c r="KA335" s="5">
        <v>13.35</v>
      </c>
      <c r="KJ335" s="103" t="str">
        <f t="shared" si="44"/>
        <v/>
      </c>
      <c r="KK335" s="103" t="str">
        <f t="shared" si="45"/>
        <v/>
      </c>
      <c r="KL335" s="103">
        <f t="shared" si="43"/>
        <v>62.05</v>
      </c>
      <c r="KM335" s="103">
        <f>IF(ISBLANK(JU335),"",IF(ISBLANK(JS337),"",IFERROR(((JU335-JS337)/0.36/P335),"")))</f>
        <v>0.86568213783403658</v>
      </c>
      <c r="KN335" s="103">
        <f>IF(ISBLANK(JU335),"",IF(ISBLANK(JU337),"",IFERROR(((JU335-JU337)/0.36/P335),"")))</f>
        <v>0.6188466947960618</v>
      </c>
      <c r="KO335" s="103">
        <f>IF(ISBLANK(KL335),"",IF(ISBLANK(JT337),"",IFERROR(((KL335-JT337)/0.36/P335),"")))</f>
        <v>1.1814345991561179</v>
      </c>
      <c r="KP335" s="103">
        <f>IF(ISBLANK(KL337),"",IF(ISBLANK(KL335),"",IFERROR(((KL335-KL337)/0.36/P335),"")))</f>
        <v>0.5</v>
      </c>
      <c r="KU335">
        <v>62.05</v>
      </c>
      <c r="KV335" s="73">
        <v>172.36111111111111</v>
      </c>
      <c r="KW335" s="73">
        <v>0.86568213783403658</v>
      </c>
      <c r="KX335" s="73">
        <v>0.6188466947960618</v>
      </c>
      <c r="KY335" s="73">
        <v>1.1814345991561179</v>
      </c>
      <c r="KZ335" s="73">
        <v>0.5</v>
      </c>
    </row>
    <row r="336" spans="1:312" x14ac:dyDescent="0.25">
      <c r="A336" s="12" t="s">
        <v>626</v>
      </c>
      <c r="B336" s="4" t="s">
        <v>721</v>
      </c>
      <c r="C336" s="4" t="s">
        <v>663</v>
      </c>
      <c r="D336" s="4" t="s">
        <v>741</v>
      </c>
      <c r="E336" s="4" t="s">
        <v>31</v>
      </c>
      <c r="F336" s="12" t="s">
        <v>561</v>
      </c>
      <c r="G336" s="12" t="s">
        <v>556</v>
      </c>
      <c r="H336" s="24">
        <v>4</v>
      </c>
      <c r="I336" s="12" t="s">
        <v>562</v>
      </c>
      <c r="J336" s="54" t="s">
        <v>648</v>
      </c>
      <c r="K336" s="23">
        <v>1000</v>
      </c>
      <c r="L336" s="94">
        <v>-3.296013018</v>
      </c>
      <c r="M336" s="94">
        <v>34.854326974999999</v>
      </c>
      <c r="N336" s="21">
        <v>43166</v>
      </c>
      <c r="O336" s="21">
        <v>43245</v>
      </c>
      <c r="P336" s="23">
        <f t="shared" si="38"/>
        <v>79</v>
      </c>
      <c r="R336" s="87" t="s">
        <v>94</v>
      </c>
      <c r="S336" s="81">
        <v>1.5</v>
      </c>
      <c r="T336" s="81">
        <v>2</v>
      </c>
      <c r="AQ336" s="100">
        <v>20</v>
      </c>
      <c r="BC336" s="100">
        <v>5</v>
      </c>
      <c r="BK336" s="100">
        <v>2</v>
      </c>
      <c r="CE336" s="100">
        <v>2</v>
      </c>
      <c r="DX336" s="100">
        <v>1</v>
      </c>
      <c r="EH336" s="25">
        <v>5</v>
      </c>
      <c r="EI336" s="100">
        <f t="shared" si="42"/>
        <v>35</v>
      </c>
      <c r="EJ336" s="25">
        <v>35</v>
      </c>
      <c r="EN336" s="1">
        <v>3</v>
      </c>
      <c r="EO336" s="4">
        <v>55.2</v>
      </c>
      <c r="FC336">
        <v>2</v>
      </c>
      <c r="FN336">
        <v>10</v>
      </c>
      <c r="GF336" s="4">
        <v>20</v>
      </c>
      <c r="HA336" s="4">
        <v>5</v>
      </c>
      <c r="IT336" s="4">
        <v>5</v>
      </c>
      <c r="IV336" s="4">
        <v>10</v>
      </c>
      <c r="JD336" s="68">
        <v>15</v>
      </c>
      <c r="JE336" s="12">
        <f t="shared" si="39"/>
        <v>67</v>
      </c>
      <c r="JF336" s="54">
        <v>67</v>
      </c>
      <c r="JI336" s="29" t="s">
        <v>908</v>
      </c>
      <c r="JS336">
        <v>5.37</v>
      </c>
      <c r="JT336">
        <v>16.52</v>
      </c>
      <c r="JU336" s="103">
        <v>16.489999999999998</v>
      </c>
      <c r="JW336" s="133">
        <v>12.89</v>
      </c>
      <c r="JZ336" s="106">
        <v>60.15</v>
      </c>
      <c r="KA336" s="5">
        <v>19.88</v>
      </c>
      <c r="KJ336" s="103" t="str">
        <f t="shared" si="44"/>
        <v/>
      </c>
      <c r="KK336" s="103" t="str">
        <f t="shared" si="45"/>
        <v/>
      </c>
      <c r="KL336" s="103">
        <f t="shared" si="43"/>
        <v>76.64</v>
      </c>
      <c r="KM336" s="103">
        <f>IF(ISBLANK(JU336),"",IF(ISBLANK(JS337),"",IFERROR(((JU336-JS337)/0.36/P336),"")))</f>
        <v>0.35021097046413496</v>
      </c>
      <c r="KN336" s="103">
        <f>IF(ISBLANK(JU336),"",IF(ISBLANK(JU337),"",IFERROR(((JU336-JU337)/0.36/P336),"")))</f>
        <v>0.10337552742616027</v>
      </c>
      <c r="KO336" s="103">
        <f>IF(ISBLANK(KL336),"",IF(ISBLANK(JT337),"",IFERROR(((KL336-JT337)/0.36/P336),"")))</f>
        <v>1.6944444444444444</v>
      </c>
      <c r="KP336" s="103">
        <f>IF(ISBLANK(KL337),"",IF(ISBLANK(KL336),"",IFERROR(((KL336-KL337)/0.36/P336),"")))</f>
        <v>1.0130098452883265</v>
      </c>
      <c r="KU336">
        <v>76.64</v>
      </c>
      <c r="KV336" s="73">
        <v>212.88888888888889</v>
      </c>
      <c r="KW336" s="73">
        <v>0.35021097046413496</v>
      </c>
      <c r="KX336" s="73">
        <v>0.10337552742616027</v>
      </c>
      <c r="KY336" s="73">
        <v>1.6944444444444444</v>
      </c>
      <c r="KZ336" s="73">
        <v>1.0130098452883265</v>
      </c>
    </row>
    <row r="337" spans="1:312" x14ac:dyDescent="0.25">
      <c r="A337" s="12" t="s">
        <v>627</v>
      </c>
      <c r="B337" s="4" t="s">
        <v>721</v>
      </c>
      <c r="C337" s="4" t="s">
        <v>663</v>
      </c>
      <c r="D337" s="4" t="s">
        <v>741</v>
      </c>
      <c r="E337" s="4" t="s">
        <v>31</v>
      </c>
      <c r="F337" s="12" t="s">
        <v>561</v>
      </c>
      <c r="G337" s="12" t="s">
        <v>556</v>
      </c>
      <c r="H337" s="24">
        <v>4</v>
      </c>
      <c r="I337" s="12" t="s">
        <v>559</v>
      </c>
      <c r="J337" s="54" t="s">
        <v>648</v>
      </c>
      <c r="K337" s="23">
        <v>1000</v>
      </c>
      <c r="L337" s="94">
        <v>-3.296013018</v>
      </c>
      <c r="M337" s="94">
        <v>34.854326974999999</v>
      </c>
      <c r="N337" s="21">
        <v>43166</v>
      </c>
      <c r="O337" s="21">
        <v>43245</v>
      </c>
      <c r="P337" s="23">
        <f t="shared" si="38"/>
        <v>79</v>
      </c>
      <c r="R337" s="87" t="s">
        <v>94</v>
      </c>
      <c r="S337" s="81">
        <v>1.5</v>
      </c>
      <c r="T337" s="81">
        <v>2.38</v>
      </c>
      <c r="AQ337" s="100">
        <v>20</v>
      </c>
      <c r="CE337" s="100">
        <v>5</v>
      </c>
      <c r="CK337" s="100">
        <v>5</v>
      </c>
      <c r="CT337" s="100">
        <v>5</v>
      </c>
      <c r="EH337" s="25">
        <v>10</v>
      </c>
      <c r="EI337" s="100">
        <f t="shared" si="42"/>
        <v>45</v>
      </c>
      <c r="EJ337" s="25">
        <v>45</v>
      </c>
      <c r="EN337" s="1">
        <v>2</v>
      </c>
      <c r="EO337" s="4">
        <v>22</v>
      </c>
      <c r="EU337">
        <v>5</v>
      </c>
      <c r="FN337">
        <v>15</v>
      </c>
      <c r="GF337" s="4">
        <v>5</v>
      </c>
      <c r="IQ337" s="4">
        <v>3</v>
      </c>
      <c r="IT337" s="4">
        <v>3</v>
      </c>
      <c r="JD337" s="68">
        <v>10</v>
      </c>
      <c r="JE337" s="12">
        <f t="shared" si="39"/>
        <v>41</v>
      </c>
      <c r="JF337" s="54">
        <v>41</v>
      </c>
      <c r="JI337" s="29" t="s">
        <v>908</v>
      </c>
      <c r="JS337">
        <v>6.53</v>
      </c>
      <c r="JT337">
        <v>28.450000000000003</v>
      </c>
      <c r="JU337" s="103">
        <v>13.55</v>
      </c>
      <c r="JW337" s="133">
        <v>10.75</v>
      </c>
      <c r="JZ337" s="106">
        <v>34.28</v>
      </c>
      <c r="KA337" s="5">
        <v>34.28</v>
      </c>
      <c r="KJ337" s="103" t="str">
        <f t="shared" si="44"/>
        <v/>
      </c>
      <c r="KK337" s="103" t="str">
        <f t="shared" si="45"/>
        <v/>
      </c>
      <c r="KL337" s="103">
        <f t="shared" si="43"/>
        <v>47.83</v>
      </c>
      <c r="KM337" s="103">
        <f>IF(ISBLANK(JU337),"",IF(ISBLANK(JS337),"",IFERROR(((JU337-JS337)/0.36/P337),"")))</f>
        <v>0.24683544303797472</v>
      </c>
      <c r="KO337" s="103">
        <f>IF(ISBLANK(KL337),"",IF(ISBLANK(JT337),"",IFERROR(((KL337-JT337)/0.36/P337),"")))</f>
        <v>0.68143459915611804</v>
      </c>
      <c r="KU337">
        <v>47.83</v>
      </c>
      <c r="KV337" s="73">
        <v>132.86111111111111</v>
      </c>
      <c r="KW337" s="73">
        <v>0.24683544303797472</v>
      </c>
      <c r="KX337" s="73"/>
      <c r="KY337" s="73">
        <v>0.68143459915611804</v>
      </c>
      <c r="KZ337" s="73"/>
    </row>
    <row r="338" spans="1:312" x14ac:dyDescent="0.25">
      <c r="A338" s="12" t="s">
        <v>628</v>
      </c>
      <c r="B338" s="4" t="s">
        <v>722</v>
      </c>
      <c r="C338" s="4" t="s">
        <v>664</v>
      </c>
      <c r="D338" s="4" t="s">
        <v>742</v>
      </c>
      <c r="E338" s="4" t="s">
        <v>59</v>
      </c>
      <c r="F338" s="12" t="s">
        <v>561</v>
      </c>
      <c r="G338" s="12" t="s">
        <v>560</v>
      </c>
      <c r="H338" s="24">
        <v>1</v>
      </c>
      <c r="I338" s="12" t="s">
        <v>557</v>
      </c>
      <c r="J338" s="54" t="s">
        <v>648</v>
      </c>
      <c r="K338" s="23">
        <v>1009</v>
      </c>
      <c r="L338" s="94">
        <v>-3.3032119830000002</v>
      </c>
      <c r="M338" s="94">
        <v>34.847736032999997</v>
      </c>
      <c r="N338" s="21">
        <v>43167</v>
      </c>
      <c r="O338" s="21">
        <v>43244</v>
      </c>
      <c r="P338" s="23">
        <f t="shared" si="38"/>
        <v>77</v>
      </c>
      <c r="R338" s="87" t="s">
        <v>292</v>
      </c>
      <c r="S338" s="81">
        <v>4</v>
      </c>
      <c r="T338" s="81">
        <v>9.25</v>
      </c>
      <c r="W338" s="100">
        <v>10</v>
      </c>
      <c r="BD338" s="100">
        <v>5</v>
      </c>
      <c r="BO338" s="100">
        <v>10</v>
      </c>
      <c r="BY338" s="100">
        <v>15</v>
      </c>
      <c r="DH338" s="100">
        <v>10</v>
      </c>
      <c r="EH338" s="25">
        <v>10</v>
      </c>
      <c r="EI338" s="100">
        <f t="shared" si="42"/>
        <v>60</v>
      </c>
      <c r="EJ338" s="25">
        <v>60</v>
      </c>
      <c r="EN338" s="1">
        <v>2</v>
      </c>
      <c r="EO338" s="4">
        <v>54.2</v>
      </c>
      <c r="FG338">
        <v>15</v>
      </c>
      <c r="FK338">
        <v>3</v>
      </c>
      <c r="FZ338" s="4">
        <v>2</v>
      </c>
      <c r="GC338" s="4">
        <v>2</v>
      </c>
      <c r="GF338" s="4">
        <v>2</v>
      </c>
      <c r="GL338" s="4">
        <v>2</v>
      </c>
      <c r="GO338" s="4">
        <v>5</v>
      </c>
      <c r="GU338" s="4">
        <v>3</v>
      </c>
      <c r="IU338" s="4">
        <v>2</v>
      </c>
      <c r="IW338" s="4">
        <v>3</v>
      </c>
      <c r="IX338" s="4">
        <v>1</v>
      </c>
      <c r="JD338" s="68">
        <v>70</v>
      </c>
      <c r="JE338" s="12">
        <f t="shared" si="39"/>
        <v>110</v>
      </c>
      <c r="JF338" s="54">
        <v>90</v>
      </c>
      <c r="JH338" s="3" t="s">
        <v>789</v>
      </c>
      <c r="JI338" s="29" t="s">
        <v>908</v>
      </c>
      <c r="JT338">
        <v>93.2</v>
      </c>
      <c r="JU338" s="104">
        <v>41.13</v>
      </c>
      <c r="JZ338" s="106">
        <v>49.11</v>
      </c>
      <c r="KA338" s="5">
        <v>23.98</v>
      </c>
      <c r="KJ338" s="103" t="str">
        <f t="shared" si="44"/>
        <v/>
      </c>
      <c r="KK338" s="103" t="str">
        <f t="shared" si="45"/>
        <v/>
      </c>
      <c r="KL338" s="103">
        <f t="shared" si="43"/>
        <v>90.240000000000009</v>
      </c>
      <c r="KM338" s="103">
        <f>IF(ISBLANK(JU338),"",IF(ISBLANK(JS339),"",IFERROR(((JU338-JS339)/0.36/P338),"")))</f>
        <v>1.0974025974025976</v>
      </c>
      <c r="KN338" s="103">
        <f>IF(ISBLANK(JU338),"",IF(ISBLANK(JU339),"",IFERROR(((JU338-JU339)/0.36/P338),"")))</f>
        <v>0.95021645021645051</v>
      </c>
      <c r="KO338" s="103">
        <f>IF(ISBLANK(KL338),"",IF(ISBLANK(JT339),"",IFERROR(((KL338-JT339)/0.36/P338),"")))</f>
        <v>1.651515151515152</v>
      </c>
      <c r="KP338" s="103">
        <f>IF(ISBLANK(KL339),"",IF(ISBLANK(KL338),"",IFERROR(((KL338-KL339)/0.36/P338),"")))</f>
        <v>1.9567099567099571</v>
      </c>
      <c r="KU338">
        <v>90.240000000000009</v>
      </c>
      <c r="KV338" s="73">
        <v>250.66666666666671</v>
      </c>
      <c r="KW338" s="73">
        <v>1.0974025974025976</v>
      </c>
      <c r="KX338" s="73">
        <v>0.95021645021645051</v>
      </c>
      <c r="KY338" s="73">
        <v>1.651515151515152</v>
      </c>
      <c r="KZ338" s="73">
        <v>1.9567099567099571</v>
      </c>
    </row>
    <row r="339" spans="1:312" x14ac:dyDescent="0.25">
      <c r="A339" s="12" t="s">
        <v>629</v>
      </c>
      <c r="B339" s="4" t="s">
        <v>722</v>
      </c>
      <c r="C339" s="4" t="s">
        <v>664</v>
      </c>
      <c r="D339" s="4" t="s">
        <v>742</v>
      </c>
      <c r="E339" s="4" t="s">
        <v>59</v>
      </c>
      <c r="F339" s="12" t="s">
        <v>561</v>
      </c>
      <c r="G339" s="12" t="s">
        <v>560</v>
      </c>
      <c r="H339" s="24">
        <v>1</v>
      </c>
      <c r="I339" s="12" t="s">
        <v>559</v>
      </c>
      <c r="J339" s="54" t="s">
        <v>648</v>
      </c>
      <c r="K339" s="23">
        <v>1009</v>
      </c>
      <c r="L339" s="94">
        <v>-3.3032119830000002</v>
      </c>
      <c r="M339" s="94">
        <v>34.847736032999997</v>
      </c>
      <c r="N339" s="21">
        <v>43167</v>
      </c>
      <c r="O339" s="21">
        <v>43244</v>
      </c>
      <c r="P339" s="23">
        <f t="shared" si="38"/>
        <v>77</v>
      </c>
      <c r="R339" s="87" t="s">
        <v>292</v>
      </c>
      <c r="S339" s="81">
        <v>2.5</v>
      </c>
      <c r="T339" s="81">
        <v>5.75</v>
      </c>
      <c r="BD339" s="100">
        <v>15</v>
      </c>
      <c r="BG339" s="100">
        <v>15</v>
      </c>
      <c r="BO339" s="100">
        <v>10</v>
      </c>
      <c r="DX339" s="100">
        <v>5</v>
      </c>
      <c r="EH339" s="25">
        <v>25</v>
      </c>
      <c r="EI339" s="100">
        <f t="shared" si="42"/>
        <v>70</v>
      </c>
      <c r="EJ339" s="25">
        <v>70</v>
      </c>
      <c r="EN339" s="1">
        <v>3</v>
      </c>
      <c r="EO339" s="4">
        <v>17.2</v>
      </c>
      <c r="FZ339" s="4">
        <v>3</v>
      </c>
      <c r="GC339" s="4">
        <v>10</v>
      </c>
      <c r="GF339" s="4">
        <v>2</v>
      </c>
      <c r="GK339" s="4">
        <v>1</v>
      </c>
      <c r="GU339" s="4">
        <v>3</v>
      </c>
      <c r="IT339" s="4">
        <v>1</v>
      </c>
      <c r="JD339" s="68">
        <v>30</v>
      </c>
      <c r="JE339" s="12">
        <f t="shared" si="39"/>
        <v>50</v>
      </c>
      <c r="JF339" s="54">
        <v>50</v>
      </c>
      <c r="JI339" s="29" t="s">
        <v>908</v>
      </c>
      <c r="JS339">
        <v>10.71</v>
      </c>
      <c r="JT339">
        <v>44.46</v>
      </c>
      <c r="JU339" s="103">
        <v>14.79</v>
      </c>
      <c r="JW339" s="133">
        <v>11.51</v>
      </c>
      <c r="JZ339" s="106">
        <v>21.21</v>
      </c>
      <c r="KA339" s="5">
        <v>14.98</v>
      </c>
      <c r="KJ339" s="103" t="str">
        <f t="shared" si="44"/>
        <v/>
      </c>
      <c r="KK339" s="103" t="str">
        <f t="shared" si="45"/>
        <v/>
      </c>
      <c r="KL339" s="103">
        <f t="shared" si="43"/>
        <v>36</v>
      </c>
      <c r="KM339" s="103">
        <f>IF(ISBLANK(JU339),"",IF(ISBLANK(JS339),"",IFERROR(((JU339-JS339)/0.36/P339),"")))</f>
        <v>0.14718614718614711</v>
      </c>
      <c r="KO339" s="103">
        <f>IF(ISBLANK(KL339),"",IF(ISBLANK(JT339),"",IFERROR(((KL339-JT339)/0.36/P339),"")))</f>
        <v>-0.30519480519480524</v>
      </c>
      <c r="KU339">
        <v>36</v>
      </c>
      <c r="KV339" s="73">
        <v>100</v>
      </c>
      <c r="KW339" s="73">
        <v>0.14718614718614711</v>
      </c>
      <c r="KX339" s="73"/>
      <c r="KY339" s="73">
        <v>-0.30519480519480524</v>
      </c>
      <c r="KZ339" s="73"/>
    </row>
    <row r="340" spans="1:312" x14ac:dyDescent="0.25">
      <c r="A340" s="12" t="s">
        <v>630</v>
      </c>
      <c r="B340" s="4" t="s">
        <v>723</v>
      </c>
      <c r="C340" s="4" t="s">
        <v>664</v>
      </c>
      <c r="D340" s="4" t="s">
        <v>743</v>
      </c>
      <c r="E340" s="4" t="s">
        <v>59</v>
      </c>
      <c r="F340" s="12" t="s">
        <v>561</v>
      </c>
      <c r="G340" s="12" t="s">
        <v>560</v>
      </c>
      <c r="H340" s="24">
        <v>2</v>
      </c>
      <c r="I340" s="12" t="s">
        <v>557</v>
      </c>
      <c r="J340" s="54" t="s">
        <v>648</v>
      </c>
      <c r="K340" s="23">
        <v>1006</v>
      </c>
      <c r="L340" s="94">
        <v>-3.40842599</v>
      </c>
      <c r="M340" s="94">
        <v>34.850243982000002</v>
      </c>
      <c r="N340" s="21">
        <v>43167</v>
      </c>
      <c r="O340" s="21">
        <v>43244</v>
      </c>
      <c r="P340" s="23">
        <f t="shared" si="38"/>
        <v>77</v>
      </c>
      <c r="R340" s="87" t="s">
        <v>292</v>
      </c>
      <c r="S340" s="81">
        <v>3</v>
      </c>
      <c r="T340" s="81">
        <v>4.63</v>
      </c>
      <c r="AH340" s="100">
        <v>5</v>
      </c>
      <c r="BJ340" s="100">
        <v>3</v>
      </c>
      <c r="BO340" s="100">
        <v>10</v>
      </c>
      <c r="CK340" s="100">
        <v>5</v>
      </c>
      <c r="DG340" s="100">
        <v>2</v>
      </c>
      <c r="EH340" s="25">
        <v>25</v>
      </c>
      <c r="EI340" s="100">
        <f t="shared" si="42"/>
        <v>50</v>
      </c>
      <c r="EJ340" s="25">
        <v>50</v>
      </c>
      <c r="EN340" s="1">
        <v>4.5</v>
      </c>
      <c r="EO340" s="4">
        <v>24.4</v>
      </c>
      <c r="FR340" s="4">
        <v>5</v>
      </c>
      <c r="GF340" s="4">
        <v>1</v>
      </c>
      <c r="GK340" s="4">
        <v>2</v>
      </c>
      <c r="HG340" s="4">
        <v>5</v>
      </c>
      <c r="HZ340" s="4">
        <v>5</v>
      </c>
      <c r="IC340" s="4">
        <v>5</v>
      </c>
      <c r="IY340" s="4">
        <v>5</v>
      </c>
      <c r="IZ340" s="4">
        <v>2</v>
      </c>
      <c r="JD340" s="68">
        <v>60</v>
      </c>
      <c r="JE340" s="12">
        <f t="shared" si="39"/>
        <v>90</v>
      </c>
      <c r="JF340" s="54">
        <v>90</v>
      </c>
      <c r="JI340" s="29" t="s">
        <v>908</v>
      </c>
      <c r="JS340">
        <v>4.87</v>
      </c>
      <c r="JT340">
        <v>48.66</v>
      </c>
      <c r="JU340" s="104">
        <v>36.33</v>
      </c>
      <c r="JZ340" s="106">
        <v>40.53</v>
      </c>
      <c r="KA340" s="5">
        <v>27.78</v>
      </c>
      <c r="KJ340" s="103" t="str">
        <f t="shared" si="44"/>
        <v/>
      </c>
      <c r="KK340" s="103" t="str">
        <f t="shared" si="45"/>
        <v/>
      </c>
      <c r="KL340" s="103">
        <f t="shared" si="43"/>
        <v>76.86</v>
      </c>
      <c r="KM340" s="103">
        <f>IF(ISBLANK(JU340),"",IF(ISBLANK(JS341),"",IFERROR(((JU340-JS341)/0.36/P340),"")))</f>
        <v>1.2344877344877345</v>
      </c>
      <c r="KN340" s="103">
        <f>IF(ISBLANK(JU340),"",IF(ISBLANK(JU341),"",IFERROR(((JU340-JU341)/0.36/P340),"")))</f>
        <v>0.33441558441558439</v>
      </c>
      <c r="KO340" s="103">
        <f>IF(ISBLANK(KL340),"",IF(ISBLANK(JT341),"",IFERROR(((KL340-JT341)/0.36/P340),"")))</f>
        <v>2.1984126984126982</v>
      </c>
      <c r="KP340" s="103">
        <f>IF(ISBLANK(KL341),"",IF(ISBLANK(KL340),"",IFERROR(((KL340-KL341)/0.36/P340),"")))</f>
        <v>1.3062770562770565</v>
      </c>
      <c r="KU340">
        <v>76.86</v>
      </c>
      <c r="KV340" s="73">
        <v>213.5</v>
      </c>
      <c r="KW340" s="73">
        <v>1.2344877344877345</v>
      </c>
      <c r="KX340" s="73">
        <v>0.33441558441558439</v>
      </c>
      <c r="KY340" s="73">
        <v>2.1984126984126982</v>
      </c>
      <c r="KZ340" s="73">
        <v>1.3062770562770565</v>
      </c>
    </row>
    <row r="341" spans="1:312" x14ac:dyDescent="0.25">
      <c r="A341" s="12" t="s">
        <v>631</v>
      </c>
      <c r="B341" s="4" t="s">
        <v>723</v>
      </c>
      <c r="C341" s="4" t="s">
        <v>664</v>
      </c>
      <c r="D341" s="12" t="s">
        <v>743</v>
      </c>
      <c r="E341" s="4" t="s">
        <v>59</v>
      </c>
      <c r="F341" s="12" t="s">
        <v>561</v>
      </c>
      <c r="G341" s="12" t="s">
        <v>560</v>
      </c>
      <c r="H341" s="24">
        <v>2</v>
      </c>
      <c r="I341" s="12" t="s">
        <v>559</v>
      </c>
      <c r="J341" s="54" t="s">
        <v>648</v>
      </c>
      <c r="K341" s="24">
        <v>1006</v>
      </c>
      <c r="L341" s="94">
        <v>-3.40842599</v>
      </c>
      <c r="M341" s="94">
        <v>34.850243982000002</v>
      </c>
      <c r="N341" s="21">
        <v>43167</v>
      </c>
      <c r="O341" s="21">
        <v>43244</v>
      </c>
      <c r="P341" s="23">
        <f t="shared" si="38"/>
        <v>77</v>
      </c>
      <c r="R341" s="87" t="s">
        <v>292</v>
      </c>
      <c r="S341" s="81">
        <v>2</v>
      </c>
      <c r="T341" s="81">
        <v>7.25</v>
      </c>
      <c r="AH341" s="100">
        <v>10</v>
      </c>
      <c r="BK341" s="100">
        <v>2</v>
      </c>
      <c r="BY341" s="100">
        <v>2</v>
      </c>
      <c r="CE341" s="100">
        <v>1</v>
      </c>
      <c r="DQ341" s="100">
        <v>10</v>
      </c>
      <c r="DR341" s="100">
        <v>3</v>
      </c>
      <c r="EH341" s="25">
        <v>10</v>
      </c>
      <c r="EI341" s="100">
        <f t="shared" si="42"/>
        <v>38</v>
      </c>
      <c r="EJ341" s="25">
        <v>38</v>
      </c>
      <c r="EN341" s="1">
        <v>1.5</v>
      </c>
      <c r="EO341" s="4">
        <v>10.6</v>
      </c>
      <c r="FG341">
        <v>2</v>
      </c>
      <c r="FR341" s="4">
        <v>5</v>
      </c>
      <c r="GC341" s="4">
        <v>3</v>
      </c>
      <c r="GK341" s="4">
        <v>2</v>
      </c>
      <c r="HA341" s="4">
        <v>5</v>
      </c>
      <c r="HC341" s="4">
        <v>5</v>
      </c>
      <c r="JD341" s="68">
        <v>40</v>
      </c>
      <c r="JE341" s="12">
        <f t="shared" si="39"/>
        <v>62</v>
      </c>
      <c r="JF341" s="54">
        <v>55</v>
      </c>
      <c r="JI341" s="29" t="s">
        <v>908</v>
      </c>
      <c r="JS341">
        <v>2.11</v>
      </c>
      <c r="JT341">
        <v>15.92</v>
      </c>
      <c r="JU341" s="103">
        <v>27.06</v>
      </c>
      <c r="JW341" s="133">
        <v>18.190000000000001</v>
      </c>
      <c r="JZ341" s="106">
        <v>13.59</v>
      </c>
      <c r="KA341" s="5">
        <v>12.11</v>
      </c>
      <c r="KJ341" s="103" t="str">
        <f t="shared" si="44"/>
        <v/>
      </c>
      <c r="KK341" s="103" t="str">
        <f t="shared" si="45"/>
        <v/>
      </c>
      <c r="KL341" s="103">
        <f t="shared" si="43"/>
        <v>40.65</v>
      </c>
      <c r="KM341" s="103">
        <f>IF(ISBLANK(JU341),"",IF(ISBLANK(JS341),"",IFERROR(((JU341-JS341)/0.36/P341),"")))</f>
        <v>0.90007215007215013</v>
      </c>
      <c r="KO341" s="103">
        <f>IF(ISBLANK(KL341),"",IF(ISBLANK(JT341),"",IFERROR(((KL341-JT341)/0.36/P341),"")))</f>
        <v>0.89213564213564212</v>
      </c>
      <c r="KU341">
        <v>40.65</v>
      </c>
      <c r="KV341" s="73">
        <v>112.91666666666667</v>
      </c>
      <c r="KW341" s="73">
        <v>0.90007215007215013</v>
      </c>
      <c r="KX341" s="73"/>
      <c r="KY341" s="73">
        <v>0.89213564213564212</v>
      </c>
      <c r="KZ341" s="73"/>
    </row>
    <row r="342" spans="1:312" x14ac:dyDescent="0.25">
      <c r="A342" s="12" t="s">
        <v>632</v>
      </c>
      <c r="B342" s="12" t="s">
        <v>724</v>
      </c>
      <c r="C342" s="12" t="s">
        <v>664</v>
      </c>
      <c r="D342" s="12" t="s">
        <v>744</v>
      </c>
      <c r="E342" s="4" t="s">
        <v>59</v>
      </c>
      <c r="F342" s="12" t="s">
        <v>561</v>
      </c>
      <c r="G342" s="12" t="s">
        <v>560</v>
      </c>
      <c r="H342" s="24">
        <v>3</v>
      </c>
      <c r="I342" s="12" t="s">
        <v>557</v>
      </c>
      <c r="J342" s="54" t="s">
        <v>648</v>
      </c>
      <c r="K342" s="24">
        <v>1001</v>
      </c>
      <c r="L342" s="94">
        <v>-3.4063160140000002</v>
      </c>
      <c r="M342" s="94">
        <v>34.850407009999998</v>
      </c>
      <c r="N342" s="21">
        <v>43167</v>
      </c>
      <c r="O342" s="21">
        <v>43244</v>
      </c>
      <c r="P342" s="23">
        <f t="shared" si="38"/>
        <v>77</v>
      </c>
      <c r="R342" s="87" t="s">
        <v>292</v>
      </c>
      <c r="S342" s="81">
        <v>2</v>
      </c>
      <c r="T342" s="81">
        <v>3.5</v>
      </c>
      <c r="AF342" s="100">
        <v>5</v>
      </c>
      <c r="AH342" s="100">
        <v>5</v>
      </c>
      <c r="BD342" s="100">
        <v>5</v>
      </c>
      <c r="BG342" s="100">
        <v>10</v>
      </c>
      <c r="DJ342" s="100">
        <v>5</v>
      </c>
      <c r="DX342" s="100">
        <v>5</v>
      </c>
      <c r="EH342" s="25">
        <v>20</v>
      </c>
      <c r="EI342" s="100">
        <f t="shared" si="42"/>
        <v>55</v>
      </c>
      <c r="EJ342" s="25">
        <v>55</v>
      </c>
      <c r="EN342" s="1">
        <v>5.5</v>
      </c>
      <c r="EO342" s="4">
        <v>58.4</v>
      </c>
      <c r="FN342">
        <v>5</v>
      </c>
      <c r="FZ342" s="4">
        <v>2</v>
      </c>
      <c r="GC342" s="4">
        <v>5</v>
      </c>
      <c r="GF342" s="4">
        <v>3</v>
      </c>
      <c r="GL342" s="4">
        <v>3</v>
      </c>
      <c r="GO342" s="4">
        <v>5</v>
      </c>
      <c r="HC342" s="4">
        <v>15</v>
      </c>
      <c r="IY342" s="4">
        <v>3</v>
      </c>
      <c r="JD342" s="68">
        <v>60</v>
      </c>
      <c r="JE342" s="12">
        <f t="shared" si="39"/>
        <v>101</v>
      </c>
      <c r="JF342" s="54">
        <v>90</v>
      </c>
      <c r="JI342" s="29" t="s">
        <v>908</v>
      </c>
      <c r="JS342">
        <v>6.8</v>
      </c>
      <c r="JT342">
        <v>38.809999999999995</v>
      </c>
      <c r="JU342" s="103">
        <v>23.33</v>
      </c>
      <c r="JW342" s="133">
        <v>15.36</v>
      </c>
      <c r="JZ342" s="106">
        <v>66.709999999999994</v>
      </c>
      <c r="KA342" s="5">
        <v>22.21</v>
      </c>
      <c r="KJ342" s="103" t="str">
        <f t="shared" si="44"/>
        <v/>
      </c>
      <c r="KK342" s="103" t="str">
        <f t="shared" si="45"/>
        <v/>
      </c>
      <c r="KL342" s="103">
        <f t="shared" si="43"/>
        <v>90.039999999999992</v>
      </c>
      <c r="KM342" s="103">
        <f>IF(ISBLANK(JU342),"",IF(ISBLANK(JS343),"",IFERROR(((JU342-JS343)/0.36/P342),"")))</f>
        <v>0.67784992784992781</v>
      </c>
      <c r="KN342" s="103">
        <f>IF(ISBLANK(JU342),"",IF(ISBLANK(JU343),"",IFERROR(((JU342-JU343)/0.36/P342),"")))</f>
        <v>5.1587301587301577E-2</v>
      </c>
      <c r="KO342" s="103">
        <f>IF(ISBLANK(KL342),"",IF(ISBLANK(JT343),"",IFERROR(((KL342-JT343)/0.36/P342),"")))</f>
        <v>2.4859307359307357</v>
      </c>
      <c r="KP342" s="103">
        <f>IF(ISBLANK(KL343),"",IF(ISBLANK(KL342),"",IFERROR(((KL342-KL343)/0.36/P342),"")))</f>
        <v>0.39538239538239517</v>
      </c>
      <c r="KU342">
        <v>90.039999999999992</v>
      </c>
      <c r="KV342" s="73">
        <v>250.11111111111109</v>
      </c>
      <c r="KW342" s="73">
        <v>0.67784992784992781</v>
      </c>
      <c r="KX342" s="73">
        <v>5.1587301587301577E-2</v>
      </c>
      <c r="KY342" s="73">
        <v>2.4859307359307357</v>
      </c>
      <c r="KZ342" s="73">
        <v>0.39538239538239517</v>
      </c>
    </row>
    <row r="343" spans="1:312" x14ac:dyDescent="0.25">
      <c r="A343" s="12" t="s">
        <v>633</v>
      </c>
      <c r="B343" s="12" t="s">
        <v>724</v>
      </c>
      <c r="C343" s="12" t="s">
        <v>664</v>
      </c>
      <c r="D343" s="12" t="s">
        <v>744</v>
      </c>
      <c r="E343" s="4" t="s">
        <v>59</v>
      </c>
      <c r="F343" s="12" t="s">
        <v>561</v>
      </c>
      <c r="G343" s="12" t="s">
        <v>560</v>
      </c>
      <c r="H343" s="24">
        <v>3</v>
      </c>
      <c r="I343" s="12" t="s">
        <v>559</v>
      </c>
      <c r="J343" s="54" t="s">
        <v>648</v>
      </c>
      <c r="K343" s="24">
        <v>1001</v>
      </c>
      <c r="L343" s="94">
        <v>-3.4063160140000002</v>
      </c>
      <c r="M343" s="94">
        <v>34.850407009999998</v>
      </c>
      <c r="N343" s="21">
        <v>43167</v>
      </c>
      <c r="O343" s="21">
        <v>43244</v>
      </c>
      <c r="P343" s="23">
        <f t="shared" ref="P343:P357" si="46">O343-N343</f>
        <v>77</v>
      </c>
      <c r="R343" s="87" t="s">
        <v>292</v>
      </c>
      <c r="S343" s="81">
        <v>1</v>
      </c>
      <c r="T343" s="81">
        <v>3.63</v>
      </c>
      <c r="AH343" s="100">
        <v>10</v>
      </c>
      <c r="BJ343" s="100">
        <v>15</v>
      </c>
      <c r="BY343" s="100">
        <v>3</v>
      </c>
      <c r="DX343" s="100">
        <v>2</v>
      </c>
      <c r="EH343" s="25">
        <v>15</v>
      </c>
      <c r="EI343" s="100">
        <f t="shared" si="42"/>
        <v>45</v>
      </c>
      <c r="EJ343" s="25">
        <v>45</v>
      </c>
      <c r="EN343" s="1">
        <v>9.5</v>
      </c>
      <c r="EO343" s="4">
        <v>55.6</v>
      </c>
      <c r="FC343">
        <v>3</v>
      </c>
      <c r="FN343">
        <v>5</v>
      </c>
      <c r="GL343" s="4">
        <v>2</v>
      </c>
      <c r="HC343" s="4">
        <v>3</v>
      </c>
      <c r="IC343" s="4">
        <v>3</v>
      </c>
      <c r="IH343" s="4">
        <v>5</v>
      </c>
      <c r="IY343" s="4">
        <v>35</v>
      </c>
      <c r="JA343" s="4">
        <v>5</v>
      </c>
      <c r="JD343" s="68">
        <v>45</v>
      </c>
      <c r="JE343" s="12">
        <f t="shared" si="39"/>
        <v>106</v>
      </c>
      <c r="JF343" s="54">
        <v>98</v>
      </c>
      <c r="JI343" s="29" t="s">
        <v>908</v>
      </c>
      <c r="JS343">
        <v>4.54</v>
      </c>
      <c r="JT343">
        <v>21.13</v>
      </c>
      <c r="JU343" s="103">
        <v>21.9</v>
      </c>
      <c r="JW343" s="133">
        <v>13.47</v>
      </c>
      <c r="JZ343" s="106">
        <v>57.18</v>
      </c>
      <c r="KA343" s="5">
        <v>18.170000000000002</v>
      </c>
      <c r="KJ343" s="103" t="str">
        <f t="shared" si="44"/>
        <v/>
      </c>
      <c r="KK343" s="103" t="str">
        <f t="shared" si="45"/>
        <v/>
      </c>
      <c r="KL343" s="103">
        <f t="shared" si="43"/>
        <v>79.08</v>
      </c>
      <c r="KM343" s="103">
        <f>IF(ISBLANK(JU343),"",IF(ISBLANK(JS343),"",IFERROR(((JU343-JS343)/0.36/P343),"")))</f>
        <v>0.6262626262626263</v>
      </c>
      <c r="KO343" s="103">
        <f>IF(ISBLANK(KL343),"",IF(ISBLANK(JT343),"",IFERROR(((KL343-JT343)/0.36/P343),"")))</f>
        <v>2.0905483405483407</v>
      </c>
      <c r="KU343">
        <v>79.08</v>
      </c>
      <c r="KV343" s="73">
        <v>219.66666666666666</v>
      </c>
      <c r="KW343" s="73">
        <v>0.6262626262626263</v>
      </c>
      <c r="KX343" s="73"/>
      <c r="KY343" s="73">
        <v>2.0905483405483407</v>
      </c>
      <c r="KZ343" s="73"/>
    </row>
    <row r="344" spans="1:312" x14ac:dyDescent="0.25">
      <c r="A344" s="12" t="s">
        <v>634</v>
      </c>
      <c r="B344" s="4" t="s">
        <v>725</v>
      </c>
      <c r="C344" s="4" t="s">
        <v>664</v>
      </c>
      <c r="D344" s="4" t="s">
        <v>745</v>
      </c>
      <c r="E344" s="4" t="s">
        <v>59</v>
      </c>
      <c r="F344" s="12" t="s">
        <v>561</v>
      </c>
      <c r="G344" s="12" t="s">
        <v>560</v>
      </c>
      <c r="H344" s="24">
        <v>4</v>
      </c>
      <c r="I344" s="12" t="s">
        <v>557</v>
      </c>
      <c r="J344" s="54" t="s">
        <v>648</v>
      </c>
      <c r="K344" s="23">
        <v>1003</v>
      </c>
      <c r="L344" s="94">
        <v>-3.4068529590000001</v>
      </c>
      <c r="M344" s="94">
        <v>34.851600005999998</v>
      </c>
      <c r="N344" s="21">
        <v>43167</v>
      </c>
      <c r="O344" s="21">
        <v>43244</v>
      </c>
      <c r="P344" s="23">
        <f t="shared" si="46"/>
        <v>77</v>
      </c>
      <c r="R344" s="87" t="s">
        <v>292</v>
      </c>
      <c r="S344" s="81">
        <v>2.5</v>
      </c>
      <c r="T344" s="81">
        <v>3.75</v>
      </c>
      <c r="AH344" s="100">
        <v>5</v>
      </c>
      <c r="BG344" s="100">
        <v>35</v>
      </c>
      <c r="BK344" s="100">
        <v>5</v>
      </c>
      <c r="DJ344" s="100">
        <v>5</v>
      </c>
      <c r="DS344" s="100">
        <v>5</v>
      </c>
      <c r="EH344" s="25">
        <v>15</v>
      </c>
      <c r="EI344" s="100">
        <f t="shared" si="42"/>
        <v>70</v>
      </c>
      <c r="EJ344" s="25">
        <v>70</v>
      </c>
      <c r="EN344" s="1">
        <v>7</v>
      </c>
      <c r="EO344" s="4">
        <v>57.6</v>
      </c>
      <c r="FC344">
        <v>5</v>
      </c>
      <c r="FN344">
        <v>5</v>
      </c>
      <c r="GC344" s="4">
        <v>15</v>
      </c>
      <c r="JD344" s="68">
        <v>70</v>
      </c>
      <c r="JE344" s="12">
        <f t="shared" si="39"/>
        <v>95</v>
      </c>
      <c r="JF344" s="54">
        <v>98</v>
      </c>
      <c r="JI344" s="29" t="s">
        <v>908</v>
      </c>
      <c r="JS344">
        <v>1.29</v>
      </c>
      <c r="JT344">
        <v>57.71</v>
      </c>
      <c r="JU344" s="103">
        <v>65.92</v>
      </c>
      <c r="JW344" s="133">
        <v>30.67</v>
      </c>
      <c r="JZ344" s="106">
        <v>29.07</v>
      </c>
      <c r="KA344" s="5">
        <v>18</v>
      </c>
      <c r="KJ344" s="103" t="str">
        <f t="shared" si="44"/>
        <v/>
      </c>
      <c r="KK344" s="103" t="str">
        <f t="shared" si="45"/>
        <v/>
      </c>
      <c r="KL344" s="103">
        <f t="shared" si="43"/>
        <v>94.990000000000009</v>
      </c>
      <c r="KM344" s="103">
        <f>IF(ISBLANK(JU344),"",IF(ISBLANK(JS345),"",IFERROR(((JU344-JS345)/0.36/P344),"")))</f>
        <v>2.2716450216450217</v>
      </c>
      <c r="KN344" s="103">
        <f>IF(ISBLANK(JU344),"",IF(ISBLANK(JU345),"",IFERROR(((JU344-JU345)/0.36/P344),"")))</f>
        <v>1.7413419913419914</v>
      </c>
      <c r="KO344" s="103">
        <f>IF(ISBLANK(KL344),"",IF(ISBLANK(JT345),"",IFERROR(((KL344-JT345)/0.36/P344),"")))</f>
        <v>2.0674603174603181</v>
      </c>
      <c r="KP344" s="103">
        <f>IF(ISBLANK(KL345),"",IF(ISBLANK(KL344),"",IFERROR(((KL344-KL345)/0.36/P344),"")))</f>
        <v>1.2730880230880235</v>
      </c>
      <c r="KU344">
        <v>94.990000000000009</v>
      </c>
      <c r="KV344" s="73">
        <v>263.86111111111114</v>
      </c>
      <c r="KW344" s="73">
        <v>2.2716450216450217</v>
      </c>
      <c r="KX344" s="73">
        <v>1.7413419913419914</v>
      </c>
      <c r="KY344" s="73">
        <v>2.0674603174603181</v>
      </c>
      <c r="KZ344" s="73">
        <v>1.2730880230880235</v>
      </c>
    </row>
    <row r="345" spans="1:312" x14ac:dyDescent="0.25">
      <c r="A345" s="12" t="s">
        <v>635</v>
      </c>
      <c r="B345" s="4" t="s">
        <v>725</v>
      </c>
      <c r="C345" s="4" t="s">
        <v>664</v>
      </c>
      <c r="D345" s="4" t="s">
        <v>745</v>
      </c>
      <c r="E345" s="4" t="s">
        <v>59</v>
      </c>
      <c r="F345" s="12" t="s">
        <v>561</v>
      </c>
      <c r="G345" s="12" t="s">
        <v>560</v>
      </c>
      <c r="H345" s="24">
        <v>4</v>
      </c>
      <c r="I345" s="12" t="s">
        <v>559</v>
      </c>
      <c r="J345" s="54" t="s">
        <v>648</v>
      </c>
      <c r="K345" s="23">
        <v>1003</v>
      </c>
      <c r="L345" s="94">
        <v>-3.4068529590000001</v>
      </c>
      <c r="M345" s="94">
        <v>34.851600005999998</v>
      </c>
      <c r="N345" s="21">
        <v>43167</v>
      </c>
      <c r="O345" s="21">
        <v>43244</v>
      </c>
      <c r="P345" s="23">
        <f t="shared" si="46"/>
        <v>77</v>
      </c>
      <c r="R345" s="87" t="s">
        <v>292</v>
      </c>
      <c r="S345" s="81">
        <v>3.5</v>
      </c>
      <c r="T345" s="81">
        <v>6</v>
      </c>
      <c r="AH345" s="100">
        <v>10</v>
      </c>
      <c r="AI345" s="100">
        <v>5</v>
      </c>
      <c r="BD345" s="100">
        <v>5</v>
      </c>
      <c r="BG345" s="100">
        <v>30</v>
      </c>
      <c r="DS345" s="100">
        <v>5</v>
      </c>
      <c r="DX345" s="100">
        <v>5</v>
      </c>
      <c r="EH345" s="25">
        <v>10</v>
      </c>
      <c r="EI345" s="100">
        <f t="shared" si="42"/>
        <v>70</v>
      </c>
      <c r="EJ345" s="25">
        <v>70</v>
      </c>
      <c r="EN345" s="1">
        <v>3.5</v>
      </c>
      <c r="EO345" s="4">
        <v>29.8</v>
      </c>
      <c r="GC345" s="4">
        <v>15</v>
      </c>
      <c r="HF345" s="4">
        <v>25</v>
      </c>
      <c r="JD345" s="68">
        <v>45</v>
      </c>
      <c r="JE345" s="12">
        <f t="shared" si="39"/>
        <v>85</v>
      </c>
      <c r="JF345" s="54">
        <v>85</v>
      </c>
      <c r="JI345" s="29" t="s">
        <v>908</v>
      </c>
      <c r="JS345">
        <v>2.95</v>
      </c>
      <c r="JT345">
        <v>37.68</v>
      </c>
      <c r="JU345" s="103">
        <v>17.649999999999999</v>
      </c>
      <c r="JW345" s="133">
        <v>13.31</v>
      </c>
      <c r="JZ345" s="106">
        <v>42.05</v>
      </c>
      <c r="KA345" s="5">
        <v>22.66</v>
      </c>
      <c r="KJ345" s="103" t="str">
        <f t="shared" si="44"/>
        <v/>
      </c>
      <c r="KK345" s="103" t="str">
        <f t="shared" si="45"/>
        <v/>
      </c>
      <c r="KL345" s="103">
        <f t="shared" si="43"/>
        <v>59.699999999999996</v>
      </c>
      <c r="KM345" s="103">
        <f>IF(ISBLANK(JU345),"",IF(ISBLANK(JS345),"",IFERROR(((JU345-JS345)/0.36/P345),"")))</f>
        <v>0.53030303030303039</v>
      </c>
      <c r="KO345" s="103">
        <f>IF(ISBLANK(KL345),"",IF(ISBLANK(JT345),"",IFERROR(((KL345-JT345)/0.36/P345),"")))</f>
        <v>0.79437229437229429</v>
      </c>
      <c r="KU345">
        <v>59.699999999999996</v>
      </c>
      <c r="KV345" s="73">
        <v>165.83333333333331</v>
      </c>
      <c r="KW345" s="73">
        <v>0.53030303030303039</v>
      </c>
      <c r="KX345" s="73"/>
      <c r="KY345" s="73">
        <v>0.79437229437229429</v>
      </c>
      <c r="KZ345" s="73"/>
    </row>
    <row r="346" spans="1:312" x14ac:dyDescent="0.25">
      <c r="A346" s="12" t="s">
        <v>636</v>
      </c>
      <c r="B346" s="4" t="s">
        <v>726</v>
      </c>
      <c r="C346" s="4" t="s">
        <v>563</v>
      </c>
      <c r="D346" s="4" t="s">
        <v>747</v>
      </c>
      <c r="E346" s="4" t="s">
        <v>137</v>
      </c>
      <c r="F346" s="12" t="s">
        <v>563</v>
      </c>
      <c r="G346" s="12" t="s">
        <v>556</v>
      </c>
      <c r="H346" s="24">
        <v>1</v>
      </c>
      <c r="I346" s="12" t="s">
        <v>557</v>
      </c>
      <c r="J346" s="54" t="s">
        <v>648</v>
      </c>
      <c r="K346" s="24">
        <v>1023</v>
      </c>
      <c r="L346" s="94">
        <v>-2.4377470369999998</v>
      </c>
      <c r="M346" s="94">
        <v>34.855161979999998</v>
      </c>
      <c r="N346" s="21">
        <v>43171</v>
      </c>
      <c r="O346" s="21">
        <v>43239</v>
      </c>
      <c r="P346" s="23">
        <f t="shared" si="46"/>
        <v>68</v>
      </c>
      <c r="R346" s="87" t="s">
        <v>76</v>
      </c>
      <c r="S346" s="81">
        <v>5.5</v>
      </c>
      <c r="T346" s="81">
        <v>11.7</v>
      </c>
      <c r="X346" s="100">
        <v>3</v>
      </c>
      <c r="AH346" s="100">
        <v>2</v>
      </c>
      <c r="AM346" s="100">
        <v>10</v>
      </c>
      <c r="CW346" s="100">
        <v>3</v>
      </c>
      <c r="DM346" s="100">
        <v>2</v>
      </c>
      <c r="EH346" s="25">
        <v>20</v>
      </c>
      <c r="EI346" s="100">
        <f t="shared" si="42"/>
        <v>40</v>
      </c>
      <c r="EJ346" s="25">
        <v>40</v>
      </c>
      <c r="EN346" s="1">
        <v>11</v>
      </c>
      <c r="EO346" s="4">
        <v>49</v>
      </c>
      <c r="ES346">
        <v>15</v>
      </c>
      <c r="FC346">
        <v>5</v>
      </c>
      <c r="FH346">
        <v>30</v>
      </c>
      <c r="HS346" s="4">
        <v>5</v>
      </c>
      <c r="JB346" s="4">
        <v>5</v>
      </c>
      <c r="JD346" s="68">
        <v>0</v>
      </c>
      <c r="JE346" s="12">
        <f t="shared" si="39"/>
        <v>60</v>
      </c>
      <c r="JF346" s="54">
        <v>68</v>
      </c>
      <c r="JI346" s="29" t="s">
        <v>854</v>
      </c>
      <c r="JS346">
        <v>54.88</v>
      </c>
      <c r="JT346">
        <v>110.74000000000001</v>
      </c>
      <c r="JU346" s="103">
        <v>0</v>
      </c>
      <c r="JZ346" s="106">
        <v>98.82</v>
      </c>
      <c r="KA346" s="5">
        <v>47.83</v>
      </c>
      <c r="KJ346" s="103" t="str">
        <f t="shared" si="44"/>
        <v/>
      </c>
      <c r="KK346" s="103" t="str">
        <f t="shared" si="45"/>
        <v/>
      </c>
      <c r="KL346" s="103">
        <f t="shared" si="43"/>
        <v>98.82</v>
      </c>
      <c r="KM346" s="103">
        <f>IF(ISBLANK(JU346),"",IF(ISBLANK(JS348),"",IFERROR(((JU346-JS348)/0.36/P346),"")))</f>
        <v>-0.49795751633986934</v>
      </c>
      <c r="KN346" s="103">
        <f>IF(ISBLANK(JU346),"",IF(ISBLANK(JU348),"",IFERROR(((JU346-JU348)/0.36/P346),"")))</f>
        <v>-1.3766339869281048</v>
      </c>
      <c r="KO346" s="103">
        <f>IF(ISBLANK(KL346),"",IF(ISBLANK(JT348),"",IFERROR(((KL346-JT348)/0.36/P346),"")))</f>
        <v>2.6658496732026142</v>
      </c>
      <c r="KP346" s="103">
        <f>IF(ISBLANK(KL348),"",IF(ISBLANK(KL346),"",IFERROR(((KL346-KL348)/0.36/P346),"")))</f>
        <v>-3.0996732026143792</v>
      </c>
      <c r="KU346">
        <v>98.82</v>
      </c>
      <c r="KV346" s="73">
        <v>274.5</v>
      </c>
      <c r="KW346" s="73">
        <v>-0.49795751633986934</v>
      </c>
      <c r="KX346" s="73">
        <v>-1.3766339869281048</v>
      </c>
      <c r="KY346" s="73">
        <v>2.6658496732026142</v>
      </c>
      <c r="KZ346" s="73">
        <v>-3.0996732026143792</v>
      </c>
    </row>
    <row r="347" spans="1:312" x14ac:dyDescent="0.25">
      <c r="A347" s="12" t="s">
        <v>637</v>
      </c>
      <c r="B347" s="4" t="s">
        <v>726</v>
      </c>
      <c r="C347" s="4" t="s">
        <v>563</v>
      </c>
      <c r="D347" s="4" t="s">
        <v>747</v>
      </c>
      <c r="E347" s="4" t="s">
        <v>137</v>
      </c>
      <c r="F347" s="12" t="s">
        <v>563</v>
      </c>
      <c r="G347" s="12" t="s">
        <v>556</v>
      </c>
      <c r="H347" s="24">
        <v>1</v>
      </c>
      <c r="I347" s="12" t="s">
        <v>562</v>
      </c>
      <c r="J347" s="54" t="s">
        <v>648</v>
      </c>
      <c r="K347" s="24">
        <v>1023</v>
      </c>
      <c r="L347" s="94">
        <v>-2.4377470369999998</v>
      </c>
      <c r="M347" s="94">
        <v>34.855161979999998</v>
      </c>
      <c r="N347" s="21">
        <v>43171</v>
      </c>
      <c r="O347" s="21">
        <v>43239</v>
      </c>
      <c r="P347" s="23">
        <f t="shared" si="46"/>
        <v>68</v>
      </c>
      <c r="R347" s="87" t="s">
        <v>76</v>
      </c>
      <c r="S347" s="81">
        <v>3.5</v>
      </c>
      <c r="T347" s="81">
        <v>8.5</v>
      </c>
      <c r="AH347" s="100">
        <v>5</v>
      </c>
      <c r="AM347" s="100">
        <v>10</v>
      </c>
      <c r="CW347" s="100">
        <v>5</v>
      </c>
      <c r="EH347" s="25">
        <v>15</v>
      </c>
      <c r="EI347" s="100">
        <f t="shared" si="42"/>
        <v>35</v>
      </c>
      <c r="EJ347" s="25">
        <v>35</v>
      </c>
      <c r="EN347" s="1">
        <v>8</v>
      </c>
      <c r="EO347" s="4">
        <v>33.4</v>
      </c>
      <c r="FH347">
        <v>15</v>
      </c>
      <c r="FZ347" s="4">
        <v>7</v>
      </c>
      <c r="JD347" s="68">
        <v>25</v>
      </c>
      <c r="JE347" s="12">
        <f t="shared" si="39"/>
        <v>47</v>
      </c>
      <c r="JF347" s="54">
        <v>50</v>
      </c>
      <c r="JI347" s="29" t="s">
        <v>854</v>
      </c>
      <c r="JS347">
        <v>25.19</v>
      </c>
      <c r="JT347">
        <v>96.64</v>
      </c>
      <c r="JU347" s="103">
        <v>36.200000000000003</v>
      </c>
      <c r="JW347" s="133">
        <v>23.21</v>
      </c>
      <c r="JZ347" s="106">
        <v>36.69</v>
      </c>
      <c r="KA347" s="5">
        <v>21.67</v>
      </c>
      <c r="KJ347" s="103" t="str">
        <f t="shared" si="44"/>
        <v/>
      </c>
      <c r="KK347" s="103" t="str">
        <f t="shared" si="45"/>
        <v/>
      </c>
      <c r="KL347" s="103">
        <f t="shared" si="43"/>
        <v>72.89</v>
      </c>
      <c r="KM347" s="103">
        <f>IF(ISBLANK(JU347),"",IF(ISBLANK(JS348),"",IFERROR(((JU347-JS348)/0.36/P347),"")))</f>
        <v>0.98080065359477142</v>
      </c>
      <c r="KN347" s="103">
        <f>IF(ISBLANK(JU347),"",IF(ISBLANK(JU348),"",IFERROR(((JU347-JU348)/0.36/P347),"")))</f>
        <v>0.10212418300653595</v>
      </c>
      <c r="KO347" s="103">
        <f>IF(ISBLANK(KL347),"",IF(ISBLANK(JT348),"",IFERROR(((KL347-JT348)/0.36/P347),"")))</f>
        <v>1.6066176470588236</v>
      </c>
      <c r="KP347" s="103">
        <f>IF(ISBLANK(KL348),"",IF(ISBLANK(KL347),"",IFERROR(((KL347-KL348)/0.36/P347),"")))</f>
        <v>-4.1589052287581696</v>
      </c>
      <c r="KU347">
        <v>72.89</v>
      </c>
      <c r="KV347" s="73">
        <v>202.47222222222223</v>
      </c>
      <c r="KW347" s="73">
        <v>0.98080065359477142</v>
      </c>
      <c r="KX347" s="73">
        <v>0.10212418300653595</v>
      </c>
      <c r="KY347" s="73">
        <v>1.6066176470588236</v>
      </c>
      <c r="KZ347" s="73">
        <v>-4.1589052287581696</v>
      </c>
    </row>
    <row r="348" spans="1:312" x14ac:dyDescent="0.25">
      <c r="A348" s="12" t="s">
        <v>638</v>
      </c>
      <c r="B348" s="4" t="s">
        <v>726</v>
      </c>
      <c r="C348" s="4" t="s">
        <v>563</v>
      </c>
      <c r="D348" s="4" t="s">
        <v>747</v>
      </c>
      <c r="E348" s="4" t="s">
        <v>137</v>
      </c>
      <c r="F348" s="12" t="s">
        <v>563</v>
      </c>
      <c r="G348" s="12" t="s">
        <v>556</v>
      </c>
      <c r="H348" s="24">
        <v>1</v>
      </c>
      <c r="I348" s="12" t="s">
        <v>559</v>
      </c>
      <c r="J348" s="54" t="s">
        <v>648</v>
      </c>
      <c r="K348" s="24">
        <v>1023</v>
      </c>
      <c r="L348" s="94">
        <v>-2.4377470369999998</v>
      </c>
      <c r="M348" s="94">
        <v>34.855161979999998</v>
      </c>
      <c r="N348" s="21">
        <v>43171</v>
      </c>
      <c r="O348" s="21">
        <v>43239</v>
      </c>
      <c r="P348" s="23">
        <f t="shared" si="46"/>
        <v>68</v>
      </c>
      <c r="R348" s="87" t="s">
        <v>76</v>
      </c>
      <c r="S348" s="81">
        <v>6</v>
      </c>
      <c r="T348" s="81">
        <v>19.25</v>
      </c>
      <c r="AM348" s="100">
        <v>15</v>
      </c>
      <c r="BV348" s="100">
        <v>2</v>
      </c>
      <c r="CW348" s="100">
        <v>5</v>
      </c>
      <c r="DM348" s="100">
        <v>3</v>
      </c>
      <c r="EH348" s="25">
        <v>25</v>
      </c>
      <c r="EI348" s="100">
        <f t="shared" si="42"/>
        <v>50</v>
      </c>
      <c r="EJ348" s="25">
        <v>50</v>
      </c>
      <c r="EN348" s="1">
        <v>13</v>
      </c>
      <c r="EO348" s="4">
        <v>63.8</v>
      </c>
      <c r="EQ348">
        <v>5</v>
      </c>
      <c r="ER348">
        <v>5</v>
      </c>
      <c r="FB348">
        <v>5</v>
      </c>
      <c r="FG348">
        <v>10</v>
      </c>
      <c r="FH348">
        <v>35</v>
      </c>
      <c r="JD348" s="68">
        <v>15</v>
      </c>
      <c r="JE348" s="12">
        <f t="shared" si="39"/>
        <v>75</v>
      </c>
      <c r="JF348" s="54">
        <v>88</v>
      </c>
      <c r="JI348" s="29" t="s">
        <v>854</v>
      </c>
      <c r="JS348">
        <v>12.19</v>
      </c>
      <c r="JT348">
        <v>33.56</v>
      </c>
      <c r="JU348" s="103">
        <v>33.700000000000003</v>
      </c>
      <c r="JW348" s="133">
        <v>20.84</v>
      </c>
      <c r="JZ348" s="104">
        <v>141</v>
      </c>
      <c r="KJ348" s="103" t="str">
        <f t="shared" si="44"/>
        <v/>
      </c>
      <c r="KK348" s="103" t="str">
        <f t="shared" si="45"/>
        <v/>
      </c>
      <c r="KL348" s="103">
        <f t="shared" si="43"/>
        <v>174.7</v>
      </c>
      <c r="KM348" s="103">
        <f>IF(ISBLANK(JU348),"",IF(ISBLANK(JS348),"",IFERROR(((JU348-JS348)/0.36/P348),"")))</f>
        <v>0.8786764705882355</v>
      </c>
      <c r="KO348" s="103">
        <f>IF(ISBLANK(KL348),"",IF(ISBLANK(JT348),"",IFERROR(((KL348-JT348)/0.36/P348),"")))</f>
        <v>5.765522875816993</v>
      </c>
      <c r="KU348">
        <v>174.7</v>
      </c>
      <c r="KV348" s="73">
        <v>485.27777777777777</v>
      </c>
      <c r="KW348" s="73">
        <v>0.8786764705882355</v>
      </c>
      <c r="KX348" s="73"/>
      <c r="KY348" s="73">
        <v>5.765522875816993</v>
      </c>
      <c r="KZ348" s="73"/>
    </row>
    <row r="349" spans="1:312" x14ac:dyDescent="0.25">
      <c r="A349" s="12" t="s">
        <v>639</v>
      </c>
      <c r="B349" s="4" t="s">
        <v>727</v>
      </c>
      <c r="C349" s="4" t="s">
        <v>563</v>
      </c>
      <c r="D349" s="4" t="s">
        <v>748</v>
      </c>
      <c r="E349" s="4" t="s">
        <v>137</v>
      </c>
      <c r="F349" s="12" t="s">
        <v>563</v>
      </c>
      <c r="G349" s="12" t="s">
        <v>556</v>
      </c>
      <c r="H349" s="24">
        <v>2</v>
      </c>
      <c r="I349" s="12" t="s">
        <v>557</v>
      </c>
      <c r="J349" s="54" t="s">
        <v>648</v>
      </c>
      <c r="K349" s="24">
        <v>1025</v>
      </c>
      <c r="L349" s="94">
        <v>-2.43776598</v>
      </c>
      <c r="M349" s="94">
        <v>34.855393991</v>
      </c>
      <c r="N349" s="21">
        <v>43171</v>
      </c>
      <c r="O349" s="21">
        <v>43239</v>
      </c>
      <c r="P349" s="23">
        <f t="shared" si="46"/>
        <v>68</v>
      </c>
      <c r="R349" s="87" t="s">
        <v>76</v>
      </c>
      <c r="S349" s="81">
        <v>3</v>
      </c>
      <c r="T349" s="81">
        <v>12.75</v>
      </c>
      <c r="AH349" s="100">
        <v>5</v>
      </c>
      <c r="AM349" s="100">
        <v>15</v>
      </c>
      <c r="BD349" s="100">
        <v>5</v>
      </c>
      <c r="BV349" s="100">
        <v>5</v>
      </c>
      <c r="EH349" s="25">
        <v>15</v>
      </c>
      <c r="EI349" s="100">
        <f t="shared" si="42"/>
        <v>45</v>
      </c>
      <c r="EJ349" s="25">
        <v>45</v>
      </c>
      <c r="EN349" s="1">
        <v>6.5</v>
      </c>
      <c r="EO349" s="4">
        <v>55</v>
      </c>
      <c r="EQ349">
        <v>10</v>
      </c>
      <c r="ES349">
        <v>5</v>
      </c>
      <c r="FH349">
        <v>50</v>
      </c>
      <c r="HS349" s="4">
        <v>5</v>
      </c>
      <c r="JD349" s="68">
        <v>5</v>
      </c>
      <c r="JE349" s="12">
        <f t="shared" si="39"/>
        <v>75</v>
      </c>
      <c r="JF349" s="54">
        <v>78</v>
      </c>
      <c r="JI349" s="29" t="s">
        <v>854</v>
      </c>
      <c r="JS349">
        <v>45.16</v>
      </c>
      <c r="JT349">
        <v>119.07</v>
      </c>
      <c r="JU349" s="103">
        <v>6.44</v>
      </c>
      <c r="JW349" s="133">
        <v>3.74</v>
      </c>
      <c r="JZ349" s="106">
        <v>88.3</v>
      </c>
      <c r="KA349" s="5">
        <v>46.2</v>
      </c>
      <c r="KJ349" s="103" t="str">
        <f t="shared" si="44"/>
        <v/>
      </c>
      <c r="KK349" s="103" t="str">
        <f t="shared" si="45"/>
        <v/>
      </c>
      <c r="KL349" s="103">
        <f t="shared" si="43"/>
        <v>94.74</v>
      </c>
      <c r="KM349" s="103">
        <f>IF(ISBLANK(JU349),"",IF(ISBLANK(JS351),"",IFERROR(((JU349-JS351)/0.36/P349),"")))</f>
        <v>-1.167483660130719</v>
      </c>
      <c r="KN349" s="103">
        <f>IF(ISBLANK(JU349),"",IF(ISBLANK(JU351),"",IFERROR(((JU349-JU351)/0.36/P349),"")))</f>
        <v>0.14624183006535951</v>
      </c>
      <c r="KO349" s="103">
        <f>IF(ISBLANK(KL349),"",IF(ISBLANK(JT351),"",IFERROR(((KL349-JT351)/0.36/P349),"")))</f>
        <v>-0.73856209150326801</v>
      </c>
      <c r="KP349" s="103">
        <f>IF(ISBLANK(KL351),"",IF(ISBLANK(KL349),"",IFERROR(((KL349-KL351)/0.36/P349),"")))</f>
        <v>-1.6932189542483673</v>
      </c>
      <c r="KU349">
        <v>94.74</v>
      </c>
      <c r="KV349" s="73">
        <v>263.16666666666669</v>
      </c>
      <c r="KW349" s="73">
        <v>-1.167483660130719</v>
      </c>
      <c r="KX349" s="73">
        <v>0.14624183006535951</v>
      </c>
      <c r="KY349" s="73">
        <v>-0.73856209150326801</v>
      </c>
      <c r="KZ349" s="73">
        <v>-1.6932189542483673</v>
      </c>
    </row>
    <row r="350" spans="1:312" x14ac:dyDescent="0.25">
      <c r="A350" s="12" t="s">
        <v>640</v>
      </c>
      <c r="B350" s="4" t="s">
        <v>727</v>
      </c>
      <c r="C350" s="4" t="s">
        <v>563</v>
      </c>
      <c r="D350" s="4" t="s">
        <v>748</v>
      </c>
      <c r="E350" s="4" t="s">
        <v>137</v>
      </c>
      <c r="F350" s="12" t="s">
        <v>563</v>
      </c>
      <c r="G350" s="12" t="s">
        <v>556</v>
      </c>
      <c r="H350" s="24">
        <v>2</v>
      </c>
      <c r="I350" s="12" t="s">
        <v>562</v>
      </c>
      <c r="J350" s="54" t="s">
        <v>648</v>
      </c>
      <c r="K350" s="24">
        <v>1025</v>
      </c>
      <c r="L350" s="94">
        <v>-2.43776598</v>
      </c>
      <c r="M350" s="94">
        <v>34.855393991</v>
      </c>
      <c r="N350" s="21">
        <v>43171</v>
      </c>
      <c r="O350" s="21">
        <v>43239</v>
      </c>
      <c r="P350" s="23">
        <f t="shared" si="46"/>
        <v>68</v>
      </c>
      <c r="R350" s="87" t="s">
        <v>76</v>
      </c>
      <c r="S350" s="81">
        <v>3.5</v>
      </c>
      <c r="T350" s="81">
        <v>11.5</v>
      </c>
      <c r="AH350" s="100">
        <v>10</v>
      </c>
      <c r="AM350" s="100">
        <v>35</v>
      </c>
      <c r="BD350" s="100">
        <v>5</v>
      </c>
      <c r="DM350" s="100">
        <v>3</v>
      </c>
      <c r="EH350" s="25">
        <v>10</v>
      </c>
      <c r="EI350" s="100">
        <f t="shared" si="42"/>
        <v>63</v>
      </c>
      <c r="EJ350" s="25">
        <v>63</v>
      </c>
      <c r="EN350" s="1">
        <v>9</v>
      </c>
      <c r="EO350" s="4">
        <v>55.6</v>
      </c>
      <c r="ES350">
        <v>20</v>
      </c>
      <c r="FB350">
        <v>10</v>
      </c>
      <c r="FC350">
        <v>8</v>
      </c>
      <c r="FH350">
        <v>45</v>
      </c>
      <c r="JD350" s="68">
        <v>0</v>
      </c>
      <c r="JE350" s="12">
        <f t="shared" si="39"/>
        <v>83</v>
      </c>
      <c r="JF350" s="54">
        <v>85</v>
      </c>
      <c r="JI350" s="29" t="s">
        <v>854</v>
      </c>
      <c r="JS350">
        <v>48.19</v>
      </c>
      <c r="JT350">
        <v>127.92</v>
      </c>
      <c r="JU350" s="103">
        <v>0</v>
      </c>
      <c r="JZ350" s="116"/>
      <c r="KJ350" s="103" t="str">
        <f t="shared" si="44"/>
        <v/>
      </c>
      <c r="KK350" s="103" t="str">
        <f t="shared" si="45"/>
        <v/>
      </c>
      <c r="KL350" s="103">
        <f t="shared" si="43"/>
        <v>0</v>
      </c>
      <c r="KM350" s="103">
        <f>IF(ISBLANK(JU350),"",IF(ISBLANK(JS351),"",IFERROR(((JU350-JS351)/0.36/P350),"")))</f>
        <v>-1.4305555555555556</v>
      </c>
      <c r="KN350" s="103">
        <f>IF(ISBLANK(JU350),"",IF(ISBLANK(JU351),"",IFERROR(((JU350-JU351)/0.36/P350),"")))</f>
        <v>-0.11683006535947713</v>
      </c>
      <c r="KO350" s="103">
        <f>IF(ISBLANK(KL350),"",IF(ISBLANK(JT351),"",IFERROR(((KL350-JT351)/0.36/P350),"")))</f>
        <v>-4.6086601307189534</v>
      </c>
      <c r="KP350" s="103">
        <f>IF(ISBLANK(KL351),"",IF(ISBLANK(KL350),"",IFERROR(((KL350-KL351)/0.36/P350),"")))</f>
        <v>-5.5633169934640536</v>
      </c>
      <c r="KU350">
        <v>0</v>
      </c>
      <c r="KV350" s="73">
        <v>0</v>
      </c>
      <c r="KW350" s="73">
        <v>-1.4305555555555556</v>
      </c>
      <c r="KX350" s="73">
        <v>-0.11683006535947713</v>
      </c>
      <c r="KY350" s="73">
        <v>-4.6086601307189534</v>
      </c>
      <c r="KZ350" s="73">
        <v>-5.5633169934640536</v>
      </c>
    </row>
    <row r="351" spans="1:312" x14ac:dyDescent="0.25">
      <c r="A351" s="12" t="s">
        <v>641</v>
      </c>
      <c r="B351" s="4" t="s">
        <v>727</v>
      </c>
      <c r="C351" s="4" t="s">
        <v>563</v>
      </c>
      <c r="D351" s="4" t="s">
        <v>748</v>
      </c>
      <c r="E351" s="4" t="s">
        <v>137</v>
      </c>
      <c r="F351" s="12" t="s">
        <v>563</v>
      </c>
      <c r="G351" s="12" t="s">
        <v>556</v>
      </c>
      <c r="H351" s="24">
        <v>2</v>
      </c>
      <c r="I351" s="12" t="s">
        <v>559</v>
      </c>
      <c r="J351" s="54" t="s">
        <v>648</v>
      </c>
      <c r="K351" s="24">
        <v>1025</v>
      </c>
      <c r="L351" s="94">
        <v>-2.43776598</v>
      </c>
      <c r="M351" s="94">
        <v>34.855393991</v>
      </c>
      <c r="N351" s="21">
        <v>43171</v>
      </c>
      <c r="O351" s="21">
        <v>43239</v>
      </c>
      <c r="P351" s="23">
        <f t="shared" si="46"/>
        <v>68</v>
      </c>
      <c r="R351" s="87" t="s">
        <v>76</v>
      </c>
      <c r="S351" s="81">
        <v>4</v>
      </c>
      <c r="T351" s="81">
        <v>29.75</v>
      </c>
      <c r="Y351" s="100">
        <v>10</v>
      </c>
      <c r="AL351" s="100">
        <v>10</v>
      </c>
      <c r="AM351" s="100">
        <v>10</v>
      </c>
      <c r="BK351" s="100">
        <v>15</v>
      </c>
      <c r="CW351" s="100">
        <v>15</v>
      </c>
      <c r="EH351" s="25">
        <v>10</v>
      </c>
      <c r="EI351" s="100">
        <f t="shared" si="42"/>
        <v>70</v>
      </c>
      <c r="EJ351" s="25">
        <v>70</v>
      </c>
      <c r="EN351" s="1">
        <v>6.5</v>
      </c>
      <c r="EO351" s="4">
        <v>66.599999999999994</v>
      </c>
      <c r="ES351">
        <v>10</v>
      </c>
      <c r="ET351">
        <v>10</v>
      </c>
      <c r="FB351">
        <v>25</v>
      </c>
      <c r="FG351">
        <v>20</v>
      </c>
      <c r="FZ351" s="4">
        <v>10</v>
      </c>
      <c r="GG351" s="4">
        <v>10</v>
      </c>
      <c r="JD351" s="68">
        <v>5</v>
      </c>
      <c r="JE351" s="12">
        <f t="shared" si="39"/>
        <v>90</v>
      </c>
      <c r="JF351" s="54">
        <v>95</v>
      </c>
      <c r="JI351" s="29" t="s">
        <v>854</v>
      </c>
      <c r="JS351">
        <v>35.020000000000003</v>
      </c>
      <c r="JT351">
        <v>112.82</v>
      </c>
      <c r="JU351" s="103">
        <v>2.86</v>
      </c>
      <c r="JW351" s="133">
        <v>1.96</v>
      </c>
      <c r="JZ351" s="104">
        <v>133.33000000000001</v>
      </c>
      <c r="KJ351" s="103" t="str">
        <f t="shared" si="44"/>
        <v/>
      </c>
      <c r="KK351" s="103" t="str">
        <f t="shared" si="45"/>
        <v/>
      </c>
      <c r="KL351" s="103">
        <f t="shared" si="43"/>
        <v>136.19000000000003</v>
      </c>
      <c r="KM351" s="103">
        <f>IF(ISBLANK(JU351),"",IF(ISBLANK(JS351),"",IFERROR(((JU351-JS351)/0.36/P351),"")))</f>
        <v>-1.3137254901960786</v>
      </c>
      <c r="KO351" s="103">
        <f>IF(ISBLANK(KL351),"",IF(ISBLANK(JT351),"",IFERROR(((KL351-JT351)/0.36/P351),"")))</f>
        <v>0.95465686274509931</v>
      </c>
      <c r="KU351">
        <v>136.19000000000003</v>
      </c>
      <c r="KV351" s="73">
        <v>378.30555555555566</v>
      </c>
      <c r="KW351" s="73">
        <v>-1.3137254901960786</v>
      </c>
      <c r="KX351" s="73"/>
      <c r="KY351" s="73">
        <v>0.95465686274509931</v>
      </c>
      <c r="KZ351" s="73"/>
    </row>
    <row r="352" spans="1:312" x14ac:dyDescent="0.25">
      <c r="A352" s="12" t="s">
        <v>642</v>
      </c>
      <c r="B352" s="4" t="s">
        <v>728</v>
      </c>
      <c r="C352" s="4" t="s">
        <v>563</v>
      </c>
      <c r="D352" s="4" t="s">
        <v>749</v>
      </c>
      <c r="E352" s="4" t="s">
        <v>137</v>
      </c>
      <c r="F352" s="12" t="s">
        <v>563</v>
      </c>
      <c r="G352" s="12" t="s">
        <v>556</v>
      </c>
      <c r="H352" s="24">
        <v>3</v>
      </c>
      <c r="I352" s="12" t="s">
        <v>557</v>
      </c>
      <c r="J352" s="54" t="s">
        <v>648</v>
      </c>
      <c r="K352" s="24">
        <v>1027</v>
      </c>
      <c r="L352" s="94">
        <v>-2.4379910339999999</v>
      </c>
      <c r="M352" s="94">
        <v>34.855417963000001</v>
      </c>
      <c r="N352" s="21">
        <v>43171</v>
      </c>
      <c r="O352" s="21">
        <v>43239</v>
      </c>
      <c r="P352" s="23">
        <f t="shared" si="46"/>
        <v>68</v>
      </c>
      <c r="R352" s="87" t="s">
        <v>76</v>
      </c>
      <c r="S352" s="81">
        <v>3.5</v>
      </c>
      <c r="T352" s="81">
        <v>9.1300000000000008</v>
      </c>
      <c r="X352" s="100">
        <v>5</v>
      </c>
      <c r="AH352" s="100">
        <v>3</v>
      </c>
      <c r="AM352" s="100">
        <v>10</v>
      </c>
      <c r="CY352" s="100">
        <v>15</v>
      </c>
      <c r="DN352" s="100">
        <v>10</v>
      </c>
      <c r="EH352" s="25">
        <v>20</v>
      </c>
      <c r="EI352" s="100">
        <f t="shared" si="42"/>
        <v>63</v>
      </c>
      <c r="EJ352" s="25">
        <v>63</v>
      </c>
      <c r="EN352" s="1">
        <v>5</v>
      </c>
      <c r="EO352" s="4">
        <v>30.8</v>
      </c>
      <c r="EQ352">
        <v>15</v>
      </c>
      <c r="ES352">
        <v>5</v>
      </c>
      <c r="FG352">
        <v>20</v>
      </c>
      <c r="FH352">
        <v>15</v>
      </c>
      <c r="JD352" s="68">
        <v>15</v>
      </c>
      <c r="JE352" s="12">
        <f t="shared" si="39"/>
        <v>70</v>
      </c>
      <c r="JF352" s="54">
        <v>72</v>
      </c>
      <c r="JI352" s="29" t="s">
        <v>854</v>
      </c>
      <c r="JS352">
        <v>20.010000000000002</v>
      </c>
      <c r="JT352">
        <v>124.26</v>
      </c>
      <c r="JU352" s="103">
        <v>18.739999999999998</v>
      </c>
      <c r="JW352" s="133">
        <v>14.22</v>
      </c>
      <c r="JZ352" s="106">
        <v>55.22</v>
      </c>
      <c r="KA352" s="5">
        <v>36.6</v>
      </c>
      <c r="KJ352" s="103" t="str">
        <f t="shared" si="44"/>
        <v/>
      </c>
      <c r="KK352" s="103" t="str">
        <f t="shared" si="45"/>
        <v/>
      </c>
      <c r="KL352" s="103">
        <f t="shared" si="43"/>
        <v>73.959999999999994</v>
      </c>
      <c r="KM352" s="103">
        <f>IF(ISBLANK(JU352),"",IF(ISBLANK(JS354),"",IFERROR(((JU352-JS354)/0.36/P352),"")))</f>
        <v>-0.47998366013071903</v>
      </c>
      <c r="KN352" s="103">
        <f>IF(ISBLANK(JU352),"",IF(ISBLANK(JU354),"",IFERROR(((JU352-JU354)/0.36/P352),"")))</f>
        <v>-8.1699346405241533E-4</v>
      </c>
      <c r="KO352" s="103">
        <f>IF(ISBLANK(KL352),"",IF(ISBLANK(JT354),"",IFERROR(((KL352-JT354)/0.36/P352),"")))</f>
        <v>0.86519607843137225</v>
      </c>
      <c r="KP352" s="103">
        <f>IF(ISBLANK(KL354),"",IF(ISBLANK(KL352),"",IFERROR(((KL352-KL354)/0.36/P352),"")))</f>
        <v>1.0477941176470587</v>
      </c>
      <c r="KU352">
        <v>73.959999999999994</v>
      </c>
      <c r="KV352" s="73">
        <v>205.44444444444443</v>
      </c>
      <c r="KW352" s="73">
        <v>-0.47998366013071903</v>
      </c>
      <c r="KX352" s="73">
        <v>-8.1699346405241533E-4</v>
      </c>
      <c r="KY352" s="73">
        <v>0.86519607843137225</v>
      </c>
      <c r="KZ352" s="73">
        <v>1.0477941176470587</v>
      </c>
    </row>
    <row r="353" spans="1:312" x14ac:dyDescent="0.25">
      <c r="A353" s="12" t="s">
        <v>643</v>
      </c>
      <c r="B353" s="4" t="s">
        <v>728</v>
      </c>
      <c r="C353" s="4" t="s">
        <v>563</v>
      </c>
      <c r="D353" s="4" t="s">
        <v>749</v>
      </c>
      <c r="E353" s="4" t="s">
        <v>137</v>
      </c>
      <c r="F353" s="12" t="s">
        <v>563</v>
      </c>
      <c r="G353" s="12" t="s">
        <v>556</v>
      </c>
      <c r="H353" s="24">
        <v>3</v>
      </c>
      <c r="I353" s="12" t="s">
        <v>562</v>
      </c>
      <c r="J353" s="54" t="s">
        <v>648</v>
      </c>
      <c r="K353" s="24">
        <v>1027</v>
      </c>
      <c r="L353" s="94">
        <v>-2.4379910339999999</v>
      </c>
      <c r="M353" s="94">
        <v>34.855417963000001</v>
      </c>
      <c r="N353" s="21">
        <v>43171</v>
      </c>
      <c r="O353" s="21">
        <v>43239</v>
      </c>
      <c r="P353" s="23">
        <f t="shared" si="46"/>
        <v>68</v>
      </c>
      <c r="R353" s="87" t="s">
        <v>76</v>
      </c>
      <c r="S353" s="81">
        <v>5</v>
      </c>
      <c r="T353" s="81">
        <v>8.75</v>
      </c>
      <c r="AH353" s="100">
        <v>5</v>
      </c>
      <c r="AL353" s="100">
        <v>5</v>
      </c>
      <c r="AM353" s="100">
        <v>10</v>
      </c>
      <c r="CW353" s="100">
        <v>5</v>
      </c>
      <c r="DN353" s="100">
        <v>5</v>
      </c>
      <c r="EH353" s="25">
        <v>15</v>
      </c>
      <c r="EI353" s="100">
        <f t="shared" si="42"/>
        <v>45</v>
      </c>
      <c r="EJ353" s="25">
        <v>45</v>
      </c>
      <c r="EN353" s="1">
        <v>9</v>
      </c>
      <c r="EO353" s="4">
        <v>53.4</v>
      </c>
      <c r="ES353">
        <v>32</v>
      </c>
      <c r="ET353">
        <v>5</v>
      </c>
      <c r="FG353">
        <v>5</v>
      </c>
      <c r="HS353" s="4">
        <v>5</v>
      </c>
      <c r="JD353" s="68">
        <v>20</v>
      </c>
      <c r="JE353" s="12">
        <f t="shared" ref="JE353:JE357" si="47">SUM(EP353:JD353)</f>
        <v>67</v>
      </c>
      <c r="JF353" s="54">
        <v>70</v>
      </c>
      <c r="JI353" s="29" t="s">
        <v>854</v>
      </c>
      <c r="JS353">
        <v>25.4</v>
      </c>
      <c r="JT353">
        <v>103.37</v>
      </c>
      <c r="JU353" s="103">
        <v>18.89</v>
      </c>
      <c r="JW353" s="133">
        <v>7.92</v>
      </c>
      <c r="JZ353" s="106">
        <v>64</v>
      </c>
      <c r="KA353" s="5">
        <v>17.920000000000002</v>
      </c>
      <c r="KJ353" s="103" t="str">
        <f t="shared" si="44"/>
        <v/>
      </c>
      <c r="KK353" s="103" t="str">
        <f t="shared" si="45"/>
        <v/>
      </c>
      <c r="KL353" s="103">
        <f t="shared" si="43"/>
        <v>82.89</v>
      </c>
      <c r="KM353" s="103">
        <f>IF(ISBLANK(JU353),"",IF(ISBLANK(JS354),"",IFERROR(((JU353-JS354)/0.36/P353),"")))</f>
        <v>-0.47385620915032667</v>
      </c>
      <c r="KN353" s="103">
        <f>IF(ISBLANK(JU353),"",IF(ISBLANK(JU354),"",IFERROR(((JU353-JU354)/0.36/P353),"")))</f>
        <v>5.3104575163398296E-3</v>
      </c>
      <c r="KO353" s="103">
        <f>IF(ISBLANK(KL353),"",IF(ISBLANK(JT354),"",IFERROR(((KL353-JT354)/0.36/P353),"")))</f>
        <v>1.2299836601307188</v>
      </c>
      <c r="KP353" s="103">
        <f>IF(ISBLANK(KL354),"",IF(ISBLANK(KL353),"",IFERROR(((KL353-KL354)/0.36/P353),"")))</f>
        <v>1.4125816993464053</v>
      </c>
      <c r="KU353">
        <v>82.89</v>
      </c>
      <c r="KV353" s="73">
        <v>230.25</v>
      </c>
      <c r="KW353" s="73">
        <v>-0.47385620915032667</v>
      </c>
      <c r="KX353" s="73">
        <v>5.3104575163398296E-3</v>
      </c>
      <c r="KY353" s="73">
        <v>1.2299836601307188</v>
      </c>
      <c r="KZ353" s="73">
        <v>1.4125816993464053</v>
      </c>
    </row>
    <row r="354" spans="1:312" x14ac:dyDescent="0.25">
      <c r="A354" s="12" t="s">
        <v>644</v>
      </c>
      <c r="B354" s="4" t="s">
        <v>728</v>
      </c>
      <c r="C354" s="4" t="s">
        <v>563</v>
      </c>
      <c r="D354" s="4" t="s">
        <v>749</v>
      </c>
      <c r="E354" s="4" t="s">
        <v>137</v>
      </c>
      <c r="F354" s="12" t="s">
        <v>563</v>
      </c>
      <c r="G354" s="12" t="s">
        <v>556</v>
      </c>
      <c r="H354" s="24">
        <v>3</v>
      </c>
      <c r="I354" s="12" t="s">
        <v>559</v>
      </c>
      <c r="J354" s="54" t="s">
        <v>648</v>
      </c>
      <c r="K354" s="24">
        <v>1027</v>
      </c>
      <c r="L354" s="94">
        <v>-2.4379910339999999</v>
      </c>
      <c r="M354" s="94">
        <v>34.855417963000001</v>
      </c>
      <c r="N354" s="21">
        <v>43171</v>
      </c>
      <c r="O354" s="21">
        <v>43239</v>
      </c>
      <c r="P354" s="23">
        <f t="shared" si="46"/>
        <v>68</v>
      </c>
      <c r="R354" s="87" t="s">
        <v>76</v>
      </c>
      <c r="S354" s="81">
        <v>3</v>
      </c>
      <c r="T354" s="81">
        <v>6.25</v>
      </c>
      <c r="AL354" s="100">
        <v>15</v>
      </c>
      <c r="AM354" s="100">
        <v>10</v>
      </c>
      <c r="CW354" s="100">
        <v>5</v>
      </c>
      <c r="DM354" s="100">
        <v>5</v>
      </c>
      <c r="DN354" s="100">
        <v>5</v>
      </c>
      <c r="EH354" s="25">
        <v>15</v>
      </c>
      <c r="EI354" s="100">
        <f t="shared" si="42"/>
        <v>55</v>
      </c>
      <c r="EJ354" s="25">
        <v>55</v>
      </c>
      <c r="EN354" s="1">
        <v>4.5</v>
      </c>
      <c r="EO354" s="4">
        <v>20</v>
      </c>
      <c r="ET354">
        <v>5</v>
      </c>
      <c r="FG354">
        <v>10</v>
      </c>
      <c r="HS354" s="4">
        <v>10</v>
      </c>
      <c r="JB354" s="4">
        <v>5</v>
      </c>
      <c r="JD354" s="68">
        <v>20</v>
      </c>
      <c r="JE354" s="12">
        <f t="shared" si="47"/>
        <v>50</v>
      </c>
      <c r="JF354" s="54">
        <v>52</v>
      </c>
      <c r="JI354" s="29" t="s">
        <v>854</v>
      </c>
      <c r="JS354">
        <v>30.49</v>
      </c>
      <c r="JT354">
        <v>52.78</v>
      </c>
      <c r="JU354" s="103">
        <v>18.760000000000002</v>
      </c>
      <c r="JW354" s="133">
        <v>10.34</v>
      </c>
      <c r="JZ354" s="106">
        <v>29.55</v>
      </c>
      <c r="KA354" s="5">
        <v>12.71</v>
      </c>
      <c r="KJ354" s="103" t="str">
        <f t="shared" si="44"/>
        <v/>
      </c>
      <c r="KK354" s="103" t="str">
        <f t="shared" si="45"/>
        <v/>
      </c>
      <c r="KL354" s="103">
        <f t="shared" si="43"/>
        <v>48.31</v>
      </c>
      <c r="KM354" s="103">
        <f>IF(ISBLANK(JU354),"",IF(ISBLANK(JS354),"",IFERROR(((JU354-JS354)/0.36/P354),"")))</f>
        <v>-0.47916666666666657</v>
      </c>
      <c r="KO354" s="103">
        <f>IF(ISBLANK(KL354),"",IF(ISBLANK(JT354),"",IFERROR(((KL354-JT354)/0.36/P354),"")))</f>
        <v>-0.18259803921568624</v>
      </c>
      <c r="KU354">
        <v>48.31</v>
      </c>
      <c r="KV354" s="73">
        <v>134.19444444444446</v>
      </c>
      <c r="KW354" s="73">
        <v>-0.47916666666666657</v>
      </c>
      <c r="KX354" s="73"/>
      <c r="KY354" s="73">
        <v>-0.18259803921568624</v>
      </c>
      <c r="KZ354" s="73"/>
    </row>
    <row r="355" spans="1:312" x14ac:dyDescent="0.25">
      <c r="A355" s="12" t="s">
        <v>645</v>
      </c>
      <c r="B355" s="4" t="s">
        <v>729</v>
      </c>
      <c r="C355" s="4" t="s">
        <v>563</v>
      </c>
      <c r="D355" s="4" t="s">
        <v>750</v>
      </c>
      <c r="E355" s="4" t="s">
        <v>137</v>
      </c>
      <c r="F355" s="12" t="s">
        <v>563</v>
      </c>
      <c r="G355" s="12" t="s">
        <v>556</v>
      </c>
      <c r="H355" s="24">
        <v>4</v>
      </c>
      <c r="I355" s="12" t="s">
        <v>557</v>
      </c>
      <c r="J355" s="54" t="s">
        <v>648</v>
      </c>
      <c r="K355" s="98">
        <v>1026</v>
      </c>
      <c r="L355" s="96">
        <v>-2.4380789599999999</v>
      </c>
      <c r="M355" s="96">
        <v>34.854988976999998</v>
      </c>
      <c r="N355" s="21">
        <v>43171</v>
      </c>
      <c r="O355" s="21">
        <v>43239</v>
      </c>
      <c r="P355" s="23">
        <f t="shared" si="46"/>
        <v>68</v>
      </c>
      <c r="R355" s="87" t="s">
        <v>76</v>
      </c>
      <c r="S355" s="81">
        <v>5</v>
      </c>
      <c r="T355" s="81">
        <v>17.25</v>
      </c>
      <c r="AH355" s="100">
        <v>5</v>
      </c>
      <c r="AI355" s="100">
        <v>3</v>
      </c>
      <c r="AM355" s="100">
        <v>20</v>
      </c>
      <c r="CY355" s="100">
        <v>5</v>
      </c>
      <c r="EH355" s="25">
        <v>20</v>
      </c>
      <c r="EI355" s="100">
        <f t="shared" si="42"/>
        <v>53</v>
      </c>
      <c r="EJ355" s="25">
        <v>53</v>
      </c>
      <c r="EN355" s="1">
        <v>8.5</v>
      </c>
      <c r="EO355" s="4">
        <v>41.4</v>
      </c>
      <c r="FC355">
        <v>5</v>
      </c>
      <c r="FG355">
        <v>5</v>
      </c>
      <c r="FH355">
        <v>20</v>
      </c>
      <c r="IX355" s="4">
        <v>8</v>
      </c>
      <c r="JD355" s="68">
        <v>30</v>
      </c>
      <c r="JE355" s="12">
        <f t="shared" si="47"/>
        <v>68</v>
      </c>
      <c r="JF355" s="54">
        <v>70</v>
      </c>
      <c r="JH355" s="3" t="s">
        <v>790</v>
      </c>
      <c r="JI355" s="29" t="s">
        <v>854</v>
      </c>
      <c r="JS355">
        <v>27.19</v>
      </c>
      <c r="JT355">
        <v>65.55</v>
      </c>
      <c r="JU355" s="103">
        <v>43.82</v>
      </c>
      <c r="JW355" s="133">
        <v>27.34</v>
      </c>
      <c r="JZ355" s="106">
        <v>54.62</v>
      </c>
      <c r="KA355" s="5">
        <v>28.4</v>
      </c>
      <c r="KJ355" s="103" t="str">
        <f t="shared" si="44"/>
        <v/>
      </c>
      <c r="KK355" s="103" t="str">
        <f t="shared" si="45"/>
        <v/>
      </c>
      <c r="KL355" s="103">
        <f t="shared" si="43"/>
        <v>98.44</v>
      </c>
      <c r="KM355" s="103">
        <f>IF(ISBLANK(JU355),"",IF(ISBLANK(JS357),"",IFERROR(((JU355-JS357)/0.36/P355),"")))</f>
        <v>0.52246732026143794</v>
      </c>
      <c r="KN355" s="103">
        <f>IF(ISBLANK(JU355),"",IF(ISBLANK(JU357),"",IFERROR(((JU355-JU357)/0.36/P355),"")))</f>
        <v>1.7900326797385622</v>
      </c>
      <c r="KO355" s="103">
        <f>IF(ISBLANK(KL355),"",IF(ISBLANK(JT357),"",IFERROR(((KL355-JT357)/0.36/P355),"")))</f>
        <v>-0.93790849673202648</v>
      </c>
      <c r="KP355" s="103">
        <f>IF(ISBLANK(KL357),"",IF(ISBLANK(KL355),"",IFERROR(((KL355-KL357)/0.36/P355),"")))</f>
        <v>0.19607843137254891</v>
      </c>
      <c r="KU355">
        <v>98.44</v>
      </c>
      <c r="KV355" s="73">
        <v>273.44444444444446</v>
      </c>
      <c r="KW355" s="73">
        <v>0.52246732026143794</v>
      </c>
      <c r="KX355" s="73">
        <v>1.7900326797385622</v>
      </c>
      <c r="KY355" s="73">
        <v>-0.93790849673202648</v>
      </c>
      <c r="KZ355" s="73">
        <v>0.19607843137254891</v>
      </c>
    </row>
    <row r="356" spans="1:312" x14ac:dyDescent="0.25">
      <c r="A356" s="12" t="s">
        <v>646</v>
      </c>
      <c r="B356" s="4" t="s">
        <v>729</v>
      </c>
      <c r="C356" s="4" t="s">
        <v>563</v>
      </c>
      <c r="D356" s="4" t="s">
        <v>750</v>
      </c>
      <c r="E356" s="4" t="s">
        <v>137</v>
      </c>
      <c r="F356" s="12" t="s">
        <v>563</v>
      </c>
      <c r="G356" s="12" t="s">
        <v>556</v>
      </c>
      <c r="H356" s="24">
        <v>4</v>
      </c>
      <c r="I356" s="12" t="s">
        <v>562</v>
      </c>
      <c r="J356" s="54" t="s">
        <v>648</v>
      </c>
      <c r="K356" s="98">
        <v>1026</v>
      </c>
      <c r="L356" s="96">
        <v>-2.4380789599999999</v>
      </c>
      <c r="M356" s="96">
        <v>34.854988976999998</v>
      </c>
      <c r="N356" s="21">
        <v>43171</v>
      </c>
      <c r="O356" s="21">
        <v>43239</v>
      </c>
      <c r="P356" s="23">
        <f t="shared" si="46"/>
        <v>68</v>
      </c>
      <c r="R356" s="87" t="s">
        <v>76</v>
      </c>
      <c r="S356" s="81">
        <v>8</v>
      </c>
      <c r="T356" s="81">
        <v>46</v>
      </c>
      <c r="AL356" s="100">
        <v>25</v>
      </c>
      <c r="BC356" s="100">
        <v>10</v>
      </c>
      <c r="BD356" s="100">
        <v>5</v>
      </c>
      <c r="CY356" s="100">
        <v>10</v>
      </c>
      <c r="EH356" s="25">
        <v>25</v>
      </c>
      <c r="EI356" s="100">
        <f t="shared" si="42"/>
        <v>75</v>
      </c>
      <c r="EJ356" s="25">
        <v>75</v>
      </c>
      <c r="EN356" s="1">
        <v>8.5</v>
      </c>
      <c r="EO356" s="4">
        <v>34</v>
      </c>
      <c r="ET356">
        <v>5</v>
      </c>
      <c r="FG356">
        <v>20</v>
      </c>
      <c r="JB356" s="4">
        <v>5</v>
      </c>
      <c r="JC356" s="4">
        <v>5</v>
      </c>
      <c r="JD356" s="68">
        <v>30</v>
      </c>
      <c r="JE356" s="12">
        <f t="shared" si="47"/>
        <v>65</v>
      </c>
      <c r="JF356" s="54">
        <v>70</v>
      </c>
      <c r="JH356" s="3" t="s">
        <v>790</v>
      </c>
      <c r="JI356" s="29" t="s">
        <v>854</v>
      </c>
      <c r="JS356">
        <v>9.36</v>
      </c>
      <c r="JT356">
        <v>155.95999999999998</v>
      </c>
      <c r="JU356" s="103">
        <v>45.08</v>
      </c>
      <c r="JW356" s="133">
        <v>25.35</v>
      </c>
      <c r="JZ356" s="106">
        <v>74.84</v>
      </c>
      <c r="KA356" s="5">
        <v>11.72</v>
      </c>
      <c r="KJ356" s="103" t="str">
        <f t="shared" si="44"/>
        <v/>
      </c>
      <c r="KK356" s="103" t="str">
        <f t="shared" si="45"/>
        <v/>
      </c>
      <c r="KL356" s="103">
        <f t="shared" si="43"/>
        <v>119.92</v>
      </c>
      <c r="KM356" s="103">
        <f>IF(ISBLANK(JU356),"",IF(ISBLANK(JS357),"",IFERROR(((JU356-JS357)/0.36/P356),"")))</f>
        <v>0.57393790849673199</v>
      </c>
      <c r="KN356" s="103">
        <f>IF(ISBLANK(JU356),"",IF(ISBLANK(JU357),"",IFERROR(((JU356-JU357)/0.36/P356),"")))</f>
        <v>1.8415032679738563</v>
      </c>
      <c r="KO356" s="103">
        <f>IF(ISBLANK(KL356),"",IF(ISBLANK(JT357),"",IFERROR(((KL356-JT357)/0.36/P356),"")))</f>
        <v>-6.0457516339869448E-2</v>
      </c>
      <c r="KP356" s="103">
        <f>IF(ISBLANK(KL357),"",IF(ISBLANK(KL356),"",IFERROR(((KL356-KL357)/0.36/P356),"")))</f>
        <v>1.0735294117647058</v>
      </c>
      <c r="KU356">
        <v>119.92</v>
      </c>
      <c r="KV356" s="73">
        <v>333.11111111111114</v>
      </c>
      <c r="KW356" s="73">
        <v>0.57393790849673199</v>
      </c>
      <c r="KX356" s="73">
        <v>1.8415032679738563</v>
      </c>
      <c r="KY356" s="73">
        <v>-6.0457516339869448E-2</v>
      </c>
      <c r="KZ356" s="73">
        <v>1.0735294117647058</v>
      </c>
    </row>
    <row r="357" spans="1:312" s="46" customFormat="1" x14ac:dyDescent="0.25">
      <c r="A357" s="45" t="s">
        <v>647</v>
      </c>
      <c r="B357" s="47" t="s">
        <v>729</v>
      </c>
      <c r="C357" s="47" t="s">
        <v>563</v>
      </c>
      <c r="D357" s="47" t="s">
        <v>750</v>
      </c>
      <c r="E357" s="47" t="s">
        <v>137</v>
      </c>
      <c r="F357" s="45" t="s">
        <v>563</v>
      </c>
      <c r="G357" s="45" t="s">
        <v>556</v>
      </c>
      <c r="H357" s="65">
        <v>4</v>
      </c>
      <c r="I357" s="45" t="s">
        <v>559</v>
      </c>
      <c r="J357" s="45" t="s">
        <v>648</v>
      </c>
      <c r="K357" s="65">
        <v>1026</v>
      </c>
      <c r="L357" s="95">
        <v>-2.4380789599999999</v>
      </c>
      <c r="M357" s="95">
        <v>34.854988976999998</v>
      </c>
      <c r="N357" s="48">
        <v>43171</v>
      </c>
      <c r="O357" s="48">
        <v>43239</v>
      </c>
      <c r="P357" s="56">
        <f t="shared" si="46"/>
        <v>68</v>
      </c>
      <c r="Q357" s="74"/>
      <c r="R357" s="88" t="s">
        <v>76</v>
      </c>
      <c r="S357" s="82">
        <v>3.5</v>
      </c>
      <c r="T357" s="82">
        <v>11.75</v>
      </c>
      <c r="U357" s="101"/>
      <c r="V357" s="149"/>
      <c r="W357" s="149"/>
      <c r="X357" s="149"/>
      <c r="Y357" s="149"/>
      <c r="Z357" s="149"/>
      <c r="AA357" s="149"/>
      <c r="AB357" s="149"/>
      <c r="AC357" s="149"/>
      <c r="AD357" s="149"/>
      <c r="AE357" s="149"/>
      <c r="AF357" s="149"/>
      <c r="AG357" s="149"/>
      <c r="AH357" s="149"/>
      <c r="AI357" s="149"/>
      <c r="AJ357" s="149"/>
      <c r="AK357" s="149"/>
      <c r="AL357" s="149"/>
      <c r="AM357" s="149">
        <v>20</v>
      </c>
      <c r="AN357" s="149"/>
      <c r="AO357" s="149"/>
      <c r="AP357" s="149"/>
      <c r="AQ357" s="149"/>
      <c r="AR357" s="149"/>
      <c r="AS357" s="149"/>
      <c r="AT357" s="149"/>
      <c r="AU357" s="149"/>
      <c r="AV357" s="149"/>
      <c r="AW357" s="149"/>
      <c r="AX357" s="149"/>
      <c r="AY357" s="149"/>
      <c r="AZ357" s="149"/>
      <c r="BA357" s="149"/>
      <c r="BB357" s="149"/>
      <c r="BC357" s="149"/>
      <c r="BD357" s="149"/>
      <c r="BE357" s="149"/>
      <c r="BF357" s="149"/>
      <c r="BG357" s="149"/>
      <c r="BH357" s="149"/>
      <c r="BI357" s="149"/>
      <c r="BJ357" s="149"/>
      <c r="BK357" s="149"/>
      <c r="BL357" s="149"/>
      <c r="BM357" s="149"/>
      <c r="BN357" s="149"/>
      <c r="BO357" s="149"/>
      <c r="BP357" s="149"/>
      <c r="BQ357" s="149"/>
      <c r="BR357" s="149"/>
      <c r="BS357" s="149"/>
      <c r="BT357" s="149"/>
      <c r="BU357" s="149"/>
      <c r="BV357" s="149"/>
      <c r="BW357" s="149"/>
      <c r="BX357" s="149"/>
      <c r="BY357" s="149"/>
      <c r="BZ357" s="149"/>
      <c r="CA357" s="149"/>
      <c r="CB357" s="149"/>
      <c r="CC357" s="149"/>
      <c r="CD357" s="149"/>
      <c r="CE357" s="149"/>
      <c r="CF357" s="149"/>
      <c r="CG357" s="149"/>
      <c r="CH357" s="149"/>
      <c r="CI357" s="149"/>
      <c r="CJ357" s="149"/>
      <c r="CK357" s="149"/>
      <c r="CL357" s="149"/>
      <c r="CM357" s="149"/>
      <c r="CN357" s="149"/>
      <c r="CO357" s="149"/>
      <c r="CP357" s="149"/>
      <c r="CQ357" s="149"/>
      <c r="CR357" s="149"/>
      <c r="CS357" s="149"/>
      <c r="CT357" s="149"/>
      <c r="CU357" s="149"/>
      <c r="CV357" s="149"/>
      <c r="CW357" s="149">
        <v>5</v>
      </c>
      <c r="CX357" s="149"/>
      <c r="CY357" s="149"/>
      <c r="CZ357" s="149"/>
      <c r="DA357" s="149"/>
      <c r="DB357" s="149"/>
      <c r="DC357" s="149"/>
      <c r="DD357" s="149"/>
      <c r="DE357" s="149"/>
      <c r="DF357" s="149"/>
      <c r="DG357" s="149"/>
      <c r="DH357" s="149"/>
      <c r="DI357" s="149"/>
      <c r="DJ357" s="149"/>
      <c r="DK357" s="149"/>
      <c r="DL357" s="149"/>
      <c r="DM357" s="149"/>
      <c r="DN357" s="149"/>
      <c r="DO357" s="149"/>
      <c r="DP357" s="149"/>
      <c r="DQ357" s="149"/>
      <c r="DR357" s="149"/>
      <c r="DS357" s="149"/>
      <c r="DT357" s="149"/>
      <c r="DU357" s="149"/>
      <c r="DV357" s="149"/>
      <c r="DW357" s="149"/>
      <c r="DX357" s="149"/>
      <c r="DY357" s="149"/>
      <c r="DZ357" s="149"/>
      <c r="EA357" s="149"/>
      <c r="EB357" s="149"/>
      <c r="EC357" s="149"/>
      <c r="ED357" s="149"/>
      <c r="EE357" s="149"/>
      <c r="EF357" s="149"/>
      <c r="EG357" s="149"/>
      <c r="EH357" s="101">
        <v>25</v>
      </c>
      <c r="EI357" s="149">
        <f t="shared" si="42"/>
        <v>50</v>
      </c>
      <c r="EJ357" s="101">
        <v>50</v>
      </c>
      <c r="EK357" s="156"/>
      <c r="EL357" s="151"/>
      <c r="EM357" s="151"/>
      <c r="EN357" s="49">
        <v>10</v>
      </c>
      <c r="EO357" s="47">
        <v>49.2</v>
      </c>
      <c r="ES357" s="46">
        <v>5</v>
      </c>
      <c r="FH357" s="46">
        <v>45</v>
      </c>
      <c r="FP357" s="47"/>
      <c r="FQ357" s="47"/>
      <c r="FR357" s="47"/>
      <c r="FS357" s="47"/>
      <c r="FT357" s="47"/>
      <c r="FU357" s="47"/>
      <c r="FV357" s="47"/>
      <c r="FW357" s="47"/>
      <c r="FX357" s="47"/>
      <c r="FY357" s="47"/>
      <c r="FZ357" s="47"/>
      <c r="GA357" s="47"/>
      <c r="GB357" s="47"/>
      <c r="GC357" s="47"/>
      <c r="GD357" s="47"/>
      <c r="GE357" s="47"/>
      <c r="GF357" s="47"/>
      <c r="GG357" s="47">
        <v>5</v>
      </c>
      <c r="GH357" s="47"/>
      <c r="GI357" s="47"/>
      <c r="GJ357" s="47"/>
      <c r="GK357" s="47"/>
      <c r="GL357" s="47"/>
      <c r="GM357" s="47"/>
      <c r="GN357" s="47"/>
      <c r="GO357" s="47"/>
      <c r="GP357" s="47"/>
      <c r="GQ357" s="47"/>
      <c r="GR357" s="47"/>
      <c r="GS357" s="47"/>
      <c r="GT357" s="47"/>
      <c r="GU357" s="47"/>
      <c r="GV357" s="47"/>
      <c r="GW357" s="47"/>
      <c r="GX357" s="47"/>
      <c r="GY357" s="47"/>
      <c r="GZ357" s="47"/>
      <c r="HA357" s="47"/>
      <c r="HB357" s="47"/>
      <c r="HC357" s="47"/>
      <c r="HD357" s="47"/>
      <c r="HE357" s="47"/>
      <c r="HF357" s="47"/>
      <c r="HG357" s="47"/>
      <c r="HH357" s="47"/>
      <c r="HI357" s="47"/>
      <c r="HJ357" s="47"/>
      <c r="HK357" s="47"/>
      <c r="HL357" s="47"/>
      <c r="HM357" s="47"/>
      <c r="HN357" s="47"/>
      <c r="HO357" s="47"/>
      <c r="HP357" s="47"/>
      <c r="HQ357" s="47"/>
      <c r="HR357" s="47"/>
      <c r="HS357" s="47"/>
      <c r="HT357" s="47"/>
      <c r="HU357" s="47"/>
      <c r="HV357" s="47"/>
      <c r="HW357" s="47"/>
      <c r="HX357" s="47"/>
      <c r="HY357" s="47"/>
      <c r="HZ357" s="47"/>
      <c r="IA357" s="47"/>
      <c r="IB357" s="47"/>
      <c r="IC357" s="47"/>
      <c r="ID357" s="47"/>
      <c r="IE357" s="47"/>
      <c r="IF357" s="47"/>
      <c r="IG357" s="47"/>
      <c r="IH357" s="47"/>
      <c r="II357" s="47"/>
      <c r="IJ357" s="47"/>
      <c r="IK357" s="47"/>
      <c r="IL357" s="47"/>
      <c r="IM357" s="47"/>
      <c r="IN357" s="47"/>
      <c r="IO357" s="47"/>
      <c r="IP357" s="47"/>
      <c r="IQ357" s="47"/>
      <c r="IR357" s="47"/>
      <c r="IS357" s="47"/>
      <c r="IT357" s="47"/>
      <c r="IU357" s="47"/>
      <c r="IV357" s="47"/>
      <c r="IW357" s="47"/>
      <c r="IX357" s="47"/>
      <c r="IY357" s="47"/>
      <c r="IZ357" s="47"/>
      <c r="JA357" s="47"/>
      <c r="JB357" s="47"/>
      <c r="JC357" s="47"/>
      <c r="JD357" s="46">
        <v>0</v>
      </c>
      <c r="JE357" s="45">
        <f t="shared" si="47"/>
        <v>55</v>
      </c>
      <c r="JF357" s="47">
        <v>55</v>
      </c>
      <c r="JG357" s="47"/>
      <c r="JH357" s="151" t="s">
        <v>790</v>
      </c>
      <c r="JI357" s="52" t="s">
        <v>854</v>
      </c>
      <c r="JJ357" s="47"/>
      <c r="JK357" s="47"/>
      <c r="JO357" s="50"/>
      <c r="JP357" s="50"/>
      <c r="JQ357" s="50"/>
      <c r="JR357" s="51"/>
      <c r="JS357" s="46">
        <v>31.03</v>
      </c>
      <c r="JT357" s="46">
        <v>121.4</v>
      </c>
      <c r="JU357" s="105">
        <v>0</v>
      </c>
      <c r="JV357" s="51"/>
      <c r="JW357" s="136"/>
      <c r="JX357" s="52"/>
      <c r="JZ357" s="107">
        <v>93.64</v>
      </c>
      <c r="KA357" s="126">
        <v>24.55</v>
      </c>
      <c r="KD357" s="53"/>
      <c r="KE357" s="53"/>
      <c r="KF357" s="105"/>
      <c r="KG357" s="105"/>
      <c r="KH357" s="105"/>
      <c r="KI357" s="105"/>
      <c r="KJ357" s="105" t="str">
        <f t="shared" si="44"/>
        <v/>
      </c>
      <c r="KK357" s="105" t="str">
        <f t="shared" si="45"/>
        <v/>
      </c>
      <c r="KL357" s="105">
        <f t="shared" si="43"/>
        <v>93.64</v>
      </c>
      <c r="KM357" s="105">
        <f>IF(ISBLANK(JU357),"",IF(ISBLANK(JS357),"",IFERROR(((JU357-JS357)/0.36/P357),"")))</f>
        <v>-1.2675653594771243</v>
      </c>
      <c r="KN357" s="105"/>
      <c r="KO357" s="105">
        <f>IF(ISBLANK(KL357),"",IF(ISBLANK(JT357),"",IFERROR(((KL357-JT357)/0.36/P357),"")))</f>
        <v>-1.1339869281045754</v>
      </c>
      <c r="KP357" s="105"/>
      <c r="KU357" s="46">
        <v>93.64</v>
      </c>
      <c r="KV357" s="74">
        <v>260.11111111111114</v>
      </c>
      <c r="KW357" s="74">
        <v>-1.2675653594771243</v>
      </c>
      <c r="KX357" s="74"/>
      <c r="KY357" s="74">
        <v>-1.1339869281045754</v>
      </c>
      <c r="KZ357" s="74"/>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357"/>
  <sheetViews>
    <sheetView zoomScaleNormal="100" workbookViewId="0">
      <pane xSplit="1" ySplit="1" topLeftCell="Z2" activePane="bottomRight" state="frozen"/>
      <selection pane="topRight" activeCell="B1" sqref="B1"/>
      <selection pane="bottomLeft" activeCell="A2" sqref="A2"/>
      <selection pane="bottomRight" activeCell="AC8" sqref="AC8"/>
    </sheetView>
  </sheetViews>
  <sheetFormatPr defaultRowHeight="15.75" x14ac:dyDescent="0.25"/>
  <cols>
    <col min="1" max="1" width="19.25" customWidth="1"/>
    <col min="2" max="2" width="12.625" customWidth="1"/>
    <col min="3" max="3" width="7.625" bestFit="1" customWidth="1"/>
    <col min="4" max="4" width="9.625" bestFit="1" customWidth="1"/>
    <col min="5" max="5" width="11.75" bestFit="1" customWidth="1"/>
    <col min="6" max="6" width="7.25" customWidth="1"/>
    <col min="7" max="7" width="8" bestFit="1" customWidth="1"/>
    <col min="8" max="8" width="8.75" style="25" customWidth="1"/>
    <col min="9" max="9" width="9.125" customWidth="1"/>
    <col min="10" max="10" width="7.5" bestFit="1" customWidth="1"/>
    <col min="11" max="11" width="9.25" style="25" bestFit="1" customWidth="1"/>
    <col min="12" max="12" width="13.75" style="94" bestFit="1" customWidth="1"/>
    <col min="13" max="13" width="13.125" style="94" bestFit="1" customWidth="1"/>
    <col min="14" max="14" width="10.75" style="21" bestFit="1" customWidth="1"/>
    <col min="15" max="15" width="11.75" style="21" bestFit="1" customWidth="1"/>
    <col min="16" max="16" width="9.875" style="25" customWidth="1"/>
    <col min="17" max="17" width="9.875" style="73" customWidth="1"/>
    <col min="18" max="18" width="9" style="89" bestFit="1" customWidth="1"/>
    <col min="19" max="20" width="9" style="81"/>
    <col min="21" max="21" width="6.5" style="25" customWidth="1"/>
    <col min="22" max="22" width="7.625" style="25" customWidth="1"/>
    <col min="23" max="23" width="7.875" style="1" customWidth="1"/>
    <col min="24" max="24" width="9" style="4"/>
    <col min="26" max="26" width="10.125" style="4" bestFit="1" customWidth="1"/>
    <col min="27" max="28" width="9" customWidth="1"/>
    <col min="29" max="29" width="17" style="103" bestFit="1" customWidth="1"/>
    <col min="30" max="30" width="9" style="106"/>
    <col min="31" max="39" width="9" style="103"/>
  </cols>
  <sheetData>
    <row r="1" spans="1:40" s="2" customFormat="1" ht="63" x14ac:dyDescent="0.25">
      <c r="A1" s="2" t="s">
        <v>657</v>
      </c>
      <c r="B1" s="2" t="s">
        <v>746</v>
      </c>
      <c r="C1" s="2" t="s">
        <v>669</v>
      </c>
      <c r="D1" s="2" t="s">
        <v>658</v>
      </c>
      <c r="E1" s="2" t="s">
        <v>659</v>
      </c>
      <c r="F1" s="2" t="s">
        <v>656</v>
      </c>
      <c r="G1" s="2" t="s">
        <v>554</v>
      </c>
      <c r="H1" s="97" t="s">
        <v>660</v>
      </c>
      <c r="I1" s="2" t="s">
        <v>569</v>
      </c>
      <c r="J1" s="2" t="s">
        <v>570</v>
      </c>
      <c r="K1" s="97" t="s">
        <v>571</v>
      </c>
      <c r="L1" s="93" t="s">
        <v>572</v>
      </c>
      <c r="M1" s="93" t="s">
        <v>573</v>
      </c>
      <c r="N1" s="92" t="s">
        <v>574</v>
      </c>
      <c r="O1" s="91" t="s">
        <v>575</v>
      </c>
      <c r="P1" s="22" t="s">
        <v>655</v>
      </c>
      <c r="Q1" s="90" t="s">
        <v>649</v>
      </c>
      <c r="R1" s="84" t="s">
        <v>576</v>
      </c>
      <c r="S1" s="75" t="s">
        <v>582</v>
      </c>
      <c r="T1" s="75" t="s">
        <v>577</v>
      </c>
      <c r="U1" s="99" t="s">
        <v>578</v>
      </c>
      <c r="V1" s="99" t="s">
        <v>580</v>
      </c>
      <c r="W1" s="15" t="s">
        <v>581</v>
      </c>
      <c r="X1" s="15" t="s">
        <v>583</v>
      </c>
      <c r="Y1" s="15" t="s">
        <v>584</v>
      </c>
      <c r="Z1" s="15" t="s">
        <v>586</v>
      </c>
      <c r="AA1" s="110" t="s">
        <v>791</v>
      </c>
      <c r="AB1" s="111" t="s">
        <v>792</v>
      </c>
      <c r="AC1" s="69" t="s">
        <v>587</v>
      </c>
      <c r="AD1" s="112" t="s">
        <v>588</v>
      </c>
      <c r="AE1" s="113" t="s">
        <v>782</v>
      </c>
      <c r="AF1" s="113" t="s">
        <v>898</v>
      </c>
      <c r="AG1" s="113" t="s">
        <v>899</v>
      </c>
      <c r="AH1" s="114" t="s">
        <v>785</v>
      </c>
      <c r="AI1" s="69" t="s">
        <v>786</v>
      </c>
      <c r="AJ1" s="113" t="s">
        <v>783</v>
      </c>
      <c r="AK1" s="118" t="s">
        <v>784</v>
      </c>
      <c r="AL1" s="120"/>
      <c r="AM1" s="120"/>
      <c r="AN1" s="119"/>
    </row>
    <row r="2" spans="1:40" s="7" customFormat="1" x14ac:dyDescent="0.25">
      <c r="A2" s="12" t="s">
        <v>759</v>
      </c>
      <c r="B2" s="12" t="s">
        <v>42</v>
      </c>
      <c r="C2" s="12" t="s">
        <v>661</v>
      </c>
      <c r="D2" s="12" t="s">
        <v>730</v>
      </c>
      <c r="E2" s="12" t="s">
        <v>14</v>
      </c>
      <c r="F2" s="12" t="s">
        <v>555</v>
      </c>
      <c r="G2" s="12" t="s">
        <v>556</v>
      </c>
      <c r="H2" s="24">
        <v>1</v>
      </c>
      <c r="I2" s="12" t="s">
        <v>760</v>
      </c>
      <c r="J2" s="12" t="s">
        <v>760</v>
      </c>
      <c r="K2" s="24">
        <v>954</v>
      </c>
      <c r="L2" s="94">
        <v>-2.2724839860000001</v>
      </c>
      <c r="M2" s="94">
        <v>34.023325982999999</v>
      </c>
      <c r="N2" s="19">
        <v>42782</v>
      </c>
      <c r="O2" s="19"/>
      <c r="P2" s="24"/>
      <c r="Q2" s="71"/>
      <c r="R2" s="85" t="s">
        <v>39</v>
      </c>
      <c r="S2" s="76">
        <v>3</v>
      </c>
      <c r="T2" s="76">
        <f>AVERAGE(0,4,0,5,4)</f>
        <v>2.6</v>
      </c>
      <c r="U2" s="24">
        <v>15</v>
      </c>
      <c r="V2" s="24">
        <v>50</v>
      </c>
      <c r="W2" s="8"/>
      <c r="X2" s="8"/>
      <c r="Y2" s="8"/>
      <c r="Z2" s="8"/>
      <c r="AA2"/>
      <c r="AB2"/>
      <c r="AC2" s="71">
        <v>1.83</v>
      </c>
      <c r="AD2" s="71">
        <v>13.97</v>
      </c>
      <c r="AE2" s="103">
        <f t="shared" ref="AE2:AE65" si="0">IF((AND(AC2="", AD2="")),"",AC2+AD2)</f>
        <v>15.8</v>
      </c>
      <c r="AF2" s="103">
        <f>IFERROR(AE2/0.36,"")</f>
        <v>43.888888888888893</v>
      </c>
      <c r="AG2" s="103"/>
      <c r="AH2" s="103"/>
      <c r="AI2" s="103"/>
      <c r="AJ2" s="103"/>
      <c r="AK2" s="103"/>
      <c r="AL2" s="103"/>
      <c r="AM2" s="103"/>
    </row>
    <row r="3" spans="1:40" s="7" customFormat="1" x14ac:dyDescent="0.25">
      <c r="A3" s="12" t="s">
        <v>761</v>
      </c>
      <c r="B3" s="12" t="s">
        <v>43</v>
      </c>
      <c r="C3" s="12" t="s">
        <v>661</v>
      </c>
      <c r="D3" s="12" t="s">
        <v>731</v>
      </c>
      <c r="E3" s="12" t="s">
        <v>14</v>
      </c>
      <c r="F3" s="12" t="s">
        <v>555</v>
      </c>
      <c r="G3" s="12" t="s">
        <v>556</v>
      </c>
      <c r="H3" s="24">
        <v>2</v>
      </c>
      <c r="I3" s="12" t="s">
        <v>760</v>
      </c>
      <c r="J3" s="12" t="s">
        <v>760</v>
      </c>
      <c r="K3" s="24">
        <v>953</v>
      </c>
      <c r="L3" s="94">
        <v>-2.2783000210000002</v>
      </c>
      <c r="M3" s="94">
        <v>34.024458965000001</v>
      </c>
      <c r="N3" s="19">
        <v>42782</v>
      </c>
      <c r="O3" s="19"/>
      <c r="P3" s="24"/>
      <c r="Q3" s="71"/>
      <c r="R3" s="85" t="s">
        <v>39</v>
      </c>
      <c r="S3" s="76"/>
      <c r="T3" s="76"/>
      <c r="U3" s="24">
        <v>10</v>
      </c>
      <c r="V3" s="24">
        <v>40</v>
      </c>
      <c r="W3" s="8"/>
      <c r="X3" s="8"/>
      <c r="Y3" s="8"/>
      <c r="Z3" s="8"/>
      <c r="AA3"/>
      <c r="AB3"/>
      <c r="AC3" s="71">
        <v>2.2200000000000002</v>
      </c>
      <c r="AD3" s="71">
        <v>10.14</v>
      </c>
      <c r="AE3" s="103">
        <f t="shared" si="0"/>
        <v>12.360000000000001</v>
      </c>
      <c r="AF3" s="103">
        <f t="shared" ref="AF3:AF66" si="1">IFERROR(AE3/0.36,"")</f>
        <v>34.333333333333336</v>
      </c>
      <c r="AG3" s="103"/>
      <c r="AH3" s="103"/>
      <c r="AI3" s="103"/>
      <c r="AJ3" s="103"/>
      <c r="AK3" s="103"/>
      <c r="AL3" s="103"/>
      <c r="AM3" s="103"/>
    </row>
    <row r="4" spans="1:40" s="7" customFormat="1" x14ac:dyDescent="0.25">
      <c r="A4" s="12" t="s">
        <v>762</v>
      </c>
      <c r="B4" s="12" t="s">
        <v>44</v>
      </c>
      <c r="C4" s="12" t="s">
        <v>661</v>
      </c>
      <c r="D4" s="12" t="s">
        <v>732</v>
      </c>
      <c r="E4" s="12" t="s">
        <v>14</v>
      </c>
      <c r="F4" s="12" t="s">
        <v>555</v>
      </c>
      <c r="G4" s="12" t="s">
        <v>556</v>
      </c>
      <c r="H4" s="24">
        <v>3</v>
      </c>
      <c r="I4" s="12" t="s">
        <v>760</v>
      </c>
      <c r="J4" s="12" t="s">
        <v>760</v>
      </c>
      <c r="K4" s="24">
        <v>951</v>
      </c>
      <c r="L4" s="94">
        <v>-2.2779990269999999</v>
      </c>
      <c r="M4" s="94">
        <v>34.027678035000001</v>
      </c>
      <c r="N4" s="19">
        <v>42782</v>
      </c>
      <c r="O4" s="19"/>
      <c r="P4" s="24"/>
      <c r="Q4" s="71"/>
      <c r="R4" s="85" t="s">
        <v>39</v>
      </c>
      <c r="S4" s="76">
        <v>3.4</v>
      </c>
      <c r="T4" s="76">
        <v>3.8</v>
      </c>
      <c r="U4" s="24">
        <v>25</v>
      </c>
      <c r="V4" s="24">
        <v>60</v>
      </c>
      <c r="W4" s="8"/>
      <c r="X4" s="8"/>
      <c r="Y4" s="8"/>
      <c r="Z4" s="8"/>
      <c r="AA4"/>
      <c r="AB4"/>
      <c r="AC4" s="71">
        <v>8.61</v>
      </c>
      <c r="AD4" s="71">
        <v>14.16</v>
      </c>
      <c r="AE4" s="103">
        <f t="shared" si="0"/>
        <v>22.77</v>
      </c>
      <c r="AF4" s="103">
        <f t="shared" si="1"/>
        <v>63.25</v>
      </c>
      <c r="AG4" s="103"/>
      <c r="AH4" s="103"/>
      <c r="AI4" s="103"/>
      <c r="AJ4" s="103"/>
      <c r="AK4" s="103"/>
      <c r="AL4" s="103"/>
      <c r="AM4" s="103"/>
    </row>
    <row r="5" spans="1:40" s="7" customFormat="1" x14ac:dyDescent="0.25">
      <c r="A5" s="12" t="s">
        <v>763</v>
      </c>
      <c r="B5" s="12" t="s">
        <v>45</v>
      </c>
      <c r="C5" s="12" t="s">
        <v>661</v>
      </c>
      <c r="D5" s="12" t="s">
        <v>733</v>
      </c>
      <c r="E5" s="12" t="s">
        <v>14</v>
      </c>
      <c r="F5" s="12" t="s">
        <v>555</v>
      </c>
      <c r="G5" s="12" t="s">
        <v>556</v>
      </c>
      <c r="H5" s="24">
        <v>4</v>
      </c>
      <c r="I5" s="12" t="s">
        <v>760</v>
      </c>
      <c r="J5" s="12" t="s">
        <v>760</v>
      </c>
      <c r="K5" s="24">
        <v>950</v>
      </c>
      <c r="L5" s="94">
        <v>-2.2788369660000001</v>
      </c>
      <c r="M5" s="94">
        <v>34.031883989999997</v>
      </c>
      <c r="N5" s="19">
        <v>42782</v>
      </c>
      <c r="O5" s="19"/>
      <c r="P5" s="24"/>
      <c r="Q5" s="71"/>
      <c r="R5" s="85" t="s">
        <v>39</v>
      </c>
      <c r="S5" s="76">
        <v>1.5</v>
      </c>
      <c r="T5" s="76">
        <v>2.6</v>
      </c>
      <c r="U5" s="24">
        <v>25</v>
      </c>
      <c r="V5" s="24">
        <v>70</v>
      </c>
      <c r="W5" s="8"/>
      <c r="X5" s="8"/>
      <c r="Y5" s="8"/>
      <c r="Z5" s="8"/>
      <c r="AA5"/>
      <c r="AB5"/>
      <c r="AC5" s="71"/>
      <c r="AD5" s="71">
        <v>29.26</v>
      </c>
      <c r="AE5" s="103">
        <f t="shared" si="0"/>
        <v>29.26</v>
      </c>
      <c r="AF5" s="103">
        <f t="shared" si="1"/>
        <v>81.277777777777786</v>
      </c>
      <c r="AG5" s="103"/>
      <c r="AH5" s="103"/>
      <c r="AI5" s="103"/>
      <c r="AJ5" s="103"/>
      <c r="AK5" s="103"/>
      <c r="AL5" s="103"/>
      <c r="AM5" s="103"/>
    </row>
    <row r="6" spans="1:40" s="7" customFormat="1" x14ac:dyDescent="0.25">
      <c r="A6" s="12" t="s">
        <v>764</v>
      </c>
      <c r="B6" s="12" t="s">
        <v>46</v>
      </c>
      <c r="C6" s="12" t="s">
        <v>662</v>
      </c>
      <c r="D6" s="12" t="s">
        <v>734</v>
      </c>
      <c r="E6" s="12" t="s">
        <v>15</v>
      </c>
      <c r="F6" s="12" t="s">
        <v>555</v>
      </c>
      <c r="G6" s="12" t="s">
        <v>560</v>
      </c>
      <c r="H6" s="24">
        <v>1</v>
      </c>
      <c r="I6" s="12" t="s">
        <v>760</v>
      </c>
      <c r="J6" s="12" t="s">
        <v>760</v>
      </c>
      <c r="K6" s="24">
        <v>957</v>
      </c>
      <c r="L6" s="94">
        <v>-2.3500519620000002</v>
      </c>
      <c r="M6" s="94">
        <v>34.049975992999997</v>
      </c>
      <c r="N6" s="19">
        <v>42783</v>
      </c>
      <c r="O6" s="19"/>
      <c r="P6" s="24"/>
      <c r="Q6" s="71"/>
      <c r="R6" s="85" t="s">
        <v>23</v>
      </c>
      <c r="S6" s="76">
        <v>0.5</v>
      </c>
      <c r="T6" s="76">
        <v>0</v>
      </c>
      <c r="U6" s="24">
        <v>0.5</v>
      </c>
      <c r="V6" s="24">
        <v>5</v>
      </c>
      <c r="W6" s="8"/>
      <c r="X6" s="8"/>
      <c r="Y6" s="8"/>
      <c r="Z6" s="8"/>
      <c r="AA6"/>
      <c r="AB6"/>
      <c r="AC6" s="71">
        <v>2.42</v>
      </c>
      <c r="AD6" s="71">
        <v>0.86</v>
      </c>
      <c r="AE6" s="103">
        <f t="shared" si="0"/>
        <v>3.28</v>
      </c>
      <c r="AF6" s="103">
        <f t="shared" si="1"/>
        <v>9.1111111111111107</v>
      </c>
      <c r="AG6" s="103"/>
      <c r="AH6" s="103"/>
      <c r="AI6" s="103"/>
      <c r="AJ6" s="103"/>
      <c r="AK6" s="103"/>
      <c r="AL6" s="103"/>
      <c r="AM6" s="103"/>
    </row>
    <row r="7" spans="1:40" s="7" customFormat="1" x14ac:dyDescent="0.25">
      <c r="A7" s="12" t="s">
        <v>765</v>
      </c>
      <c r="B7" s="12" t="s">
        <v>47</v>
      </c>
      <c r="C7" s="12" t="s">
        <v>662</v>
      </c>
      <c r="D7" s="12" t="s">
        <v>735</v>
      </c>
      <c r="E7" s="12" t="s">
        <v>15</v>
      </c>
      <c r="F7" s="12" t="s">
        <v>555</v>
      </c>
      <c r="G7" s="12" t="s">
        <v>560</v>
      </c>
      <c r="H7" s="24">
        <v>2</v>
      </c>
      <c r="I7" s="12" t="s">
        <v>760</v>
      </c>
      <c r="J7" s="12" t="s">
        <v>760</v>
      </c>
      <c r="K7" s="24">
        <v>959</v>
      </c>
      <c r="L7" s="94">
        <v>-2.3484879830000001</v>
      </c>
      <c r="M7" s="94">
        <v>34.050110019999998</v>
      </c>
      <c r="N7" s="19">
        <v>42783</v>
      </c>
      <c r="O7" s="19"/>
      <c r="P7" s="24"/>
      <c r="Q7" s="71"/>
      <c r="R7" s="85" t="s">
        <v>23</v>
      </c>
      <c r="S7" s="76">
        <v>0.5</v>
      </c>
      <c r="T7" s="76">
        <v>0.8</v>
      </c>
      <c r="U7" s="24">
        <v>0.5</v>
      </c>
      <c r="V7" s="24">
        <v>15</v>
      </c>
      <c r="W7" s="8"/>
      <c r="X7" s="8"/>
      <c r="Y7" s="8"/>
      <c r="Z7" s="8"/>
      <c r="AA7"/>
      <c r="AB7"/>
      <c r="AC7" s="71">
        <v>0.69</v>
      </c>
      <c r="AD7" s="71">
        <v>2.52</v>
      </c>
      <c r="AE7" s="103">
        <f t="shared" si="0"/>
        <v>3.21</v>
      </c>
      <c r="AF7" s="103">
        <f t="shared" si="1"/>
        <v>8.9166666666666661</v>
      </c>
      <c r="AG7" s="103"/>
      <c r="AH7" s="103"/>
      <c r="AI7" s="103"/>
      <c r="AJ7" s="103"/>
      <c r="AK7" s="103"/>
      <c r="AL7" s="103"/>
      <c r="AM7" s="103"/>
    </row>
    <row r="8" spans="1:40" s="7" customFormat="1" ht="47.25" customHeight="1" x14ac:dyDescent="0.25">
      <c r="A8" s="12" t="s">
        <v>766</v>
      </c>
      <c r="B8" s="12" t="s">
        <v>48</v>
      </c>
      <c r="C8" s="12" t="s">
        <v>662</v>
      </c>
      <c r="D8" s="12" t="s">
        <v>736</v>
      </c>
      <c r="E8" s="12" t="s">
        <v>15</v>
      </c>
      <c r="F8" s="12" t="s">
        <v>555</v>
      </c>
      <c r="G8" s="12" t="s">
        <v>560</v>
      </c>
      <c r="H8" s="24">
        <v>3</v>
      </c>
      <c r="I8" s="12" t="s">
        <v>760</v>
      </c>
      <c r="J8" s="12" t="s">
        <v>760</v>
      </c>
      <c r="K8" s="24">
        <v>1022</v>
      </c>
      <c r="L8" s="94">
        <v>-2.3672930339999998</v>
      </c>
      <c r="M8" s="94">
        <v>34.062509034000001</v>
      </c>
      <c r="N8" s="19">
        <v>42783</v>
      </c>
      <c r="O8" s="19"/>
      <c r="P8" s="24"/>
      <c r="Q8" s="71"/>
      <c r="R8" s="85" t="s">
        <v>23</v>
      </c>
      <c r="S8" s="76">
        <v>1</v>
      </c>
      <c r="T8" s="76">
        <v>1.2</v>
      </c>
      <c r="U8" s="24"/>
      <c r="V8" s="24"/>
      <c r="W8" s="8"/>
      <c r="X8" s="8"/>
      <c r="Y8" s="8"/>
      <c r="Z8" s="8"/>
      <c r="AA8"/>
      <c r="AB8"/>
      <c r="AC8" s="71"/>
      <c r="AD8" s="71">
        <v>4.96</v>
      </c>
      <c r="AE8" s="103">
        <f t="shared" si="0"/>
        <v>4.96</v>
      </c>
      <c r="AF8" s="103">
        <f t="shared" si="1"/>
        <v>13.777777777777779</v>
      </c>
      <c r="AG8" s="103"/>
      <c r="AH8" s="103"/>
      <c r="AI8" s="103"/>
      <c r="AJ8" s="103"/>
      <c r="AK8" s="103"/>
      <c r="AL8" s="103"/>
      <c r="AM8" s="103"/>
    </row>
    <row r="9" spans="1:40" s="7" customFormat="1" x14ac:dyDescent="0.25">
      <c r="A9" s="12" t="s">
        <v>767</v>
      </c>
      <c r="B9" s="12" t="s">
        <v>49</v>
      </c>
      <c r="C9" s="12" t="s">
        <v>662</v>
      </c>
      <c r="D9" s="12" t="s">
        <v>737</v>
      </c>
      <c r="E9" s="12" t="s">
        <v>15</v>
      </c>
      <c r="F9" s="12" t="s">
        <v>555</v>
      </c>
      <c r="G9" s="12" t="s">
        <v>560</v>
      </c>
      <c r="H9" s="24">
        <v>4</v>
      </c>
      <c r="I9" s="12" t="s">
        <v>760</v>
      </c>
      <c r="J9" s="12" t="s">
        <v>760</v>
      </c>
      <c r="K9" s="24">
        <v>1020</v>
      </c>
      <c r="L9" s="94">
        <v>-2.3685700170000001</v>
      </c>
      <c r="M9" s="94">
        <v>34.062585980000001</v>
      </c>
      <c r="N9" s="19">
        <v>42789</v>
      </c>
      <c r="O9" s="19"/>
      <c r="P9" s="24"/>
      <c r="Q9" s="71"/>
      <c r="R9" s="85" t="s">
        <v>23</v>
      </c>
      <c r="S9" s="76"/>
      <c r="T9" s="76">
        <v>0.7</v>
      </c>
      <c r="U9" s="24">
        <v>12</v>
      </c>
      <c r="V9" s="24">
        <v>20</v>
      </c>
      <c r="W9" s="8"/>
      <c r="X9" s="8"/>
      <c r="Y9" s="8"/>
      <c r="Z9" s="8"/>
      <c r="AA9"/>
      <c r="AB9"/>
      <c r="AC9" s="71">
        <v>1.65</v>
      </c>
      <c r="AD9" s="71">
        <v>2.76</v>
      </c>
      <c r="AE9" s="103">
        <f t="shared" si="0"/>
        <v>4.41</v>
      </c>
      <c r="AF9" s="103">
        <f t="shared" si="1"/>
        <v>12.25</v>
      </c>
      <c r="AG9" s="103"/>
      <c r="AH9" s="103"/>
      <c r="AI9" s="103"/>
      <c r="AJ9" s="103"/>
      <c r="AK9" s="103"/>
      <c r="AL9" s="103"/>
      <c r="AM9" s="103"/>
    </row>
    <row r="10" spans="1:40" s="7" customFormat="1" x14ac:dyDescent="0.25">
      <c r="A10" s="12" t="s">
        <v>768</v>
      </c>
      <c r="B10" s="12" t="s">
        <v>51</v>
      </c>
      <c r="C10" s="12" t="s">
        <v>663</v>
      </c>
      <c r="D10" s="12" t="s">
        <v>738</v>
      </c>
      <c r="E10" s="12" t="s">
        <v>31</v>
      </c>
      <c r="F10" s="12" t="s">
        <v>561</v>
      </c>
      <c r="G10" s="12" t="s">
        <v>556</v>
      </c>
      <c r="H10" s="24">
        <v>1</v>
      </c>
      <c r="I10" s="12" t="s">
        <v>760</v>
      </c>
      <c r="J10" s="12" t="s">
        <v>760</v>
      </c>
      <c r="K10" s="24">
        <v>995</v>
      </c>
      <c r="L10" s="94">
        <v>-3.2993320000000002</v>
      </c>
      <c r="M10" s="94">
        <v>34.848457965999998</v>
      </c>
      <c r="N10" s="19">
        <v>42785</v>
      </c>
      <c r="O10" s="19"/>
      <c r="P10" s="24"/>
      <c r="Q10" s="71"/>
      <c r="R10" s="85" t="s">
        <v>94</v>
      </c>
      <c r="S10" s="76"/>
      <c r="T10" s="76">
        <v>0.3</v>
      </c>
      <c r="U10" s="24">
        <v>22</v>
      </c>
      <c r="V10" s="24">
        <v>30</v>
      </c>
      <c r="W10" s="8"/>
      <c r="X10" s="8"/>
      <c r="Y10" s="8"/>
      <c r="Z10" s="8"/>
      <c r="AA10"/>
      <c r="AB10"/>
      <c r="AC10" s="71">
        <v>12.24</v>
      </c>
      <c r="AD10" s="71">
        <v>1.98</v>
      </c>
      <c r="AE10" s="103">
        <f t="shared" si="0"/>
        <v>14.22</v>
      </c>
      <c r="AF10" s="103">
        <f t="shared" si="1"/>
        <v>39.5</v>
      </c>
      <c r="AG10" s="103"/>
      <c r="AH10" s="103"/>
      <c r="AI10" s="103"/>
      <c r="AJ10" s="103"/>
      <c r="AK10" s="103"/>
      <c r="AL10" s="103"/>
      <c r="AM10" s="103"/>
    </row>
    <row r="11" spans="1:40" s="7" customFormat="1" x14ac:dyDescent="0.25">
      <c r="A11" s="12" t="s">
        <v>769</v>
      </c>
      <c r="B11" s="12" t="s">
        <v>52</v>
      </c>
      <c r="C11" s="12" t="s">
        <v>663</v>
      </c>
      <c r="D11" s="12" t="s">
        <v>739</v>
      </c>
      <c r="E11" s="12" t="s">
        <v>31</v>
      </c>
      <c r="F11" s="12" t="s">
        <v>561</v>
      </c>
      <c r="G11" s="12" t="s">
        <v>556</v>
      </c>
      <c r="H11" s="24">
        <v>2</v>
      </c>
      <c r="I11" s="12" t="s">
        <v>760</v>
      </c>
      <c r="J11" s="12" t="s">
        <v>760</v>
      </c>
      <c r="K11" s="24">
        <v>980</v>
      </c>
      <c r="L11" s="94">
        <v>-3.3032679740000002</v>
      </c>
      <c r="M11" s="94">
        <v>34.847795963000003</v>
      </c>
      <c r="N11" s="19">
        <v>42785</v>
      </c>
      <c r="O11" s="19"/>
      <c r="P11" s="24"/>
      <c r="Q11" s="71"/>
      <c r="R11" s="85" t="s">
        <v>94</v>
      </c>
      <c r="S11" s="76"/>
      <c r="T11" s="76">
        <v>0.4</v>
      </c>
      <c r="U11" s="24">
        <v>12</v>
      </c>
      <c r="V11" s="24">
        <v>40</v>
      </c>
      <c r="W11" s="8"/>
      <c r="X11" s="8"/>
      <c r="Y11" s="8"/>
      <c r="Z11" s="8"/>
      <c r="AA11"/>
      <c r="AB11"/>
      <c r="AC11" s="71">
        <f>1.65+2.34</f>
        <v>3.9899999999999998</v>
      </c>
      <c r="AD11" s="71">
        <v>7.26</v>
      </c>
      <c r="AE11" s="103">
        <f t="shared" si="0"/>
        <v>11.25</v>
      </c>
      <c r="AF11" s="103">
        <f t="shared" si="1"/>
        <v>31.25</v>
      </c>
      <c r="AG11" s="103"/>
      <c r="AH11" s="103"/>
      <c r="AI11" s="103"/>
      <c r="AJ11" s="103"/>
      <c r="AK11" s="103"/>
      <c r="AL11" s="103"/>
      <c r="AM11" s="103"/>
    </row>
    <row r="12" spans="1:40" s="7" customFormat="1" x14ac:dyDescent="0.25">
      <c r="A12" s="12" t="s">
        <v>770</v>
      </c>
      <c r="B12" s="12" t="s">
        <v>53</v>
      </c>
      <c r="C12" s="12" t="s">
        <v>663</v>
      </c>
      <c r="D12" s="12" t="s">
        <v>740</v>
      </c>
      <c r="E12" s="12" t="s">
        <v>31</v>
      </c>
      <c r="F12" s="12" t="s">
        <v>561</v>
      </c>
      <c r="G12" s="12" t="s">
        <v>556</v>
      </c>
      <c r="H12" s="24">
        <v>3</v>
      </c>
      <c r="I12" s="12" t="s">
        <v>760</v>
      </c>
      <c r="J12" s="12" t="s">
        <v>760</v>
      </c>
      <c r="K12" s="24">
        <v>998</v>
      </c>
      <c r="L12" s="94">
        <v>-3.295644969</v>
      </c>
      <c r="M12" s="94">
        <v>34.852435010999997</v>
      </c>
      <c r="N12" s="19">
        <v>42786</v>
      </c>
      <c r="O12" s="19"/>
      <c r="P12" s="24"/>
      <c r="Q12" s="71"/>
      <c r="R12" s="85" t="s">
        <v>94</v>
      </c>
      <c r="S12" s="76"/>
      <c r="T12" s="76">
        <v>0.4</v>
      </c>
      <c r="U12" s="24">
        <v>8</v>
      </c>
      <c r="V12" s="24">
        <v>30</v>
      </c>
      <c r="W12" s="8"/>
      <c r="X12" s="8"/>
      <c r="Y12" s="8"/>
      <c r="Z12" s="8"/>
      <c r="AA12"/>
      <c r="AB12"/>
      <c r="AC12" s="71">
        <v>2.42</v>
      </c>
      <c r="AD12" s="71">
        <v>11.05</v>
      </c>
      <c r="AE12" s="103">
        <f t="shared" si="0"/>
        <v>13.47</v>
      </c>
      <c r="AF12" s="103">
        <f t="shared" si="1"/>
        <v>37.416666666666671</v>
      </c>
      <c r="AG12" s="103"/>
      <c r="AH12" s="103"/>
      <c r="AI12" s="103"/>
      <c r="AJ12" s="103"/>
      <c r="AK12" s="103"/>
      <c r="AL12" s="103"/>
      <c r="AM12" s="103"/>
    </row>
    <row r="13" spans="1:40" s="7" customFormat="1" x14ac:dyDescent="0.25">
      <c r="A13" s="12" t="s">
        <v>771</v>
      </c>
      <c r="B13" s="12" t="s">
        <v>54</v>
      </c>
      <c r="C13" s="12" t="s">
        <v>663</v>
      </c>
      <c r="D13" s="12" t="s">
        <v>741</v>
      </c>
      <c r="E13" s="12" t="s">
        <v>31</v>
      </c>
      <c r="F13" s="12" t="s">
        <v>561</v>
      </c>
      <c r="G13" s="12" t="s">
        <v>556</v>
      </c>
      <c r="H13" s="24">
        <v>4</v>
      </c>
      <c r="I13" s="12" t="s">
        <v>760</v>
      </c>
      <c r="J13" s="12" t="s">
        <v>760</v>
      </c>
      <c r="K13" s="24">
        <v>1000</v>
      </c>
      <c r="L13" s="94">
        <v>-3.296013018</v>
      </c>
      <c r="M13" s="94">
        <v>34.854326974999999</v>
      </c>
      <c r="N13" s="19">
        <v>42786</v>
      </c>
      <c r="O13" s="19"/>
      <c r="P13" s="24"/>
      <c r="Q13" s="71"/>
      <c r="R13" s="85" t="s">
        <v>94</v>
      </c>
      <c r="S13" s="76"/>
      <c r="T13" s="76">
        <v>0.4</v>
      </c>
      <c r="U13" s="24">
        <v>10</v>
      </c>
      <c r="V13" s="24">
        <v>40</v>
      </c>
      <c r="W13" s="8"/>
      <c r="X13" s="8"/>
      <c r="Y13" s="8"/>
      <c r="Z13" s="8"/>
      <c r="AA13"/>
      <c r="AB13"/>
      <c r="AC13" s="71">
        <v>1.47</v>
      </c>
      <c r="AD13" s="71">
        <v>13.36</v>
      </c>
      <c r="AE13" s="103">
        <f t="shared" si="0"/>
        <v>14.83</v>
      </c>
      <c r="AF13" s="103">
        <f t="shared" si="1"/>
        <v>41.194444444444443</v>
      </c>
      <c r="AG13" s="103"/>
      <c r="AH13" s="103"/>
      <c r="AI13" s="103"/>
      <c r="AJ13" s="103"/>
      <c r="AK13" s="103"/>
      <c r="AL13" s="103"/>
      <c r="AM13" s="103"/>
    </row>
    <row r="14" spans="1:40" s="7" customFormat="1" x14ac:dyDescent="0.25">
      <c r="A14" s="12" t="s">
        <v>772</v>
      </c>
      <c r="B14" s="12" t="s">
        <v>55</v>
      </c>
      <c r="C14" s="12" t="s">
        <v>664</v>
      </c>
      <c r="D14" s="12" t="s">
        <v>742</v>
      </c>
      <c r="E14" s="12" t="s">
        <v>59</v>
      </c>
      <c r="F14" s="12" t="s">
        <v>561</v>
      </c>
      <c r="G14" s="12" t="s">
        <v>560</v>
      </c>
      <c r="H14" s="24">
        <v>1</v>
      </c>
      <c r="I14" s="12" t="s">
        <v>760</v>
      </c>
      <c r="J14" s="12" t="s">
        <v>760</v>
      </c>
      <c r="K14" s="24">
        <v>1009</v>
      </c>
      <c r="L14" s="94">
        <v>-3.3032119830000002</v>
      </c>
      <c r="M14" s="94">
        <v>34.847736032999997</v>
      </c>
      <c r="N14" s="19">
        <v>42787</v>
      </c>
      <c r="O14" s="19"/>
      <c r="P14" s="24"/>
      <c r="Q14" s="71"/>
      <c r="R14" s="85" t="s">
        <v>292</v>
      </c>
      <c r="S14" s="76">
        <v>1.4</v>
      </c>
      <c r="T14" s="76">
        <v>3.1</v>
      </c>
      <c r="U14" s="24">
        <v>10</v>
      </c>
      <c r="V14" s="24">
        <v>50</v>
      </c>
      <c r="W14" s="8"/>
      <c r="X14" s="8"/>
      <c r="Y14" s="8"/>
      <c r="Z14" s="8"/>
      <c r="AA14"/>
      <c r="AB14"/>
      <c r="AC14" s="71">
        <v>2.0299999999999998</v>
      </c>
      <c r="AD14" s="71">
        <v>11.73</v>
      </c>
      <c r="AE14" s="103">
        <f t="shared" si="0"/>
        <v>13.76</v>
      </c>
      <c r="AF14" s="103">
        <f t="shared" si="1"/>
        <v>38.222222222222221</v>
      </c>
      <c r="AG14" s="103"/>
      <c r="AH14" s="103"/>
      <c r="AI14" s="103"/>
      <c r="AJ14" s="103"/>
      <c r="AK14" s="103"/>
      <c r="AL14" s="103"/>
      <c r="AM14" s="103"/>
    </row>
    <row r="15" spans="1:40" s="7" customFormat="1" x14ac:dyDescent="0.25">
      <c r="A15" s="12" t="s">
        <v>773</v>
      </c>
      <c r="B15" s="12" t="s">
        <v>56</v>
      </c>
      <c r="C15" s="12" t="s">
        <v>664</v>
      </c>
      <c r="D15" s="12" t="s">
        <v>743</v>
      </c>
      <c r="E15" s="12" t="s">
        <v>59</v>
      </c>
      <c r="F15" s="12" t="s">
        <v>561</v>
      </c>
      <c r="G15" s="12" t="s">
        <v>560</v>
      </c>
      <c r="H15" s="24">
        <v>2</v>
      </c>
      <c r="I15" s="12" t="s">
        <v>760</v>
      </c>
      <c r="J15" s="12" t="s">
        <v>760</v>
      </c>
      <c r="K15" s="24">
        <v>1006</v>
      </c>
      <c r="L15" s="94">
        <v>-3.40842599</v>
      </c>
      <c r="M15" s="94">
        <v>34.850243982000002</v>
      </c>
      <c r="N15" s="19">
        <v>42787</v>
      </c>
      <c r="O15" s="19"/>
      <c r="P15" s="24"/>
      <c r="Q15" s="71"/>
      <c r="R15" s="85" t="s">
        <v>292</v>
      </c>
      <c r="S15" s="76">
        <v>0.5</v>
      </c>
      <c r="T15" s="76">
        <v>1.3</v>
      </c>
      <c r="U15" s="24">
        <v>27</v>
      </c>
      <c r="V15" s="24">
        <v>45</v>
      </c>
      <c r="W15" s="8"/>
      <c r="X15" s="8"/>
      <c r="Y15" s="8"/>
      <c r="Z15" s="8"/>
      <c r="AA15"/>
      <c r="AB15"/>
      <c r="AC15" s="71">
        <v>5.9</v>
      </c>
      <c r="AD15" s="71">
        <v>4.22</v>
      </c>
      <c r="AE15" s="103">
        <f t="shared" si="0"/>
        <v>10.120000000000001</v>
      </c>
      <c r="AF15" s="103">
        <f t="shared" si="1"/>
        <v>28.111111111111114</v>
      </c>
      <c r="AG15" s="103"/>
      <c r="AH15" s="103"/>
      <c r="AI15" s="103"/>
      <c r="AJ15" s="103"/>
      <c r="AK15" s="103"/>
      <c r="AL15" s="103"/>
      <c r="AM15" s="103"/>
    </row>
    <row r="16" spans="1:40" s="7" customFormat="1" x14ac:dyDescent="0.25">
      <c r="A16" s="12" t="s">
        <v>774</v>
      </c>
      <c r="B16" s="12" t="s">
        <v>57</v>
      </c>
      <c r="C16" s="12" t="s">
        <v>664</v>
      </c>
      <c r="D16" s="12" t="s">
        <v>744</v>
      </c>
      <c r="E16" s="12" t="s">
        <v>59</v>
      </c>
      <c r="F16" s="12" t="s">
        <v>561</v>
      </c>
      <c r="G16" s="12" t="s">
        <v>560</v>
      </c>
      <c r="H16" s="24">
        <v>3</v>
      </c>
      <c r="I16" s="12" t="s">
        <v>760</v>
      </c>
      <c r="J16" s="12" t="s">
        <v>760</v>
      </c>
      <c r="K16" s="24">
        <v>1001</v>
      </c>
      <c r="L16" s="94">
        <v>-3.4063160140000002</v>
      </c>
      <c r="M16" s="94">
        <v>34.850407009999998</v>
      </c>
      <c r="N16" s="19">
        <v>42786</v>
      </c>
      <c r="O16" s="19"/>
      <c r="P16" s="24"/>
      <c r="Q16" s="71"/>
      <c r="R16" s="85" t="s">
        <v>292</v>
      </c>
      <c r="S16" s="76">
        <v>1</v>
      </c>
      <c r="T16" s="76">
        <v>3</v>
      </c>
      <c r="U16" s="24">
        <v>8</v>
      </c>
      <c r="V16" s="24">
        <v>30</v>
      </c>
      <c r="W16" s="8"/>
      <c r="X16" s="8"/>
      <c r="Y16" s="8"/>
      <c r="Z16" s="8"/>
      <c r="AA16"/>
      <c r="AB16"/>
      <c r="AC16" s="71">
        <v>0.79</v>
      </c>
      <c r="AD16" s="71">
        <v>11</v>
      </c>
      <c r="AE16" s="103">
        <f t="shared" si="0"/>
        <v>11.79</v>
      </c>
      <c r="AF16" s="103">
        <f t="shared" si="1"/>
        <v>32.75</v>
      </c>
      <c r="AG16" s="103"/>
      <c r="AH16" s="103"/>
      <c r="AI16" s="103"/>
      <c r="AJ16" s="103"/>
      <c r="AK16" s="103"/>
      <c r="AL16" s="103"/>
      <c r="AM16" s="103"/>
    </row>
    <row r="17" spans="1:39" s="7" customFormat="1" x14ac:dyDescent="0.25">
      <c r="A17" s="12" t="s">
        <v>775</v>
      </c>
      <c r="B17" s="12" t="s">
        <v>58</v>
      </c>
      <c r="C17" s="12" t="s">
        <v>664</v>
      </c>
      <c r="D17" s="12" t="s">
        <v>745</v>
      </c>
      <c r="E17" s="12" t="s">
        <v>59</v>
      </c>
      <c r="F17" s="12" t="s">
        <v>561</v>
      </c>
      <c r="G17" s="12" t="s">
        <v>560</v>
      </c>
      <c r="H17" s="24">
        <v>4</v>
      </c>
      <c r="I17" s="12" t="s">
        <v>760</v>
      </c>
      <c r="J17" s="12" t="s">
        <v>760</v>
      </c>
      <c r="K17" s="24">
        <v>1003</v>
      </c>
      <c r="L17" s="94">
        <v>-3.4068529590000001</v>
      </c>
      <c r="M17" s="94">
        <v>34.851600005999998</v>
      </c>
      <c r="N17" s="19">
        <v>42786</v>
      </c>
      <c r="O17" s="19"/>
      <c r="P17" s="24"/>
      <c r="Q17" s="71"/>
      <c r="R17" s="85" t="s">
        <v>292</v>
      </c>
      <c r="S17" s="76">
        <v>1.3</v>
      </c>
      <c r="T17" s="76">
        <v>1.9</v>
      </c>
      <c r="U17" s="24">
        <v>7</v>
      </c>
      <c r="V17" s="24">
        <v>40</v>
      </c>
      <c r="W17" s="8"/>
      <c r="X17" s="8"/>
      <c r="Y17" s="8"/>
      <c r="Z17" s="8"/>
      <c r="AA17"/>
      <c r="AB17"/>
      <c r="AC17" s="71">
        <v>1.1599999999999999</v>
      </c>
      <c r="AD17" s="71">
        <v>11.66</v>
      </c>
      <c r="AE17" s="103">
        <f t="shared" si="0"/>
        <v>12.82</v>
      </c>
      <c r="AF17" s="103">
        <f t="shared" si="1"/>
        <v>35.611111111111114</v>
      </c>
      <c r="AG17" s="103"/>
      <c r="AH17" s="103"/>
      <c r="AI17" s="103"/>
      <c r="AJ17" s="103"/>
      <c r="AK17" s="103"/>
      <c r="AL17" s="103"/>
      <c r="AM17" s="103"/>
    </row>
    <row r="18" spans="1:39" s="7" customFormat="1" x14ac:dyDescent="0.25">
      <c r="A18" s="12" t="s">
        <v>776</v>
      </c>
      <c r="B18" s="12" t="s">
        <v>224</v>
      </c>
      <c r="C18" s="12" t="s">
        <v>665</v>
      </c>
      <c r="D18" s="12" t="s">
        <v>747</v>
      </c>
      <c r="E18" s="12" t="s">
        <v>137</v>
      </c>
      <c r="F18" s="12" t="s">
        <v>563</v>
      </c>
      <c r="G18" s="7" t="s">
        <v>556</v>
      </c>
      <c r="H18" s="24">
        <v>1</v>
      </c>
      <c r="I18" s="12" t="s">
        <v>760</v>
      </c>
      <c r="J18" s="12" t="s">
        <v>760</v>
      </c>
      <c r="K18" s="24">
        <v>1023</v>
      </c>
      <c r="L18" s="94">
        <v>-2.4377470369999998</v>
      </c>
      <c r="M18" s="94">
        <v>34.855161979999998</v>
      </c>
      <c r="N18" s="19">
        <v>42792</v>
      </c>
      <c r="O18" s="19"/>
      <c r="P18" s="24"/>
      <c r="Q18" s="71"/>
      <c r="R18" s="85" t="s">
        <v>76</v>
      </c>
      <c r="S18" s="76"/>
      <c r="T18" s="76"/>
      <c r="U18" s="24"/>
      <c r="V18" s="24">
        <v>35</v>
      </c>
      <c r="W18" s="8"/>
      <c r="X18" s="8"/>
      <c r="Y18" s="8"/>
      <c r="Z18" s="8"/>
      <c r="AA18"/>
      <c r="AB18"/>
      <c r="AC18" s="71"/>
      <c r="AD18" s="71">
        <v>12.35</v>
      </c>
      <c r="AE18" s="103">
        <f t="shared" si="0"/>
        <v>12.35</v>
      </c>
      <c r="AF18" s="103">
        <f t="shared" si="1"/>
        <v>34.305555555555557</v>
      </c>
      <c r="AG18" s="103"/>
      <c r="AH18" s="103"/>
      <c r="AI18" s="103"/>
      <c r="AJ18" s="103"/>
      <c r="AK18" s="103"/>
      <c r="AL18" s="103"/>
      <c r="AM18" s="103"/>
    </row>
    <row r="19" spans="1:39" s="7" customFormat="1" x14ac:dyDescent="0.25">
      <c r="A19" s="12" t="s">
        <v>777</v>
      </c>
      <c r="B19" s="12" t="s">
        <v>225</v>
      </c>
      <c r="C19" s="12" t="s">
        <v>666</v>
      </c>
      <c r="D19" s="12" t="s">
        <v>748</v>
      </c>
      <c r="E19" s="12" t="s">
        <v>137</v>
      </c>
      <c r="F19" s="12" t="s">
        <v>563</v>
      </c>
      <c r="G19" s="7" t="s">
        <v>556</v>
      </c>
      <c r="H19" s="24">
        <v>2</v>
      </c>
      <c r="I19" s="12" t="s">
        <v>760</v>
      </c>
      <c r="J19" s="12" t="s">
        <v>760</v>
      </c>
      <c r="K19" s="24">
        <v>1025</v>
      </c>
      <c r="L19" s="94">
        <v>-2.43776598</v>
      </c>
      <c r="M19" s="94">
        <v>34.855393991</v>
      </c>
      <c r="N19" s="19">
        <v>42792</v>
      </c>
      <c r="O19" s="19"/>
      <c r="P19" s="24"/>
      <c r="Q19" s="71"/>
      <c r="R19" s="85" t="s">
        <v>76</v>
      </c>
      <c r="S19" s="76"/>
      <c r="T19" s="76"/>
      <c r="U19" s="24"/>
      <c r="V19" s="24">
        <v>30</v>
      </c>
      <c r="W19" s="12"/>
      <c r="X19" s="12"/>
      <c r="Y19" s="12"/>
      <c r="Z19" s="12"/>
      <c r="AA19"/>
      <c r="AB19"/>
      <c r="AC19" s="71"/>
      <c r="AD19" s="71">
        <v>8.48</v>
      </c>
      <c r="AE19" s="103">
        <f t="shared" si="0"/>
        <v>8.48</v>
      </c>
      <c r="AF19" s="103">
        <f t="shared" si="1"/>
        <v>23.555555555555557</v>
      </c>
      <c r="AG19" s="103"/>
      <c r="AH19" s="103"/>
      <c r="AI19" s="103"/>
      <c r="AJ19" s="103"/>
      <c r="AK19" s="103"/>
      <c r="AL19" s="103"/>
      <c r="AM19" s="103"/>
    </row>
    <row r="20" spans="1:39" s="7" customFormat="1" x14ac:dyDescent="0.25">
      <c r="A20" s="12" t="s">
        <v>778</v>
      </c>
      <c r="B20" s="12" t="s">
        <v>227</v>
      </c>
      <c r="C20" s="12" t="s">
        <v>667</v>
      </c>
      <c r="D20" s="12" t="s">
        <v>749</v>
      </c>
      <c r="E20" s="12" t="s">
        <v>137</v>
      </c>
      <c r="F20" s="12" t="s">
        <v>563</v>
      </c>
      <c r="G20" s="7" t="s">
        <v>556</v>
      </c>
      <c r="H20" s="24">
        <v>3</v>
      </c>
      <c r="I20" s="12" t="s">
        <v>760</v>
      </c>
      <c r="J20" s="12" t="s">
        <v>760</v>
      </c>
      <c r="K20" s="24">
        <v>1027</v>
      </c>
      <c r="L20" s="94">
        <v>-2.4379910339999999</v>
      </c>
      <c r="M20" s="94">
        <v>34.855417963000001</v>
      </c>
      <c r="N20" s="19">
        <v>42792</v>
      </c>
      <c r="O20" s="19"/>
      <c r="P20" s="24"/>
      <c r="Q20" s="71"/>
      <c r="R20" s="85" t="s">
        <v>76</v>
      </c>
      <c r="S20" s="76"/>
      <c r="T20" s="76"/>
      <c r="U20" s="24"/>
      <c r="V20" s="24">
        <v>40</v>
      </c>
      <c r="W20" s="8"/>
      <c r="X20" s="12"/>
      <c r="Y20" s="12"/>
      <c r="Z20" s="12"/>
      <c r="AA20"/>
      <c r="AB20"/>
      <c r="AC20" s="71"/>
      <c r="AD20" s="106">
        <v>9.81</v>
      </c>
      <c r="AE20" s="103">
        <f t="shared" si="0"/>
        <v>9.81</v>
      </c>
      <c r="AF20" s="103">
        <f t="shared" si="1"/>
        <v>27.250000000000004</v>
      </c>
      <c r="AG20" s="103"/>
      <c r="AH20" s="103"/>
      <c r="AI20" s="103"/>
      <c r="AJ20" s="103"/>
      <c r="AK20" s="103"/>
      <c r="AL20" s="103"/>
      <c r="AM20" s="103"/>
    </row>
    <row r="21" spans="1:39" s="61" customFormat="1" x14ac:dyDescent="0.25">
      <c r="A21" s="45" t="s">
        <v>779</v>
      </c>
      <c r="B21" s="45" t="s">
        <v>228</v>
      </c>
      <c r="C21" s="45" t="s">
        <v>668</v>
      </c>
      <c r="D21" s="45" t="s">
        <v>750</v>
      </c>
      <c r="E21" s="45" t="s">
        <v>137</v>
      </c>
      <c r="F21" s="45" t="s">
        <v>563</v>
      </c>
      <c r="G21" s="61" t="s">
        <v>556</v>
      </c>
      <c r="H21" s="65">
        <v>4</v>
      </c>
      <c r="I21" s="45" t="s">
        <v>760</v>
      </c>
      <c r="J21" s="45" t="s">
        <v>760</v>
      </c>
      <c r="K21" s="65">
        <v>1026</v>
      </c>
      <c r="L21" s="95">
        <v>-2.4380789599999999</v>
      </c>
      <c r="M21" s="95">
        <v>34.854988976999998</v>
      </c>
      <c r="N21" s="64">
        <v>42792</v>
      </c>
      <c r="O21" s="64"/>
      <c r="P21" s="65"/>
      <c r="Q21" s="72"/>
      <c r="R21" s="86" t="s">
        <v>76</v>
      </c>
      <c r="S21" s="77"/>
      <c r="T21" s="77"/>
      <c r="U21" s="65"/>
      <c r="V21" s="65">
        <v>35</v>
      </c>
      <c r="W21" s="57"/>
      <c r="X21" s="45"/>
      <c r="Y21" s="45"/>
      <c r="Z21" s="45"/>
      <c r="AA21" s="46"/>
      <c r="AB21" s="46"/>
      <c r="AC21" s="72"/>
      <c r="AD21" s="107">
        <v>10.1</v>
      </c>
      <c r="AE21" s="105">
        <f t="shared" si="0"/>
        <v>10.1</v>
      </c>
      <c r="AF21" s="103">
        <f t="shared" si="1"/>
        <v>28.055555555555557</v>
      </c>
      <c r="AG21" s="103"/>
      <c r="AH21" s="105"/>
      <c r="AI21" s="105"/>
      <c r="AJ21" s="105"/>
      <c r="AK21" s="105"/>
      <c r="AL21" s="105"/>
      <c r="AM21" s="105"/>
    </row>
    <row r="22" spans="1:39" x14ac:dyDescent="0.25">
      <c r="A22" s="12" t="s">
        <v>2</v>
      </c>
      <c r="B22" s="4" t="s">
        <v>42</v>
      </c>
      <c r="C22" s="4" t="s">
        <v>661</v>
      </c>
      <c r="D22" s="4" t="s">
        <v>730</v>
      </c>
      <c r="E22" s="4" t="s">
        <v>14</v>
      </c>
      <c r="F22" s="12" t="s">
        <v>555</v>
      </c>
      <c r="G22" s="12" t="s">
        <v>556</v>
      </c>
      <c r="H22" s="24">
        <v>1</v>
      </c>
      <c r="I22" s="12" t="s">
        <v>557</v>
      </c>
      <c r="J22" s="12" t="s">
        <v>558</v>
      </c>
      <c r="K22" s="23">
        <v>954</v>
      </c>
      <c r="L22" s="94">
        <v>-2.2724839860000001</v>
      </c>
      <c r="M22" s="94">
        <v>34.023325982999999</v>
      </c>
      <c r="N22" s="17">
        <v>42782</v>
      </c>
      <c r="O22" s="17">
        <v>42814</v>
      </c>
      <c r="P22" s="23">
        <f>O22-N22</f>
        <v>32</v>
      </c>
      <c r="Q22" s="73">
        <f>INDEX([1]Sheet1!$J:$J,MATCH(A22,[1]Sheet1!$A:$A,0))</f>
        <v>145.671807538</v>
      </c>
      <c r="R22" s="87" t="s">
        <v>39</v>
      </c>
      <c r="S22" s="78">
        <v>3</v>
      </c>
      <c r="T22" s="78">
        <f>AVERAGE(4,2,2,0.5,1)</f>
        <v>1.9</v>
      </c>
      <c r="U22" s="23">
        <v>10</v>
      </c>
      <c r="V22" s="23">
        <v>65</v>
      </c>
      <c r="W22" s="1">
        <v>4</v>
      </c>
      <c r="X22" s="4">
        <v>1.2</v>
      </c>
      <c r="Y22" s="4">
        <v>4</v>
      </c>
      <c r="Z22" s="4">
        <v>45</v>
      </c>
      <c r="AC22" s="103">
        <v>1.28</v>
      </c>
      <c r="AD22" s="108">
        <v>16.100000000000001</v>
      </c>
      <c r="AE22" s="103">
        <f t="shared" si="0"/>
        <v>17.380000000000003</v>
      </c>
      <c r="AF22" s="103">
        <f t="shared" si="1"/>
        <v>48.277777777777786</v>
      </c>
      <c r="AH22" s="103">
        <f>IF(ISBLANK(AC22),"",IF(ISBLANK(AA23),"",IFERROR(((AC22-AA23)/0.36/P22),"")))</f>
        <v>-4.7743055555555559E-2</v>
      </c>
      <c r="AI22" s="103">
        <f>IF(ISBLANK(AC22),"",IF(ISBLANK(AC22),"",IFERROR(((AC22-AC23)/0.36/P22),"")))</f>
        <v>-3.9930555555555552E-2</v>
      </c>
      <c r="AJ22" s="103">
        <f>IF(ISBLANK(AB23),"",IF(ISBLANK(AE22),"",IFERROR(((AE22-AB23)/0.36/P22),"")))</f>
        <v>0.13715277777777796</v>
      </c>
      <c r="AK22" s="103">
        <f>IF(ISBLANK(AE23),"",IF(ISBLANK(AE22),"",IFERROR(((AE22-AE23)/0.36/P22),"")))</f>
        <v>0.31684027777777796</v>
      </c>
    </row>
    <row r="23" spans="1:39" x14ac:dyDescent="0.25">
      <c r="A23" s="12" t="s">
        <v>3</v>
      </c>
      <c r="B23" s="4" t="s">
        <v>42</v>
      </c>
      <c r="C23" s="4" t="s">
        <v>661</v>
      </c>
      <c r="D23" s="4" t="s">
        <v>730</v>
      </c>
      <c r="E23" s="4" t="s">
        <v>14</v>
      </c>
      <c r="F23" s="12" t="s">
        <v>555</v>
      </c>
      <c r="G23" s="12" t="s">
        <v>556</v>
      </c>
      <c r="H23" s="24">
        <v>1</v>
      </c>
      <c r="I23" s="12" t="s">
        <v>559</v>
      </c>
      <c r="J23" s="12" t="s">
        <v>558</v>
      </c>
      <c r="K23" s="23">
        <v>954</v>
      </c>
      <c r="L23" s="94">
        <v>-2.2724839860000001</v>
      </c>
      <c r="M23" s="94">
        <v>34.023325982999999</v>
      </c>
      <c r="N23" s="17">
        <v>42782</v>
      </c>
      <c r="O23" s="17">
        <v>42814</v>
      </c>
      <c r="P23" s="23">
        <f t="shared" ref="P23:P86" si="2">O23-N23</f>
        <v>32</v>
      </c>
      <c r="Q23" s="73">
        <f>INDEX([1]Sheet1!$J:$J,MATCH(A23,[1]Sheet1!$A:$A,0))</f>
        <v>145.671807538</v>
      </c>
      <c r="R23" s="87" t="s">
        <v>39</v>
      </c>
      <c r="S23" s="78">
        <v>2.5</v>
      </c>
      <c r="T23" s="78">
        <f>AVERAGE(4,4,3.5,0,0)</f>
        <v>2.2999999999999998</v>
      </c>
      <c r="U23" s="23">
        <v>10</v>
      </c>
      <c r="V23" s="23">
        <v>40</v>
      </c>
      <c r="W23" s="1">
        <v>1.5</v>
      </c>
      <c r="X23" s="4">
        <v>1.4</v>
      </c>
      <c r="Y23" s="4">
        <v>8</v>
      </c>
      <c r="Z23" s="4">
        <v>30</v>
      </c>
      <c r="AA23">
        <v>1.83</v>
      </c>
      <c r="AB23">
        <v>15.8</v>
      </c>
      <c r="AC23" s="103">
        <v>1.74</v>
      </c>
      <c r="AD23" s="108">
        <v>11.99</v>
      </c>
      <c r="AE23" s="103">
        <f t="shared" si="0"/>
        <v>13.73</v>
      </c>
      <c r="AF23" s="103">
        <f t="shared" si="1"/>
        <v>38.138888888888893</v>
      </c>
      <c r="AH23" s="103">
        <f>IF(ISBLANK(AC23),"",IF(ISBLANK(AA23),"",IFERROR(((AC23-AA23)/0.36/P23),"")))</f>
        <v>-7.8125000000000069E-3</v>
      </c>
      <c r="AJ23" s="103">
        <f>IF(ISBLANK(AE23),"",IF(ISBLANK(AB23),"",IFERROR(((AE23-AB23)/0.36/P23),"")))</f>
        <v>-0.17968750000000003</v>
      </c>
    </row>
    <row r="24" spans="1:39" x14ac:dyDescent="0.25">
      <c r="A24" s="12" t="s">
        <v>4</v>
      </c>
      <c r="B24" s="4" t="s">
        <v>43</v>
      </c>
      <c r="C24" s="4" t="s">
        <v>661</v>
      </c>
      <c r="D24" s="4" t="s">
        <v>731</v>
      </c>
      <c r="E24" s="4" t="s">
        <v>14</v>
      </c>
      <c r="F24" s="12" t="s">
        <v>555</v>
      </c>
      <c r="G24" s="12" t="s">
        <v>556</v>
      </c>
      <c r="H24" s="24">
        <v>2</v>
      </c>
      <c r="I24" s="12" t="s">
        <v>557</v>
      </c>
      <c r="J24" s="12" t="s">
        <v>558</v>
      </c>
      <c r="K24" s="23">
        <v>953</v>
      </c>
      <c r="L24" s="94">
        <v>-2.2783000210000002</v>
      </c>
      <c r="M24" s="94">
        <v>34.024458965000001</v>
      </c>
      <c r="N24" s="17">
        <v>42782</v>
      </c>
      <c r="O24" s="17">
        <v>42814</v>
      </c>
      <c r="P24" s="23">
        <f t="shared" si="2"/>
        <v>32</v>
      </c>
      <c r="Q24" s="73">
        <f>INDEX([1]Sheet1!$J:$J,MATCH(A24,[1]Sheet1!$A:$A,0))</f>
        <v>145.671807538</v>
      </c>
      <c r="R24" s="87" t="s">
        <v>39</v>
      </c>
      <c r="S24" s="78">
        <v>2.2999999999999998</v>
      </c>
      <c r="T24" s="78">
        <v>2.1</v>
      </c>
      <c r="U24" s="23">
        <v>20</v>
      </c>
      <c r="V24" s="23">
        <v>40</v>
      </c>
      <c r="W24" s="1">
        <v>2.2999999999999998</v>
      </c>
      <c r="X24" s="4">
        <v>2.6</v>
      </c>
      <c r="Y24" s="4">
        <v>5</v>
      </c>
      <c r="Z24" s="4">
        <v>20</v>
      </c>
      <c r="AC24" s="103">
        <v>2.4700000000000002</v>
      </c>
      <c r="AD24" s="106">
        <v>5.28</v>
      </c>
      <c r="AE24" s="103">
        <f t="shared" si="0"/>
        <v>7.75</v>
      </c>
      <c r="AF24" s="103">
        <f t="shared" si="1"/>
        <v>21.527777777777779</v>
      </c>
      <c r="AH24" s="103">
        <f>IF(ISBLANK(AC24),"",IF(ISBLANK(AA25),"",IFERROR(((AC24-AA25)/0.36/P24),"")))</f>
        <v>2.1701388888888888E-2</v>
      </c>
      <c r="AI24" s="103">
        <f>IF(ISBLANK(AC24),"",IF(ISBLANK(AC24),"",IFERROR(((AC24-AC25)/0.36/P24),"")))</f>
        <v>5.3819444444444454E-2</v>
      </c>
      <c r="AJ24" s="103">
        <f>IF(ISBLANK(AB25),"",IF(ISBLANK(AE24),"",IFERROR(((AE24-AB25)/0.36/P24),"")))</f>
        <v>-0.40017361111111122</v>
      </c>
      <c r="AK24" s="103">
        <f>IF(ISBLANK(AE25),"",IF(ISBLANK(AE24),"",IFERROR(((AE24-AE25)/0.36/P24),"")))</f>
        <v>3.9930555555555476E-2</v>
      </c>
    </row>
    <row r="25" spans="1:39" x14ac:dyDescent="0.25">
      <c r="A25" s="12" t="s">
        <v>5</v>
      </c>
      <c r="B25" s="4" t="s">
        <v>43</v>
      </c>
      <c r="C25" s="4" t="s">
        <v>661</v>
      </c>
      <c r="D25" s="4" t="s">
        <v>731</v>
      </c>
      <c r="E25" s="4" t="s">
        <v>14</v>
      </c>
      <c r="F25" s="12" t="s">
        <v>555</v>
      </c>
      <c r="G25" s="12" t="s">
        <v>556</v>
      </c>
      <c r="H25" s="24">
        <v>2</v>
      </c>
      <c r="I25" s="12" t="s">
        <v>559</v>
      </c>
      <c r="J25" s="12" t="s">
        <v>558</v>
      </c>
      <c r="K25" s="23">
        <v>953</v>
      </c>
      <c r="L25" s="94">
        <v>-2.2783000210000002</v>
      </c>
      <c r="M25" s="94">
        <v>34.024458965000001</v>
      </c>
      <c r="N25" s="17">
        <v>42782</v>
      </c>
      <c r="O25" s="17">
        <v>42814</v>
      </c>
      <c r="P25" s="23">
        <f t="shared" si="2"/>
        <v>32</v>
      </c>
      <c r="Q25" s="73">
        <f>INDEX([1]Sheet1!$J:$J,MATCH(A25,[1]Sheet1!$A:$A,0))</f>
        <v>145.671807538</v>
      </c>
      <c r="R25" s="87" t="s">
        <v>39</v>
      </c>
      <c r="S25" s="78">
        <v>2.5</v>
      </c>
      <c r="T25" s="78">
        <v>0.6</v>
      </c>
      <c r="U25" s="23">
        <v>12</v>
      </c>
      <c r="V25" s="23">
        <v>40</v>
      </c>
      <c r="W25" s="1">
        <v>1.5</v>
      </c>
      <c r="X25" s="4">
        <v>0.6</v>
      </c>
      <c r="Y25" s="4">
        <v>7</v>
      </c>
      <c r="Z25" s="4">
        <v>24</v>
      </c>
      <c r="AA25">
        <v>2.2200000000000002</v>
      </c>
      <c r="AB25">
        <v>12.360000000000001</v>
      </c>
      <c r="AC25" s="103">
        <v>1.85</v>
      </c>
      <c r="AD25" s="106">
        <v>5.44</v>
      </c>
      <c r="AE25" s="103">
        <f t="shared" si="0"/>
        <v>7.2900000000000009</v>
      </c>
      <c r="AF25" s="103">
        <f t="shared" si="1"/>
        <v>20.250000000000004</v>
      </c>
      <c r="AH25" s="103">
        <f>IF(ISBLANK(AC25),"",IF(ISBLANK(AA25),"",IFERROR(((AC25-AA25)/0.36/P25),"")))</f>
        <v>-3.2118055555555566E-2</v>
      </c>
      <c r="AJ25" s="103">
        <f>IF(ISBLANK(AE25),"",IF(ISBLANK(AB25),"",IFERROR(((AE25-AB25)/0.36/P25),"")))</f>
        <v>-0.44010416666666669</v>
      </c>
    </row>
    <row r="26" spans="1:39" x14ac:dyDescent="0.25">
      <c r="A26" s="12" t="s">
        <v>6</v>
      </c>
      <c r="B26" s="4" t="s">
        <v>44</v>
      </c>
      <c r="C26" s="4" t="s">
        <v>661</v>
      </c>
      <c r="D26" s="4" t="s">
        <v>732</v>
      </c>
      <c r="E26" s="4" t="s">
        <v>14</v>
      </c>
      <c r="F26" s="12" t="s">
        <v>555</v>
      </c>
      <c r="G26" s="12" t="s">
        <v>556</v>
      </c>
      <c r="H26" s="24">
        <v>3</v>
      </c>
      <c r="I26" s="12" t="s">
        <v>557</v>
      </c>
      <c r="J26" s="12" t="s">
        <v>558</v>
      </c>
      <c r="K26" s="23">
        <v>951</v>
      </c>
      <c r="L26" s="94">
        <v>-2.2779990269999999</v>
      </c>
      <c r="M26" s="94">
        <v>34.027678035000001</v>
      </c>
      <c r="N26" s="17">
        <v>42782</v>
      </c>
      <c r="O26" s="17">
        <v>42815</v>
      </c>
      <c r="P26" s="23">
        <f t="shared" si="2"/>
        <v>33</v>
      </c>
      <c r="Q26" s="73">
        <f>INDEX([1]Sheet1!$J:$J,MATCH(A26,[1]Sheet1!$A:$A,0))</f>
        <v>152.52879644500001</v>
      </c>
      <c r="R26" s="87" t="s">
        <v>39</v>
      </c>
      <c r="S26" s="78">
        <v>3.5</v>
      </c>
      <c r="T26" s="78">
        <v>2.4</v>
      </c>
      <c r="U26" s="23">
        <v>25</v>
      </c>
      <c r="V26" s="23">
        <v>55</v>
      </c>
      <c r="W26" s="1">
        <v>2.5</v>
      </c>
      <c r="X26" s="4">
        <v>4.0999999999999996</v>
      </c>
      <c r="Y26" s="4">
        <v>20</v>
      </c>
      <c r="Z26" s="4">
        <v>50</v>
      </c>
      <c r="AC26" s="103">
        <v>8.18</v>
      </c>
      <c r="AD26" s="106">
        <v>6.52</v>
      </c>
      <c r="AE26" s="103">
        <f t="shared" si="0"/>
        <v>14.7</v>
      </c>
      <c r="AF26" s="103">
        <f t="shared" si="1"/>
        <v>40.833333333333336</v>
      </c>
      <c r="AH26" s="103">
        <f>IF(ISBLANK(AC26),"",IF(ISBLANK(AA27),"",IFERROR(((AC26-AA27)/0.36/P26),"")))</f>
        <v>-3.6195286195286176E-2</v>
      </c>
      <c r="AI26" s="103">
        <f>IF(ISBLANK(AC26),"",IF(ISBLANK(AC26),"",IFERROR(((AC26-AC27)/0.36/P26),"")))</f>
        <v>-0.23063973063973064</v>
      </c>
      <c r="AJ26" s="103">
        <f>IF(ISBLANK(AB27),"",IF(ISBLANK(AE26),"",IFERROR(((AE26-AB27)/0.36/P26),"")))</f>
        <v>-0.67929292929292928</v>
      </c>
      <c r="AK26" s="103">
        <f>IF(ISBLANK(AE27),"",IF(ISBLANK(AE26),"",IFERROR(((AE26-AE27)/0.36/P26),"")))</f>
        <v>-0.7617845117845119</v>
      </c>
    </row>
    <row r="27" spans="1:39" x14ac:dyDescent="0.25">
      <c r="A27" s="12" t="s">
        <v>7</v>
      </c>
      <c r="B27" s="4" t="s">
        <v>44</v>
      </c>
      <c r="C27" s="4" t="s">
        <v>661</v>
      </c>
      <c r="D27" s="4" t="s">
        <v>732</v>
      </c>
      <c r="E27" s="4" t="s">
        <v>14</v>
      </c>
      <c r="F27" s="12" t="s">
        <v>555</v>
      </c>
      <c r="G27" s="12" t="s">
        <v>556</v>
      </c>
      <c r="H27" s="24">
        <v>3</v>
      </c>
      <c r="I27" s="12" t="s">
        <v>559</v>
      </c>
      <c r="J27" s="12" t="s">
        <v>558</v>
      </c>
      <c r="K27" s="23">
        <v>951</v>
      </c>
      <c r="L27" s="94">
        <v>-2.2779990269999999</v>
      </c>
      <c r="M27" s="94">
        <v>34.027678035000001</v>
      </c>
      <c r="N27" s="17">
        <v>42782</v>
      </c>
      <c r="O27" s="17">
        <v>42815</v>
      </c>
      <c r="P27" s="23">
        <f t="shared" si="2"/>
        <v>33</v>
      </c>
      <c r="Q27" s="73">
        <f>INDEX([1]Sheet1!$J:$J,MATCH(A27,[1]Sheet1!$A:$A,0))</f>
        <v>152.52879644500001</v>
      </c>
      <c r="R27" s="87" t="s">
        <v>39</v>
      </c>
      <c r="S27" s="78">
        <v>2.5</v>
      </c>
      <c r="T27" s="78">
        <v>2.6</v>
      </c>
      <c r="U27" s="23">
        <v>20</v>
      </c>
      <c r="V27" s="23">
        <v>45</v>
      </c>
      <c r="W27" s="1">
        <v>0.7</v>
      </c>
      <c r="X27" s="4">
        <v>4.5</v>
      </c>
      <c r="Y27" s="4">
        <v>15</v>
      </c>
      <c r="Z27" s="4">
        <v>40</v>
      </c>
      <c r="AA27">
        <v>8.61</v>
      </c>
      <c r="AB27">
        <v>22.77</v>
      </c>
      <c r="AC27" s="103">
        <v>10.92</v>
      </c>
      <c r="AD27" s="106">
        <v>12.83</v>
      </c>
      <c r="AE27" s="103">
        <f t="shared" si="0"/>
        <v>23.75</v>
      </c>
      <c r="AF27" s="103">
        <f t="shared" si="1"/>
        <v>65.972222222222229</v>
      </c>
      <c r="AH27" s="103">
        <f>IF(ISBLANK(AC27),"",IF(ISBLANK(AA27),"",IFERROR(((AC27-AA27)/0.36/P27),"")))</f>
        <v>0.19444444444444448</v>
      </c>
      <c r="AJ27" s="103">
        <f>IF(ISBLANK(AE27),"",IF(ISBLANK(AB27),"",IFERROR(((AE27-AB27)/0.36/P27),"")))</f>
        <v>8.2491582491582532E-2</v>
      </c>
    </row>
    <row r="28" spans="1:39" x14ac:dyDescent="0.25">
      <c r="A28" s="12" t="s">
        <v>8</v>
      </c>
      <c r="B28" s="4" t="s">
        <v>45</v>
      </c>
      <c r="C28" s="4" t="s">
        <v>661</v>
      </c>
      <c r="D28" s="4" t="s">
        <v>733</v>
      </c>
      <c r="E28" s="4" t="s">
        <v>14</v>
      </c>
      <c r="F28" s="12" t="s">
        <v>555</v>
      </c>
      <c r="G28" s="12" t="s">
        <v>556</v>
      </c>
      <c r="H28" s="24">
        <v>4</v>
      </c>
      <c r="I28" s="12" t="s">
        <v>557</v>
      </c>
      <c r="J28" s="12" t="s">
        <v>558</v>
      </c>
      <c r="K28" s="23">
        <v>950</v>
      </c>
      <c r="L28" s="94">
        <v>-2.2788369660000001</v>
      </c>
      <c r="M28" s="94">
        <v>34.031883989999997</v>
      </c>
      <c r="N28" s="17">
        <v>42782</v>
      </c>
      <c r="O28" s="17">
        <v>42815</v>
      </c>
      <c r="P28" s="23">
        <f t="shared" si="2"/>
        <v>33</v>
      </c>
      <c r="Q28" s="73">
        <f>INDEX([1]Sheet1!$J:$J,MATCH(A28,[1]Sheet1!$A:$A,0))</f>
        <v>152.52879644500001</v>
      </c>
      <c r="R28" s="87" t="s">
        <v>39</v>
      </c>
      <c r="S28" s="78">
        <v>1.5</v>
      </c>
      <c r="T28" s="78">
        <v>0.9</v>
      </c>
      <c r="U28" s="23">
        <v>15</v>
      </c>
      <c r="V28" s="23">
        <v>70</v>
      </c>
      <c r="W28" s="1">
        <v>1.8</v>
      </c>
      <c r="X28" s="4">
        <v>2.7</v>
      </c>
      <c r="Y28" s="4">
        <v>5</v>
      </c>
      <c r="Z28" s="4">
        <v>35</v>
      </c>
      <c r="AC28" s="103">
        <v>2.91</v>
      </c>
      <c r="AD28" s="106">
        <v>10.26</v>
      </c>
      <c r="AE28" s="103">
        <f t="shared" si="0"/>
        <v>13.17</v>
      </c>
      <c r="AF28" s="103">
        <f t="shared" si="1"/>
        <v>36.583333333333336</v>
      </c>
      <c r="AH28" s="103" t="str">
        <f>IF(ISBLANK(AC28),"",IF(ISBLANK(AA29),"",IFERROR(((AC28-AA29)/0.36/P28),"")))</f>
        <v/>
      </c>
      <c r="AI28" s="103">
        <f>IF(ISBLANK(AC28),"",IF(ISBLANK(AC28),"",IFERROR(((AC28-AC29)/0.36/P28),"")))</f>
        <v>-0.22222222222222221</v>
      </c>
      <c r="AJ28" s="103">
        <f>IF(ISBLANK(AB29),"",IF(ISBLANK(AE28),"",IFERROR(((AE28-AB29)/0.36/P28),"")))</f>
        <v>-1.3543771043771047</v>
      </c>
      <c r="AK28" s="103">
        <f>IF(ISBLANK(AE29),"",IF(ISBLANK(AE28),"",IFERROR(((AE28-AE29)/0.36/P28),"")))</f>
        <v>0.26683501683501681</v>
      </c>
    </row>
    <row r="29" spans="1:39" x14ac:dyDescent="0.25">
      <c r="A29" s="12" t="s">
        <v>9</v>
      </c>
      <c r="B29" s="4" t="s">
        <v>45</v>
      </c>
      <c r="C29" s="4" t="s">
        <v>661</v>
      </c>
      <c r="D29" s="4" t="s">
        <v>733</v>
      </c>
      <c r="E29" s="4" t="s">
        <v>14</v>
      </c>
      <c r="F29" s="12" t="s">
        <v>555</v>
      </c>
      <c r="G29" s="12" t="s">
        <v>556</v>
      </c>
      <c r="H29" s="24">
        <v>4</v>
      </c>
      <c r="I29" s="12" t="s">
        <v>559</v>
      </c>
      <c r="J29" s="12" t="s">
        <v>558</v>
      </c>
      <c r="K29" s="23">
        <v>950</v>
      </c>
      <c r="L29" s="94">
        <v>-2.2788369660000001</v>
      </c>
      <c r="M29" s="94">
        <v>34.031883989999997</v>
      </c>
      <c r="N29" s="17">
        <v>42782</v>
      </c>
      <c r="O29" s="17">
        <v>42815</v>
      </c>
      <c r="P29" s="23">
        <f t="shared" si="2"/>
        <v>33</v>
      </c>
      <c r="Q29" s="73">
        <f>INDEX([1]Sheet1!$J:$J,MATCH(A29,[1]Sheet1!$A:$A,0))</f>
        <v>152.52879644500001</v>
      </c>
      <c r="R29" s="87" t="s">
        <v>39</v>
      </c>
      <c r="S29" s="78">
        <v>2.5</v>
      </c>
      <c r="T29" s="78">
        <v>1.8</v>
      </c>
      <c r="U29" s="23">
        <v>25</v>
      </c>
      <c r="V29" s="23">
        <v>65</v>
      </c>
      <c r="W29" s="1">
        <v>1.8</v>
      </c>
      <c r="X29" s="4">
        <v>2.2000000000000002</v>
      </c>
      <c r="Y29" s="4">
        <v>18</v>
      </c>
      <c r="Z29" s="4">
        <v>30</v>
      </c>
      <c r="AB29">
        <v>29.26</v>
      </c>
      <c r="AC29" s="103">
        <v>5.55</v>
      </c>
      <c r="AD29" s="108">
        <v>4.45</v>
      </c>
      <c r="AE29" s="103">
        <f t="shared" si="0"/>
        <v>10</v>
      </c>
      <c r="AF29" s="103">
        <f t="shared" si="1"/>
        <v>27.777777777777779</v>
      </c>
      <c r="AH29" s="103" t="str">
        <f>IF(ISBLANK(AC29),"",IF(ISBLANK(AA29),"",IFERROR(((AC29-AA29)/0.36/P29),"")))</f>
        <v/>
      </c>
      <c r="AJ29" s="103">
        <f>IF(ISBLANK(AE29),"",IF(ISBLANK(AB29),"",IFERROR(((AE29-AB29)/0.36/P29),"")))</f>
        <v>-1.6212121212121213</v>
      </c>
    </row>
    <row r="30" spans="1:39" x14ac:dyDescent="0.25">
      <c r="A30" s="12" t="s">
        <v>10</v>
      </c>
      <c r="B30" s="4" t="s">
        <v>46</v>
      </c>
      <c r="C30" s="4" t="s">
        <v>662</v>
      </c>
      <c r="D30" s="4" t="s">
        <v>734</v>
      </c>
      <c r="E30" s="4" t="s">
        <v>15</v>
      </c>
      <c r="F30" s="12" t="s">
        <v>555</v>
      </c>
      <c r="G30" s="12" t="s">
        <v>560</v>
      </c>
      <c r="H30" s="24">
        <v>1</v>
      </c>
      <c r="I30" s="12" t="s">
        <v>557</v>
      </c>
      <c r="J30" s="12" t="s">
        <v>558</v>
      </c>
      <c r="K30" s="23">
        <v>957</v>
      </c>
      <c r="L30" s="94">
        <v>-2.3500519620000002</v>
      </c>
      <c r="M30" s="94">
        <v>34.049975992999997</v>
      </c>
      <c r="N30" s="17">
        <v>42783</v>
      </c>
      <c r="O30" s="17">
        <v>42816</v>
      </c>
      <c r="P30" s="23">
        <f t="shared" si="2"/>
        <v>33</v>
      </c>
      <c r="Q30" s="73">
        <f>INDEX([1]Sheet1!$J:$J,MATCH(A30,[1]Sheet1!$A:$A,0))</f>
        <v>161.59826314</v>
      </c>
      <c r="R30" s="87" t="s">
        <v>23</v>
      </c>
      <c r="S30" s="78">
        <v>0.5</v>
      </c>
      <c r="T30" s="78">
        <v>0.4</v>
      </c>
      <c r="U30" s="23">
        <v>1</v>
      </c>
      <c r="V30" s="23">
        <v>7</v>
      </c>
      <c r="W30" s="1">
        <v>1.8</v>
      </c>
      <c r="X30" s="4">
        <v>0.9</v>
      </c>
      <c r="Y30" s="4">
        <v>6</v>
      </c>
      <c r="Z30" s="4">
        <v>25</v>
      </c>
      <c r="AC30" s="103">
        <v>1.91</v>
      </c>
      <c r="AD30" s="106">
        <v>13.25</v>
      </c>
      <c r="AE30" s="103">
        <f t="shared" si="0"/>
        <v>15.16</v>
      </c>
      <c r="AF30" s="103">
        <f t="shared" si="1"/>
        <v>42.111111111111114</v>
      </c>
      <c r="AH30" s="103">
        <f>IF(ISBLANK(AC30),"",IF(ISBLANK(AA31),"",IFERROR(((AC30-AA31)/0.36/P30),"")))</f>
        <v>-4.2929292929292928E-2</v>
      </c>
      <c r="AI30" s="103">
        <f>IF(ISBLANK(AC30),"",IF(ISBLANK(AC30),"",IFERROR(((AC30-AC31)/0.36/P30),"")))</f>
        <v>-0.57070707070707072</v>
      </c>
      <c r="AJ30" s="103">
        <f>IF(ISBLANK(AB31),"",IF(ISBLANK(AE30),"",IFERROR(((AE30-AB31)/0.36/P30),"")))</f>
        <v>1</v>
      </c>
      <c r="AK30" s="103">
        <f>IF(ISBLANK(AE31),"",IF(ISBLANK(AE30),"",IFERROR(((AE30-AE31)/0.36/P30),"")))</f>
        <v>0.29208754208754217</v>
      </c>
    </row>
    <row r="31" spans="1:39" x14ac:dyDescent="0.25">
      <c r="A31" s="12" t="s">
        <v>11</v>
      </c>
      <c r="B31" s="4" t="s">
        <v>46</v>
      </c>
      <c r="C31" s="4" t="s">
        <v>662</v>
      </c>
      <c r="D31" s="4" t="s">
        <v>734</v>
      </c>
      <c r="E31" s="4" t="s">
        <v>15</v>
      </c>
      <c r="F31" s="12" t="s">
        <v>555</v>
      </c>
      <c r="G31" s="12" t="s">
        <v>560</v>
      </c>
      <c r="H31" s="24">
        <v>1</v>
      </c>
      <c r="I31" s="12" t="s">
        <v>559</v>
      </c>
      <c r="J31" s="12" t="s">
        <v>558</v>
      </c>
      <c r="K31" s="23">
        <v>957</v>
      </c>
      <c r="L31" s="94">
        <v>-2.3500519620000002</v>
      </c>
      <c r="M31" s="94">
        <v>34.049975992999997</v>
      </c>
      <c r="N31" s="17">
        <v>42783</v>
      </c>
      <c r="O31" s="17">
        <v>42816</v>
      </c>
      <c r="P31" s="23">
        <f t="shared" si="2"/>
        <v>33</v>
      </c>
      <c r="Q31" s="73">
        <f>INDEX([1]Sheet1!$J:$J,MATCH(A31,[1]Sheet1!$A:$A,0))</f>
        <v>161.59826314</v>
      </c>
      <c r="R31" s="87" t="s">
        <v>23</v>
      </c>
      <c r="S31" s="78">
        <v>1</v>
      </c>
      <c r="T31" s="78">
        <v>1</v>
      </c>
      <c r="U31" s="23">
        <v>10</v>
      </c>
      <c r="V31" s="23">
        <v>15</v>
      </c>
      <c r="W31" s="1">
        <v>1.5</v>
      </c>
      <c r="X31" s="4">
        <v>0.8</v>
      </c>
      <c r="Y31" s="4">
        <v>10</v>
      </c>
      <c r="Z31" s="4">
        <v>18</v>
      </c>
      <c r="AA31">
        <v>2.42</v>
      </c>
      <c r="AB31">
        <v>3.28</v>
      </c>
      <c r="AC31" s="103">
        <v>8.69</v>
      </c>
      <c r="AD31" s="106">
        <v>3</v>
      </c>
      <c r="AE31" s="103">
        <f t="shared" si="0"/>
        <v>11.69</v>
      </c>
      <c r="AF31" s="103">
        <f t="shared" si="1"/>
        <v>32.472222222222221</v>
      </c>
      <c r="AH31" s="103">
        <f>IF(ISBLANK(AC31),"",IF(ISBLANK(AA31),"",IFERROR(((AC31-AA31)/0.36/P31),"")))</f>
        <v>0.52777777777777779</v>
      </c>
      <c r="AJ31" s="103">
        <f>IF(ISBLANK(AE31),"",IF(ISBLANK(AB31),"",IFERROR(((AE31-AB31)/0.36/P31),"")))</f>
        <v>0.70791245791245794</v>
      </c>
    </row>
    <row r="32" spans="1:39" x14ac:dyDescent="0.25">
      <c r="A32" s="12" t="s">
        <v>12</v>
      </c>
      <c r="B32" s="4" t="s">
        <v>47</v>
      </c>
      <c r="C32" s="4" t="s">
        <v>662</v>
      </c>
      <c r="D32" s="4" t="s">
        <v>735</v>
      </c>
      <c r="E32" s="4" t="s">
        <v>15</v>
      </c>
      <c r="F32" s="12" t="s">
        <v>555</v>
      </c>
      <c r="G32" s="12" t="s">
        <v>560</v>
      </c>
      <c r="H32" s="24">
        <v>2</v>
      </c>
      <c r="I32" s="12" t="s">
        <v>557</v>
      </c>
      <c r="J32" s="12" t="s">
        <v>558</v>
      </c>
      <c r="K32" s="23">
        <v>959</v>
      </c>
      <c r="L32" s="94">
        <v>-2.3484879830000001</v>
      </c>
      <c r="M32" s="94">
        <v>34.050110019999998</v>
      </c>
      <c r="N32" s="17">
        <v>42783</v>
      </c>
      <c r="O32" s="17">
        <v>42816</v>
      </c>
      <c r="P32" s="23">
        <f t="shared" si="2"/>
        <v>33</v>
      </c>
      <c r="Q32" s="73">
        <f>INDEX([1]Sheet1!$J:$J,MATCH(A32,[1]Sheet1!$A:$A,0))</f>
        <v>161.59826314</v>
      </c>
      <c r="R32" s="87" t="s">
        <v>23</v>
      </c>
      <c r="S32" s="78">
        <v>0.5</v>
      </c>
      <c r="T32" s="78">
        <v>0.6</v>
      </c>
      <c r="U32" s="23">
        <v>0.2</v>
      </c>
      <c r="V32" s="23">
        <v>15</v>
      </c>
      <c r="W32" s="1">
        <v>1.6</v>
      </c>
      <c r="X32" s="4">
        <v>3</v>
      </c>
      <c r="Y32" s="4">
        <v>0</v>
      </c>
      <c r="Z32" s="4">
        <v>40</v>
      </c>
      <c r="AC32" s="103">
        <v>0</v>
      </c>
      <c r="AD32" s="106">
        <v>13.46</v>
      </c>
      <c r="AE32" s="103">
        <f t="shared" si="0"/>
        <v>13.46</v>
      </c>
      <c r="AF32" s="103">
        <f t="shared" si="1"/>
        <v>37.388888888888893</v>
      </c>
      <c r="AH32" s="103">
        <f>IF(ISBLANK(AC32),"",IF(ISBLANK(AA33),"",IFERROR(((AC32-AA33)/0.36/P32),"")))</f>
        <v>-5.8080808080808073E-2</v>
      </c>
      <c r="AI32" s="103">
        <f>IF(ISBLANK(AC32),"",IF(ISBLANK(AC32),"",IFERROR(((AC32-AC33)/0.36/P32),"")))</f>
        <v>-1.2626262626262626E-2</v>
      </c>
      <c r="AJ32" s="103">
        <f>IF(ISBLANK(AB33),"",IF(ISBLANK(AE32),"",IFERROR(((AE32-AB33)/0.36/P32),"")))</f>
        <v>0.86279461279461289</v>
      </c>
      <c r="AK32" s="103">
        <f>IF(ISBLANK(AE33),"",IF(ISBLANK(AE32),"",IFERROR(((AE32-AE33)/0.36/P32),"")))</f>
        <v>0.67760942760942766</v>
      </c>
    </row>
    <row r="33" spans="1:39" x14ac:dyDescent="0.25">
      <c r="A33" s="12" t="s">
        <v>13</v>
      </c>
      <c r="B33" s="4" t="s">
        <v>47</v>
      </c>
      <c r="C33" s="4" t="s">
        <v>662</v>
      </c>
      <c r="D33" s="4" t="s">
        <v>735</v>
      </c>
      <c r="E33" s="4" t="s">
        <v>15</v>
      </c>
      <c r="F33" s="12" t="s">
        <v>555</v>
      </c>
      <c r="G33" s="12" t="s">
        <v>560</v>
      </c>
      <c r="H33" s="24">
        <v>2</v>
      </c>
      <c r="I33" s="12" t="s">
        <v>559</v>
      </c>
      <c r="J33" s="12" t="s">
        <v>558</v>
      </c>
      <c r="K33" s="23">
        <v>959</v>
      </c>
      <c r="L33" s="94">
        <v>-2.3484879830000001</v>
      </c>
      <c r="M33" s="94">
        <v>34.050110019999998</v>
      </c>
      <c r="N33" s="17">
        <v>42783</v>
      </c>
      <c r="O33" s="17">
        <v>42816</v>
      </c>
      <c r="P33" s="23">
        <f t="shared" si="2"/>
        <v>33</v>
      </c>
      <c r="Q33" s="73">
        <f>INDEX([1]Sheet1!$J:$J,MATCH(A33,[1]Sheet1!$A:$A,0))</f>
        <v>161.59826314</v>
      </c>
      <c r="R33" s="87" t="s">
        <v>23</v>
      </c>
      <c r="S33" s="78">
        <v>1</v>
      </c>
      <c r="T33" s="78">
        <v>0.2</v>
      </c>
      <c r="U33" s="23">
        <v>0.2</v>
      </c>
      <c r="V33" s="23">
        <v>7</v>
      </c>
      <c r="W33" s="1">
        <v>1</v>
      </c>
      <c r="X33" s="4">
        <v>2.6</v>
      </c>
      <c r="Y33" s="4">
        <v>3</v>
      </c>
      <c r="Z33" s="4">
        <v>20</v>
      </c>
      <c r="AA33">
        <v>0.69</v>
      </c>
      <c r="AB33">
        <v>3.21</v>
      </c>
      <c r="AC33" s="103">
        <v>0.15</v>
      </c>
      <c r="AD33" s="106">
        <v>5.26</v>
      </c>
      <c r="AE33" s="103">
        <f t="shared" si="0"/>
        <v>5.41</v>
      </c>
      <c r="AF33" s="103">
        <f t="shared" si="1"/>
        <v>15.027777777777779</v>
      </c>
      <c r="AH33" s="103">
        <f>IF(ISBLANK(AC33),"",IF(ISBLANK(AA33),"",IFERROR(((AC33-AA33)/0.36/P33),"")))</f>
        <v>-4.5454545454545449E-2</v>
      </c>
      <c r="AJ33" s="103">
        <f>IF(ISBLANK(AE33),"",IF(ISBLANK(AB33),"",IFERROR(((AE33-AB33)/0.36/P33),"")))</f>
        <v>0.1851851851851852</v>
      </c>
    </row>
    <row r="34" spans="1:39" x14ac:dyDescent="0.25">
      <c r="A34" s="12" t="s">
        <v>16</v>
      </c>
      <c r="B34" s="4" t="s">
        <v>48</v>
      </c>
      <c r="C34" s="4" t="s">
        <v>662</v>
      </c>
      <c r="D34" s="4" t="s">
        <v>736</v>
      </c>
      <c r="E34" s="4" t="s">
        <v>15</v>
      </c>
      <c r="F34" s="12" t="s">
        <v>555</v>
      </c>
      <c r="G34" s="12" t="s">
        <v>560</v>
      </c>
      <c r="H34" s="24">
        <v>3</v>
      </c>
      <c r="I34" s="12" t="s">
        <v>557</v>
      </c>
      <c r="J34" s="12" t="s">
        <v>558</v>
      </c>
      <c r="K34" s="23">
        <v>1022</v>
      </c>
      <c r="L34" s="94">
        <v>-2.3672930339999998</v>
      </c>
      <c r="M34" s="94">
        <v>34.062509034000001</v>
      </c>
      <c r="N34" s="17">
        <v>42783</v>
      </c>
      <c r="O34" s="17">
        <v>42816</v>
      </c>
      <c r="P34" s="23">
        <f t="shared" si="2"/>
        <v>33</v>
      </c>
      <c r="Q34" s="73">
        <f>INDEX([1]Sheet1!$J:$J,MATCH(A34,[1]Sheet1!$A:$A,0))</f>
        <v>161.59826314</v>
      </c>
      <c r="R34" s="87" t="s">
        <v>23</v>
      </c>
      <c r="S34" s="78">
        <v>1</v>
      </c>
      <c r="T34" s="78">
        <v>1.5</v>
      </c>
      <c r="U34" s="23"/>
      <c r="V34" s="23"/>
      <c r="W34" s="1">
        <v>3.2</v>
      </c>
      <c r="X34" s="4">
        <v>2.6</v>
      </c>
      <c r="Y34" s="4">
        <v>5</v>
      </c>
      <c r="Z34" s="4">
        <v>70</v>
      </c>
      <c r="AC34" s="103">
        <v>5.16</v>
      </c>
      <c r="AD34" s="106">
        <v>31.55</v>
      </c>
      <c r="AE34" s="103">
        <f t="shared" si="0"/>
        <v>36.71</v>
      </c>
      <c r="AF34" s="103">
        <f t="shared" si="1"/>
        <v>101.97222222222223</v>
      </c>
      <c r="AH34" s="103" t="str">
        <f>IF(ISBLANK(AC34),"",IF(ISBLANK(AA35),"",IFERROR(((AC34-AA35)/0.36/P34),"")))</f>
        <v/>
      </c>
      <c r="AI34" s="103">
        <f>IF(ISBLANK(AC34),"",IF(ISBLANK(AC34),"",IFERROR(((AC34-AC35)/0.36/P34),"")))</f>
        <v>0.35269360269360278</v>
      </c>
      <c r="AJ34" s="103">
        <f>IF(ISBLANK(AB35),"",IF(ISBLANK(AE34),"",IFERROR(((AE34-AB35)/0.36/P34),"")))</f>
        <v>2.6725589225589226</v>
      </c>
      <c r="AK34" s="103">
        <f>IF(ISBLANK(AE35),"",IF(ISBLANK(AE34),"",IFERROR(((AE34-AE35)/0.36/P34),"")))</f>
        <v>1.2567340067340071</v>
      </c>
    </row>
    <row r="35" spans="1:39" x14ac:dyDescent="0.25">
      <c r="A35" s="12" t="s">
        <v>17</v>
      </c>
      <c r="B35" s="4" t="s">
        <v>48</v>
      </c>
      <c r="C35" s="4" t="s">
        <v>662</v>
      </c>
      <c r="D35" s="4" t="s">
        <v>736</v>
      </c>
      <c r="E35" s="4" t="s">
        <v>15</v>
      </c>
      <c r="F35" s="12" t="s">
        <v>555</v>
      </c>
      <c r="G35" s="12" t="s">
        <v>560</v>
      </c>
      <c r="H35" s="24">
        <v>3</v>
      </c>
      <c r="I35" s="12" t="s">
        <v>559</v>
      </c>
      <c r="J35" s="12" t="s">
        <v>558</v>
      </c>
      <c r="K35" s="23">
        <v>1022</v>
      </c>
      <c r="L35" s="94">
        <v>-2.3672930339999998</v>
      </c>
      <c r="M35" s="94">
        <v>34.062509034000001</v>
      </c>
      <c r="N35" s="17">
        <v>42783</v>
      </c>
      <c r="O35" s="17">
        <v>42816</v>
      </c>
      <c r="P35" s="23">
        <f t="shared" si="2"/>
        <v>33</v>
      </c>
      <c r="Q35" s="73">
        <f>INDEX([1]Sheet1!$J:$J,MATCH(A35,[1]Sheet1!$A:$A,0))</f>
        <v>161.59826314</v>
      </c>
      <c r="R35" s="87" t="s">
        <v>23</v>
      </c>
      <c r="S35" s="78">
        <v>1</v>
      </c>
      <c r="T35" s="78">
        <v>0.9</v>
      </c>
      <c r="U35" s="23"/>
      <c r="V35" s="23"/>
      <c r="W35" s="1">
        <v>1.6</v>
      </c>
      <c r="X35" s="4">
        <v>0.8</v>
      </c>
      <c r="Y35" s="4">
        <v>2</v>
      </c>
      <c r="Z35" s="4">
        <v>55</v>
      </c>
      <c r="AB35">
        <v>4.96</v>
      </c>
      <c r="AC35" s="103">
        <v>0.97</v>
      </c>
      <c r="AD35" s="106">
        <v>20.81</v>
      </c>
      <c r="AE35" s="103">
        <f t="shared" si="0"/>
        <v>21.779999999999998</v>
      </c>
      <c r="AF35" s="103">
        <f t="shared" si="1"/>
        <v>60.499999999999993</v>
      </c>
      <c r="AH35" s="103" t="str">
        <f>IF(ISBLANK(AC35),"",IF(ISBLANK(AA35),"",IFERROR(((AC35-AA35)/0.36/P35),"")))</f>
        <v/>
      </c>
      <c r="AJ35" s="103">
        <f>IF(ISBLANK(AE35),"",IF(ISBLANK(AB35),"",IFERROR(((AE35-AB35)/0.36/P35),"")))</f>
        <v>1.4158249158249157</v>
      </c>
    </row>
    <row r="36" spans="1:39" x14ac:dyDescent="0.25">
      <c r="A36" s="12" t="s">
        <v>18</v>
      </c>
      <c r="B36" s="4" t="s">
        <v>49</v>
      </c>
      <c r="C36" s="4" t="s">
        <v>662</v>
      </c>
      <c r="D36" s="4" t="s">
        <v>737</v>
      </c>
      <c r="E36" s="4" t="s">
        <v>15</v>
      </c>
      <c r="F36" s="12" t="s">
        <v>555</v>
      </c>
      <c r="G36" s="12" t="s">
        <v>560</v>
      </c>
      <c r="H36" s="24">
        <v>4</v>
      </c>
      <c r="I36" s="12" t="s">
        <v>557</v>
      </c>
      <c r="J36" s="12" t="s">
        <v>558</v>
      </c>
      <c r="K36" s="23">
        <v>1020</v>
      </c>
      <c r="L36" s="94">
        <v>-2.3685700170000001</v>
      </c>
      <c r="M36" s="94">
        <v>34.062585980000001</v>
      </c>
      <c r="N36" s="17">
        <v>42789</v>
      </c>
      <c r="O36" s="17">
        <v>42816</v>
      </c>
      <c r="P36" s="23">
        <f t="shared" si="2"/>
        <v>27</v>
      </c>
      <c r="Q36" s="73">
        <f>INDEX([1]Sheet1!$J:$J,MATCH(A36,[1]Sheet1!$A:$A,0))</f>
        <v>119.69039660199999</v>
      </c>
      <c r="R36" s="87" t="s">
        <v>23</v>
      </c>
      <c r="S36" s="78"/>
      <c r="T36" s="78">
        <v>0.7</v>
      </c>
      <c r="U36" s="23">
        <v>9</v>
      </c>
      <c r="V36" s="23">
        <v>20</v>
      </c>
      <c r="W36" s="1">
        <v>1.5</v>
      </c>
      <c r="X36" s="4">
        <v>0.7</v>
      </c>
      <c r="Y36" s="4">
        <v>0</v>
      </c>
      <c r="Z36" s="4">
        <v>60</v>
      </c>
      <c r="AC36" s="103">
        <v>0</v>
      </c>
      <c r="AD36" s="106">
        <v>26.71</v>
      </c>
      <c r="AE36" s="103">
        <f t="shared" si="0"/>
        <v>26.71</v>
      </c>
      <c r="AF36" s="103">
        <f t="shared" si="1"/>
        <v>74.194444444444443</v>
      </c>
      <c r="AH36" s="103">
        <f>IF(ISBLANK(AC36),"",IF(ISBLANK(AA37),"",IFERROR(((AC36-AA37)/0.36/P36),"")))</f>
        <v>-0.16975308641975306</v>
      </c>
      <c r="AI36" s="103">
        <f>IF(ISBLANK(AC36),"",IF(ISBLANK(AC36),"",IFERROR(((AC36-AC37)/0.36/P36),"")))</f>
        <v>0</v>
      </c>
      <c r="AJ36" s="103">
        <f>IF(ISBLANK(AB37),"",IF(ISBLANK(AE36),"",IFERROR(((AE36-AB37)/0.36/P36),"")))</f>
        <v>2.2942386831275723</v>
      </c>
      <c r="AK36" s="103">
        <f>IF(ISBLANK(AE37),"",IF(ISBLANK(AE36),"",IFERROR(((AE36-AE37)/0.36/P36),"")))</f>
        <v>0.9125514403292182</v>
      </c>
    </row>
    <row r="37" spans="1:39" x14ac:dyDescent="0.25">
      <c r="A37" s="12" t="s">
        <v>19</v>
      </c>
      <c r="B37" s="4" t="s">
        <v>49</v>
      </c>
      <c r="C37" s="4" t="s">
        <v>662</v>
      </c>
      <c r="D37" s="4" t="s">
        <v>737</v>
      </c>
      <c r="E37" s="4" t="s">
        <v>15</v>
      </c>
      <c r="F37" s="12" t="s">
        <v>555</v>
      </c>
      <c r="G37" s="12" t="s">
        <v>560</v>
      </c>
      <c r="H37" s="24">
        <v>4</v>
      </c>
      <c r="I37" s="12" t="s">
        <v>559</v>
      </c>
      <c r="J37" s="12" t="s">
        <v>558</v>
      </c>
      <c r="K37" s="23">
        <v>1020</v>
      </c>
      <c r="L37" s="94">
        <v>-2.3685700170000001</v>
      </c>
      <c r="M37" s="94">
        <v>34.062585980000001</v>
      </c>
      <c r="N37" s="17">
        <v>42789</v>
      </c>
      <c r="O37" s="17">
        <v>42816</v>
      </c>
      <c r="P37" s="23">
        <f t="shared" si="2"/>
        <v>27</v>
      </c>
      <c r="Q37" s="73">
        <f>INDEX([1]Sheet1!$J:$J,MATCH(A37,[1]Sheet1!$A:$A,0))</f>
        <v>119.69039660199999</v>
      </c>
      <c r="R37" s="87" t="s">
        <v>23</v>
      </c>
      <c r="S37" s="78"/>
      <c r="T37" s="78">
        <v>0.4</v>
      </c>
      <c r="U37" s="23">
        <v>8</v>
      </c>
      <c r="V37" s="23">
        <v>15</v>
      </c>
      <c r="W37" s="1">
        <v>0.5</v>
      </c>
      <c r="X37" s="4">
        <v>1.5</v>
      </c>
      <c r="Y37" s="4">
        <v>0</v>
      </c>
      <c r="Z37" s="4">
        <v>40</v>
      </c>
      <c r="AA37">
        <v>1.65</v>
      </c>
      <c r="AB37">
        <v>4.41</v>
      </c>
      <c r="AC37" s="103">
        <v>0</v>
      </c>
      <c r="AD37" s="106">
        <v>17.84</v>
      </c>
      <c r="AE37" s="103">
        <f t="shared" si="0"/>
        <v>17.84</v>
      </c>
      <c r="AF37" s="103">
        <f t="shared" si="1"/>
        <v>49.555555555555557</v>
      </c>
      <c r="AH37" s="103">
        <f>IF(ISBLANK(AC37),"",IF(ISBLANK(AA37),"",IFERROR(((AC37-AA37)/0.36/P37),"")))</f>
        <v>-0.16975308641975306</v>
      </c>
      <c r="AJ37" s="103">
        <f>IF(ISBLANK(AE37),"",IF(ISBLANK(AB37),"",IFERROR(((AE37-AB37)/0.36/P37),"")))</f>
        <v>1.381687242798354</v>
      </c>
    </row>
    <row r="38" spans="1:39" x14ac:dyDescent="0.25">
      <c r="A38" s="12" t="s">
        <v>20</v>
      </c>
      <c r="B38" s="4" t="s">
        <v>51</v>
      </c>
      <c r="C38" s="4" t="s">
        <v>663</v>
      </c>
      <c r="D38" s="4" t="s">
        <v>738</v>
      </c>
      <c r="E38" s="4" t="s">
        <v>31</v>
      </c>
      <c r="F38" s="12" t="s">
        <v>561</v>
      </c>
      <c r="G38" s="12" t="s">
        <v>556</v>
      </c>
      <c r="H38" s="24">
        <v>1</v>
      </c>
      <c r="I38" s="12" t="s">
        <v>557</v>
      </c>
      <c r="J38" s="12" t="s">
        <v>558</v>
      </c>
      <c r="K38" s="23">
        <v>995</v>
      </c>
      <c r="L38" s="94">
        <v>-3.2993320000000002</v>
      </c>
      <c r="M38" s="94">
        <v>34.848457965999998</v>
      </c>
      <c r="N38" s="17">
        <v>42785</v>
      </c>
      <c r="O38" s="17">
        <v>42818</v>
      </c>
      <c r="P38" s="23">
        <f t="shared" si="2"/>
        <v>33</v>
      </c>
      <c r="Q38" s="73">
        <f>INDEX([1]Sheet1!$J:$J,MATCH(A38,[1]Sheet1!$A:$A,0))</f>
        <v>165.312109018</v>
      </c>
      <c r="R38" s="87" t="s">
        <v>94</v>
      </c>
      <c r="S38" s="78"/>
      <c r="T38" s="78">
        <v>1.8</v>
      </c>
      <c r="U38" s="23">
        <v>10</v>
      </c>
      <c r="V38" s="23">
        <v>20</v>
      </c>
      <c r="W38" s="1">
        <v>3.5</v>
      </c>
      <c r="X38" s="4">
        <v>6.8</v>
      </c>
      <c r="Y38" s="4">
        <v>12</v>
      </c>
      <c r="Z38" s="4">
        <v>55</v>
      </c>
      <c r="AC38" s="103">
        <v>14.67</v>
      </c>
      <c r="AD38" s="106">
        <v>41.78</v>
      </c>
      <c r="AE38" s="103">
        <f t="shared" si="0"/>
        <v>56.45</v>
      </c>
      <c r="AF38" s="103">
        <f t="shared" si="1"/>
        <v>156.80555555555557</v>
      </c>
      <c r="AH38" s="103">
        <f>IF(ISBLANK(AC38),"",IF(ISBLANK(AA40),"",IFERROR(((AC38-AA40)/0.36/P38),"")))</f>
        <v>0.20454545454545453</v>
      </c>
      <c r="AI38" s="103">
        <f>IF(ISBLANK(AC38),"",IF(ISBLANK(AC40),"",IFERROR(((AC38-AC40)/0.36/P38),"")))</f>
        <v>0.60690235690235694</v>
      </c>
      <c r="AJ38" s="103">
        <f>IF(ISBLANK(AE38),"",IF(ISBLANK(AB40),"",IFERROR(((AE38-AB40)/0.36/P38),"")))</f>
        <v>3.5547138047138054</v>
      </c>
      <c r="AK38" s="103">
        <f>IF(ISBLANK(AE40),"",IF(ISBLANK(AE38),"",IFERROR(((AE38-AE40)/0.36/P38),"")))</f>
        <v>2.3754208754208759</v>
      </c>
    </row>
    <row r="39" spans="1:39" x14ac:dyDescent="0.25">
      <c r="A39" s="12" t="s">
        <v>61</v>
      </c>
      <c r="B39" s="4" t="s">
        <v>51</v>
      </c>
      <c r="C39" s="4" t="s">
        <v>663</v>
      </c>
      <c r="D39" s="4" t="s">
        <v>738</v>
      </c>
      <c r="E39" s="4" t="s">
        <v>31</v>
      </c>
      <c r="F39" s="12" t="s">
        <v>561</v>
      </c>
      <c r="G39" s="12" t="s">
        <v>556</v>
      </c>
      <c r="H39" s="24">
        <v>1</v>
      </c>
      <c r="I39" s="12" t="s">
        <v>562</v>
      </c>
      <c r="J39" s="12" t="s">
        <v>558</v>
      </c>
      <c r="K39" s="23">
        <v>995</v>
      </c>
      <c r="L39" s="94">
        <v>-3.2993320000000002</v>
      </c>
      <c r="M39" s="94">
        <v>34.848457965999998</v>
      </c>
      <c r="N39" s="17">
        <v>42785</v>
      </c>
      <c r="O39" s="17">
        <v>42819</v>
      </c>
      <c r="P39" s="23">
        <f t="shared" si="2"/>
        <v>34</v>
      </c>
      <c r="Q39" s="73">
        <f>INDEX([1]Sheet1!$J:$J,MATCH(A39,[1]Sheet1!$A:$A,0))</f>
        <v>167.018623257</v>
      </c>
      <c r="R39" s="87" t="s">
        <v>94</v>
      </c>
      <c r="S39" s="78"/>
      <c r="T39" s="78">
        <v>1.2</v>
      </c>
      <c r="U39" s="23">
        <v>10</v>
      </c>
      <c r="V39" s="23">
        <v>30</v>
      </c>
      <c r="W39" s="1">
        <v>2.8</v>
      </c>
      <c r="X39" s="4">
        <v>13.4</v>
      </c>
      <c r="Y39" s="4">
        <v>28</v>
      </c>
      <c r="Z39" s="4">
        <v>78</v>
      </c>
      <c r="AC39" s="103">
        <v>24.35</v>
      </c>
      <c r="AD39" s="106">
        <v>56.73</v>
      </c>
      <c r="AE39" s="103">
        <f t="shared" si="0"/>
        <v>81.08</v>
      </c>
      <c r="AF39" s="103">
        <f t="shared" si="1"/>
        <v>225.22222222222223</v>
      </c>
      <c r="AH39" s="103">
        <f>IF(ISBLANK(AC39),"",IF(ISBLANK(AA40),"",IFERROR(((AC39-AA40)/0.36/P39),"")))</f>
        <v>0.98937908496732041</v>
      </c>
      <c r="AI39" s="103">
        <f>IF(ISBLANK(AC39),"",IF(ISBLANK(AC40),"",IFERROR(((AC39-AC40)/0.36/P39),"")))</f>
        <v>1.3799019607843139</v>
      </c>
      <c r="AJ39" s="103">
        <f>IF(ISBLANK(AE39),"",IF(ISBLANK(AB40),"",IFERROR(((AE39-AB40)/0.36/P39),"")))</f>
        <v>5.4624183006535949</v>
      </c>
      <c r="AK39" s="103">
        <f>IF(ISBLANK(AE40),"",IF(ISBLANK(AE39),"",IFERROR(((AE39-AE40)/0.36/P39),"")))</f>
        <v>4.3178104575163392</v>
      </c>
    </row>
    <row r="40" spans="1:39" x14ac:dyDescent="0.25">
      <c r="A40" s="12" t="s">
        <v>24</v>
      </c>
      <c r="B40" s="4" t="s">
        <v>51</v>
      </c>
      <c r="C40" s="4" t="s">
        <v>663</v>
      </c>
      <c r="D40" s="4" t="s">
        <v>738</v>
      </c>
      <c r="E40" s="4" t="s">
        <v>31</v>
      </c>
      <c r="F40" s="12" t="s">
        <v>561</v>
      </c>
      <c r="G40" s="12" t="s">
        <v>556</v>
      </c>
      <c r="H40" s="24">
        <v>1</v>
      </c>
      <c r="I40" s="12" t="s">
        <v>559</v>
      </c>
      <c r="J40" s="12" t="s">
        <v>558</v>
      </c>
      <c r="K40" s="23">
        <v>995</v>
      </c>
      <c r="L40" s="94">
        <v>-3.2993320000000002</v>
      </c>
      <c r="M40" s="94">
        <v>34.848457965999998</v>
      </c>
      <c r="N40" s="17">
        <v>42785</v>
      </c>
      <c r="O40" s="17">
        <v>42818</v>
      </c>
      <c r="P40" s="23">
        <f t="shared" si="2"/>
        <v>33</v>
      </c>
      <c r="Q40" s="73">
        <f>INDEX([1]Sheet1!$J:$J,MATCH(A40,[1]Sheet1!$A:$A,0))</f>
        <v>165.312109018</v>
      </c>
      <c r="R40" s="87" t="s">
        <v>94</v>
      </c>
      <c r="S40" s="78"/>
      <c r="T40" s="78">
        <v>0.4</v>
      </c>
      <c r="U40" s="23">
        <v>18</v>
      </c>
      <c r="V40" s="23">
        <v>35</v>
      </c>
      <c r="W40" s="1">
        <v>2</v>
      </c>
      <c r="X40" s="4">
        <v>1.7</v>
      </c>
      <c r="Y40" s="4">
        <v>8</v>
      </c>
      <c r="Z40" s="4">
        <v>28</v>
      </c>
      <c r="AA40">
        <v>12.24</v>
      </c>
      <c r="AB40">
        <v>14.22</v>
      </c>
      <c r="AC40" s="103">
        <v>7.46</v>
      </c>
      <c r="AD40" s="106">
        <v>20.77</v>
      </c>
      <c r="AE40" s="103">
        <f t="shared" si="0"/>
        <v>28.23</v>
      </c>
      <c r="AF40" s="103">
        <f t="shared" si="1"/>
        <v>78.416666666666671</v>
      </c>
      <c r="AH40" s="103">
        <f>IF(ISBLANK(AC40),"",IF(ISBLANK(AA40),"",IFERROR(((AC40-AA40)/0.36/P40),"")))</f>
        <v>-0.40235690235690236</v>
      </c>
      <c r="AJ40" s="103">
        <f>IF(ISBLANK(AE40),"",IF(ISBLANK(AB40),"",IFERROR(((AE40-AB40)/0.36/P40),"")))</f>
        <v>1.1792929292929293</v>
      </c>
    </row>
    <row r="41" spans="1:39" x14ac:dyDescent="0.25">
      <c r="A41" s="12" t="s">
        <v>25</v>
      </c>
      <c r="B41" s="4" t="s">
        <v>52</v>
      </c>
      <c r="C41" s="4" t="s">
        <v>663</v>
      </c>
      <c r="D41" s="4" t="s">
        <v>739</v>
      </c>
      <c r="E41" s="4" t="s">
        <v>31</v>
      </c>
      <c r="F41" s="12" t="s">
        <v>561</v>
      </c>
      <c r="G41" s="12" t="s">
        <v>556</v>
      </c>
      <c r="H41" s="24">
        <v>2</v>
      </c>
      <c r="I41" s="12" t="s">
        <v>557</v>
      </c>
      <c r="J41" s="12" t="s">
        <v>558</v>
      </c>
      <c r="K41" s="23">
        <v>980</v>
      </c>
      <c r="L41" s="94">
        <v>-3.3032679740000002</v>
      </c>
      <c r="M41" s="94">
        <v>34.847795963000003</v>
      </c>
      <c r="N41" s="17">
        <v>42785</v>
      </c>
      <c r="O41" s="17">
        <v>42818</v>
      </c>
      <c r="P41" s="23">
        <f t="shared" si="2"/>
        <v>33</v>
      </c>
      <c r="Q41" s="73">
        <f>INDEX([1]Sheet1!$J:$J,MATCH(A41,[1]Sheet1!$A:$A,0))</f>
        <v>165.312109018</v>
      </c>
      <c r="R41" s="87" t="s">
        <v>94</v>
      </c>
      <c r="S41" s="78"/>
      <c r="T41" s="78">
        <v>0.4</v>
      </c>
      <c r="U41" s="23">
        <v>15</v>
      </c>
      <c r="V41" s="23">
        <v>45</v>
      </c>
      <c r="W41" s="1">
        <v>0.5</v>
      </c>
      <c r="X41" s="4">
        <v>1.7</v>
      </c>
      <c r="Y41" s="4">
        <v>4</v>
      </c>
      <c r="Z41" s="4">
        <v>40</v>
      </c>
      <c r="AC41" s="103">
        <v>3.03</v>
      </c>
      <c r="AD41" s="106">
        <v>34.020000000000003</v>
      </c>
      <c r="AE41" s="103">
        <f t="shared" si="0"/>
        <v>37.050000000000004</v>
      </c>
      <c r="AF41" s="103">
        <f t="shared" si="1"/>
        <v>102.91666666666669</v>
      </c>
      <c r="AH41" s="103">
        <f>IF(ISBLANK(AC41),"",IF(ISBLANK(AA43),"",IFERROR(((AC41-AA43)/0.36/P41),"")))</f>
        <v>-8.0808080808080801E-2</v>
      </c>
      <c r="AI41" s="103">
        <f>IF(ISBLANK(AC41),"",IF(ISBLANK(AC43),"",IFERROR(((AC41-AC43)/0.36/P41),"")))</f>
        <v>7.9124579124579125E-2</v>
      </c>
      <c r="AJ41" s="103">
        <f>IF(ISBLANK(AE41),"",IF(ISBLANK(AB43),"",IFERROR(((AE41-AB43)/0.36/P41),"")))</f>
        <v>2.1717171717171722</v>
      </c>
      <c r="AK41" s="103">
        <f>IF(ISBLANK(AE43),"",IF(ISBLANK(AE41),"",IFERROR(((AE41-AE43)/0.36/P41),"")))</f>
        <v>-0.28282828282828221</v>
      </c>
    </row>
    <row r="42" spans="1:39" x14ac:dyDescent="0.25">
      <c r="A42" s="12" t="s">
        <v>62</v>
      </c>
      <c r="B42" s="4" t="s">
        <v>52</v>
      </c>
      <c r="C42" s="4" t="s">
        <v>663</v>
      </c>
      <c r="D42" s="4" t="s">
        <v>739</v>
      </c>
      <c r="E42" s="4" t="s">
        <v>31</v>
      </c>
      <c r="F42" s="12" t="s">
        <v>561</v>
      </c>
      <c r="G42" s="12" t="s">
        <v>556</v>
      </c>
      <c r="H42" s="24">
        <v>2</v>
      </c>
      <c r="I42" s="12" t="s">
        <v>562</v>
      </c>
      <c r="J42" s="12" t="s">
        <v>558</v>
      </c>
      <c r="K42" s="23">
        <v>980</v>
      </c>
      <c r="L42" s="94">
        <v>-3.3032679740000002</v>
      </c>
      <c r="M42" s="94">
        <v>34.847795963000003</v>
      </c>
      <c r="N42" s="17">
        <v>42785</v>
      </c>
      <c r="O42" s="17">
        <v>42819</v>
      </c>
      <c r="P42" s="23">
        <f t="shared" si="2"/>
        <v>34</v>
      </c>
      <c r="Q42" s="73">
        <f>INDEX([1]Sheet1!$J:$J,MATCH(A42,[1]Sheet1!$A:$A,0))</f>
        <v>167.018623257</v>
      </c>
      <c r="R42" s="87" t="s">
        <v>94</v>
      </c>
      <c r="S42" s="78"/>
      <c r="T42" s="78">
        <v>0.7</v>
      </c>
      <c r="U42" s="23">
        <v>15</v>
      </c>
      <c r="V42" s="23">
        <v>50</v>
      </c>
      <c r="W42" s="1">
        <v>3</v>
      </c>
      <c r="X42" s="4">
        <v>24.6</v>
      </c>
      <c r="Y42" s="4">
        <v>10</v>
      </c>
      <c r="Z42" s="4">
        <v>80</v>
      </c>
      <c r="AC42" s="103">
        <v>9.42</v>
      </c>
      <c r="AD42" s="106">
        <v>80.87</v>
      </c>
      <c r="AE42" s="103">
        <f t="shared" si="0"/>
        <v>90.29</v>
      </c>
      <c r="AF42" s="103">
        <f t="shared" si="1"/>
        <v>250.80555555555557</v>
      </c>
      <c r="AH42" s="103">
        <f>IF(ISBLANK(AC42),"",IF(ISBLANK(AA43),"",IFERROR(((AC42-AA43)/0.36/P42),"")))</f>
        <v>0.44362745098039219</v>
      </c>
      <c r="AI42" s="103">
        <f>IF(ISBLANK(AC42),"",IF(ISBLANK(AC43),"",IFERROR(((AC42-AC43)/0.36/P42),"")))</f>
        <v>0.59885620915032678</v>
      </c>
      <c r="AJ42" s="103">
        <f>IF(ISBLANK(AE42),"",IF(ISBLANK(AB43),"",IFERROR(((AE42-AB43)/0.36/P42),"")))</f>
        <v>6.4575163398692812</v>
      </c>
      <c r="AK42" s="103">
        <f>IF(ISBLANK(AE43),"",IF(ISBLANK(AE42),"",IFERROR(((AE42-AE43)/0.36/P42),"")))</f>
        <v>4.075163398692812</v>
      </c>
    </row>
    <row r="43" spans="1:39" s="7" customFormat="1" x14ac:dyDescent="0.25">
      <c r="A43" s="12" t="s">
        <v>26</v>
      </c>
      <c r="B43" s="12" t="s">
        <v>52</v>
      </c>
      <c r="C43" s="12" t="s">
        <v>663</v>
      </c>
      <c r="D43" s="12" t="s">
        <v>739</v>
      </c>
      <c r="E43" s="12" t="s">
        <v>31</v>
      </c>
      <c r="F43" s="12" t="s">
        <v>561</v>
      </c>
      <c r="G43" s="12" t="s">
        <v>556</v>
      </c>
      <c r="H43" s="24">
        <v>2</v>
      </c>
      <c r="I43" s="12" t="s">
        <v>559</v>
      </c>
      <c r="J43" s="12" t="s">
        <v>558</v>
      </c>
      <c r="K43" s="24">
        <v>980</v>
      </c>
      <c r="L43" s="94">
        <v>-3.3032679740000002</v>
      </c>
      <c r="M43" s="94">
        <v>34.847795963000003</v>
      </c>
      <c r="N43" s="19">
        <v>42785</v>
      </c>
      <c r="O43" s="19">
        <v>42818</v>
      </c>
      <c r="P43" s="23">
        <f t="shared" si="2"/>
        <v>33</v>
      </c>
      <c r="Q43" s="73">
        <f>INDEX([1]Sheet1!$J:$J,MATCH(A43,[1]Sheet1!$A:$A,0))</f>
        <v>165.312109018</v>
      </c>
      <c r="R43" s="87" t="s">
        <v>94</v>
      </c>
      <c r="S43" s="76"/>
      <c r="T43" s="76">
        <v>1.1000000000000001</v>
      </c>
      <c r="U43" s="24">
        <v>7</v>
      </c>
      <c r="V43" s="24">
        <v>60</v>
      </c>
      <c r="W43" s="8">
        <v>1.5</v>
      </c>
      <c r="X43" s="12">
        <v>2.8</v>
      </c>
      <c r="Y43" s="12">
        <v>6</v>
      </c>
      <c r="Z43" s="12">
        <v>45</v>
      </c>
      <c r="AA43">
        <v>3.9899999999999998</v>
      </c>
      <c r="AB43">
        <v>11.25</v>
      </c>
      <c r="AC43" s="103">
        <v>2.09</v>
      </c>
      <c r="AD43" s="106">
        <v>38.32</v>
      </c>
      <c r="AE43" s="103">
        <f t="shared" si="0"/>
        <v>40.409999999999997</v>
      </c>
      <c r="AF43" s="103">
        <f t="shared" si="1"/>
        <v>112.25</v>
      </c>
      <c r="AG43" s="103"/>
      <c r="AH43" s="103">
        <f>IF(ISBLANK(AC43),"",IF(ISBLANK(AA43),"",IFERROR(((AC43-AA43)/0.36/P43),"")))</f>
        <v>-0.15993265993265993</v>
      </c>
      <c r="AI43" s="103"/>
      <c r="AJ43" s="103">
        <f>IF(ISBLANK(AE43),"",IF(ISBLANK(AB43),"",IFERROR(((AE43-AB43)/0.36/P43),"")))</f>
        <v>2.4545454545454546</v>
      </c>
      <c r="AK43" s="103"/>
      <c r="AL43" s="103"/>
      <c r="AM43" s="103"/>
    </row>
    <row r="44" spans="1:39" x14ac:dyDescent="0.25">
      <c r="A44" s="12" t="s">
        <v>27</v>
      </c>
      <c r="B44" s="4" t="s">
        <v>53</v>
      </c>
      <c r="C44" s="4" t="s">
        <v>663</v>
      </c>
      <c r="D44" s="4" t="s">
        <v>740</v>
      </c>
      <c r="E44" s="4" t="s">
        <v>31</v>
      </c>
      <c r="F44" s="12" t="s">
        <v>561</v>
      </c>
      <c r="G44" s="12" t="s">
        <v>556</v>
      </c>
      <c r="H44" s="24">
        <v>3</v>
      </c>
      <c r="I44" s="12" t="s">
        <v>557</v>
      </c>
      <c r="J44" s="12" t="s">
        <v>558</v>
      </c>
      <c r="K44" s="23">
        <v>998</v>
      </c>
      <c r="L44" s="94">
        <v>-3.295644969</v>
      </c>
      <c r="M44" s="94">
        <v>34.852435010999997</v>
      </c>
      <c r="N44" s="17">
        <v>42786</v>
      </c>
      <c r="O44" s="17">
        <v>42818</v>
      </c>
      <c r="P44" s="23">
        <f t="shared" si="2"/>
        <v>32</v>
      </c>
      <c r="Q44" s="73">
        <f>INDEX([1]Sheet1!$J:$J,MATCH(A44,[1]Sheet1!$A:$A,0))</f>
        <v>164.632957245</v>
      </c>
      <c r="R44" s="87" t="s">
        <v>94</v>
      </c>
      <c r="S44" s="78"/>
      <c r="T44" s="78">
        <v>0.6</v>
      </c>
      <c r="U44" s="23">
        <v>10</v>
      </c>
      <c r="V44" s="23">
        <v>25</v>
      </c>
      <c r="W44" s="1">
        <v>1.5</v>
      </c>
      <c r="X44" s="4">
        <v>4.8</v>
      </c>
      <c r="Y44" s="4">
        <v>20</v>
      </c>
      <c r="Z44" s="4">
        <v>53</v>
      </c>
      <c r="AC44" s="103">
        <v>8.26</v>
      </c>
      <c r="AD44" s="106">
        <v>30.12</v>
      </c>
      <c r="AE44" s="103">
        <f t="shared" si="0"/>
        <v>38.380000000000003</v>
      </c>
      <c r="AF44" s="103">
        <f t="shared" si="1"/>
        <v>106.61111111111113</v>
      </c>
      <c r="AH44" s="103">
        <f>IF(ISBLANK(AC44),"",IF(ISBLANK(AA46),"",IFERROR(((AC44-AA46)/0.36/P44),"")))</f>
        <v>0.50694444444444442</v>
      </c>
      <c r="AI44" s="103">
        <f>IF(ISBLANK(AC44),"",IF(ISBLANK(AC46),"",IFERROR(((AC44-AC46)/0.36/P44),"")))</f>
        <v>8.6805555555555552E-2</v>
      </c>
      <c r="AJ44" s="103">
        <f>IF(ISBLANK(AE44),"",IF(ISBLANK(AB46),"",IFERROR(((AE44-AB46)/0.36/P44),"")))</f>
        <v>2.1623263888888893</v>
      </c>
      <c r="AK44" s="103">
        <f>IF(ISBLANK(AE46),"",IF(ISBLANK(AE44),"",IFERROR(((AE44-AE46)/0.36/P44),"")))</f>
        <v>1.1467013888888891</v>
      </c>
    </row>
    <row r="45" spans="1:39" x14ac:dyDescent="0.25">
      <c r="A45" s="12" t="s">
        <v>63</v>
      </c>
      <c r="B45" s="4" t="s">
        <v>53</v>
      </c>
      <c r="C45" s="4" t="s">
        <v>663</v>
      </c>
      <c r="D45" s="4" t="s">
        <v>740</v>
      </c>
      <c r="E45" s="4" t="s">
        <v>31</v>
      </c>
      <c r="F45" s="12" t="s">
        <v>561</v>
      </c>
      <c r="G45" s="12" t="s">
        <v>556</v>
      </c>
      <c r="H45" s="24">
        <v>3</v>
      </c>
      <c r="I45" s="12" t="s">
        <v>562</v>
      </c>
      <c r="J45" s="12" t="s">
        <v>558</v>
      </c>
      <c r="K45" s="23">
        <v>998</v>
      </c>
      <c r="L45" s="94">
        <v>-3.295644969</v>
      </c>
      <c r="M45" s="94">
        <v>34.852435010999997</v>
      </c>
      <c r="N45" s="17">
        <v>42786</v>
      </c>
      <c r="O45" s="17">
        <v>42819</v>
      </c>
      <c r="P45" s="23">
        <f t="shared" si="2"/>
        <v>33</v>
      </c>
      <c r="Q45" s="73">
        <f>INDEX([1]Sheet1!$J:$J,MATCH(A45,[1]Sheet1!$A:$A,0))</f>
        <v>166.339471484</v>
      </c>
      <c r="R45" s="87" t="s">
        <v>94</v>
      </c>
      <c r="S45" s="78"/>
      <c r="T45" s="78">
        <v>0.2</v>
      </c>
      <c r="U45" s="23">
        <v>10</v>
      </c>
      <c r="V45" s="23">
        <v>40</v>
      </c>
      <c r="W45" s="1">
        <v>2</v>
      </c>
      <c r="X45" s="4">
        <v>12</v>
      </c>
      <c r="Y45" s="4">
        <v>25</v>
      </c>
      <c r="Z45" s="4">
        <v>70</v>
      </c>
      <c r="AC45" s="103">
        <v>17.64</v>
      </c>
      <c r="AD45" s="106">
        <v>56.39</v>
      </c>
      <c r="AE45" s="103">
        <f t="shared" si="0"/>
        <v>74.03</v>
      </c>
      <c r="AF45" s="103">
        <f t="shared" si="1"/>
        <v>205.63888888888889</v>
      </c>
      <c r="AH45" s="103">
        <f>IF(ISBLANK(AC45),"",IF(ISBLANK(AA46),"",IFERROR(((AC45-AA46)/0.36/P45),"")))</f>
        <v>1.2811447811447811</v>
      </c>
      <c r="AI45" s="103">
        <f>IF(ISBLANK(AC45),"",IF(ISBLANK(AC46),"",IFERROR(((AC45-AC46)/0.36/P45),"")))</f>
        <v>0.87373737373737381</v>
      </c>
      <c r="AJ45" s="103">
        <f>IF(ISBLANK(AE45),"",IF(ISBLANK(AB46),"",IFERROR(((AE45-AB46)/0.36/P45),"")))</f>
        <v>5.0976430976430978</v>
      </c>
      <c r="AK45" s="103">
        <f>IF(ISBLANK(AE46),"",IF(ISBLANK(AE45),"",IFERROR(((AE45-AE46)/0.36/P45),"")))</f>
        <v>4.1127946127946133</v>
      </c>
    </row>
    <row r="46" spans="1:39" x14ac:dyDescent="0.25">
      <c r="A46" s="12" t="s">
        <v>28</v>
      </c>
      <c r="B46" s="4" t="s">
        <v>53</v>
      </c>
      <c r="C46" s="4" t="s">
        <v>663</v>
      </c>
      <c r="D46" s="4" t="s">
        <v>740</v>
      </c>
      <c r="E46" s="4" t="s">
        <v>31</v>
      </c>
      <c r="F46" s="12" t="s">
        <v>561</v>
      </c>
      <c r="G46" s="12" t="s">
        <v>556</v>
      </c>
      <c r="H46" s="24">
        <v>3</v>
      </c>
      <c r="I46" s="12" t="s">
        <v>559</v>
      </c>
      <c r="J46" s="12" t="s">
        <v>558</v>
      </c>
      <c r="K46" s="23">
        <v>998</v>
      </c>
      <c r="L46" s="94">
        <v>-3.295644969</v>
      </c>
      <c r="M46" s="94">
        <v>34.852435010999997</v>
      </c>
      <c r="N46" s="17">
        <v>42786</v>
      </c>
      <c r="O46" s="17">
        <v>42818</v>
      </c>
      <c r="P46" s="23">
        <f t="shared" si="2"/>
        <v>32</v>
      </c>
      <c r="Q46" s="73">
        <f>INDEX([1]Sheet1!$J:$J,MATCH(A46,[1]Sheet1!$A:$A,0))</f>
        <v>164.632957245</v>
      </c>
      <c r="R46" s="87" t="s">
        <v>94</v>
      </c>
      <c r="S46" s="78"/>
      <c r="T46" s="78">
        <v>0.3</v>
      </c>
      <c r="U46" s="23">
        <v>20</v>
      </c>
      <c r="V46" s="23">
        <v>45</v>
      </c>
      <c r="W46" s="1">
        <v>1.3</v>
      </c>
      <c r="X46" s="4">
        <v>3.3</v>
      </c>
      <c r="Y46" s="4">
        <v>20</v>
      </c>
      <c r="Z46" s="4">
        <v>60</v>
      </c>
      <c r="AA46">
        <v>2.42</v>
      </c>
      <c r="AB46">
        <v>13.47</v>
      </c>
      <c r="AC46" s="103">
        <v>7.26</v>
      </c>
      <c r="AD46" s="106">
        <v>17.91</v>
      </c>
      <c r="AE46" s="103">
        <f t="shared" si="0"/>
        <v>25.17</v>
      </c>
      <c r="AF46" s="103">
        <f t="shared" si="1"/>
        <v>69.916666666666671</v>
      </c>
      <c r="AH46" s="103">
        <f>IF(ISBLANK(AC46),"",IF(ISBLANK(AA46),"",IFERROR(((AC46-AA46)/0.36/P46),"")))</f>
        <v>0.4201388888888889</v>
      </c>
      <c r="AJ46" s="103">
        <f>IF(ISBLANK(AE46),"",IF(ISBLANK(AB46),"",IFERROR(((AE46-AB46)/0.36/P46),"")))</f>
        <v>1.0156250000000002</v>
      </c>
    </row>
    <row r="47" spans="1:39" x14ac:dyDescent="0.25">
      <c r="A47" s="12" t="s">
        <v>29</v>
      </c>
      <c r="B47" s="4" t="s">
        <v>54</v>
      </c>
      <c r="C47" s="4" t="s">
        <v>663</v>
      </c>
      <c r="D47" s="4" t="s">
        <v>741</v>
      </c>
      <c r="E47" s="4" t="s">
        <v>31</v>
      </c>
      <c r="F47" s="12" t="s">
        <v>561</v>
      </c>
      <c r="G47" s="12" t="s">
        <v>556</v>
      </c>
      <c r="H47" s="24">
        <v>4</v>
      </c>
      <c r="I47" s="12" t="s">
        <v>557</v>
      </c>
      <c r="J47" s="12" t="s">
        <v>558</v>
      </c>
      <c r="K47" s="23">
        <v>1000</v>
      </c>
      <c r="L47" s="94">
        <v>-3.296013018</v>
      </c>
      <c r="M47" s="94">
        <v>34.854326974999999</v>
      </c>
      <c r="N47" s="17">
        <v>42786</v>
      </c>
      <c r="O47" s="17">
        <v>42819</v>
      </c>
      <c r="P47" s="23">
        <f t="shared" si="2"/>
        <v>33</v>
      </c>
      <c r="Q47" s="73">
        <f>INDEX([1]Sheet1!$J:$J,MATCH(A47,[1]Sheet1!$A:$A,0))</f>
        <v>170.33385144799999</v>
      </c>
      <c r="R47" s="87" t="s">
        <v>94</v>
      </c>
      <c r="S47" s="78"/>
      <c r="T47" s="78">
        <v>0.2</v>
      </c>
      <c r="U47" s="23">
        <v>7.5</v>
      </c>
      <c r="V47" s="23">
        <v>30</v>
      </c>
      <c r="W47" s="1">
        <v>1.6</v>
      </c>
      <c r="X47" s="4">
        <v>3.9</v>
      </c>
      <c r="Y47" s="4">
        <v>10</v>
      </c>
      <c r="Z47" s="4">
        <v>50</v>
      </c>
      <c r="AC47" s="103">
        <v>3.59</v>
      </c>
      <c r="AD47" s="106">
        <v>49.69</v>
      </c>
      <c r="AE47" s="103">
        <f t="shared" si="0"/>
        <v>53.28</v>
      </c>
      <c r="AF47" s="103">
        <f t="shared" si="1"/>
        <v>148</v>
      </c>
      <c r="AH47" s="103">
        <f>IF(ISBLANK(AC47),"",IF(ISBLANK(AA49),"",IFERROR(((AC47-AA49)/0.36/P47),"")))</f>
        <v>0.17845117845117847</v>
      </c>
      <c r="AI47" s="103">
        <f>IF(ISBLANK(AC47),"",IF(ISBLANK(AC49),"",IFERROR(((AC47-AC49)/0.36/P47),"")))</f>
        <v>-0.40404040404040409</v>
      </c>
      <c r="AJ47" s="103">
        <f>IF(ISBLANK(AE47),"",IF(ISBLANK(AB49),"",IFERROR(((AE47-AB49)/0.36/P47),"")))</f>
        <v>3.236531986531987</v>
      </c>
      <c r="AK47" s="103">
        <f>IF(ISBLANK(AE49),"",IF(ISBLANK(AE47),"",IFERROR(((AE47-AE49)/0.36/P47),"")))</f>
        <v>2.2786195286195285</v>
      </c>
    </row>
    <row r="48" spans="1:39" x14ac:dyDescent="0.25">
      <c r="A48" s="12" t="s">
        <v>64</v>
      </c>
      <c r="B48" s="4" t="s">
        <v>54</v>
      </c>
      <c r="C48" s="4" t="s">
        <v>663</v>
      </c>
      <c r="D48" s="4" t="s">
        <v>741</v>
      </c>
      <c r="E48" s="4" t="s">
        <v>31</v>
      </c>
      <c r="F48" s="12" t="s">
        <v>561</v>
      </c>
      <c r="G48" s="12" t="s">
        <v>556</v>
      </c>
      <c r="H48" s="24">
        <v>4</v>
      </c>
      <c r="I48" s="12" t="s">
        <v>562</v>
      </c>
      <c r="J48" s="12" t="s">
        <v>558</v>
      </c>
      <c r="K48" s="23">
        <v>1000</v>
      </c>
      <c r="L48" s="94">
        <v>-3.296013018</v>
      </c>
      <c r="M48" s="94">
        <v>34.854326974999999</v>
      </c>
      <c r="N48" s="17">
        <v>42786</v>
      </c>
      <c r="O48" s="17">
        <v>42819</v>
      </c>
      <c r="P48" s="23">
        <f t="shared" si="2"/>
        <v>33</v>
      </c>
      <c r="Q48" s="73">
        <f>INDEX([1]Sheet1!$J:$J,MATCH(A48,[1]Sheet1!$A:$A,0))</f>
        <v>170.33385144799999</v>
      </c>
      <c r="R48" s="87" t="s">
        <v>94</v>
      </c>
      <c r="S48" s="78"/>
      <c r="T48" s="78">
        <v>0.3</v>
      </c>
      <c r="U48" s="23">
        <v>12</v>
      </c>
      <c r="V48" s="23">
        <v>25</v>
      </c>
      <c r="W48" s="1">
        <v>3.5</v>
      </c>
      <c r="X48" s="4">
        <v>3.3</v>
      </c>
      <c r="Y48" s="4">
        <v>15</v>
      </c>
      <c r="Z48" s="4">
        <v>50</v>
      </c>
      <c r="AC48" s="103">
        <v>49.76</v>
      </c>
      <c r="AD48" s="106">
        <v>46.73</v>
      </c>
      <c r="AE48" s="103">
        <f t="shared" si="0"/>
        <v>96.49</v>
      </c>
      <c r="AF48" s="103">
        <f t="shared" si="1"/>
        <v>268.02777777777777</v>
      </c>
      <c r="AH48" s="103">
        <f>IF(ISBLANK(AC48),"",IF(ISBLANK(AA49),"",IFERROR(((AC48-AA49)/0.36/P48),"")))</f>
        <v>4.0648148148148149</v>
      </c>
      <c r="AI48" s="103">
        <f>IF(ISBLANK(AC48),"",IF(ISBLANK(AC49),"",IFERROR(((AC48-AC49)/0.36/P48),"")))</f>
        <v>3.4823232323232318</v>
      </c>
      <c r="AJ48" s="103">
        <f>IF(ISBLANK(AE48),"",IF(ISBLANK(AB49),"",IFERROR(((AE48-AB49)/0.36/P48),"")))</f>
        <v>6.8737373737373737</v>
      </c>
      <c r="AK48" s="103">
        <f>IF(ISBLANK(AE49),"",IF(ISBLANK(AE48),"",IFERROR(((AE48-AE49)/0.36/P48),"")))</f>
        <v>5.9158249158249161</v>
      </c>
    </row>
    <row r="49" spans="1:39" x14ac:dyDescent="0.25">
      <c r="A49" s="12" t="s">
        <v>30</v>
      </c>
      <c r="B49" s="4" t="s">
        <v>54</v>
      </c>
      <c r="C49" s="4" t="s">
        <v>663</v>
      </c>
      <c r="D49" s="4" t="s">
        <v>741</v>
      </c>
      <c r="E49" s="4" t="s">
        <v>31</v>
      </c>
      <c r="F49" s="12" t="s">
        <v>561</v>
      </c>
      <c r="G49" s="12" t="s">
        <v>556</v>
      </c>
      <c r="H49" s="24">
        <v>4</v>
      </c>
      <c r="I49" s="12" t="s">
        <v>559</v>
      </c>
      <c r="J49" s="12" t="s">
        <v>558</v>
      </c>
      <c r="K49" s="23">
        <v>1000</v>
      </c>
      <c r="L49" s="94">
        <v>-3.296013018</v>
      </c>
      <c r="M49" s="94">
        <v>34.854326974999999</v>
      </c>
      <c r="N49" s="17">
        <v>42786</v>
      </c>
      <c r="O49" s="17">
        <v>42819</v>
      </c>
      <c r="P49" s="23">
        <f t="shared" si="2"/>
        <v>33</v>
      </c>
      <c r="Q49" s="73">
        <f>INDEX([1]Sheet1!$J:$J,MATCH(A49,[1]Sheet1!$A:$A,0))</f>
        <v>170.33385144799999</v>
      </c>
      <c r="R49" s="87" t="s">
        <v>94</v>
      </c>
      <c r="S49" s="78"/>
      <c r="T49" s="78">
        <v>0.5</v>
      </c>
      <c r="U49" s="23">
        <v>8</v>
      </c>
      <c r="V49" s="23">
        <v>45</v>
      </c>
      <c r="W49" s="1">
        <v>4</v>
      </c>
      <c r="X49" s="4">
        <v>14</v>
      </c>
      <c r="Y49" s="4">
        <v>9</v>
      </c>
      <c r="Z49" s="4">
        <v>60</v>
      </c>
      <c r="AA49">
        <v>1.47</v>
      </c>
      <c r="AB49">
        <v>14.83</v>
      </c>
      <c r="AC49" s="103">
        <v>8.39</v>
      </c>
      <c r="AD49" s="106">
        <v>17.82</v>
      </c>
      <c r="AE49" s="103">
        <f t="shared" si="0"/>
        <v>26.21</v>
      </c>
      <c r="AF49" s="103">
        <f t="shared" si="1"/>
        <v>72.805555555555557</v>
      </c>
      <c r="AH49" s="103">
        <f>IF(ISBLANK(AC49),"",IF(ISBLANK(AA49),"",IFERROR(((AC49-AA49)/0.36/P49),"")))</f>
        <v>0.58249158249158262</v>
      </c>
      <c r="AJ49" s="103">
        <f>IF(ISBLANK(AE49),"",IF(ISBLANK(AB49),"",IFERROR(((AE49-AB49)/0.36/P49),"")))</f>
        <v>0.95791245791245805</v>
      </c>
    </row>
    <row r="50" spans="1:39" x14ac:dyDescent="0.25">
      <c r="A50" s="12" t="s">
        <v>32</v>
      </c>
      <c r="B50" s="4" t="s">
        <v>55</v>
      </c>
      <c r="C50" s="4" t="s">
        <v>664</v>
      </c>
      <c r="D50" s="4" t="s">
        <v>742</v>
      </c>
      <c r="E50" s="4" t="s">
        <v>59</v>
      </c>
      <c r="F50" s="12" t="s">
        <v>561</v>
      </c>
      <c r="G50" s="12" t="s">
        <v>560</v>
      </c>
      <c r="H50" s="24">
        <v>1</v>
      </c>
      <c r="I50" s="12" t="s">
        <v>557</v>
      </c>
      <c r="J50" s="12" t="s">
        <v>558</v>
      </c>
      <c r="K50" s="23">
        <v>1009</v>
      </c>
      <c r="L50" s="94">
        <v>-3.3032119830000002</v>
      </c>
      <c r="M50" s="94">
        <v>34.847736032999997</v>
      </c>
      <c r="N50" s="17">
        <v>42787</v>
      </c>
      <c r="O50" s="17">
        <v>42820</v>
      </c>
      <c r="P50" s="23">
        <f t="shared" si="2"/>
        <v>33</v>
      </c>
      <c r="Q50" s="73">
        <f>INDEX([1]Sheet1!$J:$J,MATCH(A50,[1]Sheet1!$A:$A,0))</f>
        <v>156.80644156700001</v>
      </c>
      <c r="R50" s="87" t="s">
        <v>292</v>
      </c>
      <c r="S50" s="78">
        <v>1.3</v>
      </c>
      <c r="T50" s="78">
        <v>1.4</v>
      </c>
      <c r="U50" s="23">
        <v>5</v>
      </c>
      <c r="V50" s="23">
        <v>55</v>
      </c>
      <c r="W50" s="1">
        <v>7.5</v>
      </c>
      <c r="X50" s="4">
        <v>18.600000000000001</v>
      </c>
      <c r="Y50" s="4">
        <v>3</v>
      </c>
      <c r="Z50" s="4">
        <v>95</v>
      </c>
      <c r="AC50" s="103">
        <v>3.06</v>
      </c>
      <c r="AD50" s="106">
        <v>106.62</v>
      </c>
      <c r="AE50" s="103">
        <f t="shared" si="0"/>
        <v>109.68</v>
      </c>
      <c r="AF50" s="103">
        <f t="shared" si="1"/>
        <v>304.66666666666669</v>
      </c>
      <c r="AH50" s="103">
        <f>IF(ISBLANK(AC50),"",IF(ISBLANK(AA51),"",IFERROR(((AC50-AA51)/0.36/P50),"")))</f>
        <v>8.6700336700336722E-2</v>
      </c>
      <c r="AI50" s="103">
        <f>IF(ISBLANK(AC50),"",IF(ISBLANK(AC51),"",IFERROR(((AC50-AC51)/0.36/P50),"")))</f>
        <v>-0.41919191919191912</v>
      </c>
      <c r="AJ50" s="103">
        <f>IF(ISBLANK(AE50),"",IF(ISBLANK(AB51),"",IFERROR(((AE50-AB51)/0.36/P50),"")))</f>
        <v>8.0740740740740744</v>
      </c>
      <c r="AK50" s="103">
        <f>IF(ISBLANK(AE51),"",IF(ISBLANK(AE50),"",IFERROR(((AE50-AE51)/0.36/P50),"")))</f>
        <v>4.5925925925925943</v>
      </c>
    </row>
    <row r="51" spans="1:39" x14ac:dyDescent="0.25">
      <c r="A51" s="12" t="s">
        <v>33</v>
      </c>
      <c r="B51" s="4" t="s">
        <v>55</v>
      </c>
      <c r="C51" s="4" t="s">
        <v>664</v>
      </c>
      <c r="D51" s="4" t="s">
        <v>742</v>
      </c>
      <c r="E51" s="4" t="s">
        <v>59</v>
      </c>
      <c r="F51" s="12" t="s">
        <v>561</v>
      </c>
      <c r="G51" s="12" t="s">
        <v>560</v>
      </c>
      <c r="H51" s="24">
        <v>1</v>
      </c>
      <c r="I51" s="12" t="s">
        <v>559</v>
      </c>
      <c r="J51" s="12" t="s">
        <v>558</v>
      </c>
      <c r="K51" s="23">
        <v>1009</v>
      </c>
      <c r="L51" s="94">
        <v>-3.3032119830000002</v>
      </c>
      <c r="M51" s="94">
        <v>34.847736032999997</v>
      </c>
      <c r="N51" s="17">
        <v>42787</v>
      </c>
      <c r="O51" s="17">
        <v>42820</v>
      </c>
      <c r="P51" s="23">
        <f t="shared" si="2"/>
        <v>33</v>
      </c>
      <c r="Q51" s="73">
        <f>INDEX([1]Sheet1!$J:$J,MATCH(A51,[1]Sheet1!$A:$A,0))</f>
        <v>156.80644156700001</v>
      </c>
      <c r="R51" s="87" t="s">
        <v>292</v>
      </c>
      <c r="S51" s="78">
        <v>1.4</v>
      </c>
      <c r="T51" s="78">
        <v>1.3</v>
      </c>
      <c r="U51" s="23">
        <v>8</v>
      </c>
      <c r="V51" s="23">
        <v>50</v>
      </c>
      <c r="W51" s="1">
        <v>2</v>
      </c>
      <c r="X51" s="4">
        <v>4</v>
      </c>
      <c r="Y51" s="4">
        <v>8</v>
      </c>
      <c r="Z51" s="4">
        <v>70</v>
      </c>
      <c r="AA51">
        <v>2.0299999999999998</v>
      </c>
      <c r="AB51">
        <v>13.76</v>
      </c>
      <c r="AC51" s="103">
        <v>8.0399999999999991</v>
      </c>
      <c r="AD51" s="106">
        <v>47.08</v>
      </c>
      <c r="AE51" s="103">
        <f t="shared" si="0"/>
        <v>55.12</v>
      </c>
      <c r="AF51" s="103">
        <f t="shared" si="1"/>
        <v>153.11111111111111</v>
      </c>
      <c r="AH51" s="103">
        <f>IF(ISBLANK(AC51),"",IF(ISBLANK(AA51),"",IFERROR(((AC51-AA51)/0.36/P51),"")))</f>
        <v>0.50589225589225584</v>
      </c>
      <c r="AJ51" s="103">
        <f>IF(ISBLANK(AE51),"",IF(ISBLANK(AB51),"",IFERROR(((AE51-AB51)/0.36/P51),"")))</f>
        <v>3.4814814814814814</v>
      </c>
    </row>
    <row r="52" spans="1:39" x14ac:dyDescent="0.25">
      <c r="A52" s="12" t="s">
        <v>34</v>
      </c>
      <c r="B52" s="4" t="s">
        <v>56</v>
      </c>
      <c r="C52" s="4" t="s">
        <v>664</v>
      </c>
      <c r="D52" s="4" t="s">
        <v>743</v>
      </c>
      <c r="E52" s="4" t="s">
        <v>59</v>
      </c>
      <c r="F52" s="12" t="s">
        <v>561</v>
      </c>
      <c r="G52" s="12" t="s">
        <v>560</v>
      </c>
      <c r="H52" s="24">
        <v>2</v>
      </c>
      <c r="I52" s="12" t="s">
        <v>557</v>
      </c>
      <c r="J52" s="12" t="s">
        <v>558</v>
      </c>
      <c r="K52" s="23">
        <v>1006</v>
      </c>
      <c r="L52" s="94">
        <v>-3.40842599</v>
      </c>
      <c r="M52" s="94">
        <v>34.850243982000002</v>
      </c>
      <c r="N52" s="17">
        <v>42787</v>
      </c>
      <c r="O52" s="17">
        <v>42820</v>
      </c>
      <c r="P52" s="23">
        <f t="shared" si="2"/>
        <v>33</v>
      </c>
      <c r="Q52" s="73">
        <f>INDEX([1]Sheet1!$J:$J,MATCH(A52,[1]Sheet1!$A:$A,0))</f>
        <v>156.80644156700001</v>
      </c>
      <c r="R52" s="87" t="s">
        <v>292</v>
      </c>
      <c r="S52" s="78">
        <v>1</v>
      </c>
      <c r="T52" s="78">
        <v>0.2</v>
      </c>
      <c r="U52" s="23">
        <v>24</v>
      </c>
      <c r="V52" s="23">
        <v>45</v>
      </c>
      <c r="W52" s="1">
        <v>3</v>
      </c>
      <c r="X52" s="4">
        <v>10</v>
      </c>
      <c r="Y52" s="4">
        <v>20</v>
      </c>
      <c r="Z52" s="4">
        <v>47</v>
      </c>
      <c r="AC52" s="103">
        <v>20.78</v>
      </c>
      <c r="AD52" s="106">
        <v>33.33</v>
      </c>
      <c r="AE52" s="103">
        <f t="shared" si="0"/>
        <v>54.11</v>
      </c>
      <c r="AF52" s="103">
        <f t="shared" si="1"/>
        <v>150.30555555555557</v>
      </c>
      <c r="AH52" s="103">
        <f>IF(ISBLANK(AC52),"",IF(ISBLANK(AA53),"",IFERROR(((AC52-AA53)/0.36/P52),"")))</f>
        <v>1.2525252525252526</v>
      </c>
      <c r="AI52" s="103">
        <f>IF(ISBLANK(AC52),"",IF(ISBLANK(AC53),"",IFERROR(((AC52-AC53)/0.36/P52),"")))</f>
        <v>1.4856902356902359</v>
      </c>
      <c r="AJ52" s="103">
        <f>IF(ISBLANK(AE52),"",IF(ISBLANK(AB53),"",IFERROR(((AE52-AB53)/0.36/P52),"")))</f>
        <v>3.7028619528619524</v>
      </c>
      <c r="AK52" s="103">
        <f>IF(ISBLANK(AE53),"",IF(ISBLANK(AE52),"",IFERROR(((AE52-AE53)/0.36/P52),"")))</f>
        <v>0.99074074074074048</v>
      </c>
    </row>
    <row r="53" spans="1:39" s="7" customFormat="1" x14ac:dyDescent="0.25">
      <c r="A53" s="12" t="s">
        <v>35</v>
      </c>
      <c r="B53" s="12" t="s">
        <v>56</v>
      </c>
      <c r="C53" s="12" t="s">
        <v>664</v>
      </c>
      <c r="D53" s="12" t="s">
        <v>743</v>
      </c>
      <c r="E53" s="12" t="s">
        <v>59</v>
      </c>
      <c r="F53" s="12" t="s">
        <v>561</v>
      </c>
      <c r="G53" s="12" t="s">
        <v>560</v>
      </c>
      <c r="H53" s="24">
        <v>2</v>
      </c>
      <c r="I53" s="12" t="s">
        <v>559</v>
      </c>
      <c r="J53" s="12" t="s">
        <v>558</v>
      </c>
      <c r="K53" s="24">
        <v>1006</v>
      </c>
      <c r="L53" s="94">
        <v>-3.40842599</v>
      </c>
      <c r="M53" s="94">
        <v>34.850243982000002</v>
      </c>
      <c r="N53" s="19">
        <v>42787</v>
      </c>
      <c r="O53" s="19">
        <v>42820</v>
      </c>
      <c r="P53" s="23">
        <f t="shared" si="2"/>
        <v>33</v>
      </c>
      <c r="Q53" s="73">
        <f>INDEX([1]Sheet1!$J:$J,MATCH(A53,[1]Sheet1!$A:$A,0))</f>
        <v>156.80644156700001</v>
      </c>
      <c r="R53" s="85" t="s">
        <v>292</v>
      </c>
      <c r="S53" s="76">
        <v>0.8</v>
      </c>
      <c r="T53" s="76">
        <v>1.1000000000000001</v>
      </c>
      <c r="U53" s="24">
        <v>3</v>
      </c>
      <c r="V53" s="24">
        <v>30</v>
      </c>
      <c r="W53" s="8">
        <v>1</v>
      </c>
      <c r="X53" s="12">
        <v>0.9</v>
      </c>
      <c r="Y53" s="12">
        <v>9</v>
      </c>
      <c r="Z53" s="12">
        <v>55</v>
      </c>
      <c r="AA53">
        <v>5.9</v>
      </c>
      <c r="AB53">
        <v>10.120000000000001</v>
      </c>
      <c r="AC53" s="103">
        <v>3.13</v>
      </c>
      <c r="AD53" s="106">
        <v>39.21</v>
      </c>
      <c r="AE53" s="103">
        <f t="shared" si="0"/>
        <v>42.34</v>
      </c>
      <c r="AF53" s="103">
        <f t="shared" si="1"/>
        <v>117.61111111111113</v>
      </c>
      <c r="AG53" s="103"/>
      <c r="AH53" s="103">
        <f>IF(ISBLANK(AC53),"",IF(ISBLANK(AA53),"",IFERROR(((AC53-AA53)/0.36/P53),"")))</f>
        <v>-0.23316498316498321</v>
      </c>
      <c r="AI53" s="103"/>
      <c r="AJ53" s="103">
        <f>IF(ISBLANK(AE53),"",IF(ISBLANK(AB53),"",IFERROR(((AE53-AB53)/0.36/P53),"")))</f>
        <v>2.7121212121212119</v>
      </c>
      <c r="AK53" s="103"/>
      <c r="AL53" s="103"/>
      <c r="AM53" s="103"/>
    </row>
    <row r="54" spans="1:39" s="7" customFormat="1" x14ac:dyDescent="0.25">
      <c r="A54" s="12" t="s">
        <v>36</v>
      </c>
      <c r="B54" s="12" t="s">
        <v>57</v>
      </c>
      <c r="C54" s="12" t="s">
        <v>664</v>
      </c>
      <c r="D54" s="12" t="s">
        <v>744</v>
      </c>
      <c r="E54" s="12" t="s">
        <v>59</v>
      </c>
      <c r="F54" s="12" t="s">
        <v>561</v>
      </c>
      <c r="G54" s="12" t="s">
        <v>560</v>
      </c>
      <c r="H54" s="24">
        <v>3</v>
      </c>
      <c r="I54" s="12" t="s">
        <v>557</v>
      </c>
      <c r="J54" s="12" t="s">
        <v>558</v>
      </c>
      <c r="K54" s="24">
        <v>1001</v>
      </c>
      <c r="L54" s="94">
        <v>-3.4063160140000002</v>
      </c>
      <c r="M54" s="94">
        <v>34.850407009999998</v>
      </c>
      <c r="N54" s="19">
        <v>42786</v>
      </c>
      <c r="O54" s="17">
        <v>42820</v>
      </c>
      <c r="P54" s="23">
        <f t="shared" si="2"/>
        <v>34</v>
      </c>
      <c r="Q54" s="73">
        <f>INDEX([1]Sheet1!$J:$J,MATCH(A54,[1]Sheet1!$A:$A,0))</f>
        <v>176.81583716700001</v>
      </c>
      <c r="R54" s="85" t="s">
        <v>292</v>
      </c>
      <c r="S54" s="76">
        <v>1.7</v>
      </c>
      <c r="T54" s="76">
        <v>1.5</v>
      </c>
      <c r="U54" s="24">
        <v>4</v>
      </c>
      <c r="V54" s="24">
        <v>55</v>
      </c>
      <c r="W54" s="8"/>
      <c r="X54" s="12"/>
      <c r="Y54" s="12"/>
      <c r="Z54" s="12"/>
      <c r="AA54"/>
      <c r="AC54" s="71"/>
      <c r="AD54" s="71"/>
      <c r="AE54" s="103" t="str">
        <f t="shared" si="0"/>
        <v/>
      </c>
      <c r="AF54" s="103" t="str">
        <f t="shared" si="1"/>
        <v/>
      </c>
      <c r="AG54" s="103"/>
      <c r="AH54" s="103" t="str">
        <f>IF(ISBLANK(AC54),"",IF(ISBLANK(AA55),"",IFERROR(((AC54-AA55)/0.36/P54),"")))</f>
        <v/>
      </c>
      <c r="AI54" s="103" t="str">
        <f>IF(ISBLANK(AC54),"",IF(ISBLANK(AC55),"",IFERROR(((AC54-AC55)/0.36/P54),"")))</f>
        <v/>
      </c>
      <c r="AJ54" s="103" t="str">
        <f>IF(ISBLANK(AE54),"",IF(ISBLANK(AB55),"",IFERROR(((AE54-AB55)/0.36/P54),"")))</f>
        <v/>
      </c>
      <c r="AK54" s="103" t="str">
        <f>IF(ISBLANK(AE55),"",IF(ISBLANK(AE54),"",IFERROR(((AE54-AE55)/0.36/P54),"")))</f>
        <v/>
      </c>
      <c r="AL54" s="103"/>
      <c r="AM54" s="103"/>
    </row>
    <row r="55" spans="1:39" s="7" customFormat="1" x14ac:dyDescent="0.25">
      <c r="A55" s="12" t="s">
        <v>37</v>
      </c>
      <c r="B55" s="12" t="s">
        <v>57</v>
      </c>
      <c r="C55" s="12" t="s">
        <v>664</v>
      </c>
      <c r="D55" s="12" t="s">
        <v>744</v>
      </c>
      <c r="E55" s="12" t="s">
        <v>59</v>
      </c>
      <c r="F55" s="12" t="s">
        <v>561</v>
      </c>
      <c r="G55" s="12" t="s">
        <v>560</v>
      </c>
      <c r="H55" s="24">
        <v>3</v>
      </c>
      <c r="I55" s="12" t="s">
        <v>559</v>
      </c>
      <c r="J55" s="12" t="s">
        <v>558</v>
      </c>
      <c r="K55" s="24">
        <v>1001</v>
      </c>
      <c r="L55" s="94">
        <v>-3.4063160140000002</v>
      </c>
      <c r="M55" s="94">
        <v>34.850407009999998</v>
      </c>
      <c r="N55" s="19">
        <v>42786</v>
      </c>
      <c r="O55" s="17">
        <v>42820</v>
      </c>
      <c r="P55" s="23">
        <f t="shared" si="2"/>
        <v>34</v>
      </c>
      <c r="Q55" s="73">
        <f>INDEX([1]Sheet1!$J:$J,MATCH(A55,[1]Sheet1!$A:$A,0))</f>
        <v>176.81583716700001</v>
      </c>
      <c r="R55" s="85" t="s">
        <v>292</v>
      </c>
      <c r="S55" s="76">
        <v>1.2</v>
      </c>
      <c r="T55" s="76">
        <v>1.2</v>
      </c>
      <c r="U55" s="24">
        <v>2</v>
      </c>
      <c r="V55" s="24">
        <v>50</v>
      </c>
      <c r="W55" s="8">
        <v>2</v>
      </c>
      <c r="X55" s="12">
        <v>2.4</v>
      </c>
      <c r="Y55" s="12">
        <v>7</v>
      </c>
      <c r="Z55" s="12">
        <v>60</v>
      </c>
      <c r="AA55">
        <v>0.79</v>
      </c>
      <c r="AB55">
        <v>11.79</v>
      </c>
      <c r="AC55" s="103">
        <v>1.61</v>
      </c>
      <c r="AD55" s="106">
        <v>51.76</v>
      </c>
      <c r="AE55" s="103">
        <f t="shared" si="0"/>
        <v>53.37</v>
      </c>
      <c r="AF55" s="103">
        <f t="shared" si="1"/>
        <v>148.25</v>
      </c>
      <c r="AG55" s="103"/>
      <c r="AH55" s="103">
        <f>IF(ISBLANK(AC55),"",IF(ISBLANK(AA55),"",IFERROR(((AC55-AA55)/0.36/P55),"")))</f>
        <v>6.6993464052287593E-2</v>
      </c>
      <c r="AI55" s="103"/>
      <c r="AJ55" s="103">
        <f>IF(ISBLANK(AE55),"",IF(ISBLANK(AB55),"",IFERROR(((AE55-AB55)/0.36/P55),"")))</f>
        <v>3.3970588235294117</v>
      </c>
      <c r="AK55" s="103"/>
      <c r="AL55" s="103"/>
      <c r="AM55" s="103"/>
    </row>
    <row r="56" spans="1:39" x14ac:dyDescent="0.25">
      <c r="A56" s="12" t="s">
        <v>38</v>
      </c>
      <c r="B56" s="4" t="s">
        <v>58</v>
      </c>
      <c r="C56" s="4" t="s">
        <v>664</v>
      </c>
      <c r="D56" s="4" t="s">
        <v>745</v>
      </c>
      <c r="E56" s="4" t="s">
        <v>59</v>
      </c>
      <c r="F56" s="12" t="s">
        <v>561</v>
      </c>
      <c r="G56" s="12" t="s">
        <v>560</v>
      </c>
      <c r="H56" s="24">
        <v>4</v>
      </c>
      <c r="I56" s="12" t="s">
        <v>557</v>
      </c>
      <c r="J56" s="12" t="s">
        <v>558</v>
      </c>
      <c r="K56" s="23">
        <v>1003</v>
      </c>
      <c r="L56" s="94">
        <v>-3.4068529590000001</v>
      </c>
      <c r="M56" s="94">
        <v>34.851600005999998</v>
      </c>
      <c r="N56" s="17">
        <v>42786</v>
      </c>
      <c r="O56" s="17">
        <v>42820</v>
      </c>
      <c r="P56" s="23">
        <f t="shared" si="2"/>
        <v>34</v>
      </c>
      <c r="Q56" s="73">
        <f>INDEX([1]Sheet1!$J:$J,MATCH(A56,[1]Sheet1!$A:$A,0))</f>
        <v>176.81583716700001</v>
      </c>
      <c r="R56" s="87" t="s">
        <v>292</v>
      </c>
      <c r="S56" s="78">
        <v>1.5</v>
      </c>
      <c r="T56" s="78">
        <v>1.9</v>
      </c>
      <c r="U56" s="23">
        <v>10</v>
      </c>
      <c r="V56" s="23">
        <v>45</v>
      </c>
      <c r="W56" s="1">
        <v>4</v>
      </c>
      <c r="X56" s="4">
        <v>8.1999999999999993</v>
      </c>
      <c r="Y56" s="4">
        <v>10</v>
      </c>
      <c r="Z56" s="4">
        <v>55</v>
      </c>
      <c r="AC56" s="103">
        <v>9.01</v>
      </c>
      <c r="AD56" s="106">
        <v>47.2</v>
      </c>
      <c r="AE56" s="103">
        <f t="shared" si="0"/>
        <v>56.21</v>
      </c>
      <c r="AF56" s="103">
        <f t="shared" si="1"/>
        <v>156.13888888888889</v>
      </c>
      <c r="AH56" s="103">
        <f>IF(ISBLANK(AC56),"",IF(ISBLANK(AA57),"",IFERROR(((AC56-AA57)/0.36/P56),"")))</f>
        <v>0.6413398692810458</v>
      </c>
      <c r="AI56" s="103">
        <f>IF(ISBLANK(AC56),"",IF(ISBLANK(AC57),"",IFERROR(((AC56-AC57)/0.36/P56),"")))</f>
        <v>0.56944444444444442</v>
      </c>
      <c r="AJ56" s="103">
        <f>IF(ISBLANK(AE56),"",IF(ISBLANK(AB57),"",IFERROR(((AE56-AB57)/0.36/P56),"")))</f>
        <v>3.5449346405228761</v>
      </c>
      <c r="AK56" s="103">
        <f>IF(ISBLANK(AE57),"",IF(ISBLANK(AE56),"",IFERROR(((AE56-AE57)/0.36/P56),"")))</f>
        <v>1.5727124183006536</v>
      </c>
    </row>
    <row r="57" spans="1:39" x14ac:dyDescent="0.25">
      <c r="A57" s="12" t="s">
        <v>50</v>
      </c>
      <c r="B57" s="4" t="s">
        <v>58</v>
      </c>
      <c r="C57" s="4" t="s">
        <v>664</v>
      </c>
      <c r="D57" s="4" t="s">
        <v>745</v>
      </c>
      <c r="E57" s="4" t="s">
        <v>59</v>
      </c>
      <c r="F57" s="12" t="s">
        <v>561</v>
      </c>
      <c r="G57" s="12" t="s">
        <v>560</v>
      </c>
      <c r="H57" s="24">
        <v>4</v>
      </c>
      <c r="I57" s="12" t="s">
        <v>559</v>
      </c>
      <c r="J57" s="12" t="s">
        <v>558</v>
      </c>
      <c r="K57" s="23">
        <v>1003</v>
      </c>
      <c r="L57" s="94">
        <v>-3.4068529590000001</v>
      </c>
      <c r="M57" s="94">
        <v>34.851600005999998</v>
      </c>
      <c r="N57" s="17">
        <v>42786</v>
      </c>
      <c r="O57" s="17">
        <v>42820</v>
      </c>
      <c r="P57" s="23">
        <f t="shared" si="2"/>
        <v>34</v>
      </c>
      <c r="Q57" s="73">
        <f>INDEX([1]Sheet1!$J:$J,MATCH(A57,[1]Sheet1!$A:$A,0))</f>
        <v>176.81583716700001</v>
      </c>
      <c r="R57" s="87" t="s">
        <v>292</v>
      </c>
      <c r="S57" s="78">
        <v>1.5</v>
      </c>
      <c r="T57" s="78">
        <v>3.5</v>
      </c>
      <c r="U57" s="23">
        <v>5</v>
      </c>
      <c r="V57" s="23">
        <v>45</v>
      </c>
      <c r="W57" s="1">
        <v>2.2999999999999998</v>
      </c>
      <c r="X57" s="4">
        <v>5.6</v>
      </c>
      <c r="Y57" s="4">
        <v>4</v>
      </c>
      <c r="Z57" s="4">
        <v>50</v>
      </c>
      <c r="AA57">
        <v>1.1599999999999999</v>
      </c>
      <c r="AB57">
        <v>12.82</v>
      </c>
      <c r="AC57" s="103">
        <v>2.04</v>
      </c>
      <c r="AD57" s="106">
        <v>34.92</v>
      </c>
      <c r="AE57" s="103">
        <f t="shared" si="0"/>
        <v>36.96</v>
      </c>
      <c r="AF57" s="103">
        <f t="shared" si="1"/>
        <v>102.66666666666667</v>
      </c>
      <c r="AH57" s="103">
        <f>IF(ISBLANK(AC57),"",IF(ISBLANK(AA57),"",IFERROR(((AC57-AA57)/0.36/P57),"")))</f>
        <v>7.1895424836601315E-2</v>
      </c>
      <c r="AJ57" s="103">
        <f>IF(ISBLANK(AE57),"",IF(ISBLANK(AB57),"",IFERROR(((AE57-AB57)/0.36/P57),"")))</f>
        <v>1.9722222222222223</v>
      </c>
    </row>
    <row r="58" spans="1:39" x14ac:dyDescent="0.25">
      <c r="A58" s="12" t="s">
        <v>65</v>
      </c>
      <c r="B58" s="4" t="s">
        <v>224</v>
      </c>
      <c r="C58" s="4" t="s">
        <v>563</v>
      </c>
      <c r="D58" s="4" t="s">
        <v>747</v>
      </c>
      <c r="E58" s="4" t="s">
        <v>137</v>
      </c>
      <c r="F58" s="12" t="s">
        <v>563</v>
      </c>
      <c r="G58" s="7" t="s">
        <v>556</v>
      </c>
      <c r="H58" s="24">
        <v>1</v>
      </c>
      <c r="I58" s="12" t="s">
        <v>557</v>
      </c>
      <c r="J58" s="12" t="s">
        <v>558</v>
      </c>
      <c r="K58" s="24">
        <v>1023</v>
      </c>
      <c r="L58" s="94">
        <v>-2.4377470369999998</v>
      </c>
      <c r="M58" s="94">
        <v>34.855161979999998</v>
      </c>
      <c r="N58" s="17">
        <v>42792</v>
      </c>
      <c r="O58" s="17">
        <v>42812</v>
      </c>
      <c r="P58" s="23">
        <f t="shared" si="2"/>
        <v>20</v>
      </c>
      <c r="Q58" s="73">
        <f>INDEX([1]Sheet1!$J:$J,MATCH(A58,[1]Sheet1!$A:$A,0))</f>
        <v>84.864578339000005</v>
      </c>
      <c r="R58" s="87" t="s">
        <v>76</v>
      </c>
      <c r="S58" s="78"/>
      <c r="T58" s="78">
        <v>0.9</v>
      </c>
      <c r="U58" s="23">
        <v>4</v>
      </c>
      <c r="V58" s="23">
        <v>45</v>
      </c>
      <c r="W58" s="1">
        <v>4</v>
      </c>
      <c r="X58" s="4">
        <v>7.3</v>
      </c>
      <c r="Y58" s="4">
        <v>6</v>
      </c>
      <c r="Z58" s="4">
        <v>65</v>
      </c>
      <c r="AC58" s="71">
        <v>5.0199999999999996</v>
      </c>
      <c r="AD58" s="106">
        <v>36.340000000000003</v>
      </c>
      <c r="AE58" s="103">
        <f t="shared" si="0"/>
        <v>41.36</v>
      </c>
      <c r="AF58" s="103">
        <f t="shared" si="1"/>
        <v>114.88888888888889</v>
      </c>
      <c r="AH58" s="103" t="str">
        <f>IF(ISBLANK(AC58),"",IF(ISBLANK(AA60),"",IFERROR(((AC58-AA60)/0.36/P58),"")))</f>
        <v/>
      </c>
      <c r="AI58" s="103">
        <f>IF(ISBLANK(AC58),"",IF(ISBLANK(AC60),"",IFERROR(((AC58-AC60)/0.36/P58),"")))</f>
        <v>-0.6527777777777779</v>
      </c>
      <c r="AJ58" s="103">
        <f>IF(ISBLANK(AE58),"",IF(ISBLANK(AB60),"",IFERROR(((AE58-AB60)/0.36/P58),"")))</f>
        <v>4.0291666666666668</v>
      </c>
      <c r="AK58" s="103">
        <f>IF(ISBLANK(AE60),"",IF(ISBLANK(AE58),"",IFERROR(((AE58-AE60)/0.36/P58),"")))</f>
        <v>-0.35694444444444451</v>
      </c>
    </row>
    <row r="59" spans="1:39" x14ac:dyDescent="0.25">
      <c r="A59" s="12" t="s">
        <v>66</v>
      </c>
      <c r="B59" s="4" t="s">
        <v>224</v>
      </c>
      <c r="C59" s="4" t="s">
        <v>563</v>
      </c>
      <c r="D59" s="4" t="s">
        <v>747</v>
      </c>
      <c r="E59" s="4" t="s">
        <v>137</v>
      </c>
      <c r="F59" s="12" t="s">
        <v>563</v>
      </c>
      <c r="G59" s="7" t="s">
        <v>556</v>
      </c>
      <c r="H59" s="24">
        <v>1</v>
      </c>
      <c r="I59" s="12" t="s">
        <v>562</v>
      </c>
      <c r="J59" s="12" t="s">
        <v>558</v>
      </c>
      <c r="K59" s="24">
        <v>1023</v>
      </c>
      <c r="L59" s="94">
        <v>-2.4377470369999998</v>
      </c>
      <c r="M59" s="94">
        <v>34.855161979999998</v>
      </c>
      <c r="N59" s="17">
        <v>42791</v>
      </c>
      <c r="O59" s="17">
        <v>42812</v>
      </c>
      <c r="P59" s="23">
        <f t="shared" si="2"/>
        <v>21</v>
      </c>
      <c r="Q59" s="73">
        <f>INDEX([1]Sheet1!$J:$J,MATCH(A59,[1]Sheet1!$A:$A,0))</f>
        <v>86.139725776999995</v>
      </c>
      <c r="R59" s="87" t="s">
        <v>76</v>
      </c>
      <c r="S59" s="78"/>
      <c r="T59" s="78">
        <v>1</v>
      </c>
      <c r="U59" s="23">
        <v>2</v>
      </c>
      <c r="V59" s="23">
        <v>45</v>
      </c>
      <c r="W59" s="1">
        <v>3.9</v>
      </c>
      <c r="X59" s="4">
        <v>8.3000000000000007</v>
      </c>
      <c r="Y59" s="4">
        <v>3</v>
      </c>
      <c r="Z59" s="4">
        <v>60</v>
      </c>
      <c r="AC59" s="71">
        <v>3.18</v>
      </c>
      <c r="AD59" s="106">
        <v>47.03</v>
      </c>
      <c r="AE59" s="103">
        <f t="shared" si="0"/>
        <v>50.21</v>
      </c>
      <c r="AF59" s="103">
        <f t="shared" si="1"/>
        <v>139.47222222222223</v>
      </c>
      <c r="AH59" s="103" t="str">
        <f>IF(ISBLANK(AC59),"",IF(ISBLANK(AA60),"",IFERROR(((AC59-AA60)/0.36/P59),"")))</f>
        <v/>
      </c>
      <c r="AI59" s="103">
        <f>IF(ISBLANK(AC59),"",IF(ISBLANK(AC60),"",IFERROR(((AC59-AC60)/0.36/P59),"")))</f>
        <v>-0.86507936507936534</v>
      </c>
      <c r="AJ59" s="103">
        <f>IF(ISBLANK(AE59),"",IF(ISBLANK(AB60),"",IFERROR(((AE59-AB60)/0.36/P59),"")))</f>
        <v>5.0079365079365079</v>
      </c>
      <c r="AK59" s="103">
        <f>IF(ISBLANK(AE60),"",IF(ISBLANK(AE59),"",IFERROR(((AE59-AE60)/0.36/P59),"")))</f>
        <v>0.83068783068783092</v>
      </c>
    </row>
    <row r="60" spans="1:39" x14ac:dyDescent="0.25">
      <c r="A60" s="12" t="s">
        <v>154</v>
      </c>
      <c r="B60" s="4" t="s">
        <v>224</v>
      </c>
      <c r="C60" s="4" t="s">
        <v>563</v>
      </c>
      <c r="D60" s="4" t="s">
        <v>747</v>
      </c>
      <c r="E60" s="4" t="s">
        <v>137</v>
      </c>
      <c r="F60" s="12" t="s">
        <v>563</v>
      </c>
      <c r="G60" s="7" t="s">
        <v>556</v>
      </c>
      <c r="H60" s="24">
        <v>1</v>
      </c>
      <c r="I60" s="12" t="s">
        <v>559</v>
      </c>
      <c r="J60" s="12" t="s">
        <v>558</v>
      </c>
      <c r="K60" s="24">
        <v>1023</v>
      </c>
      <c r="L60" s="94">
        <v>-2.4377470369999998</v>
      </c>
      <c r="M60" s="94">
        <v>34.855161979999998</v>
      </c>
      <c r="N60" s="17">
        <v>42791</v>
      </c>
      <c r="O60" s="17">
        <v>42812</v>
      </c>
      <c r="P60" s="23">
        <f t="shared" si="2"/>
        <v>21</v>
      </c>
      <c r="Q60" s="73">
        <f>INDEX([1]Sheet1!$J:$J,MATCH(A60,[1]Sheet1!$A:$A,0))</f>
        <v>86.139725776999995</v>
      </c>
      <c r="R60" s="87" t="s">
        <v>76</v>
      </c>
      <c r="S60" s="78"/>
      <c r="T60" s="78">
        <v>2.6</v>
      </c>
      <c r="U60" s="23">
        <v>2</v>
      </c>
      <c r="V60" s="23">
        <v>45</v>
      </c>
      <c r="W60" s="1">
        <v>4.3</v>
      </c>
      <c r="X60" s="4">
        <v>10.3</v>
      </c>
      <c r="Y60" s="4">
        <v>10</v>
      </c>
      <c r="Z60" s="4">
        <v>55</v>
      </c>
      <c r="AB60">
        <v>12.35</v>
      </c>
      <c r="AC60" s="71">
        <v>9.7200000000000006</v>
      </c>
      <c r="AD60" s="106">
        <v>34.21</v>
      </c>
      <c r="AE60" s="103">
        <f t="shared" si="0"/>
        <v>43.93</v>
      </c>
      <c r="AF60" s="103">
        <f t="shared" si="1"/>
        <v>122.02777777777779</v>
      </c>
      <c r="AH60" s="103" t="str">
        <f>IF(ISBLANK(AC60),"",IF(ISBLANK(AA60),"",IFERROR(((AC60-AA60)/0.36/P60),"")))</f>
        <v/>
      </c>
      <c r="AJ60" s="103">
        <f>IF(ISBLANK(AE60),"",IF(ISBLANK(AB60),"",IFERROR(((AE60-AB60)/0.36/P60),"")))</f>
        <v>4.1772486772486772</v>
      </c>
    </row>
    <row r="61" spans="1:39" x14ac:dyDescent="0.25">
      <c r="A61" s="12" t="s">
        <v>155</v>
      </c>
      <c r="B61" s="4" t="s">
        <v>225</v>
      </c>
      <c r="C61" s="4" t="s">
        <v>563</v>
      </c>
      <c r="D61" s="4" t="s">
        <v>748</v>
      </c>
      <c r="E61" s="4" t="s">
        <v>137</v>
      </c>
      <c r="F61" s="12" t="s">
        <v>563</v>
      </c>
      <c r="G61" s="7" t="s">
        <v>556</v>
      </c>
      <c r="H61" s="24">
        <v>2</v>
      </c>
      <c r="I61" s="12" t="s">
        <v>557</v>
      </c>
      <c r="J61" s="12" t="s">
        <v>558</v>
      </c>
      <c r="K61" s="24">
        <v>1025</v>
      </c>
      <c r="L61" s="94">
        <v>-2.43776598</v>
      </c>
      <c r="M61" s="94">
        <v>34.855393991</v>
      </c>
      <c r="N61" s="17">
        <v>42792</v>
      </c>
      <c r="O61" s="17">
        <v>42812</v>
      </c>
      <c r="P61" s="23">
        <f t="shared" si="2"/>
        <v>20</v>
      </c>
      <c r="Q61" s="73">
        <f>INDEX([1]Sheet1!$J:$J,MATCH(A61,[1]Sheet1!$A:$A,0))</f>
        <v>84.864578339000005</v>
      </c>
      <c r="R61" s="87" t="s">
        <v>76</v>
      </c>
      <c r="S61" s="78"/>
      <c r="T61" s="78">
        <v>1.8</v>
      </c>
      <c r="U61" s="23">
        <v>3</v>
      </c>
      <c r="V61" s="23">
        <v>35</v>
      </c>
      <c r="W61" s="1">
        <v>3.9</v>
      </c>
      <c r="X61" s="4">
        <v>7.4</v>
      </c>
      <c r="Y61" s="4">
        <v>5</v>
      </c>
      <c r="Z61" s="4">
        <v>70</v>
      </c>
      <c r="AC61" s="71">
        <v>4.68</v>
      </c>
      <c r="AD61" s="106">
        <v>36.83</v>
      </c>
      <c r="AE61" s="103">
        <f t="shared" si="0"/>
        <v>41.51</v>
      </c>
      <c r="AF61" s="103">
        <f t="shared" si="1"/>
        <v>115.30555555555556</v>
      </c>
      <c r="AH61" s="103" t="str">
        <f>IF(ISBLANK(AC61),"",IF(ISBLANK(AA63),"",IFERROR(((AC61-AA63)/0.36/P61),"")))</f>
        <v/>
      </c>
      <c r="AI61" s="103">
        <f>IF(ISBLANK(AC61),"",IF(ISBLANK(AC63),"",IFERROR(((AC61-AC63)/0.36/P61),"")))</f>
        <v>-0.39166666666666672</v>
      </c>
      <c r="AJ61" s="103">
        <f>IF(ISBLANK(AE61),"",IF(ISBLANK(AB63),"",IFERROR(((AE61-AB63)/0.36/P61),"")))</f>
        <v>4.5875000000000004</v>
      </c>
      <c r="AK61" s="103">
        <f>IF(ISBLANK(AE63),"",IF(ISBLANK(AE61),"",IFERROR(((AE61-AE63)/0.36/P61),"")))</f>
        <v>1.1097222222222225</v>
      </c>
    </row>
    <row r="62" spans="1:39" x14ac:dyDescent="0.25">
      <c r="A62" s="12" t="s">
        <v>156</v>
      </c>
      <c r="B62" s="4" t="s">
        <v>225</v>
      </c>
      <c r="C62" s="4" t="s">
        <v>563</v>
      </c>
      <c r="D62" s="4" t="s">
        <v>748</v>
      </c>
      <c r="E62" s="4" t="s">
        <v>137</v>
      </c>
      <c r="F62" s="12" t="s">
        <v>563</v>
      </c>
      <c r="G62" s="7" t="s">
        <v>556</v>
      </c>
      <c r="H62" s="24">
        <v>2</v>
      </c>
      <c r="I62" s="12" t="s">
        <v>562</v>
      </c>
      <c r="J62" s="12" t="s">
        <v>558</v>
      </c>
      <c r="K62" s="24">
        <v>1025</v>
      </c>
      <c r="L62" s="94">
        <v>-2.43776598</v>
      </c>
      <c r="M62" s="94">
        <v>34.855393991</v>
      </c>
      <c r="N62" s="17">
        <v>42791</v>
      </c>
      <c r="O62" s="17">
        <v>42812</v>
      </c>
      <c r="P62" s="23">
        <f t="shared" si="2"/>
        <v>21</v>
      </c>
      <c r="Q62" s="73">
        <f>INDEX([1]Sheet1!$J:$J,MATCH(A62,[1]Sheet1!$A:$A,0))</f>
        <v>86.139725776999995</v>
      </c>
      <c r="R62" s="87" t="s">
        <v>76</v>
      </c>
      <c r="S62" s="78"/>
      <c r="T62" s="78">
        <v>2.1</v>
      </c>
      <c r="U62" s="23">
        <v>12</v>
      </c>
      <c r="V62" s="23">
        <v>30</v>
      </c>
      <c r="W62" s="1">
        <v>3.4</v>
      </c>
      <c r="X62" s="4">
        <v>5.4</v>
      </c>
      <c r="Y62" s="4">
        <v>18</v>
      </c>
      <c r="Z62" s="4">
        <v>45</v>
      </c>
      <c r="AC62" s="71">
        <v>7.25</v>
      </c>
      <c r="AD62" s="106">
        <v>16.190000000000001</v>
      </c>
      <c r="AE62" s="103">
        <f t="shared" si="0"/>
        <v>23.44</v>
      </c>
      <c r="AF62" s="103">
        <f t="shared" si="1"/>
        <v>65.111111111111114</v>
      </c>
      <c r="AH62" s="103" t="str">
        <f>IF(ISBLANK(AC62),"",IF(ISBLANK(AA63),"",IFERROR(((AC62-AA63)/0.36/P62),"")))</f>
        <v/>
      </c>
      <c r="AI62" s="103">
        <f>IF(ISBLANK(AC62),"",IF(ISBLANK(AC63),"",IFERROR(((AC62-AC63)/0.36/P62),"")))</f>
        <v>-3.3068783068783067E-2</v>
      </c>
      <c r="AJ62" s="103">
        <f>IF(ISBLANK(AE62),"",IF(ISBLANK(AB63),"",IFERROR(((AE62-AB63)/0.36/P62),"")))</f>
        <v>1.9788359788359788</v>
      </c>
      <c r="AK62" s="103">
        <f>IF(ISBLANK(AE63),"",IF(ISBLANK(AE62),"",IFERROR(((AE62-AE63)/0.36/P62),"")))</f>
        <v>-1.3333333333333326</v>
      </c>
    </row>
    <row r="63" spans="1:39" x14ac:dyDescent="0.25">
      <c r="A63" s="12" t="s">
        <v>157</v>
      </c>
      <c r="B63" s="4" t="s">
        <v>225</v>
      </c>
      <c r="C63" s="4" t="s">
        <v>563</v>
      </c>
      <c r="D63" s="4" t="s">
        <v>748</v>
      </c>
      <c r="E63" s="4" t="s">
        <v>137</v>
      </c>
      <c r="F63" s="12" t="s">
        <v>563</v>
      </c>
      <c r="G63" s="7" t="s">
        <v>556</v>
      </c>
      <c r="H63" s="24">
        <v>2</v>
      </c>
      <c r="I63" s="12" t="s">
        <v>559</v>
      </c>
      <c r="J63" s="12" t="s">
        <v>558</v>
      </c>
      <c r="K63" s="24">
        <v>1025</v>
      </c>
      <c r="L63" s="94">
        <v>-2.43776598</v>
      </c>
      <c r="M63" s="94">
        <v>34.855393991</v>
      </c>
      <c r="N63" s="17">
        <v>42791</v>
      </c>
      <c r="O63" s="17">
        <v>42812</v>
      </c>
      <c r="P63" s="23">
        <f t="shared" si="2"/>
        <v>21</v>
      </c>
      <c r="Q63" s="73">
        <f>INDEX([1]Sheet1!$J:$J,MATCH(A63,[1]Sheet1!$A:$A,0))</f>
        <v>86.139725776999995</v>
      </c>
      <c r="R63" s="87" t="s">
        <v>76</v>
      </c>
      <c r="S63" s="78"/>
      <c r="T63" s="78">
        <v>3.3</v>
      </c>
      <c r="U63" s="23">
        <v>8</v>
      </c>
      <c r="V63" s="23">
        <v>35</v>
      </c>
      <c r="W63" s="1">
        <v>3.4</v>
      </c>
      <c r="X63" s="4">
        <v>4.4000000000000004</v>
      </c>
      <c r="Y63" s="4">
        <v>10</v>
      </c>
      <c r="Z63" s="4">
        <v>40</v>
      </c>
      <c r="AB63">
        <v>8.48</v>
      </c>
      <c r="AC63" s="71">
        <v>7.5</v>
      </c>
      <c r="AD63" s="106">
        <v>26.02</v>
      </c>
      <c r="AE63" s="103">
        <f t="shared" si="0"/>
        <v>33.519999999999996</v>
      </c>
      <c r="AF63" s="103">
        <f t="shared" si="1"/>
        <v>93.1111111111111</v>
      </c>
      <c r="AH63" s="103" t="str">
        <f>IF(ISBLANK(AC63),"",IF(ISBLANK(AA63),"",IFERROR(((AC63-AA63)/0.36/P63),"")))</f>
        <v/>
      </c>
      <c r="AJ63" s="103">
        <f>IF(ISBLANK(AE63),"",IF(ISBLANK(AB63),"",IFERROR(((AE63-AB63)/0.36/P63),"")))</f>
        <v>3.3121693121693117</v>
      </c>
    </row>
    <row r="64" spans="1:39" x14ac:dyDescent="0.25">
      <c r="A64" s="12" t="s">
        <v>158</v>
      </c>
      <c r="B64" s="4" t="s">
        <v>227</v>
      </c>
      <c r="C64" s="4" t="s">
        <v>563</v>
      </c>
      <c r="D64" s="4" t="s">
        <v>749</v>
      </c>
      <c r="E64" s="4" t="s">
        <v>137</v>
      </c>
      <c r="F64" s="12" t="s">
        <v>563</v>
      </c>
      <c r="G64" s="7" t="s">
        <v>556</v>
      </c>
      <c r="H64" s="24">
        <v>3</v>
      </c>
      <c r="I64" s="12" t="s">
        <v>557</v>
      </c>
      <c r="J64" s="12" t="s">
        <v>558</v>
      </c>
      <c r="K64" s="24">
        <v>1027</v>
      </c>
      <c r="L64" s="94">
        <v>-2.4379910339999999</v>
      </c>
      <c r="M64" s="94">
        <v>34.855417963000001</v>
      </c>
      <c r="N64" s="17">
        <v>42792</v>
      </c>
      <c r="O64" s="17">
        <v>42812</v>
      </c>
      <c r="P64" s="23">
        <f t="shared" si="2"/>
        <v>20</v>
      </c>
      <c r="Q64" s="73">
        <f>INDEX([1]Sheet1!$J:$J,MATCH(A64,[1]Sheet1!$A:$A,0))</f>
        <v>84.864578339000005</v>
      </c>
      <c r="R64" s="87" t="s">
        <v>76</v>
      </c>
      <c r="S64" s="78"/>
      <c r="T64" s="78">
        <v>2.4</v>
      </c>
      <c r="U64" s="23">
        <v>5</v>
      </c>
      <c r="V64" s="23">
        <v>50</v>
      </c>
      <c r="W64" s="1">
        <v>5</v>
      </c>
      <c r="X64" s="4">
        <v>8.3000000000000007</v>
      </c>
      <c r="Y64" s="4">
        <v>7</v>
      </c>
      <c r="Z64" s="4">
        <v>70</v>
      </c>
      <c r="AC64" s="71">
        <v>16.940000000000001</v>
      </c>
      <c r="AD64" s="106">
        <v>46.21</v>
      </c>
      <c r="AE64" s="103">
        <f t="shared" si="0"/>
        <v>63.150000000000006</v>
      </c>
      <c r="AF64" s="103">
        <f t="shared" si="1"/>
        <v>175.41666666666669</v>
      </c>
      <c r="AH64" s="103" t="str">
        <f>IF(ISBLANK(AC64),"",IF(ISBLANK(AA66),"",IFERROR(((AC64-AA66)/0.36/P64),"")))</f>
        <v/>
      </c>
      <c r="AI64" s="103">
        <f>IF(ISBLANK(AC64),"",IF(ISBLANK(AC66),"",IFERROR(((AC64-AC66)/0.36/P64),"")))</f>
        <v>1.4763888888888892</v>
      </c>
      <c r="AJ64" s="103">
        <f>IF(ISBLANK(AE64),"",IF(ISBLANK(AB66),"",IFERROR(((AE64-AB66)/0.36/P64),"")))</f>
        <v>7.4083333333333341</v>
      </c>
      <c r="AK64" s="103">
        <f>IF(ISBLANK(AE66),"",IF(ISBLANK(AE64),"",IFERROR(((AE64-AE66)/0.36/P64),"")))</f>
        <v>3.3152777777777787</v>
      </c>
    </row>
    <row r="65" spans="1:39" x14ac:dyDescent="0.25">
      <c r="A65" s="12" t="s">
        <v>159</v>
      </c>
      <c r="B65" s="4" t="s">
        <v>227</v>
      </c>
      <c r="C65" s="4" t="s">
        <v>563</v>
      </c>
      <c r="D65" s="4" t="s">
        <v>749</v>
      </c>
      <c r="E65" s="4" t="s">
        <v>137</v>
      </c>
      <c r="F65" s="12" t="s">
        <v>563</v>
      </c>
      <c r="G65" s="7" t="s">
        <v>556</v>
      </c>
      <c r="H65" s="24">
        <v>3</v>
      </c>
      <c r="I65" s="12" t="s">
        <v>562</v>
      </c>
      <c r="J65" s="12" t="s">
        <v>558</v>
      </c>
      <c r="K65" s="24">
        <v>1027</v>
      </c>
      <c r="L65" s="94">
        <v>-2.4379910339999999</v>
      </c>
      <c r="M65" s="94">
        <v>34.855417963000001</v>
      </c>
      <c r="N65" s="17">
        <v>42791</v>
      </c>
      <c r="O65" s="17">
        <v>42812</v>
      </c>
      <c r="P65" s="23">
        <f t="shared" si="2"/>
        <v>21</v>
      </c>
      <c r="Q65" s="73">
        <f>INDEX([1]Sheet1!$J:$J,MATCH(A65,[1]Sheet1!$A:$A,0))</f>
        <v>86.139725776999995</v>
      </c>
      <c r="R65" s="87" t="s">
        <v>76</v>
      </c>
      <c r="S65" s="78"/>
      <c r="T65" s="78">
        <v>1.4</v>
      </c>
      <c r="U65" s="23">
        <v>5</v>
      </c>
      <c r="V65" s="23">
        <v>45</v>
      </c>
      <c r="W65" s="1">
        <v>5</v>
      </c>
      <c r="X65" s="4">
        <v>3.3</v>
      </c>
      <c r="Y65" s="4">
        <v>15</v>
      </c>
      <c r="Z65" s="4">
        <v>65</v>
      </c>
      <c r="AC65" s="71">
        <v>9.1199999999999992</v>
      </c>
      <c r="AD65" s="106">
        <v>30.96</v>
      </c>
      <c r="AE65" s="103">
        <f t="shared" si="0"/>
        <v>40.08</v>
      </c>
      <c r="AF65" s="103">
        <f t="shared" si="1"/>
        <v>111.33333333333333</v>
      </c>
      <c r="AH65" s="103" t="str">
        <f>IF(ISBLANK(AC65),"",IF(ISBLANK(AA66),"",IFERROR(((AC65-AA66)/0.36/P65),"")))</f>
        <v/>
      </c>
      <c r="AI65" s="103">
        <f>IF(ISBLANK(AC65),"",IF(ISBLANK(AC66),"",IFERROR(((AC65-AC66)/0.36/P65),"")))</f>
        <v>0.37169312169312163</v>
      </c>
      <c r="AJ65" s="103">
        <f>IF(ISBLANK(AE65),"",IF(ISBLANK(AB66),"",IFERROR(((AE65-AB66)/0.36/P65),"")))</f>
        <v>4.003968253968254</v>
      </c>
      <c r="AK65" s="103">
        <f>IF(ISBLANK(AE66),"",IF(ISBLANK(AE65),"",IFERROR(((AE65-AE66)/0.36/P65),"")))</f>
        <v>0.10582010582010544</v>
      </c>
    </row>
    <row r="66" spans="1:39" x14ac:dyDescent="0.25">
      <c r="A66" s="12" t="s">
        <v>160</v>
      </c>
      <c r="B66" s="4" t="s">
        <v>227</v>
      </c>
      <c r="C66" s="4" t="s">
        <v>563</v>
      </c>
      <c r="D66" s="4" t="s">
        <v>749</v>
      </c>
      <c r="E66" s="4" t="s">
        <v>137</v>
      </c>
      <c r="F66" s="12" t="s">
        <v>563</v>
      </c>
      <c r="G66" s="7" t="s">
        <v>556</v>
      </c>
      <c r="H66" s="24">
        <v>3</v>
      </c>
      <c r="I66" s="12" t="s">
        <v>559</v>
      </c>
      <c r="J66" s="12" t="s">
        <v>558</v>
      </c>
      <c r="K66" s="24">
        <v>1027</v>
      </c>
      <c r="L66" s="94">
        <v>-2.4379910339999999</v>
      </c>
      <c r="M66" s="94">
        <v>34.855417963000001</v>
      </c>
      <c r="N66" s="17">
        <v>42791</v>
      </c>
      <c r="O66" s="17">
        <v>42812</v>
      </c>
      <c r="P66" s="23">
        <f t="shared" si="2"/>
        <v>21</v>
      </c>
      <c r="Q66" s="73">
        <f>INDEX([1]Sheet1!$J:$J,MATCH(A66,[1]Sheet1!$A:$A,0))</f>
        <v>86.139725776999995</v>
      </c>
      <c r="R66" s="87" t="s">
        <v>76</v>
      </c>
      <c r="S66" s="78"/>
      <c r="T66" s="78">
        <v>1.3</v>
      </c>
      <c r="U66" s="23">
        <v>10</v>
      </c>
      <c r="V66" s="23">
        <v>40</v>
      </c>
      <c r="W66" s="1">
        <v>4.0999999999999996</v>
      </c>
      <c r="X66" s="4">
        <v>6</v>
      </c>
      <c r="Y66" s="4">
        <v>6</v>
      </c>
      <c r="Z66" s="4">
        <v>50</v>
      </c>
      <c r="AB66">
        <v>9.81</v>
      </c>
      <c r="AC66" s="71">
        <v>6.31</v>
      </c>
      <c r="AD66" s="106">
        <v>32.97</v>
      </c>
      <c r="AE66" s="103">
        <f t="shared" ref="AE66:AE129" si="3">IF((AND(AC66="", AD66="")),"",AC66+AD66)</f>
        <v>39.28</v>
      </c>
      <c r="AF66" s="103">
        <f t="shared" si="1"/>
        <v>109.11111111111111</v>
      </c>
      <c r="AH66" s="103" t="str">
        <f>IF(ISBLANK(AC66),"",IF(ISBLANK(AA66),"",IFERROR(((AC66-AA66)/0.36/P66),"")))</f>
        <v/>
      </c>
      <c r="AJ66" s="103">
        <f>IF(ISBLANK(AE66),"",IF(ISBLANK(AB66),"",IFERROR(((AE66-AB66)/0.36/P66),"")))</f>
        <v>3.8981481481481484</v>
      </c>
    </row>
    <row r="67" spans="1:39" x14ac:dyDescent="0.25">
      <c r="A67" s="12" t="s">
        <v>161</v>
      </c>
      <c r="B67" s="4" t="s">
        <v>228</v>
      </c>
      <c r="C67" s="4" t="s">
        <v>563</v>
      </c>
      <c r="D67" s="4" t="s">
        <v>750</v>
      </c>
      <c r="E67" s="4" t="s">
        <v>137</v>
      </c>
      <c r="F67" s="12" t="s">
        <v>563</v>
      </c>
      <c r="G67" s="7" t="s">
        <v>556</v>
      </c>
      <c r="H67" s="24">
        <v>4</v>
      </c>
      <c r="I67" s="12" t="s">
        <v>557</v>
      </c>
      <c r="J67" s="12" t="s">
        <v>558</v>
      </c>
      <c r="K67" s="98">
        <v>1026</v>
      </c>
      <c r="L67" s="96">
        <v>-2.4380789599999999</v>
      </c>
      <c r="M67" s="96">
        <v>34.854988976999998</v>
      </c>
      <c r="N67" s="17">
        <v>42792</v>
      </c>
      <c r="O67" s="17">
        <v>42812</v>
      </c>
      <c r="P67" s="23">
        <f t="shared" si="2"/>
        <v>20</v>
      </c>
      <c r="Q67" s="73">
        <f>INDEX([1]Sheet1!$J:$J,MATCH(A67,[1]Sheet1!$A:$A,0))</f>
        <v>84.864578339000005</v>
      </c>
      <c r="R67" s="87" t="s">
        <v>76</v>
      </c>
      <c r="S67" s="78"/>
      <c r="T67" s="78">
        <v>3.9</v>
      </c>
      <c r="U67" s="23">
        <v>6</v>
      </c>
      <c r="V67" s="23">
        <v>35</v>
      </c>
      <c r="W67" s="1">
        <v>5.6</v>
      </c>
      <c r="X67" s="4">
        <v>8.8000000000000007</v>
      </c>
      <c r="Y67" s="4">
        <v>8</v>
      </c>
      <c r="Z67" s="4">
        <v>65</v>
      </c>
      <c r="AC67" s="71">
        <v>9.73</v>
      </c>
      <c r="AD67" s="106">
        <v>42.17</v>
      </c>
      <c r="AE67" s="103">
        <f t="shared" si="3"/>
        <v>51.900000000000006</v>
      </c>
      <c r="AF67" s="103">
        <f t="shared" ref="AF67:AF130" si="4">IFERROR(AE67/0.36,"")</f>
        <v>144.16666666666669</v>
      </c>
      <c r="AH67" s="103" t="str">
        <f>IF(ISBLANK(AC67),"",IF(ISBLANK(AA69),"",IFERROR(((AC67-AA69)/0.36/P67),"")))</f>
        <v/>
      </c>
      <c r="AI67" s="103">
        <f>IF(ISBLANK(AC67),"",IF(ISBLANK(AC69),"",IFERROR(((AC67-AC69)/0.36/P67),"")))</f>
        <v>9.0277777777777832E-2</v>
      </c>
      <c r="AJ67" s="103">
        <f>IF(ISBLANK(AE67),"",IF(ISBLANK(AB69),"",IFERROR(((AE67-AB69)/0.36/P67),"")))</f>
        <v>5.8055555555555562</v>
      </c>
      <c r="AK67" s="103">
        <f>IF(ISBLANK(AE69),"",IF(ISBLANK(AE67),"",IFERROR(((AE67-AE69)/0.36/P67),"")))</f>
        <v>2.1402777777777784</v>
      </c>
    </row>
    <row r="68" spans="1:39" x14ac:dyDescent="0.25">
      <c r="A68" s="12" t="s">
        <v>162</v>
      </c>
      <c r="B68" s="4" t="s">
        <v>228</v>
      </c>
      <c r="C68" s="4" t="s">
        <v>563</v>
      </c>
      <c r="D68" s="4" t="s">
        <v>750</v>
      </c>
      <c r="E68" s="4" t="s">
        <v>137</v>
      </c>
      <c r="F68" s="12" t="s">
        <v>563</v>
      </c>
      <c r="G68" s="7" t="s">
        <v>556</v>
      </c>
      <c r="H68" s="24">
        <v>4</v>
      </c>
      <c r="I68" s="12" t="s">
        <v>562</v>
      </c>
      <c r="J68" s="12" t="s">
        <v>558</v>
      </c>
      <c r="K68" s="98">
        <v>1026</v>
      </c>
      <c r="L68" s="96">
        <v>-2.4380789599999999</v>
      </c>
      <c r="M68" s="96">
        <v>34.854988976999998</v>
      </c>
      <c r="N68" s="17">
        <v>42791</v>
      </c>
      <c r="O68" s="17">
        <v>42812</v>
      </c>
      <c r="P68" s="23">
        <f t="shared" si="2"/>
        <v>21</v>
      </c>
      <c r="Q68" s="73">
        <f>INDEX([1]Sheet1!$J:$J,MATCH(A68,[1]Sheet1!$A:$A,0))</f>
        <v>86.139725776999995</v>
      </c>
      <c r="R68" s="87" t="s">
        <v>76</v>
      </c>
      <c r="S68" s="78"/>
      <c r="T68" s="78">
        <v>2.74</v>
      </c>
      <c r="U68" s="23">
        <v>15</v>
      </c>
      <c r="V68" s="23">
        <v>35</v>
      </c>
      <c r="W68" s="1">
        <v>5.4</v>
      </c>
      <c r="X68" s="4">
        <v>12.5</v>
      </c>
      <c r="Y68" s="4">
        <v>25</v>
      </c>
      <c r="Z68" s="4">
        <v>55</v>
      </c>
      <c r="AC68" s="71">
        <f>14.41+11.87</f>
        <v>26.28</v>
      </c>
      <c r="AD68" s="106">
        <v>34.409999999999997</v>
      </c>
      <c r="AE68" s="103">
        <f t="shared" si="3"/>
        <v>60.69</v>
      </c>
      <c r="AF68" s="103">
        <f t="shared" si="4"/>
        <v>168.58333333333334</v>
      </c>
      <c r="AH68" s="103" t="str">
        <f>IF(ISBLANK(AC68),"",IF(ISBLANK(AA69),"",IFERROR(((AC68-AA69)/0.36/P68),"")))</f>
        <v/>
      </c>
      <c r="AI68" s="103">
        <f>IF(ISBLANK(AC68),"",IF(ISBLANK(AC69),"",IFERROR(((AC68-AC69)/0.36/P68),"")))</f>
        <v>2.2751322751322753</v>
      </c>
      <c r="AJ68" s="103">
        <f>IF(ISBLANK(AE68),"",IF(ISBLANK(AB69),"",IFERROR(((AE68-AB69)/0.36/P68),"")))</f>
        <v>6.6917989417989414</v>
      </c>
      <c r="AK68" s="103">
        <f>IF(ISBLANK(AE69),"",IF(ISBLANK(AE68),"",IFERROR(((AE68-AE69)/0.36/P68),"")))</f>
        <v>3.2010582010582005</v>
      </c>
    </row>
    <row r="69" spans="1:39" s="46" customFormat="1" x14ac:dyDescent="0.25">
      <c r="A69" s="45" t="s">
        <v>163</v>
      </c>
      <c r="B69" s="47" t="s">
        <v>228</v>
      </c>
      <c r="C69" s="47" t="s">
        <v>563</v>
      </c>
      <c r="D69" s="47" t="s">
        <v>750</v>
      </c>
      <c r="E69" s="47" t="s">
        <v>137</v>
      </c>
      <c r="F69" s="45" t="s">
        <v>563</v>
      </c>
      <c r="G69" s="61" t="s">
        <v>556</v>
      </c>
      <c r="H69" s="65">
        <v>4</v>
      </c>
      <c r="I69" s="45" t="s">
        <v>559</v>
      </c>
      <c r="J69" s="45" t="s">
        <v>558</v>
      </c>
      <c r="K69" s="65">
        <v>1026</v>
      </c>
      <c r="L69" s="95">
        <v>-2.4380789599999999</v>
      </c>
      <c r="M69" s="95">
        <v>34.854988976999998</v>
      </c>
      <c r="N69" s="55">
        <v>42791</v>
      </c>
      <c r="O69" s="55">
        <v>42812</v>
      </c>
      <c r="P69" s="56">
        <f t="shared" si="2"/>
        <v>21</v>
      </c>
      <c r="Q69" s="74">
        <f>INDEX([1]Sheet1!$J:$J,MATCH(A69,[1]Sheet1!$A:$A,0))</f>
        <v>86.139725776999995</v>
      </c>
      <c r="R69" s="88" t="s">
        <v>76</v>
      </c>
      <c r="S69" s="80"/>
      <c r="T69" s="80">
        <v>4.0999999999999996</v>
      </c>
      <c r="U69" s="56">
        <v>6</v>
      </c>
      <c r="V69" s="56">
        <v>40</v>
      </c>
      <c r="W69" s="49">
        <v>4.7</v>
      </c>
      <c r="X69" s="47">
        <v>7.1</v>
      </c>
      <c r="Y69" s="47">
        <v>10</v>
      </c>
      <c r="Z69" s="47">
        <v>45</v>
      </c>
      <c r="AB69" s="46">
        <v>10.1</v>
      </c>
      <c r="AC69" s="72">
        <v>9.08</v>
      </c>
      <c r="AD69" s="107">
        <v>27.41</v>
      </c>
      <c r="AE69" s="105">
        <f t="shared" si="3"/>
        <v>36.49</v>
      </c>
      <c r="AF69" s="103">
        <f t="shared" si="4"/>
        <v>101.36111111111111</v>
      </c>
      <c r="AG69" s="103"/>
      <c r="AH69" s="105" t="str">
        <f>IF(ISBLANK(AC69),"",IF(ISBLANK(AA69),"",IFERROR(((AC69-AA69)/0.36/P69),"")))</f>
        <v/>
      </c>
      <c r="AI69" s="105"/>
      <c r="AJ69" s="105">
        <f>IF(ISBLANK(AE69),"",IF(ISBLANK(AB69),"",IFERROR(((AE69-AB69)/0.36/P69),"")))</f>
        <v>3.4907407407407409</v>
      </c>
      <c r="AK69" s="105"/>
      <c r="AL69" s="105"/>
      <c r="AM69" s="105"/>
    </row>
    <row r="70" spans="1:39" s="4" customFormat="1" x14ac:dyDescent="0.25">
      <c r="A70" s="12" t="s">
        <v>176</v>
      </c>
      <c r="B70" s="4" t="s">
        <v>229</v>
      </c>
      <c r="C70" s="4" t="s">
        <v>661</v>
      </c>
      <c r="D70" s="4" t="s">
        <v>730</v>
      </c>
      <c r="E70" s="4" t="s">
        <v>14</v>
      </c>
      <c r="F70" s="12" t="s">
        <v>555</v>
      </c>
      <c r="G70" s="12" t="s">
        <v>556</v>
      </c>
      <c r="H70" s="24">
        <v>1</v>
      </c>
      <c r="I70" s="12" t="s">
        <v>557</v>
      </c>
      <c r="J70" s="12" t="s">
        <v>564</v>
      </c>
      <c r="K70" s="23">
        <v>954</v>
      </c>
      <c r="L70" s="94">
        <v>-2.2724839860000001</v>
      </c>
      <c r="M70" s="94">
        <v>34.023325982999999</v>
      </c>
      <c r="N70" s="17">
        <v>42814</v>
      </c>
      <c r="O70" s="17">
        <v>42868</v>
      </c>
      <c r="P70" s="23">
        <f t="shared" si="2"/>
        <v>54</v>
      </c>
      <c r="Q70" s="73">
        <f>INDEX([1]Sheet1!$J:$J,MATCH(A70,[1]Sheet1!$A:$A,0))</f>
        <v>217.804459587</v>
      </c>
      <c r="R70" s="87" t="s">
        <v>39</v>
      </c>
      <c r="S70" s="79">
        <v>1.5</v>
      </c>
      <c r="T70" s="78">
        <v>2.7</v>
      </c>
      <c r="U70" s="100">
        <v>7</v>
      </c>
      <c r="V70" s="100">
        <v>45</v>
      </c>
      <c r="W70" s="8">
        <v>3.5</v>
      </c>
      <c r="X70" s="12">
        <v>17</v>
      </c>
      <c r="Y70" s="12">
        <v>5</v>
      </c>
      <c r="Z70" s="12">
        <v>40</v>
      </c>
      <c r="AA70" s="103">
        <v>1.28</v>
      </c>
      <c r="AB70">
        <v>17.380000000000003</v>
      </c>
      <c r="AC70" s="71">
        <v>2.2200000000000002</v>
      </c>
      <c r="AD70" s="109">
        <v>23.49</v>
      </c>
      <c r="AE70" s="103">
        <f t="shared" si="3"/>
        <v>25.709999999999997</v>
      </c>
      <c r="AF70" s="103">
        <f t="shared" si="4"/>
        <v>71.416666666666657</v>
      </c>
      <c r="AG70" s="103"/>
      <c r="AH70" s="103">
        <f>IF(ISBLANK(AC70),"",IF(ISBLANK(AA71),"",IFERROR(((AC70-AA71)/0.36/P70),"")))</f>
        <v>2.4691358024691371E-2</v>
      </c>
      <c r="AI70" s="103">
        <f>IF(ISBLANK(AC70),"",IF(ISBLANK(AC70),"",IFERROR(((AC70-AC71)/0.36/P70),"")))</f>
        <v>4.0637860082304536E-2</v>
      </c>
      <c r="AJ70" s="103">
        <f>IF(ISBLANK(AB71),"",IF(ISBLANK(AE70),"",IFERROR(((AE70-AB71)/0.36/P70),"")))</f>
        <v>0.6162551440329217</v>
      </c>
      <c r="AK70" s="103">
        <f>IF(ISBLANK(AE71),"",IF(ISBLANK(AE70),"",IFERROR(((AE70-AE71)/0.36/P70),"")))</f>
        <v>-0.56532921810699621</v>
      </c>
      <c r="AL70" s="103"/>
      <c r="AM70" s="103"/>
    </row>
    <row r="71" spans="1:39" x14ac:dyDescent="0.25">
      <c r="A71" s="12" t="s">
        <v>177</v>
      </c>
      <c r="B71" s="4" t="s">
        <v>229</v>
      </c>
      <c r="C71" s="4" t="s">
        <v>661</v>
      </c>
      <c r="D71" s="4" t="s">
        <v>730</v>
      </c>
      <c r="E71" s="4" t="s">
        <v>14</v>
      </c>
      <c r="F71" s="12" t="s">
        <v>555</v>
      </c>
      <c r="G71" s="12" t="s">
        <v>556</v>
      </c>
      <c r="H71" s="24">
        <v>1</v>
      </c>
      <c r="I71" s="12" t="s">
        <v>559</v>
      </c>
      <c r="J71" s="12" t="s">
        <v>564</v>
      </c>
      <c r="K71" s="23">
        <v>954</v>
      </c>
      <c r="L71" s="94">
        <v>-2.2724839860000001</v>
      </c>
      <c r="M71" s="94">
        <v>34.023325982999999</v>
      </c>
      <c r="N71" s="17">
        <v>42814</v>
      </c>
      <c r="O71" s="17">
        <v>42868</v>
      </c>
      <c r="P71" s="23">
        <f t="shared" si="2"/>
        <v>54</v>
      </c>
      <c r="Q71" s="73">
        <f>INDEX([1]Sheet1!$J:$J,MATCH(A71,[1]Sheet1!$A:$A,0))</f>
        <v>217.804459587</v>
      </c>
      <c r="R71" s="87" t="s">
        <v>39</v>
      </c>
      <c r="S71" s="79">
        <v>1.5</v>
      </c>
      <c r="T71" s="78">
        <v>5.5</v>
      </c>
      <c r="U71" s="100">
        <v>5</v>
      </c>
      <c r="V71" s="100">
        <v>45</v>
      </c>
      <c r="W71" s="8">
        <v>5.2</v>
      </c>
      <c r="X71" s="12">
        <v>10.199999999999999</v>
      </c>
      <c r="Y71" s="12">
        <v>5</v>
      </c>
      <c r="Z71" s="12">
        <v>30</v>
      </c>
      <c r="AA71" s="103">
        <v>1.74</v>
      </c>
      <c r="AB71">
        <v>13.73</v>
      </c>
      <c r="AC71" s="103">
        <v>1.43</v>
      </c>
      <c r="AD71" s="104">
        <v>35.270000000000003</v>
      </c>
      <c r="AE71" s="103">
        <f t="shared" si="3"/>
        <v>36.700000000000003</v>
      </c>
      <c r="AF71" s="103">
        <f t="shared" si="4"/>
        <v>101.94444444444446</v>
      </c>
      <c r="AH71" s="103">
        <f>IF(ISBLANK(AC71),"",IF(ISBLANK(AA71),"",IFERROR(((AC71-AA71)/0.36/P71),"")))</f>
        <v>-1.5946502057613172E-2</v>
      </c>
      <c r="AJ71" s="103">
        <f>IF(ISBLANK(AE71),"",IF(ISBLANK(AB71),"",IFERROR(((AE71-AB71)/0.36/P71),"")))</f>
        <v>1.1815843621399178</v>
      </c>
    </row>
    <row r="72" spans="1:39" x14ac:dyDescent="0.25">
      <c r="A72" s="12" t="s">
        <v>178</v>
      </c>
      <c r="B72" s="4" t="s">
        <v>230</v>
      </c>
      <c r="C72" s="4" t="s">
        <v>661</v>
      </c>
      <c r="D72" s="4" t="s">
        <v>731</v>
      </c>
      <c r="E72" s="4" t="s">
        <v>14</v>
      </c>
      <c r="F72" s="12" t="s">
        <v>555</v>
      </c>
      <c r="G72" s="12" t="s">
        <v>556</v>
      </c>
      <c r="H72" s="24">
        <v>2</v>
      </c>
      <c r="I72" s="12" t="s">
        <v>557</v>
      </c>
      <c r="J72" s="12" t="s">
        <v>564</v>
      </c>
      <c r="K72" s="23">
        <v>953</v>
      </c>
      <c r="L72" s="94">
        <v>-2.2783000210000002</v>
      </c>
      <c r="M72" s="94">
        <v>34.024458965000001</v>
      </c>
      <c r="N72" s="17">
        <v>42814</v>
      </c>
      <c r="O72" s="17">
        <v>42868</v>
      </c>
      <c r="P72" s="23">
        <f t="shared" si="2"/>
        <v>54</v>
      </c>
      <c r="Q72" s="73">
        <f>INDEX([1]Sheet1!$J:$J,MATCH(A72,[1]Sheet1!$A:$A,0))</f>
        <v>217.804459587</v>
      </c>
      <c r="R72" s="87" t="s">
        <v>39</v>
      </c>
      <c r="S72" s="79">
        <v>1.5</v>
      </c>
      <c r="T72" s="78">
        <v>1.4</v>
      </c>
      <c r="U72" s="100">
        <v>8</v>
      </c>
      <c r="V72" s="100">
        <v>35</v>
      </c>
      <c r="W72" s="8">
        <v>5</v>
      </c>
      <c r="X72" s="12">
        <v>24.6</v>
      </c>
      <c r="Y72" s="12">
        <v>20</v>
      </c>
      <c r="Z72" s="12">
        <v>55</v>
      </c>
      <c r="AA72" s="103">
        <v>2.4700000000000002</v>
      </c>
      <c r="AB72">
        <v>7.75</v>
      </c>
      <c r="AC72" s="104">
        <v>14.86</v>
      </c>
      <c r="AD72" s="106">
        <v>37.83</v>
      </c>
      <c r="AE72" s="103">
        <f t="shared" si="3"/>
        <v>52.69</v>
      </c>
      <c r="AF72" s="103">
        <f t="shared" si="4"/>
        <v>146.36111111111111</v>
      </c>
      <c r="AH72" s="103">
        <f>IF(ISBLANK(AC72),"",IF(ISBLANK(AA73),"",IFERROR(((AC72-AA73)/0.36/P72),"")))</f>
        <v>0.66923868312757206</v>
      </c>
      <c r="AI72" s="103">
        <f>IF(ISBLANK(AC72),"",IF(ISBLANK(AC72),"",IFERROR(((AC72-AC73)/0.36/P72),"")))</f>
        <v>0.76440329218106995</v>
      </c>
      <c r="AJ72" s="103">
        <f>IF(ISBLANK(AB73),"",IF(ISBLANK(AE72),"",IFERROR(((AE72-AB73)/0.36/P72),"")))</f>
        <v>2.3353909465020575</v>
      </c>
      <c r="AK72" s="103">
        <f>IF(ISBLANK(AE73),"",IF(ISBLANK(AE72),"",IFERROR(((AE72-AE73)/0.36/P72),"")))</f>
        <v>2.0432098765432096</v>
      </c>
    </row>
    <row r="73" spans="1:39" x14ac:dyDescent="0.25">
      <c r="A73" s="12" t="s">
        <v>179</v>
      </c>
      <c r="B73" s="4" t="s">
        <v>230</v>
      </c>
      <c r="C73" s="4" t="s">
        <v>661</v>
      </c>
      <c r="D73" s="4" t="s">
        <v>731</v>
      </c>
      <c r="E73" s="4" t="s">
        <v>14</v>
      </c>
      <c r="F73" s="12" t="s">
        <v>555</v>
      </c>
      <c r="G73" s="12" t="s">
        <v>556</v>
      </c>
      <c r="H73" s="24">
        <v>2</v>
      </c>
      <c r="I73" s="12" t="s">
        <v>559</v>
      </c>
      <c r="J73" s="12" t="s">
        <v>564</v>
      </c>
      <c r="K73" s="23">
        <v>953</v>
      </c>
      <c r="L73" s="94">
        <v>-2.2783000210000002</v>
      </c>
      <c r="M73" s="94">
        <v>34.024458965000001</v>
      </c>
      <c r="N73" s="17">
        <v>42814</v>
      </c>
      <c r="O73" s="17">
        <v>42868</v>
      </c>
      <c r="P73" s="23">
        <f t="shared" si="2"/>
        <v>54</v>
      </c>
      <c r="Q73" s="73">
        <f>INDEX([1]Sheet1!$J:$J,MATCH(A73,[1]Sheet1!$A:$A,0))</f>
        <v>217.804459587</v>
      </c>
      <c r="R73" s="87" t="s">
        <v>39</v>
      </c>
      <c r="S73" s="79">
        <v>0.8</v>
      </c>
      <c r="T73" s="78">
        <v>3.7</v>
      </c>
      <c r="U73" s="100">
        <v>15</v>
      </c>
      <c r="V73" s="100">
        <v>35</v>
      </c>
      <c r="W73" s="8">
        <v>3</v>
      </c>
      <c r="X73" s="12">
        <v>9.6</v>
      </c>
      <c r="Y73" s="12">
        <v>15</v>
      </c>
      <c r="Z73" s="12">
        <v>50</v>
      </c>
      <c r="AA73" s="103">
        <v>1.85</v>
      </c>
      <c r="AB73">
        <v>7.2900000000000009</v>
      </c>
      <c r="AD73" s="106">
        <v>12.97</v>
      </c>
      <c r="AE73" s="103">
        <f t="shared" si="3"/>
        <v>12.97</v>
      </c>
      <c r="AF73" s="103">
        <f t="shared" si="4"/>
        <v>36.027777777777779</v>
      </c>
      <c r="AH73" s="103" t="str">
        <f>IF(ISBLANK(AC73),"",IF(ISBLANK(AA73),"",IFERROR(((AC73-AA73)/0.36/P73),"")))</f>
        <v/>
      </c>
      <c r="AJ73" s="103">
        <f>IF(ISBLANK(AE73),"",IF(ISBLANK(AB73),"",IFERROR(((AE73-AB73)/0.36/P73),"")))</f>
        <v>0.29218106995884774</v>
      </c>
    </row>
    <row r="74" spans="1:39" x14ac:dyDescent="0.25">
      <c r="A74" s="12" t="s">
        <v>180</v>
      </c>
      <c r="B74" s="4" t="s">
        <v>231</v>
      </c>
      <c r="C74" s="4" t="s">
        <v>661</v>
      </c>
      <c r="D74" s="4" t="s">
        <v>732</v>
      </c>
      <c r="E74" s="4" t="s">
        <v>14</v>
      </c>
      <c r="F74" s="12" t="s">
        <v>555</v>
      </c>
      <c r="G74" s="12" t="s">
        <v>556</v>
      </c>
      <c r="H74" s="24">
        <v>3</v>
      </c>
      <c r="I74" s="12" t="s">
        <v>557</v>
      </c>
      <c r="J74" s="12" t="s">
        <v>564</v>
      </c>
      <c r="K74" s="23">
        <v>951</v>
      </c>
      <c r="L74" s="94">
        <v>-2.2779990269999999</v>
      </c>
      <c r="M74" s="94">
        <v>34.027678035000001</v>
      </c>
      <c r="N74" s="17">
        <v>42815</v>
      </c>
      <c r="O74" s="17">
        <v>42868</v>
      </c>
      <c r="P74" s="23">
        <f t="shared" si="2"/>
        <v>53</v>
      </c>
      <c r="Q74" s="73">
        <f>INDEX([1]Sheet1!$J:$J,MATCH(A74,[1]Sheet1!$A:$A,0))</f>
        <v>213.79325629799999</v>
      </c>
      <c r="R74" s="87" t="s">
        <v>39</v>
      </c>
      <c r="S74" s="79">
        <v>2.8</v>
      </c>
      <c r="T74" s="78">
        <v>1.4</v>
      </c>
      <c r="U74" s="100">
        <v>15</v>
      </c>
      <c r="V74" s="100">
        <v>35</v>
      </c>
      <c r="W74" s="8">
        <v>3.5</v>
      </c>
      <c r="X74" s="12">
        <v>31.6</v>
      </c>
      <c r="Y74" s="12">
        <v>40</v>
      </c>
      <c r="Z74" s="12">
        <v>65</v>
      </c>
      <c r="AA74" s="103">
        <v>8.18</v>
      </c>
      <c r="AB74">
        <v>14.7</v>
      </c>
      <c r="AC74" s="103">
        <v>63.96</v>
      </c>
      <c r="AD74" s="106">
        <v>17.079999999999998</v>
      </c>
      <c r="AE74" s="103">
        <f t="shared" si="3"/>
        <v>81.039999999999992</v>
      </c>
      <c r="AF74" s="103">
        <f t="shared" si="4"/>
        <v>225.11111111111109</v>
      </c>
      <c r="AH74" s="103">
        <f>IF(ISBLANK(AC74),"",IF(ISBLANK(AA75),"",IFERROR(((AC74-AA75)/0.36/P74),"")))</f>
        <v>2.7798742138364783</v>
      </c>
      <c r="AI74" s="103">
        <f>IF(ISBLANK(AC74),"",IF(ISBLANK(AC74),"",IFERROR(((AC74-AC75)/0.36/P74),"")))</f>
        <v>3.3522012578616356</v>
      </c>
      <c r="AJ74" s="103">
        <f>IF(ISBLANK(AB75),"",IF(ISBLANK(AE74),"",IFERROR(((AE74-AB75)/0.36/P74),"")))</f>
        <v>3.0026205450733752</v>
      </c>
      <c r="AK74" s="103">
        <f>IF(ISBLANK(AE75),"",IF(ISBLANK(AE74),"",IFERROR(((AE74-AE75)/0.36/P74),"")))</f>
        <v>3.3427672955974836</v>
      </c>
    </row>
    <row r="75" spans="1:39" x14ac:dyDescent="0.25">
      <c r="A75" s="12" t="s">
        <v>181</v>
      </c>
      <c r="B75" s="4" t="s">
        <v>231</v>
      </c>
      <c r="C75" s="4" t="s">
        <v>661</v>
      </c>
      <c r="D75" s="4" t="s">
        <v>732</v>
      </c>
      <c r="E75" s="4" t="s">
        <v>14</v>
      </c>
      <c r="F75" s="12" t="s">
        <v>555</v>
      </c>
      <c r="G75" s="12" t="s">
        <v>556</v>
      </c>
      <c r="H75" s="24">
        <v>3</v>
      </c>
      <c r="I75" s="12" t="s">
        <v>559</v>
      </c>
      <c r="J75" s="12" t="s">
        <v>564</v>
      </c>
      <c r="K75" s="23">
        <v>951</v>
      </c>
      <c r="L75" s="94">
        <v>-2.2779990269999999</v>
      </c>
      <c r="M75" s="94">
        <v>34.027678035000001</v>
      </c>
      <c r="N75" s="17">
        <v>42815</v>
      </c>
      <c r="O75" s="17">
        <v>42868</v>
      </c>
      <c r="P75" s="23">
        <f t="shared" si="2"/>
        <v>53</v>
      </c>
      <c r="Q75" s="73">
        <f>INDEX([1]Sheet1!$J:$J,MATCH(A75,[1]Sheet1!$A:$A,0))</f>
        <v>213.79325629799999</v>
      </c>
      <c r="R75" s="87" t="s">
        <v>39</v>
      </c>
      <c r="S75" s="79">
        <v>2.7</v>
      </c>
      <c r="T75" s="78">
        <v>1.5</v>
      </c>
      <c r="U75" s="100">
        <v>33</v>
      </c>
      <c r="V75" s="100">
        <v>40</v>
      </c>
      <c r="W75" s="8">
        <v>3.2</v>
      </c>
      <c r="X75" s="12">
        <v>13.2</v>
      </c>
      <c r="Y75" s="12">
        <v>20</v>
      </c>
      <c r="Z75" s="12">
        <v>55</v>
      </c>
      <c r="AA75" s="103">
        <v>10.92</v>
      </c>
      <c r="AB75">
        <v>23.75</v>
      </c>
      <c r="AD75" s="106">
        <v>17.260000000000002</v>
      </c>
      <c r="AE75" s="103">
        <f t="shared" si="3"/>
        <v>17.260000000000002</v>
      </c>
      <c r="AF75" s="103">
        <f t="shared" si="4"/>
        <v>47.94444444444445</v>
      </c>
      <c r="AH75" s="103" t="str">
        <f>IF(ISBLANK(AC75),"",IF(ISBLANK(AA75),"",IFERROR(((AC75-AA75)/0.36/P75),"")))</f>
        <v/>
      </c>
      <c r="AJ75" s="103">
        <f>IF(ISBLANK(AE75),"",IF(ISBLANK(AB75),"",IFERROR(((AE75-AB75)/0.36/P75),"")))</f>
        <v>-0.34014675052410898</v>
      </c>
    </row>
    <row r="76" spans="1:39" x14ac:dyDescent="0.25">
      <c r="A76" s="12" t="s">
        <v>182</v>
      </c>
      <c r="B76" s="4" t="s">
        <v>232</v>
      </c>
      <c r="C76" s="4" t="s">
        <v>661</v>
      </c>
      <c r="D76" s="4" t="s">
        <v>733</v>
      </c>
      <c r="E76" s="4" t="s">
        <v>14</v>
      </c>
      <c r="F76" s="12" t="s">
        <v>555</v>
      </c>
      <c r="G76" s="12" t="s">
        <v>556</v>
      </c>
      <c r="H76" s="24">
        <v>4</v>
      </c>
      <c r="I76" s="12" t="s">
        <v>557</v>
      </c>
      <c r="J76" s="12" t="s">
        <v>564</v>
      </c>
      <c r="K76" s="23">
        <v>950</v>
      </c>
      <c r="L76" s="94">
        <v>-2.2788369660000001</v>
      </c>
      <c r="M76" s="94">
        <v>34.031883989999997</v>
      </c>
      <c r="N76" s="17">
        <v>42815</v>
      </c>
      <c r="O76" s="17">
        <v>42868</v>
      </c>
      <c r="P76" s="23">
        <f t="shared" si="2"/>
        <v>53</v>
      </c>
      <c r="Q76" s="73">
        <f>INDEX([1]Sheet1!$J:$J,MATCH(A76,[1]Sheet1!$A:$A,0))</f>
        <v>213.79325629799999</v>
      </c>
      <c r="R76" s="87" t="s">
        <v>39</v>
      </c>
      <c r="S76" s="79">
        <v>1</v>
      </c>
      <c r="T76" s="78">
        <v>3.3</v>
      </c>
      <c r="U76" s="100">
        <v>25</v>
      </c>
      <c r="V76" s="100">
        <v>40</v>
      </c>
      <c r="W76" s="8">
        <v>3.5</v>
      </c>
      <c r="X76" s="12">
        <v>20.6</v>
      </c>
      <c r="Y76" s="12">
        <v>15</v>
      </c>
      <c r="Z76" s="12">
        <v>50</v>
      </c>
      <c r="AA76" s="103">
        <v>2.91</v>
      </c>
      <c r="AB76">
        <v>13.17</v>
      </c>
      <c r="AC76" s="103">
        <v>9.2799999999999994</v>
      </c>
      <c r="AD76" s="104">
        <v>24.44</v>
      </c>
      <c r="AE76" s="103">
        <f t="shared" si="3"/>
        <v>33.72</v>
      </c>
      <c r="AF76" s="103">
        <f t="shared" si="4"/>
        <v>93.666666666666671</v>
      </c>
      <c r="AH76" s="103">
        <f>IF(ISBLANK(AC76),"",IF(ISBLANK(AA77),"",IFERROR(((AC76-AA77)/0.36/P76),"")))</f>
        <v>0.19549266247379454</v>
      </c>
      <c r="AI76" s="103">
        <f>IF(ISBLANK(AC76),"",IF(ISBLANK(AC76),"",IFERROR(((AC76-AC77)/0.36/P76),"")))</f>
        <v>0.11373165618448632</v>
      </c>
      <c r="AJ76" s="103">
        <f>IF(ISBLANK(AB77),"",IF(ISBLANK(AE76),"",IFERROR(((AE76-AB77)/0.36/P76),"")))</f>
        <v>1.2431865828092243</v>
      </c>
      <c r="AK76" s="103">
        <f>IF(ISBLANK(AE77),"",IF(ISBLANK(AE76),"",IFERROR(((AE76-AE77)/0.36/P76),"")))</f>
        <v>0.43134171907756819</v>
      </c>
    </row>
    <row r="77" spans="1:39" x14ac:dyDescent="0.25">
      <c r="A77" s="12" t="s">
        <v>183</v>
      </c>
      <c r="B77" s="4" t="s">
        <v>232</v>
      </c>
      <c r="C77" s="4" t="s">
        <v>661</v>
      </c>
      <c r="D77" s="4" t="s">
        <v>733</v>
      </c>
      <c r="E77" s="4" t="s">
        <v>14</v>
      </c>
      <c r="F77" s="12" t="s">
        <v>555</v>
      </c>
      <c r="G77" s="12" t="s">
        <v>556</v>
      </c>
      <c r="H77" s="24">
        <v>4</v>
      </c>
      <c r="I77" s="12" t="s">
        <v>559</v>
      </c>
      <c r="J77" s="12" t="s">
        <v>564</v>
      </c>
      <c r="K77" s="23">
        <v>950</v>
      </c>
      <c r="L77" s="94">
        <v>-2.2788369660000001</v>
      </c>
      <c r="M77" s="94">
        <v>34.031883989999997</v>
      </c>
      <c r="N77" s="17">
        <v>42815</v>
      </c>
      <c r="O77" s="17">
        <v>42868</v>
      </c>
      <c r="P77" s="23">
        <f t="shared" si="2"/>
        <v>53</v>
      </c>
      <c r="Q77" s="73">
        <f>INDEX([1]Sheet1!$J:$J,MATCH(A77,[1]Sheet1!$A:$A,0))</f>
        <v>213.79325629799999</v>
      </c>
      <c r="R77" s="87" t="s">
        <v>39</v>
      </c>
      <c r="S77" s="79">
        <v>0.7</v>
      </c>
      <c r="T77" s="78">
        <v>1.4</v>
      </c>
      <c r="U77" s="100">
        <v>18</v>
      </c>
      <c r="V77" s="100">
        <v>35</v>
      </c>
      <c r="W77" s="8">
        <v>2</v>
      </c>
      <c r="X77" s="12">
        <v>6</v>
      </c>
      <c r="Y77" s="12">
        <v>10</v>
      </c>
      <c r="Z77" s="12">
        <v>30</v>
      </c>
      <c r="AA77" s="103">
        <v>5.55</v>
      </c>
      <c r="AB77">
        <v>10</v>
      </c>
      <c r="AC77" s="103">
        <v>7.11</v>
      </c>
      <c r="AD77" s="106">
        <v>18.38</v>
      </c>
      <c r="AE77" s="103">
        <f t="shared" si="3"/>
        <v>25.49</v>
      </c>
      <c r="AF77" s="103">
        <f t="shared" si="4"/>
        <v>70.805555555555557</v>
      </c>
      <c r="AH77" s="103">
        <f>IF(ISBLANK(AC77),"",IF(ISBLANK(AA77),"",IFERROR(((AC77-AA77)/0.36/P77),"")))</f>
        <v>8.17610062893082E-2</v>
      </c>
      <c r="AJ77" s="103">
        <f>IF(ISBLANK(AE77),"",IF(ISBLANK(AB77),"",IFERROR(((AE77-AB77)/0.36/P77),"")))</f>
        <v>0.81184486373165621</v>
      </c>
    </row>
    <row r="78" spans="1:39" x14ac:dyDescent="0.25">
      <c r="A78" s="12" t="s">
        <v>184</v>
      </c>
      <c r="B78" s="4" t="s">
        <v>233</v>
      </c>
      <c r="C78" s="4" t="s">
        <v>662</v>
      </c>
      <c r="D78" s="4" t="s">
        <v>734</v>
      </c>
      <c r="E78" s="4" t="s">
        <v>15</v>
      </c>
      <c r="F78" s="12" t="s">
        <v>555</v>
      </c>
      <c r="G78" s="12" t="s">
        <v>560</v>
      </c>
      <c r="H78" s="24">
        <v>1</v>
      </c>
      <c r="I78" s="12" t="s">
        <v>557</v>
      </c>
      <c r="J78" s="12" t="s">
        <v>564</v>
      </c>
      <c r="K78" s="23">
        <v>957</v>
      </c>
      <c r="L78" s="94">
        <v>-2.3500519620000002</v>
      </c>
      <c r="M78" s="94">
        <v>34.049975992999997</v>
      </c>
      <c r="N78" s="17">
        <v>42816</v>
      </c>
      <c r="O78" s="17">
        <v>42869</v>
      </c>
      <c r="P78" s="23">
        <f t="shared" si="2"/>
        <v>53</v>
      </c>
      <c r="Q78" s="73">
        <f>INDEX([1]Sheet1!$J:$J,MATCH(A78,[1]Sheet1!$A:$A,0))</f>
        <v>222.92411083499999</v>
      </c>
      <c r="R78" s="87" t="s">
        <v>23</v>
      </c>
      <c r="S78" s="79">
        <v>1</v>
      </c>
      <c r="T78" s="78">
        <v>0.3</v>
      </c>
      <c r="U78" s="100">
        <v>12</v>
      </c>
      <c r="V78" s="100">
        <v>15</v>
      </c>
      <c r="W78" s="8">
        <v>3</v>
      </c>
      <c r="X78" s="12">
        <v>14.2</v>
      </c>
      <c r="Y78" s="12">
        <v>55</v>
      </c>
      <c r="Z78" s="12">
        <v>92</v>
      </c>
      <c r="AA78" s="103">
        <v>1.91</v>
      </c>
      <c r="AB78">
        <v>15.16</v>
      </c>
      <c r="AC78" s="103">
        <v>24.25</v>
      </c>
      <c r="AD78" s="106">
        <v>33.89</v>
      </c>
      <c r="AE78" s="103">
        <f t="shared" si="3"/>
        <v>58.14</v>
      </c>
      <c r="AF78" s="103">
        <f t="shared" si="4"/>
        <v>161.5</v>
      </c>
      <c r="AH78" s="103">
        <f>IF(ISBLANK(AC78),"",IF(ISBLANK(AA79),"",IFERROR(((AC78-AA79)/0.36/P78),"")))</f>
        <v>0.81551362683438167</v>
      </c>
      <c r="AI78" s="103">
        <f>IF(ISBLANK(AC78),"",IF(ISBLANK(AC78),"",IFERROR(((AC78-AC79)/0.36/P78),"")))</f>
        <v>0.41299790356394123</v>
      </c>
      <c r="AJ78" s="103">
        <f>IF(ISBLANK(AB79),"",IF(ISBLANK(AE78),"",IFERROR(((AE78-AB79)/0.36/P78),"")))</f>
        <v>2.434486373165619</v>
      </c>
      <c r="AK78" s="103">
        <f>IF(ISBLANK(AE79),"",IF(ISBLANK(AE78),"",IFERROR(((AE78-AE79)/0.36/P78),"")))</f>
        <v>1.499475890985325</v>
      </c>
    </row>
    <row r="79" spans="1:39" x14ac:dyDescent="0.25">
      <c r="A79" s="12" t="s">
        <v>185</v>
      </c>
      <c r="B79" s="4" t="s">
        <v>233</v>
      </c>
      <c r="C79" s="4" t="s">
        <v>662</v>
      </c>
      <c r="D79" s="4" t="s">
        <v>734</v>
      </c>
      <c r="E79" s="4" t="s">
        <v>15</v>
      </c>
      <c r="F79" s="12" t="s">
        <v>555</v>
      </c>
      <c r="G79" s="12" t="s">
        <v>560</v>
      </c>
      <c r="H79" s="24">
        <v>1</v>
      </c>
      <c r="I79" s="12" t="s">
        <v>559</v>
      </c>
      <c r="J79" s="12" t="s">
        <v>564</v>
      </c>
      <c r="K79" s="23">
        <v>957</v>
      </c>
      <c r="L79" s="94">
        <v>-2.3500519620000002</v>
      </c>
      <c r="M79" s="94">
        <v>34.049975992999997</v>
      </c>
      <c r="N79" s="17">
        <v>42816</v>
      </c>
      <c r="O79" s="17">
        <v>42869</v>
      </c>
      <c r="P79" s="23">
        <f t="shared" si="2"/>
        <v>53</v>
      </c>
      <c r="Q79" s="73">
        <f>INDEX([1]Sheet1!$J:$J,MATCH(A79,[1]Sheet1!$A:$A,0))</f>
        <v>222.92411083499999</v>
      </c>
      <c r="R79" s="87" t="s">
        <v>23</v>
      </c>
      <c r="S79" s="79">
        <v>1.2</v>
      </c>
      <c r="T79" s="78">
        <v>0.6</v>
      </c>
      <c r="U79" s="100">
        <v>8</v>
      </c>
      <c r="V79" s="100">
        <v>12</v>
      </c>
      <c r="W79" s="8">
        <v>1</v>
      </c>
      <c r="X79" s="12">
        <v>9.6</v>
      </c>
      <c r="Y79" s="12">
        <v>45</v>
      </c>
      <c r="Z79" s="12">
        <v>60</v>
      </c>
      <c r="AA79" s="103">
        <v>8.69</v>
      </c>
      <c r="AB79">
        <v>11.69</v>
      </c>
      <c r="AC79" s="103">
        <v>16.37</v>
      </c>
      <c r="AD79" s="104">
        <v>13.16</v>
      </c>
      <c r="AE79" s="103">
        <f t="shared" si="3"/>
        <v>29.53</v>
      </c>
      <c r="AF79" s="103">
        <f t="shared" si="4"/>
        <v>82.027777777777786</v>
      </c>
      <c r="AH79" s="103">
        <f>IF(ISBLANK(AC79),"",IF(ISBLANK(AA79),"",IFERROR(((AC79-AA79)/0.36/P79),"")))</f>
        <v>0.40251572327044038</v>
      </c>
      <c r="AJ79" s="103">
        <f>IF(ISBLANK(AE79),"",IF(ISBLANK(AB79),"",IFERROR(((AE79-AB79)/0.36/P79),"")))</f>
        <v>0.9350104821802937</v>
      </c>
    </row>
    <row r="80" spans="1:39" x14ac:dyDescent="0.25">
      <c r="A80" s="12" t="s">
        <v>186</v>
      </c>
      <c r="B80" s="4" t="s">
        <v>234</v>
      </c>
      <c r="C80" s="4" t="s">
        <v>662</v>
      </c>
      <c r="D80" s="4" t="s">
        <v>735</v>
      </c>
      <c r="E80" s="4" t="s">
        <v>15</v>
      </c>
      <c r="F80" s="12" t="s">
        <v>555</v>
      </c>
      <c r="G80" s="12" t="s">
        <v>560</v>
      </c>
      <c r="H80" s="24">
        <v>2</v>
      </c>
      <c r="I80" s="12" t="s">
        <v>557</v>
      </c>
      <c r="J80" s="12" t="s">
        <v>564</v>
      </c>
      <c r="K80" s="23">
        <v>959</v>
      </c>
      <c r="L80" s="94">
        <v>-2.3484879830000001</v>
      </c>
      <c r="M80" s="94">
        <v>34.050110019999998</v>
      </c>
      <c r="N80" s="17">
        <v>42816</v>
      </c>
      <c r="O80" s="17">
        <v>42869</v>
      </c>
      <c r="P80" s="23">
        <f t="shared" si="2"/>
        <v>53</v>
      </c>
      <c r="Q80" s="73">
        <f>INDEX([1]Sheet1!$J:$J,MATCH(A80,[1]Sheet1!$A:$A,0))</f>
        <v>222.92411083499999</v>
      </c>
      <c r="R80" s="87" t="s">
        <v>23</v>
      </c>
      <c r="S80" s="79">
        <v>1.5</v>
      </c>
      <c r="T80" s="78">
        <v>1.6</v>
      </c>
      <c r="U80" s="100">
        <v>12</v>
      </c>
      <c r="V80" s="100">
        <v>50</v>
      </c>
      <c r="W80" s="8">
        <v>5.5</v>
      </c>
      <c r="X80" s="12">
        <v>16.8</v>
      </c>
      <c r="Y80" s="12">
        <v>20</v>
      </c>
      <c r="Z80" s="12">
        <v>80</v>
      </c>
      <c r="AA80" s="103">
        <v>0</v>
      </c>
      <c r="AB80">
        <v>13.46</v>
      </c>
      <c r="AC80" s="103">
        <v>24.42</v>
      </c>
      <c r="AD80" s="104">
        <v>36.79</v>
      </c>
      <c r="AE80" s="103">
        <f t="shared" si="3"/>
        <v>61.21</v>
      </c>
      <c r="AF80" s="103">
        <f t="shared" si="4"/>
        <v>170.0277777777778</v>
      </c>
      <c r="AH80" s="103">
        <f>IF(ISBLANK(AC80),"",IF(ISBLANK(AA81),"",IFERROR(((AC80-AA81)/0.36/P80),"")))</f>
        <v>1.2720125786163523</v>
      </c>
      <c r="AI80" s="103">
        <f>IF(ISBLANK(AC80),"",IF(ISBLANK(AC80),"",IFERROR(((AC80-AC81)/0.36/P80),"")))</f>
        <v>0.67085953878406723</v>
      </c>
      <c r="AJ80" s="103">
        <f>IF(ISBLANK(AB81),"",IF(ISBLANK(AE80),"",IFERROR(((AE80-AB81)/0.36/P80),"")))</f>
        <v>2.9245283018867925</v>
      </c>
      <c r="AK80" s="103">
        <f>IF(ISBLANK(AE81),"",IF(ISBLANK(AE80),"",IFERROR(((AE80-AE81)/0.36/P80),"")))</f>
        <v>1.6818658280922434</v>
      </c>
    </row>
    <row r="81" spans="1:37" x14ac:dyDescent="0.25">
      <c r="A81" s="12" t="s">
        <v>187</v>
      </c>
      <c r="B81" s="4" t="s">
        <v>234</v>
      </c>
      <c r="C81" s="4" t="s">
        <v>662</v>
      </c>
      <c r="D81" s="4" t="s">
        <v>735</v>
      </c>
      <c r="E81" s="4" t="s">
        <v>15</v>
      </c>
      <c r="F81" s="12" t="s">
        <v>555</v>
      </c>
      <c r="G81" s="12" t="s">
        <v>560</v>
      </c>
      <c r="H81" s="24">
        <v>2</v>
      </c>
      <c r="I81" s="12" t="s">
        <v>559</v>
      </c>
      <c r="J81" s="12" t="s">
        <v>564</v>
      </c>
      <c r="K81" s="23">
        <v>959</v>
      </c>
      <c r="L81" s="94">
        <v>-2.3484879830000001</v>
      </c>
      <c r="M81" s="94">
        <v>34.050110019999998</v>
      </c>
      <c r="N81" s="17">
        <v>42816</v>
      </c>
      <c r="O81" s="17">
        <v>42869</v>
      </c>
      <c r="P81" s="23">
        <f t="shared" si="2"/>
        <v>53</v>
      </c>
      <c r="Q81" s="73">
        <f>INDEX([1]Sheet1!$J:$J,MATCH(A81,[1]Sheet1!$A:$A,0))</f>
        <v>222.92411083499999</v>
      </c>
      <c r="R81" s="87" t="s">
        <v>23</v>
      </c>
      <c r="S81" s="79">
        <v>1.6</v>
      </c>
      <c r="T81" s="78">
        <v>2</v>
      </c>
      <c r="U81" s="100">
        <v>7</v>
      </c>
      <c r="V81" s="100">
        <v>40</v>
      </c>
      <c r="W81" s="8">
        <v>2.2000000000000002</v>
      </c>
      <c r="X81" s="12">
        <v>5.2</v>
      </c>
      <c r="Y81" s="12">
        <v>30</v>
      </c>
      <c r="Z81" s="12">
        <v>65</v>
      </c>
      <c r="AA81" s="103">
        <v>0.15</v>
      </c>
      <c r="AB81">
        <v>5.41</v>
      </c>
      <c r="AC81" s="103">
        <v>11.62</v>
      </c>
      <c r="AD81" s="106">
        <v>17.5</v>
      </c>
      <c r="AE81" s="103">
        <f t="shared" si="3"/>
        <v>29.119999999999997</v>
      </c>
      <c r="AF81" s="103">
        <f t="shared" si="4"/>
        <v>80.888888888888886</v>
      </c>
      <c r="AH81" s="103">
        <f>IF(ISBLANK(AC81),"",IF(ISBLANK(AA81),"",IFERROR(((AC81-AA81)/0.36/P81),"")))</f>
        <v>0.60115303983228507</v>
      </c>
      <c r="AJ81" s="103">
        <f>IF(ISBLANK(AE81),"",IF(ISBLANK(AB81),"",IFERROR(((AE81-AB81)/0.36/P81),"")))</f>
        <v>1.2426624737945491</v>
      </c>
    </row>
    <row r="82" spans="1:37" x14ac:dyDescent="0.25">
      <c r="A82" s="12" t="s">
        <v>188</v>
      </c>
      <c r="B82" s="4" t="s">
        <v>235</v>
      </c>
      <c r="C82" s="4" t="s">
        <v>662</v>
      </c>
      <c r="D82" s="4" t="s">
        <v>736</v>
      </c>
      <c r="E82" s="4" t="s">
        <v>15</v>
      </c>
      <c r="F82" s="12" t="s">
        <v>555</v>
      </c>
      <c r="G82" s="12" t="s">
        <v>560</v>
      </c>
      <c r="H82" s="24">
        <v>3</v>
      </c>
      <c r="I82" s="12" t="s">
        <v>557</v>
      </c>
      <c r="J82" s="12" t="s">
        <v>564</v>
      </c>
      <c r="K82" s="23">
        <v>1022</v>
      </c>
      <c r="L82" s="94">
        <v>-2.3672930339999998</v>
      </c>
      <c r="M82" s="94">
        <v>34.062509034000001</v>
      </c>
      <c r="N82" s="17">
        <v>42816</v>
      </c>
      <c r="O82" s="17">
        <v>42869</v>
      </c>
      <c r="P82" s="23">
        <f t="shared" si="2"/>
        <v>53</v>
      </c>
      <c r="Q82" s="73">
        <f>INDEX([1]Sheet1!$J:$J,MATCH(A82,[1]Sheet1!$A:$A,0))</f>
        <v>222.92411083499999</v>
      </c>
      <c r="R82" s="87" t="s">
        <v>23</v>
      </c>
      <c r="S82" s="79">
        <v>1.5</v>
      </c>
      <c r="T82" s="78">
        <v>3.8</v>
      </c>
      <c r="U82" s="100">
        <v>7</v>
      </c>
      <c r="V82" s="100">
        <v>60</v>
      </c>
      <c r="W82" s="8">
        <v>12</v>
      </c>
      <c r="X82" s="12">
        <v>51.4</v>
      </c>
      <c r="Y82" s="12">
        <v>5</v>
      </c>
      <c r="Z82" s="12">
        <v>95</v>
      </c>
      <c r="AA82" s="103">
        <v>5.16</v>
      </c>
      <c r="AB82">
        <v>36.71</v>
      </c>
      <c r="AC82" s="103">
        <v>4.8</v>
      </c>
      <c r="AD82" s="106">
        <v>99.42</v>
      </c>
      <c r="AE82" s="103">
        <f t="shared" si="3"/>
        <v>104.22</v>
      </c>
      <c r="AF82" s="103">
        <f t="shared" si="4"/>
        <v>289.5</v>
      </c>
      <c r="AH82" s="103">
        <f>IF(ISBLANK(AC82),"",IF(ISBLANK(AA83),"",IFERROR(((AC82-AA83)/0.36/P82),"")))</f>
        <v>0.20073375262054508</v>
      </c>
      <c r="AI82" s="103">
        <f>IF(ISBLANK(AC82),"",IF(ISBLANK(AC82),"",IFERROR(((AC82-AC83)/0.36/P82),"")))</f>
        <v>0.1933962264150943</v>
      </c>
      <c r="AJ82" s="103">
        <f>IF(ISBLANK(AB83),"",IF(ISBLANK(AE82),"",IFERROR(((AE82-AB83)/0.36/P82),"")))</f>
        <v>4.3207547169811322</v>
      </c>
      <c r="AK82" s="103">
        <f>IF(ISBLANK(AE83),"",IF(ISBLANK(AE82),"",IFERROR(((AE82-AE83)/0.36/P82),"")))</f>
        <v>0.77253668763102701</v>
      </c>
    </row>
    <row r="83" spans="1:37" x14ac:dyDescent="0.25">
      <c r="A83" s="12" t="s">
        <v>189</v>
      </c>
      <c r="B83" s="4" t="s">
        <v>235</v>
      </c>
      <c r="C83" s="4" t="s">
        <v>662</v>
      </c>
      <c r="D83" s="4" t="s">
        <v>736</v>
      </c>
      <c r="E83" s="4" t="s">
        <v>15</v>
      </c>
      <c r="F83" s="12" t="s">
        <v>555</v>
      </c>
      <c r="G83" s="12" t="s">
        <v>560</v>
      </c>
      <c r="H83" s="24">
        <v>3</v>
      </c>
      <c r="I83" s="12" t="s">
        <v>559</v>
      </c>
      <c r="J83" s="12" t="s">
        <v>564</v>
      </c>
      <c r="K83" s="23">
        <v>1022</v>
      </c>
      <c r="L83" s="94">
        <v>-2.3672930339999998</v>
      </c>
      <c r="M83" s="94">
        <v>34.062509034000001</v>
      </c>
      <c r="N83" s="17">
        <v>42816</v>
      </c>
      <c r="O83" s="17">
        <v>42869</v>
      </c>
      <c r="P83" s="23">
        <f t="shared" si="2"/>
        <v>53</v>
      </c>
      <c r="Q83" s="73">
        <f>INDEX([1]Sheet1!$J:$J,MATCH(A83,[1]Sheet1!$A:$A,0))</f>
        <v>222.92411083499999</v>
      </c>
      <c r="R83" s="87" t="s">
        <v>23</v>
      </c>
      <c r="S83" s="79">
        <v>1.8</v>
      </c>
      <c r="T83" s="78">
        <v>0.7</v>
      </c>
      <c r="U83" s="100">
        <v>8</v>
      </c>
      <c r="V83" s="100">
        <v>45</v>
      </c>
      <c r="W83" s="8">
        <v>4</v>
      </c>
      <c r="X83" s="12">
        <v>28.6</v>
      </c>
      <c r="Y83" s="12">
        <v>3</v>
      </c>
      <c r="Z83" s="12">
        <v>95</v>
      </c>
      <c r="AA83" s="103">
        <v>0.97</v>
      </c>
      <c r="AB83">
        <v>21.779999999999998</v>
      </c>
      <c r="AC83" s="103">
        <v>1.1100000000000001</v>
      </c>
      <c r="AD83" s="106">
        <v>88.37</v>
      </c>
      <c r="AE83" s="103">
        <f t="shared" si="3"/>
        <v>89.48</v>
      </c>
      <c r="AF83" s="103">
        <f t="shared" si="4"/>
        <v>248.55555555555557</v>
      </c>
      <c r="AH83" s="103">
        <f>IF(ISBLANK(AC83),"",IF(ISBLANK(AA83),"",IFERROR(((AC83-AA83)/0.36/P83),"")))</f>
        <v>7.3375262054507402E-3</v>
      </c>
      <c r="AJ83" s="103">
        <f>IF(ISBLANK(AE83),"",IF(ISBLANK(AB83),"",IFERROR(((AE83-AB83)/0.36/P83),"")))</f>
        <v>3.5482180293501053</v>
      </c>
    </row>
    <row r="84" spans="1:37" x14ac:dyDescent="0.25">
      <c r="A84" s="12" t="s">
        <v>190</v>
      </c>
      <c r="B84" s="4" t="s">
        <v>236</v>
      </c>
      <c r="C84" s="4" t="s">
        <v>662</v>
      </c>
      <c r="D84" s="4" t="s">
        <v>737</v>
      </c>
      <c r="E84" s="4" t="s">
        <v>15</v>
      </c>
      <c r="F84" s="12" t="s">
        <v>555</v>
      </c>
      <c r="G84" s="12" t="s">
        <v>560</v>
      </c>
      <c r="H84" s="24">
        <v>4</v>
      </c>
      <c r="I84" s="12" t="s">
        <v>557</v>
      </c>
      <c r="J84" s="12" t="s">
        <v>564</v>
      </c>
      <c r="K84" s="23">
        <v>1020</v>
      </c>
      <c r="L84" s="94">
        <v>-2.3685700170000001</v>
      </c>
      <c r="M84" s="94">
        <v>34.062585980000001</v>
      </c>
      <c r="N84" s="17">
        <v>42816</v>
      </c>
      <c r="O84" s="17">
        <v>42869</v>
      </c>
      <c r="P84" s="23">
        <f t="shared" si="2"/>
        <v>53</v>
      </c>
      <c r="Q84" s="73">
        <f>INDEX([1]Sheet1!$J:$J,MATCH(A84,[1]Sheet1!$A:$A,0))</f>
        <v>222.92411083499999</v>
      </c>
      <c r="R84" s="87" t="s">
        <v>23</v>
      </c>
      <c r="S84" s="79">
        <v>1.8</v>
      </c>
      <c r="T84" s="78">
        <v>0.4</v>
      </c>
      <c r="U84" s="100">
        <v>18</v>
      </c>
      <c r="V84" s="100">
        <v>35</v>
      </c>
      <c r="W84" s="8">
        <v>5.2</v>
      </c>
      <c r="X84" s="12">
        <v>28.6</v>
      </c>
      <c r="Y84" s="12">
        <v>25</v>
      </c>
      <c r="Z84" s="12">
        <v>85</v>
      </c>
      <c r="AA84" s="103">
        <v>0</v>
      </c>
      <c r="AB84">
        <v>26.71</v>
      </c>
      <c r="AC84" s="103">
        <v>9.2200000000000006</v>
      </c>
      <c r="AD84" s="106">
        <v>68.180000000000007</v>
      </c>
      <c r="AE84" s="103">
        <f t="shared" si="3"/>
        <v>77.400000000000006</v>
      </c>
      <c r="AF84" s="103">
        <f t="shared" si="4"/>
        <v>215.00000000000003</v>
      </c>
      <c r="AH84" s="103">
        <f>IF(ISBLANK(AC84),"",IF(ISBLANK(AA85),"",IFERROR(((AC84-AA85)/0.36/P84),"")))</f>
        <v>0.48322851153039836</v>
      </c>
      <c r="AI84" s="103">
        <f>IF(ISBLANK(AC84),"",IF(ISBLANK(AC84),"",IFERROR(((AC84-AC85)/0.36/P84),"")))</f>
        <v>-0.44758909853249479</v>
      </c>
      <c r="AJ84" s="103">
        <f>IF(ISBLANK(AB85),"",IF(ISBLANK(AE84),"",IFERROR(((AE84-AB85)/0.36/P84),"")))</f>
        <v>3.1215932914046123</v>
      </c>
      <c r="AK84" s="103">
        <f>IF(ISBLANK(AE85),"",IF(ISBLANK(AE84),"",IFERROR(((AE84-AE85)/0.36/P84),"")))</f>
        <v>0.49371069182389948</v>
      </c>
    </row>
    <row r="85" spans="1:37" x14ac:dyDescent="0.25">
      <c r="A85" s="12" t="s">
        <v>191</v>
      </c>
      <c r="B85" s="4" t="s">
        <v>236</v>
      </c>
      <c r="C85" s="4" t="s">
        <v>662</v>
      </c>
      <c r="D85" s="4" t="s">
        <v>737</v>
      </c>
      <c r="E85" s="4" t="s">
        <v>15</v>
      </c>
      <c r="F85" s="12" t="s">
        <v>555</v>
      </c>
      <c r="G85" s="12" t="s">
        <v>560</v>
      </c>
      <c r="H85" s="24">
        <v>4</v>
      </c>
      <c r="I85" s="12" t="s">
        <v>559</v>
      </c>
      <c r="J85" s="12" t="s">
        <v>564</v>
      </c>
      <c r="K85" s="23">
        <v>1020</v>
      </c>
      <c r="L85" s="94">
        <v>-2.3685700170000001</v>
      </c>
      <c r="M85" s="94">
        <v>34.062585980000001</v>
      </c>
      <c r="N85" s="17">
        <v>42816</v>
      </c>
      <c r="O85" s="17">
        <v>42869</v>
      </c>
      <c r="P85" s="23">
        <f t="shared" si="2"/>
        <v>53</v>
      </c>
      <c r="Q85" s="73">
        <f>INDEX([1]Sheet1!$J:$J,MATCH(A85,[1]Sheet1!$A:$A,0))</f>
        <v>222.92411083499999</v>
      </c>
      <c r="R85" s="87" t="s">
        <v>23</v>
      </c>
      <c r="S85" s="79">
        <v>1.7</v>
      </c>
      <c r="T85" s="78">
        <v>2.1</v>
      </c>
      <c r="U85" s="100">
        <v>55</v>
      </c>
      <c r="V85" s="100">
        <v>70</v>
      </c>
      <c r="W85" s="8">
        <v>2.5</v>
      </c>
      <c r="X85" s="12">
        <v>17.600000000000001</v>
      </c>
      <c r="Y85" s="12">
        <v>25</v>
      </c>
      <c r="Z85" s="12">
        <v>95</v>
      </c>
      <c r="AA85" s="103">
        <v>0</v>
      </c>
      <c r="AB85">
        <v>17.84</v>
      </c>
      <c r="AC85" s="104">
        <v>17.760000000000002</v>
      </c>
      <c r="AD85" s="104">
        <v>50.22</v>
      </c>
      <c r="AE85" s="103">
        <f t="shared" si="3"/>
        <v>67.98</v>
      </c>
      <c r="AF85" s="103">
        <f t="shared" si="4"/>
        <v>188.83333333333334</v>
      </c>
      <c r="AH85" s="103">
        <f>IF(ISBLANK(AC85),"",IF(ISBLANK(AA85),"",IFERROR(((AC85-AA85)/0.36/P85),"")))</f>
        <v>0.93081761006289321</v>
      </c>
      <c r="AJ85" s="103">
        <f>IF(ISBLANK(AE85),"",IF(ISBLANK(AB85),"",IFERROR(((AE85-AB85)/0.36/P85),"")))</f>
        <v>2.6278825995807127</v>
      </c>
    </row>
    <row r="86" spans="1:37" x14ac:dyDescent="0.25">
      <c r="A86" s="12" t="s">
        <v>192</v>
      </c>
      <c r="B86" s="4" t="s">
        <v>237</v>
      </c>
      <c r="C86" s="4" t="s">
        <v>663</v>
      </c>
      <c r="D86" s="4" t="s">
        <v>738</v>
      </c>
      <c r="E86" s="4" t="s">
        <v>31</v>
      </c>
      <c r="F86" s="12" t="s">
        <v>561</v>
      </c>
      <c r="G86" s="12" t="s">
        <v>556</v>
      </c>
      <c r="H86" s="24">
        <v>1</v>
      </c>
      <c r="I86" s="12" t="s">
        <v>557</v>
      </c>
      <c r="J86" s="12" t="s">
        <v>564</v>
      </c>
      <c r="K86" s="23">
        <v>995</v>
      </c>
      <c r="L86" s="94">
        <v>-3.2993320000000002</v>
      </c>
      <c r="M86" s="94">
        <v>34.848457965999998</v>
      </c>
      <c r="N86" s="17">
        <v>42818</v>
      </c>
      <c r="O86" s="17">
        <v>42866</v>
      </c>
      <c r="P86" s="23">
        <f t="shared" si="2"/>
        <v>48</v>
      </c>
      <c r="Q86" s="73">
        <f>INDEX([1]Sheet1!$J:$J,MATCH(A86,[1]Sheet1!$A:$A,0))</f>
        <v>115.33425271599999</v>
      </c>
      <c r="R86" s="87" t="s">
        <v>94</v>
      </c>
      <c r="S86" s="79">
        <v>2</v>
      </c>
      <c r="T86" s="78">
        <v>6.8</v>
      </c>
      <c r="U86" s="100">
        <v>13</v>
      </c>
      <c r="V86" s="100">
        <v>30</v>
      </c>
      <c r="W86" s="8"/>
      <c r="X86" s="8"/>
      <c r="Y86" s="8"/>
      <c r="Z86" s="8"/>
      <c r="AA86" s="103">
        <v>14.67</v>
      </c>
      <c r="AB86">
        <v>56.45</v>
      </c>
      <c r="AE86" s="103" t="str">
        <f t="shared" si="3"/>
        <v/>
      </c>
      <c r="AF86" s="103" t="str">
        <f t="shared" si="4"/>
        <v/>
      </c>
      <c r="AH86" s="103" t="str">
        <f>IF(ISBLANK(AC86),"",IF(ISBLANK(AA88),"",IFERROR(((AC86-AA88)/0.36/P86),"")))</f>
        <v/>
      </c>
      <c r="AI86" s="103" t="str">
        <f>IF(ISBLANK(AC86),"",IF(ISBLANK(AC88),"",IFERROR(((AC86-AC88)/0.36/P86),"")))</f>
        <v/>
      </c>
      <c r="AJ86" s="103" t="str">
        <f>IF(ISBLANK(AE86),"",IF(ISBLANK(AB88),"",IFERROR(((AE86-AB88)/0.36/P86),"")))</f>
        <v/>
      </c>
      <c r="AK86" s="103" t="str">
        <f>IF(ISBLANK(AE88),"",IF(ISBLANK(AE86),"",IFERROR(((AE86-AE88)/0.36/P86),"")))</f>
        <v/>
      </c>
    </row>
    <row r="87" spans="1:37" x14ac:dyDescent="0.25">
      <c r="A87" s="12" t="s">
        <v>193</v>
      </c>
      <c r="B87" s="4" t="s">
        <v>237</v>
      </c>
      <c r="C87" s="4" t="s">
        <v>663</v>
      </c>
      <c r="D87" s="4" t="s">
        <v>738</v>
      </c>
      <c r="E87" s="4" t="s">
        <v>31</v>
      </c>
      <c r="F87" s="12" t="s">
        <v>561</v>
      </c>
      <c r="G87" s="12" t="s">
        <v>556</v>
      </c>
      <c r="H87" s="24">
        <v>1</v>
      </c>
      <c r="I87" s="12" t="s">
        <v>562</v>
      </c>
      <c r="J87" s="12" t="s">
        <v>564</v>
      </c>
      <c r="K87" s="23">
        <v>995</v>
      </c>
      <c r="L87" s="94">
        <v>-3.2993320000000002</v>
      </c>
      <c r="M87" s="94">
        <v>34.848457965999998</v>
      </c>
      <c r="N87" s="17">
        <v>42819</v>
      </c>
      <c r="O87" s="17">
        <v>42866</v>
      </c>
      <c r="P87" s="23">
        <f t="shared" ref="P87:P150" si="5">O87-N87</f>
        <v>47</v>
      </c>
      <c r="Q87" s="73">
        <f>INDEX([1]Sheet1!$J:$J,MATCH(A87,[1]Sheet1!$A:$A,0))</f>
        <v>115.33425271599999</v>
      </c>
      <c r="R87" s="87" t="s">
        <v>94</v>
      </c>
      <c r="S87" s="79">
        <v>2.2999999999999998</v>
      </c>
      <c r="T87" s="78">
        <v>19.5</v>
      </c>
      <c r="U87" s="100">
        <v>13</v>
      </c>
      <c r="V87" s="100">
        <v>35</v>
      </c>
      <c r="W87" s="8"/>
      <c r="X87" s="8"/>
      <c r="Y87" s="8"/>
      <c r="Z87" s="8"/>
      <c r="AA87" s="103">
        <v>24.35</v>
      </c>
      <c r="AB87">
        <v>81.08</v>
      </c>
      <c r="AE87" s="103" t="str">
        <f t="shared" si="3"/>
        <v/>
      </c>
      <c r="AF87" s="103" t="str">
        <f t="shared" si="4"/>
        <v/>
      </c>
      <c r="AH87" s="103" t="str">
        <f>IF(ISBLANK(AC87),"",IF(ISBLANK(AA88),"",IFERROR(((AC87-AA88)/0.36/P87),"")))</f>
        <v/>
      </c>
      <c r="AI87" s="103" t="str">
        <f>IF(ISBLANK(AC87),"",IF(ISBLANK(AC88),"",IFERROR(((AC87-AC88)/0.36/P87),"")))</f>
        <v/>
      </c>
      <c r="AJ87" s="103" t="str">
        <f>IF(ISBLANK(AE87),"",IF(ISBLANK(AB88),"",IFERROR(((AE87-AB88)/0.36/P87),"")))</f>
        <v/>
      </c>
      <c r="AK87" s="103" t="str">
        <f>IF(ISBLANK(AE88),"",IF(ISBLANK(AE87),"",IFERROR(((AE87-AE88)/0.36/P87),"")))</f>
        <v/>
      </c>
    </row>
    <row r="88" spans="1:37" x14ac:dyDescent="0.25">
      <c r="A88" s="12" t="s">
        <v>194</v>
      </c>
      <c r="B88" s="4" t="s">
        <v>237</v>
      </c>
      <c r="C88" s="4" t="s">
        <v>663</v>
      </c>
      <c r="D88" s="4" t="s">
        <v>738</v>
      </c>
      <c r="E88" s="4" t="s">
        <v>31</v>
      </c>
      <c r="F88" s="12" t="s">
        <v>561</v>
      </c>
      <c r="G88" s="12" t="s">
        <v>556</v>
      </c>
      <c r="H88" s="24">
        <v>1</v>
      </c>
      <c r="I88" s="12" t="s">
        <v>559</v>
      </c>
      <c r="J88" s="12" t="s">
        <v>564</v>
      </c>
      <c r="K88" s="23">
        <v>995</v>
      </c>
      <c r="L88" s="94">
        <v>-3.2993320000000002</v>
      </c>
      <c r="M88" s="94">
        <v>34.848457965999998</v>
      </c>
      <c r="N88" s="17">
        <v>42818</v>
      </c>
      <c r="O88" s="17">
        <v>42866</v>
      </c>
      <c r="P88" s="23">
        <f t="shared" si="5"/>
        <v>48</v>
      </c>
      <c r="Q88" s="73">
        <f>INDEX([1]Sheet1!$J:$J,MATCH(A88,[1]Sheet1!$A:$A,0))</f>
        <v>115.33425271599999</v>
      </c>
      <c r="R88" s="87" t="s">
        <v>94</v>
      </c>
      <c r="S88" s="79">
        <v>1.5</v>
      </c>
      <c r="T88" s="78">
        <v>3.6</v>
      </c>
      <c r="U88" s="100">
        <v>8</v>
      </c>
      <c r="V88" s="100">
        <v>38</v>
      </c>
      <c r="W88" s="8"/>
      <c r="X88" s="8"/>
      <c r="Y88" s="8"/>
      <c r="Z88" s="8"/>
      <c r="AA88" s="103">
        <v>7.46</v>
      </c>
      <c r="AB88">
        <v>28.23</v>
      </c>
      <c r="AC88" s="103">
        <v>0</v>
      </c>
      <c r="AE88" s="103">
        <f t="shared" si="3"/>
        <v>0</v>
      </c>
      <c r="AF88" s="103">
        <f t="shared" si="4"/>
        <v>0</v>
      </c>
      <c r="AH88" s="103">
        <f>IF(ISBLANK(AC88),"",IF(ISBLANK(AA88),"",IFERROR(((AC88-AA88)/0.36/P88),"")))</f>
        <v>-0.43171296296296297</v>
      </c>
      <c r="AJ88" s="103">
        <f>IF(ISBLANK(AE88),"",IF(ISBLANK(AB88),"",IFERROR(((AE88-AB88)/0.36/P88),"")))</f>
        <v>-1.6336805555555556</v>
      </c>
    </row>
    <row r="89" spans="1:37" x14ac:dyDescent="0.25">
      <c r="A89" s="12" t="s">
        <v>195</v>
      </c>
      <c r="B89" s="4" t="s">
        <v>238</v>
      </c>
      <c r="C89" s="4" t="s">
        <v>663</v>
      </c>
      <c r="D89" s="4" t="s">
        <v>739</v>
      </c>
      <c r="E89" s="4" t="s">
        <v>31</v>
      </c>
      <c r="F89" s="12" t="s">
        <v>561</v>
      </c>
      <c r="G89" s="12" t="s">
        <v>556</v>
      </c>
      <c r="H89" s="24">
        <v>2</v>
      </c>
      <c r="I89" s="12" t="s">
        <v>557</v>
      </c>
      <c r="J89" s="12" t="s">
        <v>564</v>
      </c>
      <c r="K89" s="23">
        <v>980</v>
      </c>
      <c r="L89" s="94">
        <v>-3.3032679740000002</v>
      </c>
      <c r="M89" s="94">
        <v>34.847795963000003</v>
      </c>
      <c r="N89" s="17">
        <v>42818</v>
      </c>
      <c r="O89" s="17">
        <v>42866</v>
      </c>
      <c r="P89" s="23">
        <f t="shared" si="5"/>
        <v>48</v>
      </c>
      <c r="Q89" s="73">
        <f>INDEX([1]Sheet1!$J:$J,MATCH(A89,[1]Sheet1!$A:$A,0))</f>
        <v>115.33425271599999</v>
      </c>
      <c r="R89" s="87" t="s">
        <v>94</v>
      </c>
      <c r="S89" s="79">
        <v>0.5</v>
      </c>
      <c r="T89" s="78">
        <v>1.5</v>
      </c>
      <c r="U89" s="100">
        <v>3.5</v>
      </c>
      <c r="V89" s="100">
        <v>35</v>
      </c>
      <c r="W89" s="8">
        <v>2</v>
      </c>
      <c r="X89" s="12">
        <v>3.6</v>
      </c>
      <c r="Y89" s="12">
        <v>18</v>
      </c>
      <c r="Z89" s="12">
        <v>25</v>
      </c>
      <c r="AA89" s="103">
        <v>3.03</v>
      </c>
      <c r="AB89">
        <v>37.050000000000004</v>
      </c>
      <c r="AC89" s="104">
        <v>14.46</v>
      </c>
      <c r="AD89" s="106">
        <v>11.35</v>
      </c>
      <c r="AE89" s="103">
        <f t="shared" si="3"/>
        <v>25.810000000000002</v>
      </c>
      <c r="AF89" s="103">
        <f t="shared" si="4"/>
        <v>71.694444444444457</v>
      </c>
      <c r="AH89" s="103">
        <f>IF(ISBLANK(AC89),"",IF(ISBLANK(AA91),"",IFERROR(((AC89-AA91)/0.36/P89),"")))</f>
        <v>0.71585648148148151</v>
      </c>
      <c r="AI89" s="103">
        <f>IF(ISBLANK(AC89),"",IF(ISBLANK(AC91),"",IFERROR(((AC89-AC91)/0.36/P89),"")))</f>
        <v>0.54340277777777779</v>
      </c>
      <c r="AJ89" s="103">
        <f>IF(ISBLANK(AE89),"",IF(ISBLANK(AB91),"",IFERROR(((AE89-AB91)/0.36/P89),"")))</f>
        <v>-0.84490740740740711</v>
      </c>
      <c r="AK89" s="103">
        <f>IF(ISBLANK(AE91),"",IF(ISBLANK(AE89),"",IFERROR(((AE89-AE91)/0.36/P89),"")))</f>
        <v>0.57928240740740755</v>
      </c>
    </row>
    <row r="90" spans="1:37" x14ac:dyDescent="0.25">
      <c r="A90" s="12" t="s">
        <v>196</v>
      </c>
      <c r="B90" s="4" t="s">
        <v>238</v>
      </c>
      <c r="C90" s="4" t="s">
        <v>663</v>
      </c>
      <c r="D90" s="4" t="s">
        <v>739</v>
      </c>
      <c r="E90" s="4" t="s">
        <v>31</v>
      </c>
      <c r="F90" s="12" t="s">
        <v>561</v>
      </c>
      <c r="G90" s="12" t="s">
        <v>556</v>
      </c>
      <c r="H90" s="24">
        <v>2</v>
      </c>
      <c r="I90" s="12" t="s">
        <v>562</v>
      </c>
      <c r="J90" s="12" t="s">
        <v>564</v>
      </c>
      <c r="K90" s="23">
        <v>980</v>
      </c>
      <c r="L90" s="94">
        <v>-3.3032679740000002</v>
      </c>
      <c r="M90" s="94">
        <v>34.847795963000003</v>
      </c>
      <c r="N90" s="17">
        <v>42819</v>
      </c>
      <c r="O90" s="17">
        <v>42866</v>
      </c>
      <c r="P90" s="23">
        <f t="shared" si="5"/>
        <v>47</v>
      </c>
      <c r="Q90" s="73">
        <f>INDEX([1]Sheet1!$J:$J,MATCH(A90,[1]Sheet1!$A:$A,0))</f>
        <v>115.33425271599999</v>
      </c>
      <c r="R90" s="87" t="s">
        <v>94</v>
      </c>
      <c r="S90" s="79">
        <v>2.5</v>
      </c>
      <c r="T90" s="78">
        <v>6.4</v>
      </c>
      <c r="U90" s="100">
        <v>15</v>
      </c>
      <c r="V90" s="100">
        <v>40</v>
      </c>
      <c r="W90" s="8"/>
      <c r="X90" s="8"/>
      <c r="Y90" s="8"/>
      <c r="Z90" s="8"/>
      <c r="AA90" s="103">
        <v>9.42</v>
      </c>
      <c r="AB90">
        <v>90.29</v>
      </c>
      <c r="AE90" s="103" t="str">
        <f t="shared" si="3"/>
        <v/>
      </c>
      <c r="AF90" s="103" t="str">
        <f t="shared" si="4"/>
        <v/>
      </c>
      <c r="AH90" s="103" t="str">
        <f>IF(ISBLANK(AC90),"",IF(ISBLANK(AA91),"",IFERROR(((AC90-AA91)/0.36/P90),"")))</f>
        <v/>
      </c>
      <c r="AI90" s="103" t="str">
        <f>IF(ISBLANK(AC90),"",IF(ISBLANK(AC91),"",IFERROR(((AC90-AC91)/0.36/P90),"")))</f>
        <v/>
      </c>
      <c r="AJ90" s="103" t="str">
        <f>IF(ISBLANK(AE90),"",IF(ISBLANK(AB91),"",IFERROR(((AE90-AB91)/0.36/P90),"")))</f>
        <v/>
      </c>
      <c r="AK90" s="103" t="str">
        <f>IF(ISBLANK(AE91),"",IF(ISBLANK(AE90),"",IFERROR(((AE90-AE91)/0.36/P90),"")))</f>
        <v/>
      </c>
    </row>
    <row r="91" spans="1:37" x14ac:dyDescent="0.25">
      <c r="A91" s="12" t="s">
        <v>197</v>
      </c>
      <c r="B91" s="4" t="s">
        <v>238</v>
      </c>
      <c r="C91" s="4" t="s">
        <v>663</v>
      </c>
      <c r="D91" s="12" t="s">
        <v>739</v>
      </c>
      <c r="E91" s="4" t="s">
        <v>31</v>
      </c>
      <c r="F91" s="12" t="s">
        <v>561</v>
      </c>
      <c r="G91" s="12" t="s">
        <v>556</v>
      </c>
      <c r="H91" s="24">
        <v>2</v>
      </c>
      <c r="I91" s="12" t="s">
        <v>559</v>
      </c>
      <c r="J91" s="12" t="s">
        <v>564</v>
      </c>
      <c r="K91" s="24">
        <v>980</v>
      </c>
      <c r="L91" s="94">
        <v>-3.3032679740000002</v>
      </c>
      <c r="M91" s="94">
        <v>34.847795963000003</v>
      </c>
      <c r="N91" s="17">
        <v>42818</v>
      </c>
      <c r="O91" s="17">
        <v>42866</v>
      </c>
      <c r="P91" s="23">
        <f t="shared" si="5"/>
        <v>48</v>
      </c>
      <c r="Q91" s="73">
        <f>INDEX([1]Sheet1!$J:$J,MATCH(A91,[1]Sheet1!$A:$A,0))</f>
        <v>115.33425271599999</v>
      </c>
      <c r="R91" s="87" t="s">
        <v>94</v>
      </c>
      <c r="S91" s="79">
        <v>1.7</v>
      </c>
      <c r="T91" s="78">
        <v>3.5</v>
      </c>
      <c r="U91" s="100">
        <v>10</v>
      </c>
      <c r="V91" s="100">
        <v>30</v>
      </c>
      <c r="W91" s="8">
        <v>1.5</v>
      </c>
      <c r="X91" s="12">
        <v>1.2</v>
      </c>
      <c r="Y91" s="12">
        <v>10</v>
      </c>
      <c r="Z91" s="12">
        <v>25</v>
      </c>
      <c r="AA91" s="103">
        <v>2.09</v>
      </c>
      <c r="AB91">
        <v>40.409999999999997</v>
      </c>
      <c r="AC91" s="103">
        <v>5.07</v>
      </c>
      <c r="AD91" s="106">
        <v>10.73</v>
      </c>
      <c r="AE91" s="103">
        <f t="shared" si="3"/>
        <v>15.8</v>
      </c>
      <c r="AF91" s="103">
        <f t="shared" si="4"/>
        <v>43.888888888888893</v>
      </c>
      <c r="AH91" s="103">
        <f>IF(ISBLANK(AC91),"",IF(ISBLANK(AA91),"",IFERROR(((AC91-AA91)/0.36/P91),"")))</f>
        <v>0.17245370370370372</v>
      </c>
      <c r="AJ91" s="103">
        <f>IF(ISBLANK(AE91),"",IF(ISBLANK(AB91),"",IFERROR(((AE91-AB91)/0.36/P91),"")))</f>
        <v>-1.4241898148148147</v>
      </c>
    </row>
    <row r="92" spans="1:37" x14ac:dyDescent="0.25">
      <c r="A92" s="12" t="s">
        <v>198</v>
      </c>
      <c r="B92" s="4" t="s">
        <v>239</v>
      </c>
      <c r="C92" s="4" t="s">
        <v>663</v>
      </c>
      <c r="D92" s="4" t="s">
        <v>740</v>
      </c>
      <c r="E92" s="4" t="s">
        <v>31</v>
      </c>
      <c r="F92" s="12" t="s">
        <v>561</v>
      </c>
      <c r="G92" s="12" t="s">
        <v>556</v>
      </c>
      <c r="H92" s="24">
        <v>3</v>
      </c>
      <c r="I92" s="12" t="s">
        <v>557</v>
      </c>
      <c r="J92" s="12" t="s">
        <v>564</v>
      </c>
      <c r="K92" s="23">
        <v>998</v>
      </c>
      <c r="L92" s="94">
        <v>-3.295644969</v>
      </c>
      <c r="M92" s="94">
        <v>34.852435010999997</v>
      </c>
      <c r="N92" s="17">
        <v>42818</v>
      </c>
      <c r="O92" s="17">
        <v>42866</v>
      </c>
      <c r="P92" s="23">
        <f t="shared" si="5"/>
        <v>48</v>
      </c>
      <c r="Q92" s="73">
        <f>INDEX([1]Sheet1!$J:$J,MATCH(A92,[1]Sheet1!$A:$A,0))</f>
        <v>115.33425271599999</v>
      </c>
      <c r="R92" s="87" t="s">
        <v>94</v>
      </c>
      <c r="S92" s="79">
        <v>1.2</v>
      </c>
      <c r="T92" s="78">
        <v>4.0999999999999996</v>
      </c>
      <c r="U92" s="100">
        <v>6</v>
      </c>
      <c r="V92" s="100">
        <v>50</v>
      </c>
      <c r="W92" s="8"/>
      <c r="X92" s="8"/>
      <c r="Y92" s="8"/>
      <c r="Z92" s="8"/>
      <c r="AA92" s="103">
        <v>8.26</v>
      </c>
      <c r="AB92">
        <v>38.380000000000003</v>
      </c>
      <c r="AE92" s="103" t="str">
        <f t="shared" si="3"/>
        <v/>
      </c>
      <c r="AF92" s="103" t="str">
        <f t="shared" si="4"/>
        <v/>
      </c>
      <c r="AH92" s="103" t="str">
        <f>IF(ISBLANK(AC92),"",IF(ISBLANK(AA94),"",IFERROR(((AC92-AA94)/0.36/P92),"")))</f>
        <v/>
      </c>
      <c r="AI92" s="103" t="str">
        <f>IF(ISBLANK(AC92),"",IF(ISBLANK(AC94),"",IFERROR(((AC92-AC94)/0.36/P92),"")))</f>
        <v/>
      </c>
      <c r="AJ92" s="103" t="str">
        <f>IF(ISBLANK(AE92),"",IF(ISBLANK(AB94),"",IFERROR(((AE92-AB94)/0.36/P92),"")))</f>
        <v/>
      </c>
      <c r="AK92" s="103" t="str">
        <f>IF(ISBLANK(AE94),"",IF(ISBLANK(AE92),"",IFERROR(((AE92-AE94)/0.36/P92),"")))</f>
        <v/>
      </c>
    </row>
    <row r="93" spans="1:37" x14ac:dyDescent="0.25">
      <c r="A93" s="12" t="s">
        <v>199</v>
      </c>
      <c r="B93" s="4" t="s">
        <v>239</v>
      </c>
      <c r="C93" s="4" t="s">
        <v>663</v>
      </c>
      <c r="D93" s="4" t="s">
        <v>740</v>
      </c>
      <c r="E93" s="4" t="s">
        <v>31</v>
      </c>
      <c r="F93" s="12" t="s">
        <v>561</v>
      </c>
      <c r="G93" s="12" t="s">
        <v>556</v>
      </c>
      <c r="H93" s="24">
        <v>3</v>
      </c>
      <c r="I93" s="12" t="s">
        <v>562</v>
      </c>
      <c r="J93" s="12" t="s">
        <v>564</v>
      </c>
      <c r="K93" s="23">
        <v>998</v>
      </c>
      <c r="L93" s="94">
        <v>-3.295644969</v>
      </c>
      <c r="M93" s="94">
        <v>34.852435010999997</v>
      </c>
      <c r="N93" s="17">
        <v>42819</v>
      </c>
      <c r="O93" s="17">
        <v>42866</v>
      </c>
      <c r="P93" s="23">
        <f t="shared" si="5"/>
        <v>47</v>
      </c>
      <c r="Q93" s="73">
        <f>INDEX([1]Sheet1!$J:$J,MATCH(A93,[1]Sheet1!$A:$A,0))</f>
        <v>115.33425271599999</v>
      </c>
      <c r="R93" s="87" t="s">
        <v>94</v>
      </c>
      <c r="S93" s="79">
        <v>1.5</v>
      </c>
      <c r="T93" s="78">
        <v>4.3</v>
      </c>
      <c r="U93" s="100">
        <v>6</v>
      </c>
      <c r="V93" s="100">
        <v>31</v>
      </c>
      <c r="W93" s="8">
        <v>2.5</v>
      </c>
      <c r="X93" s="12">
        <v>13</v>
      </c>
      <c r="Y93" s="12">
        <v>15</v>
      </c>
      <c r="Z93" s="12">
        <v>60</v>
      </c>
      <c r="AA93" s="103">
        <v>17.64</v>
      </c>
      <c r="AB93">
        <v>74.03</v>
      </c>
      <c r="AC93" s="103">
        <v>8.0399999999999991</v>
      </c>
      <c r="AD93" s="104">
        <v>38.369999999999997</v>
      </c>
      <c r="AE93" s="103">
        <f t="shared" si="3"/>
        <v>46.41</v>
      </c>
      <c r="AF93" s="103">
        <f t="shared" si="4"/>
        <v>128.91666666666666</v>
      </c>
      <c r="AH93" s="103">
        <f>IF(ISBLANK(AC93),"",IF(ISBLANK(AA94),"",IFERROR(((AC93-AA94)/0.36/P93),"")))</f>
        <v>4.6099290780141813E-2</v>
      </c>
      <c r="AI93" s="103">
        <f>IF(ISBLANK(AC93),"",IF(ISBLANK(AC94),"",IFERROR(((AC93-AC94)/0.36/P93),"")))</f>
        <v>0.12529550827423164</v>
      </c>
      <c r="AJ93" s="103">
        <f>IF(ISBLANK(AE93),"",IF(ISBLANK(AB94),"",IFERROR(((AE93-AB94)/0.36/P93),"")))</f>
        <v>1.2553191489361699</v>
      </c>
      <c r="AK93" s="103">
        <f>IF(ISBLANK(AE94),"",IF(ISBLANK(AE93),"",IFERROR(((AE93-AE94)/0.36/P93),"")))</f>
        <v>1.2913711583924345</v>
      </c>
    </row>
    <row r="94" spans="1:37" x14ac:dyDescent="0.25">
      <c r="A94" s="12" t="s">
        <v>200</v>
      </c>
      <c r="B94" s="4" t="s">
        <v>239</v>
      </c>
      <c r="C94" s="4" t="s">
        <v>663</v>
      </c>
      <c r="D94" s="4" t="s">
        <v>740</v>
      </c>
      <c r="E94" s="4" t="s">
        <v>31</v>
      </c>
      <c r="F94" s="12" t="s">
        <v>561</v>
      </c>
      <c r="G94" s="12" t="s">
        <v>556</v>
      </c>
      <c r="H94" s="24">
        <v>3</v>
      </c>
      <c r="I94" s="12" t="s">
        <v>559</v>
      </c>
      <c r="J94" s="12" t="s">
        <v>564</v>
      </c>
      <c r="K94" s="23">
        <v>998</v>
      </c>
      <c r="L94" s="94">
        <v>-3.295644969</v>
      </c>
      <c r="M94" s="94">
        <v>34.852435010999997</v>
      </c>
      <c r="N94" s="17">
        <v>42818</v>
      </c>
      <c r="O94" s="17">
        <v>42866</v>
      </c>
      <c r="P94" s="23">
        <f t="shared" si="5"/>
        <v>48</v>
      </c>
      <c r="Q94" s="73">
        <f>INDEX([1]Sheet1!$J:$J,MATCH(A94,[1]Sheet1!$A:$A,0))</f>
        <v>115.33425271599999</v>
      </c>
      <c r="R94" s="87" t="s">
        <v>94</v>
      </c>
      <c r="S94" s="79">
        <v>1.5</v>
      </c>
      <c r="T94" s="78">
        <v>14.8</v>
      </c>
      <c r="U94" s="100">
        <v>15</v>
      </c>
      <c r="V94" s="100">
        <v>62</v>
      </c>
      <c r="W94" s="8">
        <v>1.7</v>
      </c>
      <c r="X94" s="12">
        <v>3.3</v>
      </c>
      <c r="Y94" s="12">
        <v>10</v>
      </c>
      <c r="Z94" s="12">
        <v>30</v>
      </c>
      <c r="AA94" s="103">
        <v>7.26</v>
      </c>
      <c r="AB94">
        <v>25.17</v>
      </c>
      <c r="AC94" s="103">
        <v>5.92</v>
      </c>
      <c r="AD94" s="104">
        <v>18.64</v>
      </c>
      <c r="AE94" s="103">
        <f t="shared" si="3"/>
        <v>24.560000000000002</v>
      </c>
      <c r="AF94" s="103">
        <f t="shared" si="4"/>
        <v>68.222222222222229</v>
      </c>
      <c r="AH94" s="103">
        <f>IF(ISBLANK(AC94),"",IF(ISBLANK(AA94),"",IFERROR(((AC94-AA94)/0.36/P94),"")))</f>
        <v>-7.7546296296296294E-2</v>
      </c>
      <c r="AJ94" s="103">
        <f>IF(ISBLANK(AE94),"",IF(ISBLANK(AB94),"",IFERROR(((AE94-AB94)/0.36/P94),"")))</f>
        <v>-3.5300925925925895E-2</v>
      </c>
    </row>
    <row r="95" spans="1:37" x14ac:dyDescent="0.25">
      <c r="A95" s="12" t="s">
        <v>201</v>
      </c>
      <c r="B95" s="4" t="s">
        <v>240</v>
      </c>
      <c r="C95" s="4" t="s">
        <v>663</v>
      </c>
      <c r="D95" s="4" t="s">
        <v>741</v>
      </c>
      <c r="E95" s="4" t="s">
        <v>31</v>
      </c>
      <c r="F95" s="12" t="s">
        <v>561</v>
      </c>
      <c r="G95" s="12" t="s">
        <v>556</v>
      </c>
      <c r="H95" s="24">
        <v>4</v>
      </c>
      <c r="I95" s="12" t="s">
        <v>557</v>
      </c>
      <c r="J95" s="12" t="s">
        <v>564</v>
      </c>
      <c r="K95" s="23">
        <v>1000</v>
      </c>
      <c r="L95" s="94">
        <v>-3.296013018</v>
      </c>
      <c r="M95" s="94">
        <v>34.854326974999999</v>
      </c>
      <c r="N95" s="17">
        <v>42819</v>
      </c>
      <c r="O95" s="17">
        <v>42866</v>
      </c>
      <c r="P95" s="23">
        <f t="shared" si="5"/>
        <v>47</v>
      </c>
      <c r="Q95" s="73">
        <f>INDEX([1]Sheet1!$J:$J,MATCH(A95,[1]Sheet1!$A:$A,0))</f>
        <v>132.710957729</v>
      </c>
      <c r="R95" s="87" t="s">
        <v>94</v>
      </c>
      <c r="S95" s="79">
        <v>1</v>
      </c>
      <c r="T95" s="78">
        <v>2.2999999999999998</v>
      </c>
      <c r="U95" s="100">
        <v>6</v>
      </c>
      <c r="V95" s="100">
        <v>35</v>
      </c>
      <c r="W95" s="8">
        <v>1.5</v>
      </c>
      <c r="X95" s="12">
        <v>6.8</v>
      </c>
      <c r="Y95" s="12">
        <v>10</v>
      </c>
      <c r="Z95" s="12">
        <v>40</v>
      </c>
      <c r="AA95" s="103">
        <v>3.59</v>
      </c>
      <c r="AB95">
        <v>53.28</v>
      </c>
      <c r="AC95" s="104">
        <v>4.07</v>
      </c>
      <c r="AD95" s="104">
        <v>39.53</v>
      </c>
      <c r="AE95" s="103">
        <f t="shared" si="3"/>
        <v>43.6</v>
      </c>
      <c r="AF95" s="103">
        <f t="shared" si="4"/>
        <v>121.11111111111111</v>
      </c>
      <c r="AH95" s="103">
        <f>IF(ISBLANK(AC95),"",IF(ISBLANK(AA97),"",IFERROR(((AC95-AA97)/0.36/P95),"")))</f>
        <v>-0.25531914893617025</v>
      </c>
      <c r="AI95" s="103">
        <f>IF(ISBLANK(AC95),"",IF(ISBLANK(AC97),"",IFERROR(((AC95-AC97)/0.36/P95),"")))</f>
        <v>-7.9196217494089824E-2</v>
      </c>
      <c r="AJ95" s="103">
        <f>IF(ISBLANK(AE95),"",IF(ISBLANK(AB97),"",IFERROR(((AE95-AB97)/0.36/P95),"")))</f>
        <v>1.0277777777777779</v>
      </c>
      <c r="AK95" s="103">
        <f>IF(ISBLANK(AE97),"",IF(ISBLANK(AE95),"",IFERROR(((AE95-AE97)/0.36/P95),"")))</f>
        <v>1.6170212765957446</v>
      </c>
    </row>
    <row r="96" spans="1:37" x14ac:dyDescent="0.25">
      <c r="A96" s="12" t="s">
        <v>202</v>
      </c>
      <c r="B96" s="4" t="s">
        <v>240</v>
      </c>
      <c r="C96" s="4" t="s">
        <v>663</v>
      </c>
      <c r="D96" s="4" t="s">
        <v>741</v>
      </c>
      <c r="E96" s="4" t="s">
        <v>31</v>
      </c>
      <c r="F96" s="12" t="s">
        <v>561</v>
      </c>
      <c r="G96" s="12" t="s">
        <v>556</v>
      </c>
      <c r="H96" s="24">
        <v>4</v>
      </c>
      <c r="I96" s="12" t="s">
        <v>562</v>
      </c>
      <c r="J96" s="12" t="s">
        <v>564</v>
      </c>
      <c r="K96" s="23">
        <v>1000</v>
      </c>
      <c r="L96" s="94">
        <v>-3.296013018</v>
      </c>
      <c r="M96" s="94">
        <v>34.854326974999999</v>
      </c>
      <c r="N96" s="17">
        <v>42819</v>
      </c>
      <c r="O96" s="17">
        <v>42866</v>
      </c>
      <c r="P96" s="23">
        <f t="shared" si="5"/>
        <v>47</v>
      </c>
      <c r="Q96" s="73">
        <f>INDEX([1]Sheet1!$J:$J,MATCH(A96,[1]Sheet1!$A:$A,0))</f>
        <v>132.710957729</v>
      </c>
      <c r="R96" s="87" t="s">
        <v>94</v>
      </c>
      <c r="S96" s="79">
        <v>1.8</v>
      </c>
      <c r="T96" s="78">
        <v>3.2</v>
      </c>
      <c r="U96" s="100">
        <v>7</v>
      </c>
      <c r="V96" s="100">
        <v>35</v>
      </c>
      <c r="W96" s="8">
        <v>2</v>
      </c>
      <c r="X96" s="12">
        <v>9.6</v>
      </c>
      <c r="Y96" s="12">
        <v>40</v>
      </c>
      <c r="Z96" s="12">
        <v>60</v>
      </c>
      <c r="AA96" s="103">
        <v>49.76</v>
      </c>
      <c r="AB96">
        <v>96.49</v>
      </c>
      <c r="AC96" s="104">
        <v>24.86</v>
      </c>
      <c r="AD96" s="104">
        <v>21.43</v>
      </c>
      <c r="AE96" s="103">
        <f t="shared" si="3"/>
        <v>46.29</v>
      </c>
      <c r="AF96" s="103">
        <f t="shared" si="4"/>
        <v>128.58333333333334</v>
      </c>
      <c r="AH96" s="103">
        <f>IF(ISBLANK(AC96),"",IF(ISBLANK(AA97),"",IFERROR(((AC96-AA97)/0.36/P96),"")))</f>
        <v>0.97340425531914898</v>
      </c>
      <c r="AI96" s="103">
        <f>IF(ISBLANK(AC96),"",IF(ISBLANK(AC97),"",IFERROR(((AC96-AC97)/0.36/P96),"")))</f>
        <v>1.1495271867612293</v>
      </c>
      <c r="AJ96" s="103">
        <f>IF(ISBLANK(AE96),"",IF(ISBLANK(AB97),"",IFERROR(((AE96-AB97)/0.36/P96),"")))</f>
        <v>1.1867612293144207</v>
      </c>
      <c r="AK96" s="103">
        <f>IF(ISBLANK(AE97),"",IF(ISBLANK(AE96),"",IFERROR(((AE96-AE97)/0.36/P96),"")))</f>
        <v>1.7760047281323876</v>
      </c>
    </row>
    <row r="97" spans="1:37" x14ac:dyDescent="0.25">
      <c r="A97" s="12" t="s">
        <v>203</v>
      </c>
      <c r="B97" s="4" t="s">
        <v>240</v>
      </c>
      <c r="C97" s="4" t="s">
        <v>663</v>
      </c>
      <c r="D97" s="4" t="s">
        <v>741</v>
      </c>
      <c r="E97" s="4" t="s">
        <v>31</v>
      </c>
      <c r="F97" s="12" t="s">
        <v>561</v>
      </c>
      <c r="G97" s="12" t="s">
        <v>556</v>
      </c>
      <c r="H97" s="24">
        <v>4</v>
      </c>
      <c r="I97" s="12" t="s">
        <v>559</v>
      </c>
      <c r="J97" s="12" t="s">
        <v>564</v>
      </c>
      <c r="K97" s="23">
        <v>1000</v>
      </c>
      <c r="L97" s="94">
        <v>-3.296013018</v>
      </c>
      <c r="M97" s="94">
        <v>34.854326974999999</v>
      </c>
      <c r="N97" s="17">
        <v>42819</v>
      </c>
      <c r="O97" s="17">
        <v>42866</v>
      </c>
      <c r="P97" s="23">
        <f t="shared" si="5"/>
        <v>47</v>
      </c>
      <c r="Q97" s="73">
        <f>INDEX([1]Sheet1!$J:$J,MATCH(A97,[1]Sheet1!$A:$A,0))</f>
        <v>132.710957729</v>
      </c>
      <c r="R97" s="87" t="s">
        <v>94</v>
      </c>
      <c r="S97" s="79">
        <v>1.5</v>
      </c>
      <c r="T97" s="78"/>
      <c r="U97" s="100">
        <v>8</v>
      </c>
      <c r="V97" s="100">
        <v>55</v>
      </c>
      <c r="W97" s="8">
        <v>1.7</v>
      </c>
      <c r="X97" s="12">
        <v>3.2</v>
      </c>
      <c r="Y97" s="12">
        <v>15</v>
      </c>
      <c r="Z97" s="12">
        <v>25</v>
      </c>
      <c r="AA97" s="103">
        <v>8.39</v>
      </c>
      <c r="AB97">
        <v>26.21</v>
      </c>
      <c r="AC97" s="103">
        <v>5.41</v>
      </c>
      <c r="AD97" s="104">
        <v>10.83</v>
      </c>
      <c r="AE97" s="103">
        <f t="shared" si="3"/>
        <v>16.240000000000002</v>
      </c>
      <c r="AF97" s="103">
        <f t="shared" si="4"/>
        <v>45.111111111111121</v>
      </c>
      <c r="AH97" s="103">
        <f>IF(ISBLANK(AC97),"",IF(ISBLANK(AA97),"",IFERROR(((AC97-AA97)/0.36/P97),"")))</f>
        <v>-0.17612293144208038</v>
      </c>
      <c r="AJ97" s="103">
        <f>IF(ISBLANK(AE97),"",IF(ISBLANK(AB97),"",IFERROR(((AE97-AB97)/0.36/P97),"")))</f>
        <v>-0.58924349881796689</v>
      </c>
    </row>
    <row r="98" spans="1:37" x14ac:dyDescent="0.25">
      <c r="A98" s="12" t="s">
        <v>204</v>
      </c>
      <c r="B98" s="4" t="s">
        <v>241</v>
      </c>
      <c r="C98" s="4" t="s">
        <v>664</v>
      </c>
      <c r="D98" s="4" t="s">
        <v>742</v>
      </c>
      <c r="E98" s="4" t="s">
        <v>59</v>
      </c>
      <c r="F98" s="12" t="s">
        <v>561</v>
      </c>
      <c r="G98" s="12" t="s">
        <v>560</v>
      </c>
      <c r="H98" s="24">
        <v>1</v>
      </c>
      <c r="I98" s="12" t="s">
        <v>557</v>
      </c>
      <c r="J98" s="12" t="s">
        <v>564</v>
      </c>
      <c r="K98" s="23">
        <v>1009</v>
      </c>
      <c r="L98" s="94">
        <v>-3.3032119830000002</v>
      </c>
      <c r="M98" s="94">
        <v>34.847736032999997</v>
      </c>
      <c r="N98" s="17">
        <v>42820</v>
      </c>
      <c r="O98" s="17">
        <v>42864</v>
      </c>
      <c r="P98" s="23">
        <f t="shared" si="5"/>
        <v>44</v>
      </c>
      <c r="Q98" s="73">
        <f>INDEX([1]Sheet1!$J:$J,MATCH(A98,[1]Sheet1!$A:$A,0))</f>
        <v>90.816719352999996</v>
      </c>
      <c r="R98" s="87" t="s">
        <v>292</v>
      </c>
      <c r="S98" s="79">
        <v>4</v>
      </c>
      <c r="T98" s="78">
        <v>7.1</v>
      </c>
      <c r="U98" s="100">
        <v>11</v>
      </c>
      <c r="V98" s="100">
        <v>60</v>
      </c>
      <c r="W98" s="8">
        <v>4</v>
      </c>
      <c r="X98" s="12">
        <v>15.6</v>
      </c>
      <c r="Y98" s="12">
        <v>25</v>
      </c>
      <c r="Z98" s="12">
        <v>85</v>
      </c>
      <c r="AA98" s="103">
        <v>3.06</v>
      </c>
      <c r="AB98">
        <v>109.68</v>
      </c>
      <c r="AC98" s="103">
        <v>24.77</v>
      </c>
      <c r="AD98" s="103">
        <v>48.16</v>
      </c>
      <c r="AE98" s="103">
        <f t="shared" si="3"/>
        <v>72.929999999999993</v>
      </c>
      <c r="AF98" s="103">
        <f t="shared" si="4"/>
        <v>202.58333333333331</v>
      </c>
      <c r="AH98" s="103">
        <f>IF(ISBLANK(AC98),"",IF(ISBLANK(AA99),"",IFERROR(((AC98-AA99)/0.36/P98),"")))</f>
        <v>1.0561868686868687</v>
      </c>
      <c r="AI98" s="103">
        <f>IF(ISBLANK(AC98),"",IF(ISBLANK(AC99),"",IFERROR(((AC98-AC99)/0.36/P98),"")))</f>
        <v>9.2171717171717224E-2</v>
      </c>
      <c r="AJ98" s="103">
        <f>IF(ISBLANK(AE98),"",IF(ISBLANK(AB99),"",IFERROR(((AE98-AB99)/0.36/P98),"")))</f>
        <v>1.1243686868686866</v>
      </c>
      <c r="AK98" s="103">
        <f>IF(ISBLANK(AE99),"",IF(ISBLANK(AE98),"",IFERROR(((AE98-AE99)/0.36/P98),"")))</f>
        <v>2.6035353535353534</v>
      </c>
    </row>
    <row r="99" spans="1:37" x14ac:dyDescent="0.25">
      <c r="A99" s="12" t="s">
        <v>205</v>
      </c>
      <c r="B99" s="4" t="s">
        <v>241</v>
      </c>
      <c r="C99" s="4" t="s">
        <v>664</v>
      </c>
      <c r="D99" s="4" t="s">
        <v>742</v>
      </c>
      <c r="E99" s="4" t="s">
        <v>59</v>
      </c>
      <c r="F99" s="12" t="s">
        <v>561</v>
      </c>
      <c r="G99" s="12" t="s">
        <v>560</v>
      </c>
      <c r="H99" s="24">
        <v>1</v>
      </c>
      <c r="I99" s="12" t="s">
        <v>559</v>
      </c>
      <c r="J99" s="12" t="s">
        <v>564</v>
      </c>
      <c r="K99" s="23">
        <v>1009</v>
      </c>
      <c r="L99" s="94">
        <v>-3.3032119830000002</v>
      </c>
      <c r="M99" s="94">
        <v>34.847736032999997</v>
      </c>
      <c r="N99" s="17">
        <v>42820</v>
      </c>
      <c r="O99" s="17">
        <v>42864</v>
      </c>
      <c r="P99" s="23">
        <f t="shared" si="5"/>
        <v>44</v>
      </c>
      <c r="Q99" s="73">
        <f>INDEX([1]Sheet1!$J:$J,MATCH(A99,[1]Sheet1!$A:$A,0))</f>
        <v>90.816719352999996</v>
      </c>
      <c r="R99" s="87" t="s">
        <v>292</v>
      </c>
      <c r="S99" s="79">
        <v>1.8</v>
      </c>
      <c r="T99" s="78">
        <v>7.9</v>
      </c>
      <c r="U99" s="100">
        <v>30</v>
      </c>
      <c r="V99" s="100">
        <v>70</v>
      </c>
      <c r="W99" s="8">
        <v>1.5</v>
      </c>
      <c r="X99" s="12">
        <v>8.8000000000000007</v>
      </c>
      <c r="Y99" s="12">
        <v>65</v>
      </c>
      <c r="Z99" s="12">
        <v>75</v>
      </c>
      <c r="AA99" s="103">
        <v>8.0399999999999991</v>
      </c>
      <c r="AB99">
        <v>55.12</v>
      </c>
      <c r="AC99" s="104">
        <v>23.31</v>
      </c>
      <c r="AD99" s="104">
        <v>8.3800000000000008</v>
      </c>
      <c r="AE99" s="103">
        <f t="shared" si="3"/>
        <v>31.689999999999998</v>
      </c>
      <c r="AF99" s="103">
        <f t="shared" si="4"/>
        <v>88.027777777777771</v>
      </c>
      <c r="AH99" s="103">
        <f>IF(ISBLANK(AC99),"",IF(ISBLANK(AA99),"",IFERROR(((AC99-AA99)/0.36/P99),"")))</f>
        <v>0.96401515151515149</v>
      </c>
      <c r="AJ99" s="103">
        <f>IF(ISBLANK(AE99),"",IF(ISBLANK(AB99),"",IFERROR(((AE99-AB99)/0.36/P99),"")))</f>
        <v>-1.4791666666666665</v>
      </c>
    </row>
    <row r="100" spans="1:37" x14ac:dyDescent="0.25">
      <c r="A100" s="12" t="s">
        <v>206</v>
      </c>
      <c r="B100" s="4" t="s">
        <v>242</v>
      </c>
      <c r="C100" s="4" t="s">
        <v>664</v>
      </c>
      <c r="D100" s="4" t="s">
        <v>743</v>
      </c>
      <c r="E100" s="4" t="s">
        <v>59</v>
      </c>
      <c r="F100" s="12" t="s">
        <v>561</v>
      </c>
      <c r="G100" s="12" t="s">
        <v>560</v>
      </c>
      <c r="H100" s="24">
        <v>2</v>
      </c>
      <c r="I100" s="12" t="s">
        <v>557</v>
      </c>
      <c r="J100" s="12" t="s">
        <v>564</v>
      </c>
      <c r="K100" s="23">
        <v>1006</v>
      </c>
      <c r="L100" s="94">
        <v>-3.40842599</v>
      </c>
      <c r="M100" s="94">
        <v>34.850243982000002</v>
      </c>
      <c r="N100" s="17">
        <v>42820</v>
      </c>
      <c r="O100" s="17">
        <v>42864</v>
      </c>
      <c r="P100" s="23">
        <f t="shared" si="5"/>
        <v>44</v>
      </c>
      <c r="Q100" s="73">
        <f>INDEX([1]Sheet1!$J:$J,MATCH(A100,[1]Sheet1!$A:$A,0))</f>
        <v>90.816719352999996</v>
      </c>
      <c r="R100" s="87" t="s">
        <v>292</v>
      </c>
      <c r="S100" s="79">
        <v>1.1000000000000001</v>
      </c>
      <c r="T100" s="78">
        <v>1.1000000000000001</v>
      </c>
      <c r="U100" s="100">
        <v>15</v>
      </c>
      <c r="V100" s="100">
        <v>28</v>
      </c>
      <c r="W100" s="8">
        <v>1.5</v>
      </c>
      <c r="X100" s="12">
        <v>11.2</v>
      </c>
      <c r="Y100" s="12">
        <v>25</v>
      </c>
      <c r="Z100" s="12">
        <v>55</v>
      </c>
      <c r="AA100" s="103">
        <v>20.78</v>
      </c>
      <c r="AB100">
        <v>54.11</v>
      </c>
      <c r="AC100" s="103">
        <v>14.68</v>
      </c>
      <c r="AD100" s="104">
        <v>14.99</v>
      </c>
      <c r="AE100" s="103">
        <f t="shared" si="3"/>
        <v>29.67</v>
      </c>
      <c r="AF100" s="103">
        <f t="shared" si="4"/>
        <v>82.416666666666671</v>
      </c>
      <c r="AH100" s="103">
        <f>IF(ISBLANK(AC100),"",IF(ISBLANK(AA101),"",IFERROR(((AC100-AA101)/0.36/P100),"")))</f>
        <v>0.72916666666666674</v>
      </c>
      <c r="AI100" s="103">
        <f>IF(ISBLANK(AC100),"",IF(ISBLANK(AC101),"",IFERROR(((AC100-AC101)/0.36/P100),"")))</f>
        <v>0.85227272727272729</v>
      </c>
      <c r="AJ100" s="103">
        <f>IF(ISBLANK(AE100),"",IF(ISBLANK(AB101),"",IFERROR(((AE100-AB101)/0.36/P100),"")))</f>
        <v>-0.79987373737373746</v>
      </c>
      <c r="AK100" s="103">
        <f>IF(ISBLANK(AE101),"",IF(ISBLANK(AE100),"",IFERROR(((AE100-AE101)/0.36/P100),"")))</f>
        <v>0.82954545454545459</v>
      </c>
    </row>
    <row r="101" spans="1:37" x14ac:dyDescent="0.25">
      <c r="A101" s="12" t="s">
        <v>207</v>
      </c>
      <c r="B101" s="4" t="s">
        <v>242</v>
      </c>
      <c r="C101" s="4" t="s">
        <v>664</v>
      </c>
      <c r="D101" s="12" t="s">
        <v>743</v>
      </c>
      <c r="E101" s="4" t="s">
        <v>59</v>
      </c>
      <c r="F101" s="12" t="s">
        <v>561</v>
      </c>
      <c r="G101" s="12" t="s">
        <v>560</v>
      </c>
      <c r="H101" s="24">
        <v>2</v>
      </c>
      <c r="I101" s="12" t="s">
        <v>559</v>
      </c>
      <c r="J101" s="12" t="s">
        <v>564</v>
      </c>
      <c r="K101" s="24">
        <v>1006</v>
      </c>
      <c r="L101" s="94">
        <v>-3.40842599</v>
      </c>
      <c r="M101" s="94">
        <v>34.850243982000002</v>
      </c>
      <c r="N101" s="17">
        <v>42820</v>
      </c>
      <c r="O101" s="17">
        <v>42864</v>
      </c>
      <c r="P101" s="23">
        <f t="shared" si="5"/>
        <v>44</v>
      </c>
      <c r="Q101" s="73">
        <f>INDEX([1]Sheet1!$J:$J,MATCH(A101,[1]Sheet1!$A:$A,0))</f>
        <v>90.816719352999996</v>
      </c>
      <c r="R101" s="87" t="s">
        <v>292</v>
      </c>
      <c r="S101" s="79">
        <v>1.5</v>
      </c>
      <c r="T101" s="78">
        <v>2.6</v>
      </c>
      <c r="U101" s="100">
        <v>10</v>
      </c>
      <c r="V101" s="100">
        <v>40</v>
      </c>
      <c r="W101" s="8">
        <v>1.5</v>
      </c>
      <c r="X101" s="12">
        <v>6.6</v>
      </c>
      <c r="Y101" s="12">
        <v>15</v>
      </c>
      <c r="Z101" s="12">
        <v>35</v>
      </c>
      <c r="AA101" s="103">
        <v>3.13</v>
      </c>
      <c r="AB101">
        <v>42.34</v>
      </c>
      <c r="AC101" s="104">
        <v>1.18</v>
      </c>
      <c r="AD101" s="104">
        <v>15.35</v>
      </c>
      <c r="AE101" s="103">
        <f t="shared" si="3"/>
        <v>16.53</v>
      </c>
      <c r="AF101" s="103">
        <f t="shared" si="4"/>
        <v>45.916666666666671</v>
      </c>
      <c r="AH101" s="103">
        <f>IF(ISBLANK(AC101),"",IF(ISBLANK(AA101),"",IFERROR(((AC101-AA101)/0.36/P101),"")))</f>
        <v>-0.12310606060606061</v>
      </c>
      <c r="AJ101" s="103">
        <f>IF(ISBLANK(AE101),"",IF(ISBLANK(AB101),"",IFERROR(((AE101-AB101)/0.36/P101),"")))</f>
        <v>-1.6294191919191923</v>
      </c>
    </row>
    <row r="102" spans="1:37" x14ac:dyDescent="0.25">
      <c r="A102" s="12" t="s">
        <v>208</v>
      </c>
      <c r="B102" s="12" t="s">
        <v>243</v>
      </c>
      <c r="C102" s="12" t="s">
        <v>664</v>
      </c>
      <c r="D102" s="12" t="s">
        <v>744</v>
      </c>
      <c r="E102" s="4" t="s">
        <v>59</v>
      </c>
      <c r="F102" s="12" t="s">
        <v>561</v>
      </c>
      <c r="G102" s="12" t="s">
        <v>560</v>
      </c>
      <c r="H102" s="24">
        <v>3</v>
      </c>
      <c r="I102" s="12" t="s">
        <v>557</v>
      </c>
      <c r="J102" s="12" t="s">
        <v>564</v>
      </c>
      <c r="K102" s="24">
        <v>1001</v>
      </c>
      <c r="L102" s="94">
        <v>-3.4063160140000002</v>
      </c>
      <c r="M102" s="94">
        <v>34.850407009999998</v>
      </c>
      <c r="N102" s="17">
        <v>42820</v>
      </c>
      <c r="O102" s="17">
        <v>42864</v>
      </c>
      <c r="P102" s="23">
        <f t="shared" si="5"/>
        <v>44</v>
      </c>
      <c r="Q102" s="73">
        <f>INDEX([1]Sheet1!$J:$J,MATCH(A102,[1]Sheet1!$A:$A,0))</f>
        <v>90.816719352999996</v>
      </c>
      <c r="R102" s="87" t="s">
        <v>292</v>
      </c>
      <c r="S102" s="79">
        <v>1.8</v>
      </c>
      <c r="T102" s="78">
        <v>2.2000000000000002</v>
      </c>
      <c r="U102" s="100">
        <v>25</v>
      </c>
      <c r="V102" s="100">
        <v>35</v>
      </c>
      <c r="W102" s="8">
        <v>2</v>
      </c>
      <c r="X102" s="12">
        <v>14.2</v>
      </c>
      <c r="Y102" s="12">
        <v>40</v>
      </c>
      <c r="Z102" s="12">
        <v>55</v>
      </c>
      <c r="AA102" s="71"/>
      <c r="AB102" t="s">
        <v>787</v>
      </c>
      <c r="AC102" s="104">
        <v>13.47</v>
      </c>
      <c r="AD102" s="104">
        <v>14.2</v>
      </c>
      <c r="AE102" s="103">
        <f t="shared" si="3"/>
        <v>27.67</v>
      </c>
      <c r="AF102" s="103">
        <f t="shared" si="4"/>
        <v>76.861111111111114</v>
      </c>
      <c r="AH102" s="103">
        <f>IF(ISBLANK(AC102),"",IF(ISBLANK(AA103),"",IFERROR(((AC102-AA103)/0.36/P102),"")))</f>
        <v>0.74873737373737381</v>
      </c>
      <c r="AI102" s="103">
        <f>IF(ISBLANK(AC102),"",IF(ISBLANK(AC103),"",IFERROR(((AC102-AC103)/0.36/P102),"")))</f>
        <v>0.38257575757575762</v>
      </c>
      <c r="AJ102" s="103">
        <f>IF(ISBLANK(AE102),"",IF(ISBLANK(AB103),"",IFERROR(((AE102-AB103)/0.36/P102),"")))</f>
        <v>-1.6224747474747474</v>
      </c>
      <c r="AK102" s="103">
        <f>IF(ISBLANK(AE103),"",IF(ISBLANK(AE102),"",IFERROR(((AE102-AE103)/0.36/P102),"")))</f>
        <v>-0.76452020202020199</v>
      </c>
    </row>
    <row r="103" spans="1:37" x14ac:dyDescent="0.25">
      <c r="A103" s="12" t="s">
        <v>209</v>
      </c>
      <c r="B103" s="12" t="s">
        <v>243</v>
      </c>
      <c r="C103" s="12" t="s">
        <v>664</v>
      </c>
      <c r="D103" s="12" t="s">
        <v>744</v>
      </c>
      <c r="E103" s="4" t="s">
        <v>59</v>
      </c>
      <c r="F103" s="12" t="s">
        <v>561</v>
      </c>
      <c r="G103" s="12" t="s">
        <v>560</v>
      </c>
      <c r="H103" s="24">
        <v>3</v>
      </c>
      <c r="I103" s="12" t="s">
        <v>559</v>
      </c>
      <c r="J103" s="12" t="s">
        <v>564</v>
      </c>
      <c r="K103" s="24">
        <v>1001</v>
      </c>
      <c r="L103" s="94">
        <v>-3.4063160140000002</v>
      </c>
      <c r="M103" s="94">
        <v>34.850407009999998</v>
      </c>
      <c r="N103" s="17">
        <v>42820</v>
      </c>
      <c r="O103" s="17">
        <v>42864</v>
      </c>
      <c r="P103" s="23">
        <f t="shared" si="5"/>
        <v>44</v>
      </c>
      <c r="Q103" s="73">
        <f>INDEX([1]Sheet1!$J:$J,MATCH(A103,[1]Sheet1!$A:$A,0))</f>
        <v>90.816719352999996</v>
      </c>
      <c r="R103" s="87" t="s">
        <v>292</v>
      </c>
      <c r="S103" s="79">
        <v>1.2</v>
      </c>
      <c r="T103" s="78">
        <v>3.5</v>
      </c>
      <c r="U103" s="100">
        <v>15</v>
      </c>
      <c r="V103" s="100">
        <v>50</v>
      </c>
      <c r="W103" s="8">
        <v>2.5</v>
      </c>
      <c r="X103" s="12">
        <v>14.1</v>
      </c>
      <c r="Y103" s="12">
        <v>15</v>
      </c>
      <c r="Z103" s="12">
        <v>70</v>
      </c>
      <c r="AA103" s="103">
        <v>1.61</v>
      </c>
      <c r="AB103">
        <v>53.37</v>
      </c>
      <c r="AC103" s="104">
        <v>7.41</v>
      </c>
      <c r="AD103" s="104">
        <v>32.369999999999997</v>
      </c>
      <c r="AE103" s="103">
        <f t="shared" si="3"/>
        <v>39.78</v>
      </c>
      <c r="AF103" s="103">
        <f t="shared" si="4"/>
        <v>110.50000000000001</v>
      </c>
      <c r="AH103" s="103">
        <f>IF(ISBLANK(AC103),"",IF(ISBLANK(AA103),"",IFERROR(((AC103-AA103)/0.36/P103),"")))</f>
        <v>0.36616161616161613</v>
      </c>
      <c r="AJ103" s="103">
        <f>IF(ISBLANK(AE103),"",IF(ISBLANK(AB103),"",IFERROR(((AE103-AB103)/0.36/P103),"")))</f>
        <v>-0.8579545454545453</v>
      </c>
    </row>
    <row r="104" spans="1:37" x14ac:dyDescent="0.25">
      <c r="A104" s="12" t="s">
        <v>210</v>
      </c>
      <c r="B104" s="4" t="s">
        <v>244</v>
      </c>
      <c r="C104" s="4" t="s">
        <v>664</v>
      </c>
      <c r="D104" s="4" t="s">
        <v>745</v>
      </c>
      <c r="E104" s="4" t="s">
        <v>59</v>
      </c>
      <c r="F104" s="12" t="s">
        <v>561</v>
      </c>
      <c r="G104" s="12" t="s">
        <v>560</v>
      </c>
      <c r="H104" s="24">
        <v>4</v>
      </c>
      <c r="I104" s="12" t="s">
        <v>557</v>
      </c>
      <c r="J104" s="12" t="s">
        <v>564</v>
      </c>
      <c r="K104" s="23">
        <v>1003</v>
      </c>
      <c r="L104" s="94">
        <v>-3.4068529590000001</v>
      </c>
      <c r="M104" s="94">
        <v>34.851600005999998</v>
      </c>
      <c r="N104" s="17">
        <v>42820</v>
      </c>
      <c r="O104" s="17">
        <v>42864</v>
      </c>
      <c r="P104" s="23">
        <f t="shared" si="5"/>
        <v>44</v>
      </c>
      <c r="Q104" s="73">
        <f>INDEX([1]Sheet1!$J:$J,MATCH(A104,[1]Sheet1!$A:$A,0))</f>
        <v>90.816719352999996</v>
      </c>
      <c r="R104" s="87" t="s">
        <v>292</v>
      </c>
      <c r="S104" s="79">
        <v>1.3</v>
      </c>
      <c r="T104" s="78">
        <v>4.5</v>
      </c>
      <c r="U104" s="100">
        <v>7</v>
      </c>
      <c r="V104" s="100">
        <v>35</v>
      </c>
      <c r="W104" s="8">
        <v>1</v>
      </c>
      <c r="X104" s="12">
        <v>6.1</v>
      </c>
      <c r="Y104" s="12">
        <v>10</v>
      </c>
      <c r="Z104" s="12">
        <v>40</v>
      </c>
      <c r="AA104" s="103">
        <v>9.01</v>
      </c>
      <c r="AB104">
        <v>56.21</v>
      </c>
      <c r="AC104" s="104">
        <v>5.69</v>
      </c>
      <c r="AD104" s="104">
        <v>21.03</v>
      </c>
      <c r="AE104" s="103">
        <f t="shared" si="3"/>
        <v>26.720000000000002</v>
      </c>
      <c r="AF104" s="103">
        <f t="shared" si="4"/>
        <v>74.222222222222229</v>
      </c>
      <c r="AH104" s="103">
        <f>IF(ISBLANK(AC104),"",IF(ISBLANK(AA105),"",IFERROR(((AC104-AA105)/0.36/P104),"")))</f>
        <v>0.23042929292929298</v>
      </c>
      <c r="AI104" s="103">
        <f>IF(ISBLANK(AC104),"",IF(ISBLANK(AC105),"",IFERROR(((AC104-AC105)/0.36/P104),"")))</f>
        <v>-0.66098484848484851</v>
      </c>
      <c r="AJ104" s="103">
        <f>IF(ISBLANK(AE104),"",IF(ISBLANK(AB105),"",IFERROR(((AE104-AB105)/0.36/P104),"")))</f>
        <v>-0.64646464646464641</v>
      </c>
      <c r="AK104" s="103">
        <f>IF(ISBLANK(AE105),"",IF(ISBLANK(AE104),"",IFERROR(((AE104-AE105)/0.36/P104),"")))</f>
        <v>-1.3150252525252524</v>
      </c>
    </row>
    <row r="105" spans="1:37" x14ac:dyDescent="0.25">
      <c r="A105" s="12" t="s">
        <v>211</v>
      </c>
      <c r="B105" s="4" t="s">
        <v>244</v>
      </c>
      <c r="C105" s="4" t="s">
        <v>664</v>
      </c>
      <c r="D105" s="4" t="s">
        <v>745</v>
      </c>
      <c r="E105" s="4" t="s">
        <v>59</v>
      </c>
      <c r="F105" s="12" t="s">
        <v>561</v>
      </c>
      <c r="G105" s="12" t="s">
        <v>560</v>
      </c>
      <c r="H105" s="24">
        <v>4</v>
      </c>
      <c r="I105" s="12" t="s">
        <v>559</v>
      </c>
      <c r="J105" s="12" t="s">
        <v>564</v>
      </c>
      <c r="K105" s="23">
        <v>1003</v>
      </c>
      <c r="L105" s="94">
        <v>-3.4068529590000001</v>
      </c>
      <c r="M105" s="94">
        <v>34.851600005999998</v>
      </c>
      <c r="N105" s="17">
        <v>42820</v>
      </c>
      <c r="O105" s="17">
        <v>42864</v>
      </c>
      <c r="P105" s="23">
        <f t="shared" si="5"/>
        <v>44</v>
      </c>
      <c r="Q105" s="73">
        <f>INDEX([1]Sheet1!$J:$J,MATCH(A105,[1]Sheet1!$A:$A,0))</f>
        <v>90.816719352999996</v>
      </c>
      <c r="R105" s="87" t="s">
        <v>292</v>
      </c>
      <c r="S105" s="79">
        <v>1.2</v>
      </c>
      <c r="T105" s="78">
        <v>3.7</v>
      </c>
      <c r="U105" s="100">
        <v>15</v>
      </c>
      <c r="V105" s="100">
        <v>60</v>
      </c>
      <c r="W105" s="8">
        <v>2</v>
      </c>
      <c r="X105" s="12">
        <v>12.4</v>
      </c>
      <c r="Y105" s="12">
        <v>40</v>
      </c>
      <c r="Z105" s="12">
        <v>75</v>
      </c>
      <c r="AA105" s="103">
        <v>2.04</v>
      </c>
      <c r="AB105">
        <v>36.96</v>
      </c>
      <c r="AC105" s="104">
        <v>16.16</v>
      </c>
      <c r="AD105" s="103">
        <v>31.39</v>
      </c>
      <c r="AE105" s="103">
        <f t="shared" si="3"/>
        <v>47.55</v>
      </c>
      <c r="AF105" s="103">
        <f t="shared" si="4"/>
        <v>132.08333333333334</v>
      </c>
      <c r="AH105" s="103">
        <f>IF(ISBLANK(AC105),"",IF(ISBLANK(AA105),"",IFERROR(((AC105-AA105)/0.36/P105),"")))</f>
        <v>0.89141414141414155</v>
      </c>
      <c r="AJ105" s="103">
        <f>IF(ISBLANK(AE105),"",IF(ISBLANK(AB105),"",IFERROR(((AE105-AB105)/0.36/P105),"")))</f>
        <v>0.66856060606060586</v>
      </c>
    </row>
    <row r="106" spans="1:37" x14ac:dyDescent="0.25">
      <c r="A106" s="12" t="s">
        <v>212</v>
      </c>
      <c r="B106" s="4" t="s">
        <v>245</v>
      </c>
      <c r="C106" s="4" t="s">
        <v>563</v>
      </c>
      <c r="D106" s="4" t="s">
        <v>747</v>
      </c>
      <c r="E106" s="4" t="s">
        <v>137</v>
      </c>
      <c r="F106" s="12" t="s">
        <v>563</v>
      </c>
      <c r="G106" s="12" t="s">
        <v>556</v>
      </c>
      <c r="H106" s="24">
        <v>1</v>
      </c>
      <c r="I106" s="12" t="s">
        <v>557</v>
      </c>
      <c r="J106" s="12" t="s">
        <v>564</v>
      </c>
      <c r="K106" s="24">
        <v>1023</v>
      </c>
      <c r="L106" s="94">
        <v>-2.4377470369999998</v>
      </c>
      <c r="M106" s="94">
        <v>34.855161979999998</v>
      </c>
      <c r="N106" s="17">
        <v>42812</v>
      </c>
      <c r="O106" s="17">
        <v>42872</v>
      </c>
      <c r="P106" s="23">
        <f t="shared" si="5"/>
        <v>60</v>
      </c>
      <c r="Q106" s="73">
        <f>INDEX([1]Sheet1!$J:$J,MATCH(A106,[1]Sheet1!$A:$A,0))</f>
        <v>136.415489476</v>
      </c>
      <c r="R106" s="87" t="s">
        <v>76</v>
      </c>
      <c r="S106" s="78">
        <v>5</v>
      </c>
      <c r="T106" s="78">
        <v>4.5</v>
      </c>
      <c r="U106" s="23">
        <v>15</v>
      </c>
      <c r="V106" s="23">
        <v>50</v>
      </c>
      <c r="W106" s="8">
        <v>5.8</v>
      </c>
      <c r="X106" s="12">
        <v>35.6</v>
      </c>
      <c r="Y106" s="12">
        <v>25</v>
      </c>
      <c r="Z106" s="12">
        <v>60</v>
      </c>
      <c r="AA106" s="71">
        <v>5.0199999999999996</v>
      </c>
      <c r="AB106">
        <v>41.36</v>
      </c>
      <c r="AC106" s="103">
        <v>20.74</v>
      </c>
      <c r="AD106" s="106">
        <v>44.89</v>
      </c>
      <c r="AE106" s="103">
        <f t="shared" si="3"/>
        <v>65.63</v>
      </c>
      <c r="AF106" s="103">
        <f t="shared" si="4"/>
        <v>182.30555555555554</v>
      </c>
      <c r="AH106" s="103">
        <f>IF(ISBLANK(AC106),"",IF(ISBLANK(AA108),"",IFERROR(((AC106-AA108)/0.36/P106),"")))</f>
        <v>0.51018518518518507</v>
      </c>
      <c r="AI106" s="103">
        <f>IF(ISBLANK(AC106),"",IF(ISBLANK(AC108),"",IFERROR(((AC106-AC108)/0.36/P106),"")))</f>
        <v>0.60509259259259252</v>
      </c>
      <c r="AJ106" s="103">
        <f>IF(ISBLANK(AE106),"",IF(ISBLANK(AB108),"",IFERROR(((AE106-AB108)/0.36/P106),"")))</f>
        <v>1.0046296296296295</v>
      </c>
      <c r="AK106" s="103">
        <f>IF(ISBLANK(AE108),"",IF(ISBLANK(AE106),"",IFERROR(((AE106-AE108)/0.36/P106),"")))</f>
        <v>-4.2129629629629475E-2</v>
      </c>
    </row>
    <row r="107" spans="1:37" x14ac:dyDescent="0.25">
      <c r="A107" s="12" t="s">
        <v>213</v>
      </c>
      <c r="B107" s="4" t="s">
        <v>245</v>
      </c>
      <c r="C107" s="4" t="s">
        <v>563</v>
      </c>
      <c r="D107" s="4" t="s">
        <v>747</v>
      </c>
      <c r="E107" s="4" t="s">
        <v>137</v>
      </c>
      <c r="F107" s="12" t="s">
        <v>563</v>
      </c>
      <c r="G107" s="12" t="s">
        <v>556</v>
      </c>
      <c r="H107" s="24">
        <v>1</v>
      </c>
      <c r="I107" s="12" t="s">
        <v>562</v>
      </c>
      <c r="J107" s="12" t="s">
        <v>564</v>
      </c>
      <c r="K107" s="24">
        <v>1023</v>
      </c>
      <c r="L107" s="94">
        <v>-2.4377470369999998</v>
      </c>
      <c r="M107" s="94">
        <v>34.855161979999998</v>
      </c>
      <c r="N107" s="17">
        <v>42812</v>
      </c>
      <c r="O107" s="17">
        <v>42872</v>
      </c>
      <c r="P107" s="23">
        <f t="shared" si="5"/>
        <v>60</v>
      </c>
      <c r="Q107" s="73">
        <f>INDEX([1]Sheet1!$J:$J,MATCH(A107,[1]Sheet1!$A:$A,0))</f>
        <v>136.415489476</v>
      </c>
      <c r="R107" s="87" t="s">
        <v>76</v>
      </c>
      <c r="S107" s="78">
        <v>4.5</v>
      </c>
      <c r="T107" s="78">
        <v>2.5</v>
      </c>
      <c r="U107" s="23">
        <v>7</v>
      </c>
      <c r="V107" s="23">
        <v>45</v>
      </c>
      <c r="W107" s="8">
        <v>4.5</v>
      </c>
      <c r="X107" s="12">
        <v>21.5</v>
      </c>
      <c r="Y107" s="12">
        <v>15</v>
      </c>
      <c r="Z107" s="12">
        <v>50</v>
      </c>
      <c r="AA107" s="71">
        <v>3.18</v>
      </c>
      <c r="AB107">
        <v>50.21</v>
      </c>
      <c r="AC107" s="103">
        <v>9.19</v>
      </c>
      <c r="AD107" s="106">
        <v>39.75</v>
      </c>
      <c r="AE107" s="103">
        <f t="shared" si="3"/>
        <v>48.94</v>
      </c>
      <c r="AF107" s="103">
        <f t="shared" si="4"/>
        <v>135.94444444444446</v>
      </c>
      <c r="AH107" s="103">
        <f>IF(ISBLANK(AC107),"",IF(ISBLANK(AA108),"",IFERROR(((AC107-AA108)/0.36/P107),"")))</f>
        <v>-2.453703703703709E-2</v>
      </c>
      <c r="AI107" s="103">
        <f>IF(ISBLANK(AC107),"",IF(ISBLANK(AC108),"",IFERROR(((AC107-AC108)/0.36/P107),"")))</f>
        <v>7.0370370370370361E-2</v>
      </c>
      <c r="AJ107" s="103">
        <f>IF(ISBLANK(AE107),"",IF(ISBLANK(AB108),"",IFERROR(((AE107-AB108)/0.36/P107),"")))</f>
        <v>0.23194444444444437</v>
      </c>
      <c r="AK107" s="103">
        <f>IF(ISBLANK(AE108),"",IF(ISBLANK(AE107),"",IFERROR(((AE107-AE108)/0.36/P107),"")))</f>
        <v>-0.81481481481481455</v>
      </c>
    </row>
    <row r="108" spans="1:37" x14ac:dyDescent="0.25">
      <c r="A108" s="12" t="s">
        <v>214</v>
      </c>
      <c r="B108" s="4" t="s">
        <v>245</v>
      </c>
      <c r="C108" s="4" t="s">
        <v>563</v>
      </c>
      <c r="D108" s="4" t="s">
        <v>747</v>
      </c>
      <c r="E108" s="4" t="s">
        <v>137</v>
      </c>
      <c r="F108" s="12" t="s">
        <v>563</v>
      </c>
      <c r="G108" s="12" t="s">
        <v>556</v>
      </c>
      <c r="H108" s="24">
        <v>1</v>
      </c>
      <c r="I108" s="12" t="s">
        <v>559</v>
      </c>
      <c r="J108" s="12" t="s">
        <v>564</v>
      </c>
      <c r="K108" s="24">
        <v>1023</v>
      </c>
      <c r="L108" s="94">
        <v>-2.4377470369999998</v>
      </c>
      <c r="M108" s="94">
        <v>34.855161979999998</v>
      </c>
      <c r="N108" s="17">
        <v>42812</v>
      </c>
      <c r="O108" s="17">
        <v>42872</v>
      </c>
      <c r="P108" s="23">
        <f t="shared" si="5"/>
        <v>60</v>
      </c>
      <c r="Q108" s="73">
        <f>INDEX([1]Sheet1!$J:$J,MATCH(A108,[1]Sheet1!$A:$A,0))</f>
        <v>136.415489476</v>
      </c>
      <c r="R108" s="87" t="s">
        <v>76</v>
      </c>
      <c r="S108" s="78">
        <v>5.0999999999999996</v>
      </c>
      <c r="T108" s="78">
        <v>10.9</v>
      </c>
      <c r="U108" s="23">
        <v>8</v>
      </c>
      <c r="V108" s="23">
        <v>55</v>
      </c>
      <c r="W108" s="8">
        <v>4.7</v>
      </c>
      <c r="X108" s="12">
        <v>20.399999999999999</v>
      </c>
      <c r="Y108" s="12">
        <v>15</v>
      </c>
      <c r="Z108" s="12">
        <v>75</v>
      </c>
      <c r="AA108" s="71">
        <v>9.7200000000000006</v>
      </c>
      <c r="AB108">
        <v>43.93</v>
      </c>
      <c r="AC108" s="103">
        <v>7.67</v>
      </c>
      <c r="AD108" s="106">
        <v>58.87</v>
      </c>
      <c r="AE108" s="103">
        <f t="shared" si="3"/>
        <v>66.539999999999992</v>
      </c>
      <c r="AF108" s="103">
        <f t="shared" si="4"/>
        <v>184.83333333333331</v>
      </c>
      <c r="AH108" s="103">
        <f>IF(ISBLANK(AC108),"",IF(ISBLANK(AA108),"",IFERROR(((AC108-AA108)/0.36/P108),"")))</f>
        <v>-9.490740740740744E-2</v>
      </c>
      <c r="AJ108" s="103">
        <f>IF(ISBLANK(AE108),"",IF(ISBLANK(AB108),"",IFERROR(((AE108-AB108)/0.36/P108),"")))</f>
        <v>1.0467592592592589</v>
      </c>
    </row>
    <row r="109" spans="1:37" x14ac:dyDescent="0.25">
      <c r="A109" s="12" t="s">
        <v>215</v>
      </c>
      <c r="B109" s="4" t="s">
        <v>226</v>
      </c>
      <c r="C109" s="4" t="s">
        <v>563</v>
      </c>
      <c r="D109" s="4" t="s">
        <v>748</v>
      </c>
      <c r="E109" s="4" t="s">
        <v>137</v>
      </c>
      <c r="F109" s="12" t="s">
        <v>563</v>
      </c>
      <c r="G109" s="12" t="s">
        <v>556</v>
      </c>
      <c r="H109" s="24">
        <v>2</v>
      </c>
      <c r="I109" s="12" t="s">
        <v>557</v>
      </c>
      <c r="J109" s="12" t="s">
        <v>564</v>
      </c>
      <c r="K109" s="24">
        <v>1025</v>
      </c>
      <c r="L109" s="94">
        <v>-2.43776598</v>
      </c>
      <c r="M109" s="94">
        <v>34.855393991</v>
      </c>
      <c r="N109" s="17">
        <v>42812</v>
      </c>
      <c r="O109" s="17">
        <v>42872</v>
      </c>
      <c r="P109" s="23">
        <f t="shared" si="5"/>
        <v>60</v>
      </c>
      <c r="Q109" s="73">
        <f>INDEX([1]Sheet1!$J:$J,MATCH(A109,[1]Sheet1!$A:$A,0))</f>
        <v>136.415489476</v>
      </c>
      <c r="R109" s="87" t="s">
        <v>76</v>
      </c>
      <c r="S109" s="78">
        <v>5.4</v>
      </c>
      <c r="T109" s="78"/>
      <c r="U109" s="23">
        <v>25</v>
      </c>
      <c r="V109" s="23">
        <v>75</v>
      </c>
      <c r="W109" s="8">
        <v>8</v>
      </c>
      <c r="X109" s="12">
        <v>23.4</v>
      </c>
      <c r="Y109" s="12">
        <v>30</v>
      </c>
      <c r="Z109" s="12">
        <v>85</v>
      </c>
      <c r="AA109" s="71">
        <v>4.68</v>
      </c>
      <c r="AB109">
        <v>41.51</v>
      </c>
      <c r="AC109" s="103">
        <v>32.450000000000003</v>
      </c>
      <c r="AD109" s="106">
        <v>53.54</v>
      </c>
      <c r="AE109" s="103">
        <f t="shared" si="3"/>
        <v>85.990000000000009</v>
      </c>
      <c r="AF109" s="103">
        <f t="shared" si="4"/>
        <v>238.86111111111114</v>
      </c>
      <c r="AH109" s="103">
        <f>IF(ISBLANK(AC109),"",IF(ISBLANK(AA111),"",IFERROR(((AC109-AA111)/0.36/P109),"")))</f>
        <v>1.1550925925925928</v>
      </c>
      <c r="AI109" s="103" t="str">
        <f>IF(ISBLANK(AC109),"",IF(ISBLANK(AC111),"",IFERROR(((AC109-AC111)/0.36/P109),"")))</f>
        <v/>
      </c>
      <c r="AJ109" s="103">
        <f>IF(ISBLANK(AE109),"",IF(ISBLANK(AB111),"",IFERROR(((AE109-AB111)/0.36/P109),"")))</f>
        <v>2.4291666666666671</v>
      </c>
      <c r="AK109" s="103">
        <f>IF(ISBLANK(AE111),"",IF(ISBLANK(AE109),"",IFERROR(((AE109-AE111)/0.36/P109),"")))</f>
        <v>3.5115740740740748</v>
      </c>
    </row>
    <row r="110" spans="1:37" x14ac:dyDescent="0.25">
      <c r="A110" s="12" t="s">
        <v>216</v>
      </c>
      <c r="B110" s="4" t="s">
        <v>226</v>
      </c>
      <c r="C110" s="4" t="s">
        <v>563</v>
      </c>
      <c r="D110" s="4" t="s">
        <v>748</v>
      </c>
      <c r="E110" s="4" t="s">
        <v>137</v>
      </c>
      <c r="F110" s="12" t="s">
        <v>563</v>
      </c>
      <c r="G110" s="12" t="s">
        <v>556</v>
      </c>
      <c r="H110" s="24">
        <v>2</v>
      </c>
      <c r="I110" s="12" t="s">
        <v>562</v>
      </c>
      <c r="J110" s="12" t="s">
        <v>564</v>
      </c>
      <c r="K110" s="24">
        <v>1025</v>
      </c>
      <c r="L110" s="94">
        <v>-2.43776598</v>
      </c>
      <c r="M110" s="94">
        <v>34.855393991</v>
      </c>
      <c r="N110" s="17">
        <v>42812</v>
      </c>
      <c r="O110" s="17">
        <v>42872</v>
      </c>
      <c r="P110" s="23">
        <f t="shared" si="5"/>
        <v>60</v>
      </c>
      <c r="Q110" s="73">
        <f>INDEX([1]Sheet1!$J:$J,MATCH(A110,[1]Sheet1!$A:$A,0))</f>
        <v>136.415489476</v>
      </c>
      <c r="R110" s="87" t="s">
        <v>76</v>
      </c>
      <c r="S110" s="78">
        <v>4.5</v>
      </c>
      <c r="T110" s="78">
        <v>8.9</v>
      </c>
      <c r="U110" s="23">
        <v>10</v>
      </c>
      <c r="V110" s="23">
        <v>65</v>
      </c>
      <c r="W110" s="8">
        <v>5.6</v>
      </c>
      <c r="X110" s="12">
        <v>32</v>
      </c>
      <c r="Y110" s="12">
        <v>10</v>
      </c>
      <c r="Z110" s="12">
        <v>55</v>
      </c>
      <c r="AA110" s="71">
        <v>7.25</v>
      </c>
      <c r="AB110">
        <v>23.44</v>
      </c>
      <c r="AC110" s="103">
        <v>5.81</v>
      </c>
      <c r="AD110" s="106">
        <v>56.07</v>
      </c>
      <c r="AE110" s="103">
        <f t="shared" si="3"/>
        <v>61.88</v>
      </c>
      <c r="AF110" s="103">
        <f t="shared" si="4"/>
        <v>171.88888888888891</v>
      </c>
      <c r="AH110" s="103">
        <f>IF(ISBLANK(AC110),"",IF(ISBLANK(AA111),"",IFERROR(((AC110-AA111)/0.36/P110),"")))</f>
        <v>-7.8240740740740763E-2</v>
      </c>
      <c r="AI110" s="103" t="str">
        <f>IF(ISBLANK(AC110),"",IF(ISBLANK(AC111),"",IFERROR(((AC110-AC111)/0.36/P110),"")))</f>
        <v/>
      </c>
      <c r="AJ110" s="103">
        <f>IF(ISBLANK(AE110),"",IF(ISBLANK(AB111),"",IFERROR(((AE110-AB111)/0.36/P110),"")))</f>
        <v>1.3129629629629633</v>
      </c>
      <c r="AK110" s="103">
        <f>IF(ISBLANK(AE111),"",IF(ISBLANK(AE110),"",IFERROR(((AE110-AE111)/0.36/P110),"")))</f>
        <v>2.3953703703703706</v>
      </c>
    </row>
    <row r="111" spans="1:37" x14ac:dyDescent="0.25">
      <c r="A111" s="12" t="s">
        <v>217</v>
      </c>
      <c r="B111" s="4" t="s">
        <v>226</v>
      </c>
      <c r="C111" s="4" t="s">
        <v>563</v>
      </c>
      <c r="D111" s="4" t="s">
        <v>748</v>
      </c>
      <c r="E111" s="4" t="s">
        <v>137</v>
      </c>
      <c r="F111" s="12" t="s">
        <v>563</v>
      </c>
      <c r="G111" s="12" t="s">
        <v>556</v>
      </c>
      <c r="H111" s="24">
        <v>2</v>
      </c>
      <c r="I111" s="12" t="s">
        <v>559</v>
      </c>
      <c r="J111" s="12" t="s">
        <v>564</v>
      </c>
      <c r="K111" s="24">
        <v>1025</v>
      </c>
      <c r="L111" s="94">
        <v>-2.43776598</v>
      </c>
      <c r="M111" s="94">
        <v>34.855393991</v>
      </c>
      <c r="N111" s="17">
        <v>42812</v>
      </c>
      <c r="O111" s="17">
        <v>42872</v>
      </c>
      <c r="P111" s="23">
        <f t="shared" si="5"/>
        <v>60</v>
      </c>
      <c r="Q111" s="73">
        <f>INDEX([1]Sheet1!$J:$J,MATCH(A111,[1]Sheet1!$A:$A,0))</f>
        <v>136.415489476</v>
      </c>
      <c r="R111" s="87" t="s">
        <v>76</v>
      </c>
      <c r="S111" s="78">
        <v>3</v>
      </c>
      <c r="T111" s="78">
        <v>6.5</v>
      </c>
      <c r="U111" s="23">
        <v>7</v>
      </c>
      <c r="V111" s="23">
        <v>55</v>
      </c>
      <c r="W111" s="8">
        <v>2.2000000000000002</v>
      </c>
      <c r="X111" s="12">
        <v>11.8</v>
      </c>
      <c r="Y111" s="12">
        <v>8</v>
      </c>
      <c r="Z111" s="12">
        <v>25</v>
      </c>
      <c r="AA111" s="71">
        <v>7.5</v>
      </c>
      <c r="AB111">
        <v>33.519999999999996</v>
      </c>
      <c r="AD111" s="106">
        <v>10.14</v>
      </c>
      <c r="AE111" s="103">
        <f t="shared" si="3"/>
        <v>10.14</v>
      </c>
      <c r="AF111" s="103">
        <f t="shared" si="4"/>
        <v>28.166666666666668</v>
      </c>
      <c r="AH111" s="103" t="str">
        <f>IF(ISBLANK(AC111),"",IF(ISBLANK(AA111),"",IFERROR(((AC111-AA111)/0.36/P111),"")))</f>
        <v/>
      </c>
      <c r="AJ111" s="103">
        <f>IF(ISBLANK(AE111),"",IF(ISBLANK(AB111),"",IFERROR(((AE111-AB111)/0.36/P111),"")))</f>
        <v>-1.082407407407407</v>
      </c>
    </row>
    <row r="112" spans="1:37" x14ac:dyDescent="0.25">
      <c r="A112" s="12" t="s">
        <v>218</v>
      </c>
      <c r="B112" s="4" t="s">
        <v>246</v>
      </c>
      <c r="C112" s="4" t="s">
        <v>563</v>
      </c>
      <c r="D112" s="4" t="s">
        <v>749</v>
      </c>
      <c r="E112" s="4" t="s">
        <v>137</v>
      </c>
      <c r="F112" s="12" t="s">
        <v>563</v>
      </c>
      <c r="G112" s="12" t="s">
        <v>556</v>
      </c>
      <c r="H112" s="24">
        <v>3</v>
      </c>
      <c r="I112" s="12" t="s">
        <v>557</v>
      </c>
      <c r="J112" s="12" t="s">
        <v>564</v>
      </c>
      <c r="K112" s="24">
        <v>1027</v>
      </c>
      <c r="L112" s="94">
        <v>-2.4379910339999999</v>
      </c>
      <c r="M112" s="94">
        <v>34.855417963000001</v>
      </c>
      <c r="N112" s="17">
        <v>42812</v>
      </c>
      <c r="O112" s="17">
        <v>42872</v>
      </c>
      <c r="P112" s="23">
        <f t="shared" si="5"/>
        <v>60</v>
      </c>
      <c r="Q112" s="73">
        <f>INDEX([1]Sheet1!$J:$J,MATCH(A112,[1]Sheet1!$A:$A,0))</f>
        <v>136.415489476</v>
      </c>
      <c r="R112" s="87" t="s">
        <v>76</v>
      </c>
      <c r="S112" s="78">
        <v>4.5</v>
      </c>
      <c r="T112" s="78">
        <v>6.7</v>
      </c>
      <c r="U112" s="23">
        <v>10</v>
      </c>
      <c r="V112" s="23">
        <v>50</v>
      </c>
      <c r="W112" s="8">
        <v>5.7</v>
      </c>
      <c r="X112" s="12">
        <v>28.4</v>
      </c>
      <c r="Y112" s="12">
        <v>20</v>
      </c>
      <c r="Z112" s="12">
        <v>65</v>
      </c>
      <c r="AA112" s="71">
        <v>16.940000000000001</v>
      </c>
      <c r="AB112">
        <v>63.150000000000006</v>
      </c>
      <c r="AC112" s="103">
        <v>7.99</v>
      </c>
      <c r="AD112" s="106">
        <v>43.38</v>
      </c>
      <c r="AE112" s="103">
        <f t="shared" si="3"/>
        <v>51.370000000000005</v>
      </c>
      <c r="AF112" s="103">
        <f t="shared" si="4"/>
        <v>142.69444444444446</v>
      </c>
      <c r="AH112" s="103">
        <f>IF(ISBLANK(AC112),"",IF(ISBLANK(AA114),"",IFERROR(((AC112-AA114)/0.36/P112),"")))</f>
        <v>7.7777777777777807E-2</v>
      </c>
      <c r="AI112" s="103">
        <f>IF(ISBLANK(AC112),"",IF(ISBLANK(AC114),"",IFERROR(((AC112-AC114)/0.36/P112),"")))</f>
        <v>-0.62777777777777788</v>
      </c>
      <c r="AJ112" s="103">
        <f>IF(ISBLANK(AE112),"",IF(ISBLANK(AB114),"",IFERROR(((AE112-AB114)/0.36/P112),"")))</f>
        <v>0.55972222222222234</v>
      </c>
      <c r="AK112" s="103">
        <f>IF(ISBLANK(AE114),"",IF(ISBLANK(AE112),"",IFERROR(((AE112-AE114)/0.36/P112),"")))</f>
        <v>-0.14814814814814828</v>
      </c>
    </row>
    <row r="113" spans="1:39" x14ac:dyDescent="0.25">
      <c r="A113" s="12" t="s">
        <v>219</v>
      </c>
      <c r="B113" s="4" t="s">
        <v>246</v>
      </c>
      <c r="C113" s="4" t="s">
        <v>563</v>
      </c>
      <c r="D113" s="4" t="s">
        <v>749</v>
      </c>
      <c r="E113" s="4" t="s">
        <v>137</v>
      </c>
      <c r="F113" s="12" t="s">
        <v>563</v>
      </c>
      <c r="G113" s="12" t="s">
        <v>556</v>
      </c>
      <c r="H113" s="24">
        <v>3</v>
      </c>
      <c r="I113" s="12" t="s">
        <v>562</v>
      </c>
      <c r="J113" s="12" t="s">
        <v>564</v>
      </c>
      <c r="K113" s="24">
        <v>1027</v>
      </c>
      <c r="L113" s="94">
        <v>-2.4379910339999999</v>
      </c>
      <c r="M113" s="94">
        <v>34.855417963000001</v>
      </c>
      <c r="N113" s="17">
        <v>42812</v>
      </c>
      <c r="O113" s="17">
        <v>42872</v>
      </c>
      <c r="P113" s="23">
        <f t="shared" si="5"/>
        <v>60</v>
      </c>
      <c r="Q113" s="73">
        <f>INDEX([1]Sheet1!$J:$J,MATCH(A113,[1]Sheet1!$A:$A,0))</f>
        <v>136.415489476</v>
      </c>
      <c r="R113" s="87" t="s">
        <v>76</v>
      </c>
      <c r="S113" s="78">
        <v>5.0999999999999996</v>
      </c>
      <c r="T113" s="78">
        <v>7.8</v>
      </c>
      <c r="U113" s="23">
        <v>15</v>
      </c>
      <c r="V113" s="23">
        <v>50</v>
      </c>
      <c r="W113" s="8">
        <v>3.6</v>
      </c>
      <c r="X113" s="12">
        <v>24.6</v>
      </c>
      <c r="Y113" s="12">
        <v>10</v>
      </c>
      <c r="Z113" s="12">
        <v>70</v>
      </c>
      <c r="AA113" s="71">
        <v>9.1199999999999992</v>
      </c>
      <c r="AB113">
        <v>40.08</v>
      </c>
      <c r="AC113" s="103">
        <v>5.26</v>
      </c>
      <c r="AD113" s="106">
        <v>58.58</v>
      </c>
      <c r="AE113" s="103">
        <f t="shared" si="3"/>
        <v>63.839999999999996</v>
      </c>
      <c r="AF113" s="103">
        <f t="shared" si="4"/>
        <v>177.33333333333334</v>
      </c>
      <c r="AH113" s="103">
        <f>IF(ISBLANK(AC113),"",IF(ISBLANK(AA114),"",IFERROR(((AC113-AA114)/0.36/P113),"")))</f>
        <v>-4.8611111111111098E-2</v>
      </c>
      <c r="AI113" s="103">
        <f>IF(ISBLANK(AC113),"",IF(ISBLANK(AC114),"",IFERROR(((AC113-AC114)/0.36/P113),"")))</f>
        <v>-0.75416666666666665</v>
      </c>
      <c r="AJ113" s="103">
        <f>IF(ISBLANK(AE113),"",IF(ISBLANK(AB114),"",IFERROR(((AE113-AB114)/0.36/P113),"")))</f>
        <v>1.1370370370370368</v>
      </c>
      <c r="AK113" s="103">
        <f>IF(ISBLANK(AE114),"",IF(ISBLANK(AE113),"",IFERROR(((AE113-AE114)/0.36/P113),"")))</f>
        <v>0.4291666666666662</v>
      </c>
    </row>
    <row r="114" spans="1:39" x14ac:dyDescent="0.25">
      <c r="A114" s="12" t="s">
        <v>220</v>
      </c>
      <c r="B114" s="4" t="s">
        <v>246</v>
      </c>
      <c r="C114" s="4" t="s">
        <v>563</v>
      </c>
      <c r="D114" s="4" t="s">
        <v>749</v>
      </c>
      <c r="E114" s="4" t="s">
        <v>137</v>
      </c>
      <c r="F114" s="12" t="s">
        <v>563</v>
      </c>
      <c r="G114" s="12" t="s">
        <v>556</v>
      </c>
      <c r="H114" s="24">
        <v>3</v>
      </c>
      <c r="I114" s="12" t="s">
        <v>559</v>
      </c>
      <c r="J114" s="12" t="s">
        <v>564</v>
      </c>
      <c r="K114" s="24">
        <v>1027</v>
      </c>
      <c r="L114" s="94">
        <v>-2.4379910339999999</v>
      </c>
      <c r="M114" s="94">
        <v>34.855417963000001</v>
      </c>
      <c r="N114" s="17">
        <v>42812</v>
      </c>
      <c r="O114" s="17">
        <v>42872</v>
      </c>
      <c r="P114" s="23">
        <f t="shared" si="5"/>
        <v>60</v>
      </c>
      <c r="Q114" s="73">
        <f>INDEX([1]Sheet1!$J:$J,MATCH(A114,[1]Sheet1!$A:$A,0))</f>
        <v>136.415489476</v>
      </c>
      <c r="R114" s="87" t="s">
        <v>76</v>
      </c>
      <c r="S114" s="78">
        <v>3.9</v>
      </c>
      <c r="T114" s="78">
        <v>7.7</v>
      </c>
      <c r="U114" s="23">
        <v>15</v>
      </c>
      <c r="V114" s="23">
        <v>45</v>
      </c>
      <c r="W114" s="8">
        <v>4.5</v>
      </c>
      <c r="X114" s="12">
        <v>22.4</v>
      </c>
      <c r="Y114" s="12">
        <v>20</v>
      </c>
      <c r="Z114" s="12">
        <v>55</v>
      </c>
      <c r="AA114" s="71">
        <v>6.31</v>
      </c>
      <c r="AB114">
        <v>39.28</v>
      </c>
      <c r="AC114" s="103">
        <v>21.55</v>
      </c>
      <c r="AD114" s="106">
        <v>33.020000000000003</v>
      </c>
      <c r="AE114" s="103">
        <f t="shared" si="3"/>
        <v>54.570000000000007</v>
      </c>
      <c r="AF114" s="103">
        <f t="shared" si="4"/>
        <v>151.58333333333337</v>
      </c>
      <c r="AH114" s="103">
        <f>IF(ISBLANK(AC114),"",IF(ISBLANK(AA114),"",IFERROR(((AC114-AA114)/0.36/P114),"")))</f>
        <v>0.70555555555555571</v>
      </c>
      <c r="AJ114" s="103">
        <f>IF(ISBLANK(AE114),"",IF(ISBLANK(AB114),"",IFERROR(((AE114-AB114)/0.36/P114),"")))</f>
        <v>0.70787037037037071</v>
      </c>
    </row>
    <row r="115" spans="1:39" x14ac:dyDescent="0.25">
      <c r="A115" s="12" t="s">
        <v>221</v>
      </c>
      <c r="B115" s="4" t="s">
        <v>247</v>
      </c>
      <c r="C115" s="4" t="s">
        <v>563</v>
      </c>
      <c r="D115" s="4" t="s">
        <v>750</v>
      </c>
      <c r="E115" s="4" t="s">
        <v>137</v>
      </c>
      <c r="F115" s="12" t="s">
        <v>563</v>
      </c>
      <c r="G115" s="12" t="s">
        <v>556</v>
      </c>
      <c r="H115" s="24">
        <v>4</v>
      </c>
      <c r="I115" s="12" t="s">
        <v>557</v>
      </c>
      <c r="J115" s="12" t="s">
        <v>564</v>
      </c>
      <c r="K115" s="98">
        <v>1026</v>
      </c>
      <c r="L115" s="96">
        <v>-2.4380789599999999</v>
      </c>
      <c r="M115" s="96">
        <v>34.854988976999998</v>
      </c>
      <c r="N115" s="17">
        <v>42812</v>
      </c>
      <c r="O115" s="17">
        <v>42872</v>
      </c>
      <c r="P115" s="23">
        <f t="shared" si="5"/>
        <v>60</v>
      </c>
      <c r="Q115" s="73">
        <f>INDEX([1]Sheet1!$J:$J,MATCH(A115,[1]Sheet1!$A:$A,0))</f>
        <v>136.415489476</v>
      </c>
      <c r="R115" s="87" t="s">
        <v>76</v>
      </c>
      <c r="S115" s="78">
        <v>4</v>
      </c>
      <c r="T115" s="78">
        <v>10.1</v>
      </c>
      <c r="U115" s="23">
        <v>6</v>
      </c>
      <c r="V115" s="23">
        <v>50</v>
      </c>
      <c r="W115" s="8">
        <v>5.5</v>
      </c>
      <c r="X115" s="12">
        <v>24.4</v>
      </c>
      <c r="Y115" s="12">
        <v>20</v>
      </c>
      <c r="Z115" s="12">
        <v>60</v>
      </c>
      <c r="AA115" s="71">
        <v>9.73</v>
      </c>
      <c r="AB115">
        <v>51.900000000000006</v>
      </c>
      <c r="AC115" s="103">
        <v>8.14</v>
      </c>
      <c r="AD115" s="106">
        <v>53.85</v>
      </c>
      <c r="AE115" s="103">
        <f t="shared" si="3"/>
        <v>61.99</v>
      </c>
      <c r="AF115" s="103">
        <f t="shared" si="4"/>
        <v>172.19444444444446</v>
      </c>
      <c r="AH115" s="103">
        <f>IF(ISBLANK(AC115),"",IF(ISBLANK(AA117),"",IFERROR(((AC115-AA117)/0.36/P115),"")))</f>
        <v>-4.3518518518518498E-2</v>
      </c>
      <c r="AI115" s="103">
        <f>IF(ISBLANK(AC115),"",IF(ISBLANK(AC117),"",IFERROR(((AC115-AC117)/0.36/P115),"")))</f>
        <v>0.15138888888888893</v>
      </c>
      <c r="AJ115" s="103">
        <f>IF(ISBLANK(AE115),"",IF(ISBLANK(AB117),"",IFERROR(((AE115-AB117)/0.36/P115),"")))</f>
        <v>1.1805555555555558</v>
      </c>
      <c r="AK115" s="103">
        <f>IF(ISBLANK(AE117),"",IF(ISBLANK(AE115),"",IFERROR(((AE115-AE117)/0.36/P115),"")))</f>
        <v>0.57870370370370405</v>
      </c>
    </row>
    <row r="116" spans="1:39" x14ac:dyDescent="0.25">
      <c r="A116" s="12" t="s">
        <v>222</v>
      </c>
      <c r="B116" s="4" t="s">
        <v>247</v>
      </c>
      <c r="C116" s="4" t="s">
        <v>563</v>
      </c>
      <c r="D116" s="4" t="s">
        <v>750</v>
      </c>
      <c r="E116" s="4" t="s">
        <v>137</v>
      </c>
      <c r="F116" s="12" t="s">
        <v>563</v>
      </c>
      <c r="G116" s="12" t="s">
        <v>556</v>
      </c>
      <c r="H116" s="24">
        <v>4</v>
      </c>
      <c r="I116" s="12" t="s">
        <v>562</v>
      </c>
      <c r="J116" s="12" t="s">
        <v>564</v>
      </c>
      <c r="K116" s="98">
        <v>1026</v>
      </c>
      <c r="L116" s="96">
        <v>-2.4380789599999999</v>
      </c>
      <c r="M116" s="96">
        <v>34.854988976999998</v>
      </c>
      <c r="N116" s="17">
        <v>42812</v>
      </c>
      <c r="O116" s="17">
        <v>42872</v>
      </c>
      <c r="P116" s="23">
        <f t="shared" si="5"/>
        <v>60</v>
      </c>
      <c r="Q116" s="73">
        <f>INDEX([1]Sheet1!$J:$J,MATCH(A116,[1]Sheet1!$A:$A,0))</f>
        <v>136.415489476</v>
      </c>
      <c r="R116" s="87" t="s">
        <v>76</v>
      </c>
      <c r="S116" s="78">
        <v>5.3</v>
      </c>
      <c r="T116" s="78">
        <v>7</v>
      </c>
      <c r="U116" s="23">
        <v>25</v>
      </c>
      <c r="V116" s="23">
        <v>65</v>
      </c>
      <c r="W116" s="8">
        <v>10.5</v>
      </c>
      <c r="X116" s="12">
        <v>28</v>
      </c>
      <c r="Y116" s="12">
        <v>25</v>
      </c>
      <c r="Z116" s="12">
        <v>85</v>
      </c>
      <c r="AA116" s="71">
        <f>14.41+11.87</f>
        <v>26.28</v>
      </c>
      <c r="AB116">
        <v>60.69</v>
      </c>
      <c r="AC116" s="103">
        <v>21.61</v>
      </c>
      <c r="AD116" s="106">
        <v>66.91</v>
      </c>
      <c r="AE116" s="103">
        <f t="shared" si="3"/>
        <v>88.52</v>
      </c>
      <c r="AF116" s="103">
        <f t="shared" si="4"/>
        <v>245.88888888888889</v>
      </c>
      <c r="AH116" s="103">
        <f>IF(ISBLANK(AC116),"",IF(ISBLANK(AA117),"",IFERROR(((AC116-AA117)/0.36/P116),"")))</f>
        <v>0.5800925925925926</v>
      </c>
      <c r="AI116" s="103">
        <f>IF(ISBLANK(AC116),"",IF(ISBLANK(AC117),"",IFERROR(((AC116-AC117)/0.36/P116),"")))</f>
        <v>0.77500000000000002</v>
      </c>
      <c r="AJ116" s="103">
        <f>IF(ISBLANK(AE116),"",IF(ISBLANK(AB117),"",IFERROR(((AE116-AB117)/0.36/P116),"")))</f>
        <v>2.4087962962962961</v>
      </c>
      <c r="AK116" s="103">
        <f>IF(ISBLANK(AE117),"",IF(ISBLANK(AE116),"",IFERROR(((AE116-AE117)/0.36/P116),"")))</f>
        <v>1.8069444444444445</v>
      </c>
    </row>
    <row r="117" spans="1:39" s="46" customFormat="1" x14ac:dyDescent="0.25">
      <c r="A117" s="45" t="s">
        <v>223</v>
      </c>
      <c r="B117" s="47" t="s">
        <v>247</v>
      </c>
      <c r="C117" s="47" t="s">
        <v>563</v>
      </c>
      <c r="D117" s="47" t="s">
        <v>750</v>
      </c>
      <c r="E117" s="47" t="s">
        <v>137</v>
      </c>
      <c r="F117" s="45" t="s">
        <v>563</v>
      </c>
      <c r="G117" s="45" t="s">
        <v>556</v>
      </c>
      <c r="H117" s="65">
        <v>4</v>
      </c>
      <c r="I117" s="45" t="s">
        <v>559</v>
      </c>
      <c r="J117" s="45" t="s">
        <v>564</v>
      </c>
      <c r="K117" s="65">
        <v>1026</v>
      </c>
      <c r="L117" s="95">
        <v>-2.4380789599999999</v>
      </c>
      <c r="M117" s="95">
        <v>34.854988976999998</v>
      </c>
      <c r="N117" s="55">
        <v>42812</v>
      </c>
      <c r="O117" s="55">
        <v>42872</v>
      </c>
      <c r="P117" s="56">
        <f t="shared" si="5"/>
        <v>60</v>
      </c>
      <c r="Q117" s="74">
        <f>INDEX([1]Sheet1!$J:$J,MATCH(A117,[1]Sheet1!$A:$A,0))</f>
        <v>136.415489476</v>
      </c>
      <c r="R117" s="88" t="s">
        <v>76</v>
      </c>
      <c r="S117" s="80">
        <v>3</v>
      </c>
      <c r="T117" s="80">
        <v>6</v>
      </c>
      <c r="U117" s="56">
        <v>4</v>
      </c>
      <c r="V117" s="56">
        <v>45</v>
      </c>
      <c r="W117" s="57">
        <v>5</v>
      </c>
      <c r="X117" s="45">
        <v>20.399999999999999</v>
      </c>
      <c r="Y117" s="45">
        <v>10</v>
      </c>
      <c r="Z117" s="45">
        <v>60</v>
      </c>
      <c r="AA117" s="72">
        <v>9.08</v>
      </c>
      <c r="AB117" s="46">
        <v>36.49</v>
      </c>
      <c r="AC117" s="105">
        <v>4.87</v>
      </c>
      <c r="AD117" s="107">
        <v>44.62</v>
      </c>
      <c r="AE117" s="105">
        <f t="shared" si="3"/>
        <v>49.489999999999995</v>
      </c>
      <c r="AF117" s="103">
        <f t="shared" si="4"/>
        <v>137.4722222222222</v>
      </c>
      <c r="AG117" s="105"/>
      <c r="AH117" s="105">
        <f>IF(ISBLANK(AC117),"",IF(ISBLANK(AA117),"",IFERROR(((AC117-AA117)/0.36/P117),"")))</f>
        <v>-0.19490740740740742</v>
      </c>
      <c r="AI117" s="105"/>
      <c r="AJ117" s="105">
        <f>IF(ISBLANK(AE117),"",IF(ISBLANK(AB117),"",IFERROR(((AE117-AB117)/0.36/P117),"")))</f>
        <v>0.60185185185185153</v>
      </c>
      <c r="AK117" s="105"/>
      <c r="AL117" s="105"/>
      <c r="AM117" s="105"/>
    </row>
    <row r="118" spans="1:39" x14ac:dyDescent="0.25">
      <c r="A118" s="12" t="s">
        <v>294</v>
      </c>
      <c r="B118" s="4" t="s">
        <v>513</v>
      </c>
      <c r="C118" s="4" t="s">
        <v>661</v>
      </c>
      <c r="D118" s="4" t="s">
        <v>730</v>
      </c>
      <c r="E118" s="4" t="s">
        <v>14</v>
      </c>
      <c r="F118" s="12" t="s">
        <v>555</v>
      </c>
      <c r="G118" s="12" t="s">
        <v>556</v>
      </c>
      <c r="H118" s="24">
        <v>1</v>
      </c>
      <c r="I118" s="12" t="s">
        <v>557</v>
      </c>
      <c r="J118" s="12" t="s">
        <v>565</v>
      </c>
      <c r="K118" s="23">
        <v>954</v>
      </c>
      <c r="L118" s="94">
        <v>-2.2724839860000001</v>
      </c>
      <c r="M118" s="94">
        <v>34.023325982999999</v>
      </c>
      <c r="N118" s="17">
        <v>42868</v>
      </c>
      <c r="O118" s="21">
        <v>42940</v>
      </c>
      <c r="P118" s="23">
        <f t="shared" si="5"/>
        <v>72</v>
      </c>
      <c r="Q118" s="73">
        <f>INDEX([1]Sheet1!$J:$J,MATCH(A118,[1]Sheet1!$A:$A,0))</f>
        <v>95.971684111000002</v>
      </c>
      <c r="R118" s="87" t="s">
        <v>39</v>
      </c>
      <c r="S118" s="78">
        <v>1.5</v>
      </c>
      <c r="T118" s="78">
        <v>7.4</v>
      </c>
      <c r="U118" s="23">
        <v>5</v>
      </c>
      <c r="V118" s="23">
        <v>25</v>
      </c>
      <c r="W118" s="1">
        <v>1.6</v>
      </c>
      <c r="X118" s="12">
        <v>7.2</v>
      </c>
      <c r="Y118" s="12">
        <v>5</v>
      </c>
      <c r="Z118" s="12">
        <v>17</v>
      </c>
      <c r="AA118">
        <v>2.2200000000000002</v>
      </c>
      <c r="AB118">
        <v>25.709999999999997</v>
      </c>
      <c r="AC118" s="71">
        <v>8.41</v>
      </c>
      <c r="AD118" s="106">
        <v>14.08</v>
      </c>
      <c r="AE118" s="103">
        <f t="shared" si="3"/>
        <v>22.490000000000002</v>
      </c>
      <c r="AF118" s="103">
        <f t="shared" si="4"/>
        <v>62.472222222222229</v>
      </c>
      <c r="AH118" s="103">
        <f>IF(ISBLANK(AC118),"",IF(ISBLANK(AA119),"",IFERROR(((AC118-AA119)/0.36/P118),"")))</f>
        <v>-0.22723765432098769</v>
      </c>
      <c r="AI118" s="103">
        <f>IF(ISBLANK(AC118),"",IF(ISBLANK(AC118),"",IFERROR(((AC118-AC119)/0.36/P118),"")))</f>
        <v>0.20100308641975309</v>
      </c>
      <c r="AJ118" s="103">
        <f>IF(ISBLANK(AB119),"",IF(ISBLANK(AE118),"",IFERROR(((AE118-AB119)/0.36/P118),"")))</f>
        <v>-1.0447530864197534</v>
      </c>
      <c r="AK118" s="103">
        <f>IF(ISBLANK(AE119),"",IF(ISBLANK(AE118),"",IFERROR(((AE118-AE119)/0.36/P118),"")))</f>
        <v>0.12191358024691373</v>
      </c>
    </row>
    <row r="119" spans="1:39" x14ac:dyDescent="0.25">
      <c r="A119" s="12" t="s">
        <v>295</v>
      </c>
      <c r="B119" s="4" t="s">
        <v>513</v>
      </c>
      <c r="C119" s="4" t="s">
        <v>661</v>
      </c>
      <c r="D119" s="4" t="s">
        <v>730</v>
      </c>
      <c r="E119" s="4" t="s">
        <v>14</v>
      </c>
      <c r="F119" s="12" t="s">
        <v>555</v>
      </c>
      <c r="G119" s="12" t="s">
        <v>556</v>
      </c>
      <c r="H119" s="24">
        <v>1</v>
      </c>
      <c r="I119" s="12" t="s">
        <v>559</v>
      </c>
      <c r="J119" s="12" t="s">
        <v>565</v>
      </c>
      <c r="K119" s="23">
        <v>954</v>
      </c>
      <c r="L119" s="94">
        <v>-2.2724839860000001</v>
      </c>
      <c r="M119" s="94">
        <v>34.023325982999999</v>
      </c>
      <c r="N119" s="17">
        <v>42868</v>
      </c>
      <c r="O119" s="21">
        <v>42940</v>
      </c>
      <c r="P119" s="23">
        <f t="shared" si="5"/>
        <v>72</v>
      </c>
      <c r="Q119" s="73">
        <f>INDEX([1]Sheet1!$J:$J,MATCH(A119,[1]Sheet1!$A:$A,0))</f>
        <v>95.971684111000002</v>
      </c>
      <c r="R119" s="87" t="s">
        <v>39</v>
      </c>
      <c r="S119" s="78">
        <v>4</v>
      </c>
      <c r="T119" s="78">
        <v>12.2</v>
      </c>
      <c r="U119" s="23">
        <v>12</v>
      </c>
      <c r="V119" s="23">
        <v>35</v>
      </c>
      <c r="W119" s="1">
        <v>2</v>
      </c>
      <c r="X119" s="12">
        <v>6.8</v>
      </c>
      <c r="Y119" s="12">
        <v>8</v>
      </c>
      <c r="Z119" s="12">
        <v>25</v>
      </c>
      <c r="AA119">
        <v>14.3</v>
      </c>
      <c r="AB119">
        <v>49.570000000000007</v>
      </c>
      <c r="AC119" s="71">
        <v>3.2</v>
      </c>
      <c r="AD119" s="106">
        <v>16.13</v>
      </c>
      <c r="AE119" s="103">
        <f t="shared" si="3"/>
        <v>19.329999999999998</v>
      </c>
      <c r="AF119" s="103">
        <f t="shared" si="4"/>
        <v>53.694444444444443</v>
      </c>
      <c r="AH119" s="103">
        <f>IF(ISBLANK(AC119),"",IF(ISBLANK(AA119),"",IFERROR(((AC119-AA119)/0.36/P119),"")))</f>
        <v>-0.42824074074074081</v>
      </c>
      <c r="AJ119" s="103">
        <f>IF(ISBLANK(AE119),"",IF(ISBLANK(AB119),"",IFERROR(((AE119-AB119)/0.36/P119),"")))</f>
        <v>-1.166666666666667</v>
      </c>
    </row>
    <row r="120" spans="1:39" x14ac:dyDescent="0.25">
      <c r="A120" s="12" t="s">
        <v>296</v>
      </c>
      <c r="B120" s="4" t="s">
        <v>514</v>
      </c>
      <c r="C120" s="4" t="s">
        <v>661</v>
      </c>
      <c r="D120" s="4" t="s">
        <v>731</v>
      </c>
      <c r="E120" s="4" t="s">
        <v>14</v>
      </c>
      <c r="F120" s="12" t="s">
        <v>555</v>
      </c>
      <c r="G120" s="12" t="s">
        <v>556</v>
      </c>
      <c r="H120" s="24">
        <v>2</v>
      </c>
      <c r="I120" s="12" t="s">
        <v>557</v>
      </c>
      <c r="J120" s="12" t="s">
        <v>565</v>
      </c>
      <c r="K120" s="23">
        <v>953</v>
      </c>
      <c r="L120" s="94">
        <v>-2.2783000210000002</v>
      </c>
      <c r="M120" s="94">
        <v>34.024458965000001</v>
      </c>
      <c r="N120" s="17">
        <v>42868</v>
      </c>
      <c r="O120" s="21">
        <v>42940</v>
      </c>
      <c r="P120" s="23">
        <f t="shared" si="5"/>
        <v>72</v>
      </c>
      <c r="Q120" s="73">
        <f>INDEX([1]Sheet1!$J:$J,MATCH(A120,[1]Sheet1!$A:$A,0))</f>
        <v>95.971684111000002</v>
      </c>
      <c r="R120" s="87" t="s">
        <v>39</v>
      </c>
      <c r="S120" s="78">
        <v>3</v>
      </c>
      <c r="T120" s="78">
        <v>25.4</v>
      </c>
      <c r="U120" s="23">
        <v>40</v>
      </c>
      <c r="V120" s="23">
        <v>70</v>
      </c>
      <c r="W120" s="1">
        <v>2</v>
      </c>
      <c r="X120" s="12">
        <v>4.2</v>
      </c>
      <c r="Y120" s="12">
        <v>10</v>
      </c>
      <c r="Z120" s="12">
        <v>27</v>
      </c>
      <c r="AA120">
        <v>14.86</v>
      </c>
      <c r="AB120">
        <v>52.69</v>
      </c>
      <c r="AC120" s="71">
        <v>7.67</v>
      </c>
      <c r="AD120" s="106">
        <v>23.28</v>
      </c>
      <c r="AE120" s="103">
        <f t="shared" si="3"/>
        <v>30.950000000000003</v>
      </c>
      <c r="AF120" s="103">
        <f t="shared" si="4"/>
        <v>85.972222222222229</v>
      </c>
      <c r="AH120" s="103" t="str">
        <f>IF(ISBLANK(AC120),"",IF(ISBLANK(AA121),"",IFERROR(((AC120-AA121)/0.36/P120),"")))</f>
        <v/>
      </c>
      <c r="AI120" s="103">
        <f>IF(ISBLANK(AC120),"",IF(ISBLANK(AC120),"",IFERROR(((AC120-AC121)/0.36/P120),"")))</f>
        <v>0.13117283950617287</v>
      </c>
      <c r="AJ120" s="103">
        <f>IF(ISBLANK(AB121),"",IF(ISBLANK(AE120),"",IFERROR(((AE120-AB121)/0.36/P120),"")))</f>
        <v>0.69367283950617298</v>
      </c>
      <c r="AK120" s="103">
        <f>IF(ISBLANK(AE121),"",IF(ISBLANK(AE120),"",IFERROR(((AE120-AE121)/0.36/P120),"")))</f>
        <v>0.55941358024691368</v>
      </c>
    </row>
    <row r="121" spans="1:39" x14ac:dyDescent="0.25">
      <c r="A121" s="12" t="s">
        <v>297</v>
      </c>
      <c r="B121" s="4" t="s">
        <v>514</v>
      </c>
      <c r="C121" s="4" t="s">
        <v>661</v>
      </c>
      <c r="D121" s="4" t="s">
        <v>731</v>
      </c>
      <c r="E121" s="4" t="s">
        <v>14</v>
      </c>
      <c r="F121" s="12" t="s">
        <v>555</v>
      </c>
      <c r="G121" s="12" t="s">
        <v>556</v>
      </c>
      <c r="H121" s="24">
        <v>2</v>
      </c>
      <c r="I121" s="12" t="s">
        <v>559</v>
      </c>
      <c r="J121" s="12" t="s">
        <v>565</v>
      </c>
      <c r="K121" s="23">
        <v>953</v>
      </c>
      <c r="L121" s="94">
        <v>-2.2783000210000002</v>
      </c>
      <c r="M121" s="94">
        <v>34.024458965000001</v>
      </c>
      <c r="N121" s="17">
        <v>42868</v>
      </c>
      <c r="O121" s="21">
        <v>42940</v>
      </c>
      <c r="P121" s="23">
        <f t="shared" si="5"/>
        <v>72</v>
      </c>
      <c r="Q121" s="73">
        <f>INDEX([1]Sheet1!$J:$J,MATCH(A121,[1]Sheet1!$A:$A,0))</f>
        <v>95.971684111000002</v>
      </c>
      <c r="R121" s="87" t="s">
        <v>39</v>
      </c>
      <c r="S121" s="78">
        <v>2.5</v>
      </c>
      <c r="T121" s="78">
        <v>13.2</v>
      </c>
      <c r="U121" s="23">
        <v>25</v>
      </c>
      <c r="V121" s="23">
        <v>55</v>
      </c>
      <c r="W121" s="1">
        <v>1.5</v>
      </c>
      <c r="X121" s="12">
        <v>10.199999999999999</v>
      </c>
      <c r="Y121" s="12">
        <v>8</v>
      </c>
      <c r="Z121" s="12">
        <v>25</v>
      </c>
      <c r="AB121">
        <v>12.97</v>
      </c>
      <c r="AC121" s="71">
        <v>4.2699999999999996</v>
      </c>
      <c r="AD121" s="106">
        <v>12.18</v>
      </c>
      <c r="AE121" s="103">
        <f t="shared" si="3"/>
        <v>16.45</v>
      </c>
      <c r="AF121" s="103">
        <f t="shared" si="4"/>
        <v>45.694444444444443</v>
      </c>
      <c r="AH121" s="103" t="str">
        <f>IF(ISBLANK(AC121),"",IF(ISBLANK(AA121),"",IFERROR(((AC121-AA121)/0.36/P121),"")))</f>
        <v/>
      </c>
      <c r="AJ121" s="103">
        <f>IF(ISBLANK(AE121),"",IF(ISBLANK(AB121),"",IFERROR(((AE121-AB121)/0.36/P121),"")))</f>
        <v>0.13425925925925919</v>
      </c>
    </row>
    <row r="122" spans="1:39" x14ac:dyDescent="0.25">
      <c r="A122" s="12" t="s">
        <v>298</v>
      </c>
      <c r="B122" s="4" t="s">
        <v>515</v>
      </c>
      <c r="C122" s="4" t="s">
        <v>661</v>
      </c>
      <c r="D122" s="4" t="s">
        <v>732</v>
      </c>
      <c r="E122" s="4" t="s">
        <v>14</v>
      </c>
      <c r="F122" s="12" t="s">
        <v>555</v>
      </c>
      <c r="G122" s="12" t="s">
        <v>556</v>
      </c>
      <c r="H122" s="24">
        <v>3</v>
      </c>
      <c r="I122" s="12" t="s">
        <v>557</v>
      </c>
      <c r="J122" s="12" t="s">
        <v>565</v>
      </c>
      <c r="K122" s="23">
        <v>951</v>
      </c>
      <c r="L122" s="94">
        <v>-2.2779990269999999</v>
      </c>
      <c r="M122" s="94">
        <v>34.027678035000001</v>
      </c>
      <c r="N122" s="17">
        <v>42868</v>
      </c>
      <c r="O122" s="21">
        <v>42940</v>
      </c>
      <c r="P122" s="23">
        <f t="shared" si="5"/>
        <v>72</v>
      </c>
      <c r="Q122" s="73">
        <f>INDEX([1]Sheet1!$J:$J,MATCH(A122,[1]Sheet1!$A:$A,0))</f>
        <v>95.971684111000002</v>
      </c>
      <c r="R122" s="87" t="s">
        <v>39</v>
      </c>
      <c r="S122" s="78">
        <v>2.2000000000000002</v>
      </c>
      <c r="T122" s="78">
        <v>21</v>
      </c>
      <c r="U122" s="23">
        <v>25</v>
      </c>
      <c r="V122" s="23">
        <v>60</v>
      </c>
      <c r="W122" s="1">
        <v>3</v>
      </c>
      <c r="X122" s="12">
        <v>21</v>
      </c>
      <c r="Y122" s="12">
        <v>35</v>
      </c>
      <c r="Z122" s="12">
        <v>65</v>
      </c>
      <c r="AA122">
        <v>63.96</v>
      </c>
      <c r="AB122">
        <v>81.039999999999992</v>
      </c>
      <c r="AC122" s="71">
        <v>21.13</v>
      </c>
      <c r="AD122" s="106">
        <v>20.079999999999998</v>
      </c>
      <c r="AE122" s="103">
        <f t="shared" si="3"/>
        <v>41.209999999999994</v>
      </c>
      <c r="AF122" s="103">
        <f t="shared" si="4"/>
        <v>114.47222222222221</v>
      </c>
      <c r="AH122" s="103" t="str">
        <f>IF(ISBLANK(AC122),"",IF(ISBLANK(AA123),"",IFERROR(((AC122-AA123)/0.36/P122),"")))</f>
        <v/>
      </c>
      <c r="AI122" s="103">
        <f>IF(ISBLANK(AC122),"",IF(ISBLANK(AC122),"",IFERROR(((AC122-AC123)/0.36/P122),"")))</f>
        <v>0.49305555555555558</v>
      </c>
      <c r="AJ122" s="103">
        <f>IF(ISBLANK(AB123),"",IF(ISBLANK(AE122),"",IFERROR(((AE122-AB123)/0.36/P122),"")))</f>
        <v>0.9239969135802466</v>
      </c>
      <c r="AK122" s="103">
        <f>IF(ISBLANK(AE123),"",IF(ISBLANK(AE122),"",IFERROR(((AE122-AE123)/0.36/P122),"")))</f>
        <v>0.85956790123456761</v>
      </c>
    </row>
    <row r="123" spans="1:39" x14ac:dyDescent="0.25">
      <c r="A123" s="12" t="s">
        <v>299</v>
      </c>
      <c r="B123" s="4" t="s">
        <v>515</v>
      </c>
      <c r="C123" s="4" t="s">
        <v>661</v>
      </c>
      <c r="D123" s="4" t="s">
        <v>732</v>
      </c>
      <c r="E123" s="4" t="s">
        <v>14</v>
      </c>
      <c r="F123" s="12" t="s">
        <v>555</v>
      </c>
      <c r="G123" s="12" t="s">
        <v>556</v>
      </c>
      <c r="H123" s="24">
        <v>3</v>
      </c>
      <c r="I123" s="12" t="s">
        <v>559</v>
      </c>
      <c r="J123" s="12" t="s">
        <v>565</v>
      </c>
      <c r="K123" s="23">
        <v>951</v>
      </c>
      <c r="L123" s="94">
        <v>-2.2779990269999999</v>
      </c>
      <c r="M123" s="94">
        <v>34.027678035000001</v>
      </c>
      <c r="N123" s="17">
        <v>42868</v>
      </c>
      <c r="O123" s="21">
        <v>42940</v>
      </c>
      <c r="P123" s="23">
        <f t="shared" si="5"/>
        <v>72</v>
      </c>
      <c r="Q123" s="73">
        <f>INDEX([1]Sheet1!$J:$J,MATCH(A123,[1]Sheet1!$A:$A,0))</f>
        <v>95.971684111000002</v>
      </c>
      <c r="R123" s="87" t="s">
        <v>39</v>
      </c>
      <c r="S123" s="78">
        <v>3.4</v>
      </c>
      <c r="T123" s="78">
        <v>14.8</v>
      </c>
      <c r="U123" s="23">
        <v>25</v>
      </c>
      <c r="V123" s="23">
        <v>50</v>
      </c>
      <c r="W123" s="1">
        <v>2.5</v>
      </c>
      <c r="X123" s="12">
        <v>6.8</v>
      </c>
      <c r="Y123" s="12">
        <v>7</v>
      </c>
      <c r="Z123" s="12">
        <v>30</v>
      </c>
      <c r="AB123">
        <v>17.260000000000002</v>
      </c>
      <c r="AC123" s="71">
        <v>8.35</v>
      </c>
      <c r="AD123" s="106">
        <v>10.58</v>
      </c>
      <c r="AE123" s="103">
        <f t="shared" si="3"/>
        <v>18.93</v>
      </c>
      <c r="AF123" s="103">
        <f t="shared" si="4"/>
        <v>52.583333333333336</v>
      </c>
      <c r="AH123" s="103" t="str">
        <f>IF(ISBLANK(AC123),"",IF(ISBLANK(AA123),"",IFERROR(((AC123-AA123)/0.36/P123),"")))</f>
        <v/>
      </c>
      <c r="AJ123" s="103">
        <f>IF(ISBLANK(AE123),"",IF(ISBLANK(AB123),"",IFERROR(((AE123-AB123)/0.36/P123),"")))</f>
        <v>6.4429012345678938E-2</v>
      </c>
    </row>
    <row r="124" spans="1:39" x14ac:dyDescent="0.25">
      <c r="A124" s="12" t="s">
        <v>300</v>
      </c>
      <c r="B124" s="4" t="s">
        <v>516</v>
      </c>
      <c r="C124" s="4" t="s">
        <v>661</v>
      </c>
      <c r="D124" s="4" t="s">
        <v>733</v>
      </c>
      <c r="E124" s="4" t="s">
        <v>14</v>
      </c>
      <c r="F124" s="12" t="s">
        <v>555</v>
      </c>
      <c r="G124" s="12" t="s">
        <v>556</v>
      </c>
      <c r="H124" s="24">
        <v>4</v>
      </c>
      <c r="I124" s="12" t="s">
        <v>557</v>
      </c>
      <c r="J124" s="12" t="s">
        <v>565</v>
      </c>
      <c r="K124" s="23">
        <v>950</v>
      </c>
      <c r="L124" s="94">
        <v>-2.2788369660000001</v>
      </c>
      <c r="M124" s="94">
        <v>34.031883989999997</v>
      </c>
      <c r="N124" s="17">
        <v>42868</v>
      </c>
      <c r="O124" s="21">
        <v>42940</v>
      </c>
      <c r="P124" s="23">
        <f t="shared" si="5"/>
        <v>72</v>
      </c>
      <c r="Q124" s="73">
        <f>INDEX([1]Sheet1!$J:$J,MATCH(A124,[1]Sheet1!$A:$A,0))</f>
        <v>95.971684111000002</v>
      </c>
      <c r="R124" s="87" t="s">
        <v>39</v>
      </c>
      <c r="S124" s="78">
        <v>4</v>
      </c>
      <c r="T124" s="78">
        <v>10.8</v>
      </c>
      <c r="U124" s="23">
        <v>15</v>
      </c>
      <c r="V124" s="23">
        <v>35</v>
      </c>
      <c r="W124" s="1">
        <v>3</v>
      </c>
      <c r="X124" s="12">
        <v>9</v>
      </c>
      <c r="Y124" s="12">
        <v>20</v>
      </c>
      <c r="Z124" s="12">
        <v>45</v>
      </c>
      <c r="AA124">
        <v>9.2799999999999994</v>
      </c>
      <c r="AB124">
        <v>33.72</v>
      </c>
      <c r="AC124" s="71">
        <v>26.72</v>
      </c>
      <c r="AD124" s="106">
        <v>4.92</v>
      </c>
      <c r="AE124" s="103">
        <f t="shared" si="3"/>
        <v>31.64</v>
      </c>
      <c r="AF124" s="103">
        <f t="shared" si="4"/>
        <v>87.8888888888889</v>
      </c>
      <c r="AH124" s="103">
        <f>IF(ISBLANK(AC124),"",IF(ISBLANK(AA125),"",IFERROR(((AC124-AA125)/0.36/P124),"")))</f>
        <v>0.75655864197530864</v>
      </c>
      <c r="AI124" s="103">
        <f>IF(ISBLANK(AC124),"",IF(ISBLANK(AC124),"",IFERROR(((AC124-AC125)/0.36/P124),"")))</f>
        <v>0.58410493827160492</v>
      </c>
      <c r="AJ124" s="103">
        <f>IF(ISBLANK(AB125),"",IF(ISBLANK(AE124),"",IFERROR(((AE124-AB125)/0.36/P124),"")))</f>
        <v>0.2372685185185186</v>
      </c>
      <c r="AK124" s="103">
        <f>IF(ISBLANK(AE125),"",IF(ISBLANK(AE124),"",IFERROR(((AE124-AE125)/0.36/P124),"")))</f>
        <v>-0.37962962962962954</v>
      </c>
    </row>
    <row r="125" spans="1:39" x14ac:dyDescent="0.25">
      <c r="A125" s="12" t="s">
        <v>301</v>
      </c>
      <c r="B125" s="4" t="s">
        <v>516</v>
      </c>
      <c r="C125" s="4" t="s">
        <v>661</v>
      </c>
      <c r="D125" s="4" t="s">
        <v>733</v>
      </c>
      <c r="E125" s="4" t="s">
        <v>14</v>
      </c>
      <c r="F125" s="12" t="s">
        <v>555</v>
      </c>
      <c r="G125" s="12" t="s">
        <v>556</v>
      </c>
      <c r="H125" s="24">
        <v>4</v>
      </c>
      <c r="I125" s="12" t="s">
        <v>559</v>
      </c>
      <c r="J125" s="12" t="s">
        <v>565</v>
      </c>
      <c r="K125" s="23">
        <v>950</v>
      </c>
      <c r="L125" s="94">
        <v>-2.2788369660000001</v>
      </c>
      <c r="M125" s="94">
        <v>34.031883989999997</v>
      </c>
      <c r="N125" s="17">
        <v>42868</v>
      </c>
      <c r="O125" s="21">
        <v>42940</v>
      </c>
      <c r="P125" s="23">
        <f t="shared" si="5"/>
        <v>72</v>
      </c>
      <c r="Q125" s="73">
        <f>INDEX([1]Sheet1!$J:$J,MATCH(A125,[1]Sheet1!$A:$A,0))</f>
        <v>95.971684111000002</v>
      </c>
      <c r="R125" s="87" t="s">
        <v>39</v>
      </c>
      <c r="S125" s="78">
        <v>3.2</v>
      </c>
      <c r="T125" s="78">
        <v>22.2</v>
      </c>
      <c r="U125" s="23">
        <v>20</v>
      </c>
      <c r="V125" s="23">
        <v>55</v>
      </c>
      <c r="W125" s="1">
        <v>2</v>
      </c>
      <c r="X125" s="12">
        <v>2.6</v>
      </c>
      <c r="Y125" s="12">
        <v>13</v>
      </c>
      <c r="Z125" s="12">
        <v>27</v>
      </c>
      <c r="AA125">
        <v>7.11</v>
      </c>
      <c r="AB125">
        <v>25.49</v>
      </c>
      <c r="AC125" s="71">
        <v>11.58</v>
      </c>
      <c r="AD125" s="106">
        <v>29.9</v>
      </c>
      <c r="AE125" s="103">
        <f t="shared" si="3"/>
        <v>41.48</v>
      </c>
      <c r="AF125" s="103">
        <f t="shared" si="4"/>
        <v>115.22222222222221</v>
      </c>
      <c r="AH125" s="103">
        <f>IF(ISBLANK(AC125),"",IF(ISBLANK(AA125),"",IFERROR(((AC125-AA125)/0.36/P125),"")))</f>
        <v>0.17245370370370369</v>
      </c>
      <c r="AJ125" s="103">
        <f>IF(ISBLANK(AE125),"",IF(ISBLANK(AB125),"",IFERROR(((AE125-AB125)/0.36/P125),"")))</f>
        <v>0.61689814814814814</v>
      </c>
    </row>
    <row r="126" spans="1:39" x14ac:dyDescent="0.25">
      <c r="A126" s="12" t="s">
        <v>302</v>
      </c>
      <c r="B126" s="4" t="s">
        <v>517</v>
      </c>
      <c r="C126" s="4" t="s">
        <v>662</v>
      </c>
      <c r="D126" s="4" t="s">
        <v>734</v>
      </c>
      <c r="E126" s="4" t="s">
        <v>15</v>
      </c>
      <c r="F126" s="12" t="s">
        <v>555</v>
      </c>
      <c r="G126" s="12" t="s">
        <v>560</v>
      </c>
      <c r="H126" s="24">
        <v>1</v>
      </c>
      <c r="I126" s="12" t="s">
        <v>557</v>
      </c>
      <c r="J126" s="12" t="s">
        <v>565</v>
      </c>
      <c r="K126" s="23">
        <v>957</v>
      </c>
      <c r="L126" s="94">
        <v>-2.3500519620000002</v>
      </c>
      <c r="M126" s="94">
        <v>34.049975992999997</v>
      </c>
      <c r="N126" s="17">
        <v>42869</v>
      </c>
      <c r="O126" s="21">
        <v>42939</v>
      </c>
      <c r="P126" s="23">
        <f t="shared" si="5"/>
        <v>70</v>
      </c>
      <c r="Q126" s="73">
        <f>INDEX([1]Sheet1!$J:$J,MATCH(A126,[1]Sheet1!$A:$A,0))</f>
        <v>71.696299983000003</v>
      </c>
      <c r="R126" s="87" t="s">
        <v>23</v>
      </c>
      <c r="S126" s="78">
        <v>3</v>
      </c>
      <c r="T126" s="78">
        <v>2.2000000000000002</v>
      </c>
      <c r="U126" s="23">
        <v>38</v>
      </c>
      <c r="V126" s="23">
        <v>55</v>
      </c>
      <c r="W126" s="1">
        <v>2.5</v>
      </c>
      <c r="X126" s="12">
        <v>2.2000000000000002</v>
      </c>
      <c r="Y126" s="12">
        <v>28</v>
      </c>
      <c r="Z126" s="12">
        <v>40</v>
      </c>
      <c r="AA126">
        <v>24.25</v>
      </c>
      <c r="AB126">
        <v>58.14</v>
      </c>
      <c r="AC126" s="71">
        <v>38.76</v>
      </c>
      <c r="AD126" s="106">
        <v>11.19</v>
      </c>
      <c r="AE126" s="103">
        <f t="shared" si="3"/>
        <v>49.949999999999996</v>
      </c>
      <c r="AF126" s="103">
        <f t="shared" si="4"/>
        <v>138.75</v>
      </c>
      <c r="AH126" s="103">
        <f>IF(ISBLANK(AC126),"",IF(ISBLANK(AA127),"",IFERROR(((AC126-AA127)/0.36/P126),"")))</f>
        <v>0.88849206349206333</v>
      </c>
      <c r="AI126" s="103">
        <f>IF(ISBLANK(AC126),"",IF(ISBLANK(AC126),"",IFERROR(((AC126-AC127)/0.36/P126),"")))</f>
        <v>8.2142857142857156E-2</v>
      </c>
      <c r="AJ126" s="103">
        <f>IF(ISBLANK(AB127),"",IF(ISBLANK(AE126),"",IFERROR(((AE126-AB127)/0.36/P126),"")))</f>
        <v>0.8103174603174601</v>
      </c>
      <c r="AK126" s="103">
        <f>IF(ISBLANK(AE127),"",IF(ISBLANK(AE126),"",IFERROR(((AE126-AE127)/0.36/P126),"")))</f>
        <v>0.47738095238095246</v>
      </c>
    </row>
    <row r="127" spans="1:39" x14ac:dyDescent="0.25">
      <c r="A127" s="12" t="s">
        <v>303</v>
      </c>
      <c r="B127" s="4" t="s">
        <v>517</v>
      </c>
      <c r="C127" s="4" t="s">
        <v>662</v>
      </c>
      <c r="D127" s="4" t="s">
        <v>734</v>
      </c>
      <c r="E127" s="4" t="s">
        <v>15</v>
      </c>
      <c r="F127" s="12" t="s">
        <v>555</v>
      </c>
      <c r="G127" s="12" t="s">
        <v>560</v>
      </c>
      <c r="H127" s="24">
        <v>1</v>
      </c>
      <c r="I127" s="12" t="s">
        <v>559</v>
      </c>
      <c r="J127" s="12" t="s">
        <v>565</v>
      </c>
      <c r="K127" s="23">
        <v>957</v>
      </c>
      <c r="L127" s="94">
        <v>-2.3500519620000002</v>
      </c>
      <c r="M127" s="94">
        <v>34.049975992999997</v>
      </c>
      <c r="N127" s="17">
        <v>42869</v>
      </c>
      <c r="O127" s="21">
        <v>42939</v>
      </c>
      <c r="P127" s="23">
        <f t="shared" si="5"/>
        <v>70</v>
      </c>
      <c r="Q127" s="73">
        <f>INDEX([1]Sheet1!$J:$J,MATCH(A127,[1]Sheet1!$A:$A,0))</f>
        <v>71.696299983000003</v>
      </c>
      <c r="R127" s="87" t="s">
        <v>23</v>
      </c>
      <c r="S127" s="78">
        <v>1</v>
      </c>
      <c r="T127" s="78">
        <v>2.2000000000000002</v>
      </c>
      <c r="U127" s="23">
        <v>70</v>
      </c>
      <c r="V127" s="23">
        <v>85</v>
      </c>
      <c r="W127" s="1">
        <v>1</v>
      </c>
      <c r="X127" s="12">
        <v>1.4</v>
      </c>
      <c r="Y127" s="12">
        <v>30</v>
      </c>
      <c r="Z127" s="12">
        <v>35</v>
      </c>
      <c r="AA127">
        <v>16.37</v>
      </c>
      <c r="AB127">
        <v>29.53</v>
      </c>
      <c r="AC127" s="71">
        <v>36.69</v>
      </c>
      <c r="AD127" s="106">
        <v>1.23</v>
      </c>
      <c r="AE127" s="103">
        <f t="shared" si="3"/>
        <v>37.919999999999995</v>
      </c>
      <c r="AF127" s="103">
        <f t="shared" si="4"/>
        <v>105.33333333333333</v>
      </c>
      <c r="AH127" s="103">
        <f>IF(ISBLANK(AC127),"",IF(ISBLANK(AA127),"",IFERROR(((AC127-AA127)/0.36/P127),"")))</f>
        <v>0.80634920634920626</v>
      </c>
      <c r="AJ127" s="103">
        <f>IF(ISBLANK(AE127),"",IF(ISBLANK(AB127),"",IFERROR(((AE127-AB127)/0.36/P127),"")))</f>
        <v>0.3329365079365077</v>
      </c>
    </row>
    <row r="128" spans="1:39" x14ac:dyDescent="0.25">
      <c r="A128" s="12" t="s">
        <v>304</v>
      </c>
      <c r="B128" s="4" t="s">
        <v>518</v>
      </c>
      <c r="C128" s="4" t="s">
        <v>662</v>
      </c>
      <c r="D128" s="4" t="s">
        <v>735</v>
      </c>
      <c r="E128" s="4" t="s">
        <v>15</v>
      </c>
      <c r="F128" s="12" t="s">
        <v>555</v>
      </c>
      <c r="G128" s="12" t="s">
        <v>560</v>
      </c>
      <c r="H128" s="24">
        <v>2</v>
      </c>
      <c r="I128" s="12" t="s">
        <v>557</v>
      </c>
      <c r="J128" s="12" t="s">
        <v>565</v>
      </c>
      <c r="K128" s="23">
        <v>959</v>
      </c>
      <c r="L128" s="94">
        <v>-2.3484879830000001</v>
      </c>
      <c r="M128" s="94">
        <v>34.050110019999998</v>
      </c>
      <c r="N128" s="17">
        <v>42869</v>
      </c>
      <c r="O128" s="21">
        <v>42939</v>
      </c>
      <c r="P128" s="23">
        <f t="shared" si="5"/>
        <v>70</v>
      </c>
      <c r="Q128" s="73">
        <f>INDEX([1]Sheet1!$J:$J,MATCH(A128,[1]Sheet1!$A:$A,0))</f>
        <v>71.696299983000003</v>
      </c>
      <c r="R128" s="87" t="s">
        <v>23</v>
      </c>
      <c r="S128" s="78">
        <v>2</v>
      </c>
      <c r="T128" s="78">
        <v>4.4000000000000004</v>
      </c>
      <c r="U128" s="25">
        <v>40</v>
      </c>
      <c r="V128" s="25">
        <v>60</v>
      </c>
      <c r="W128" s="1">
        <v>2.2000000000000002</v>
      </c>
      <c r="X128" s="12">
        <v>8.8000000000000007</v>
      </c>
      <c r="Y128" s="12">
        <v>25</v>
      </c>
      <c r="Z128" s="12">
        <v>37</v>
      </c>
      <c r="AA128">
        <v>24.42</v>
      </c>
      <c r="AB128">
        <v>61.21</v>
      </c>
      <c r="AC128" s="71">
        <v>30.58</v>
      </c>
      <c r="AD128" s="106">
        <v>10.29</v>
      </c>
      <c r="AE128" s="103">
        <f t="shared" si="3"/>
        <v>40.869999999999997</v>
      </c>
      <c r="AF128" s="103">
        <f t="shared" si="4"/>
        <v>113.52777777777777</v>
      </c>
      <c r="AH128" s="103">
        <f>IF(ISBLANK(AC128),"",IF(ISBLANK(AA129),"",IFERROR(((AC128-AA129)/0.36/P128),"")))</f>
        <v>0.75238095238095248</v>
      </c>
      <c r="AI128" s="103">
        <f>IF(ISBLANK(AC128),"",IF(ISBLANK(AC128),"",IFERROR(((AC128-AC129)/0.36/P128),"")))</f>
        <v>0.11428571428571425</v>
      </c>
      <c r="AJ128" s="103">
        <f>IF(ISBLANK(AB129),"",IF(ISBLANK(AE128),"",IFERROR(((AE128-AB129)/0.36/P128),"")))</f>
        <v>0.46626984126984133</v>
      </c>
      <c r="AK128" s="103">
        <f>IF(ISBLANK(AE129),"",IF(ISBLANK(AE128),"",IFERROR(((AE128-AE129)/0.36/P128),"")))</f>
        <v>0.39880952380952372</v>
      </c>
    </row>
    <row r="129" spans="1:37" x14ac:dyDescent="0.25">
      <c r="A129" s="12" t="s">
        <v>305</v>
      </c>
      <c r="B129" s="4" t="s">
        <v>518</v>
      </c>
      <c r="C129" s="4" t="s">
        <v>662</v>
      </c>
      <c r="D129" s="4" t="s">
        <v>735</v>
      </c>
      <c r="E129" s="4" t="s">
        <v>15</v>
      </c>
      <c r="F129" s="12" t="s">
        <v>555</v>
      </c>
      <c r="G129" s="12" t="s">
        <v>560</v>
      </c>
      <c r="H129" s="24">
        <v>2</v>
      </c>
      <c r="I129" s="12" t="s">
        <v>559</v>
      </c>
      <c r="J129" s="12" t="s">
        <v>565</v>
      </c>
      <c r="K129" s="23">
        <v>959</v>
      </c>
      <c r="L129" s="94">
        <v>-2.3484879830000001</v>
      </c>
      <c r="M129" s="94">
        <v>34.050110019999998</v>
      </c>
      <c r="N129" s="17">
        <v>42869</v>
      </c>
      <c r="O129" s="21">
        <v>42939</v>
      </c>
      <c r="P129" s="23">
        <f t="shared" si="5"/>
        <v>70</v>
      </c>
      <c r="Q129" s="73">
        <f>INDEX([1]Sheet1!$J:$J,MATCH(A129,[1]Sheet1!$A:$A,0))</f>
        <v>71.696299983000003</v>
      </c>
      <c r="R129" s="87" t="s">
        <v>23</v>
      </c>
      <c r="S129" s="78">
        <v>1.3</v>
      </c>
      <c r="T129" s="78">
        <v>5.4</v>
      </c>
      <c r="U129" s="25">
        <v>45</v>
      </c>
      <c r="V129" s="25">
        <v>55</v>
      </c>
      <c r="W129" s="1">
        <v>1.9</v>
      </c>
      <c r="X129" s="12">
        <v>1.8</v>
      </c>
      <c r="Y129" s="12">
        <v>15</v>
      </c>
      <c r="Z129" s="12">
        <v>22</v>
      </c>
      <c r="AA129">
        <v>11.62</v>
      </c>
      <c r="AB129">
        <v>29.119999999999997</v>
      </c>
      <c r="AC129" s="71">
        <v>27.7</v>
      </c>
      <c r="AD129" s="106">
        <v>3.12</v>
      </c>
      <c r="AE129" s="103">
        <f t="shared" si="3"/>
        <v>30.82</v>
      </c>
      <c r="AF129" s="103">
        <f t="shared" si="4"/>
        <v>85.611111111111114</v>
      </c>
      <c r="AH129" s="103">
        <f>IF(ISBLANK(AC129),"",IF(ISBLANK(AA129),"",IFERROR(((AC129-AA129)/0.36/P129),"")))</f>
        <v>0.63809523809523805</v>
      </c>
      <c r="AJ129" s="103">
        <f>IF(ISBLANK(AE129),"",IF(ISBLANK(AB129),"",IFERROR(((AE129-AB129)/0.36/P129),"")))</f>
        <v>6.7460317460317581E-2</v>
      </c>
    </row>
    <row r="130" spans="1:37" x14ac:dyDescent="0.25">
      <c r="A130" s="12" t="s">
        <v>306</v>
      </c>
      <c r="B130" s="4" t="s">
        <v>519</v>
      </c>
      <c r="C130" s="4" t="s">
        <v>662</v>
      </c>
      <c r="D130" s="4" t="s">
        <v>736</v>
      </c>
      <c r="E130" s="4" t="s">
        <v>15</v>
      </c>
      <c r="F130" s="12" t="s">
        <v>555</v>
      </c>
      <c r="G130" s="12" t="s">
        <v>560</v>
      </c>
      <c r="H130" s="24">
        <v>3</v>
      </c>
      <c r="I130" s="12" t="s">
        <v>557</v>
      </c>
      <c r="J130" s="12" t="s">
        <v>565</v>
      </c>
      <c r="K130" s="23">
        <v>1022</v>
      </c>
      <c r="L130" s="94">
        <v>-2.3672930339999998</v>
      </c>
      <c r="M130" s="94">
        <v>34.062509034000001</v>
      </c>
      <c r="N130" s="17">
        <v>42869</v>
      </c>
      <c r="O130" s="21">
        <v>42939</v>
      </c>
      <c r="P130" s="23">
        <f t="shared" si="5"/>
        <v>70</v>
      </c>
      <c r="Q130" s="73">
        <f>INDEX([1]Sheet1!$J:$J,MATCH(A130,[1]Sheet1!$A:$A,0))</f>
        <v>71.696299983000003</v>
      </c>
      <c r="R130" s="87" t="s">
        <v>23</v>
      </c>
      <c r="S130" s="78">
        <v>3</v>
      </c>
      <c r="T130" s="78">
        <v>17</v>
      </c>
      <c r="U130" s="25">
        <v>30</v>
      </c>
      <c r="V130" s="25">
        <v>95</v>
      </c>
      <c r="W130" s="1">
        <v>2.8</v>
      </c>
      <c r="X130" s="12">
        <v>24</v>
      </c>
      <c r="Y130" s="12">
        <v>45</v>
      </c>
      <c r="Z130" s="12">
        <v>70</v>
      </c>
      <c r="AA130">
        <v>4.8</v>
      </c>
      <c r="AB130">
        <v>104.22</v>
      </c>
      <c r="AC130" s="71">
        <v>40.770000000000003</v>
      </c>
      <c r="AD130" s="106">
        <v>20.14</v>
      </c>
      <c r="AE130" s="103">
        <f t="shared" ref="AE130:AE193" si="6">IF((AND(AC130="", AD130="")),"",AC130+AD130)</f>
        <v>60.910000000000004</v>
      </c>
      <c r="AF130" s="103">
        <f t="shared" si="4"/>
        <v>169.19444444444446</v>
      </c>
      <c r="AH130" s="103">
        <f>IF(ISBLANK(AC130),"",IF(ISBLANK(AA131),"",IFERROR(((AC130-AA131)/0.36/P130),"")))</f>
        <v>1.573809523809524</v>
      </c>
      <c r="AI130" s="103">
        <f>IF(ISBLANK(AC130),"",IF(ISBLANK(AC130),"",IFERROR(((AC130-AC131)/0.36/P130),"")))</f>
        <v>0.93809523809523832</v>
      </c>
      <c r="AJ130" s="103">
        <f>IF(ISBLANK(AB131),"",IF(ISBLANK(AE130),"",IFERROR(((AE130-AB131)/0.36/P130),"")))</f>
        <v>-1.1337301587301587</v>
      </c>
      <c r="AK130" s="103">
        <f>IF(ISBLANK(AE131),"",IF(ISBLANK(AE130),"",IFERROR(((AE130-AE131)/0.36/P130),"")))</f>
        <v>1.4539682539682541</v>
      </c>
    </row>
    <row r="131" spans="1:37" x14ac:dyDescent="0.25">
      <c r="A131" s="12" t="s">
        <v>307</v>
      </c>
      <c r="B131" s="4" t="s">
        <v>519</v>
      </c>
      <c r="C131" s="4" t="s">
        <v>662</v>
      </c>
      <c r="D131" s="4" t="s">
        <v>736</v>
      </c>
      <c r="E131" s="4" t="s">
        <v>15</v>
      </c>
      <c r="F131" s="12" t="s">
        <v>555</v>
      </c>
      <c r="G131" s="12" t="s">
        <v>560</v>
      </c>
      <c r="H131" s="24">
        <v>3</v>
      </c>
      <c r="I131" s="12" t="s">
        <v>559</v>
      </c>
      <c r="J131" s="12" t="s">
        <v>565</v>
      </c>
      <c r="K131" s="23">
        <v>1022</v>
      </c>
      <c r="L131" s="94">
        <v>-2.3672930339999998</v>
      </c>
      <c r="M131" s="94">
        <v>34.062509034000001</v>
      </c>
      <c r="N131" s="17">
        <v>42869</v>
      </c>
      <c r="O131" s="21">
        <v>42939</v>
      </c>
      <c r="P131" s="23">
        <f t="shared" si="5"/>
        <v>70</v>
      </c>
      <c r="Q131" s="73">
        <f>INDEX([1]Sheet1!$J:$J,MATCH(A131,[1]Sheet1!$A:$A,0))</f>
        <v>71.696299983000003</v>
      </c>
      <c r="R131" s="87" t="s">
        <v>23</v>
      </c>
      <c r="T131" s="78">
        <v>25</v>
      </c>
      <c r="U131" s="25">
        <v>40</v>
      </c>
      <c r="V131" s="25">
        <v>95</v>
      </c>
      <c r="W131" s="1">
        <v>2</v>
      </c>
      <c r="X131" s="12">
        <v>4</v>
      </c>
      <c r="Y131" s="12">
        <v>40</v>
      </c>
      <c r="Z131" s="12">
        <v>55</v>
      </c>
      <c r="AA131">
        <v>1.1100000000000001</v>
      </c>
      <c r="AB131">
        <v>89.48</v>
      </c>
      <c r="AC131" s="71">
        <v>17.13</v>
      </c>
      <c r="AD131" s="106">
        <v>7.14</v>
      </c>
      <c r="AE131" s="103">
        <f t="shared" si="6"/>
        <v>24.27</v>
      </c>
      <c r="AF131" s="103">
        <f t="shared" ref="AF131:AF194" si="7">IFERROR(AE131/0.36,"")</f>
        <v>67.416666666666671</v>
      </c>
      <c r="AH131" s="103">
        <f>IF(ISBLANK(AC131),"",IF(ISBLANK(AA131),"",IFERROR(((AC131-AA131)/0.36/P131),"")))</f>
        <v>0.63571428571428568</v>
      </c>
      <c r="AJ131" s="103">
        <f>IF(ISBLANK(AE131),"",IF(ISBLANK(AB131),"",IFERROR(((AE131-AB131)/0.36/P131),"")))</f>
        <v>-2.5876984126984133</v>
      </c>
    </row>
    <row r="132" spans="1:37" x14ac:dyDescent="0.25">
      <c r="A132" s="12" t="s">
        <v>308</v>
      </c>
      <c r="B132" s="4" t="s">
        <v>520</v>
      </c>
      <c r="C132" s="4" t="s">
        <v>662</v>
      </c>
      <c r="D132" s="4" t="s">
        <v>737</v>
      </c>
      <c r="E132" s="4" t="s">
        <v>15</v>
      </c>
      <c r="F132" s="12" t="s">
        <v>555</v>
      </c>
      <c r="G132" s="12" t="s">
        <v>560</v>
      </c>
      <c r="H132" s="24">
        <v>4</v>
      </c>
      <c r="I132" s="12" t="s">
        <v>557</v>
      </c>
      <c r="J132" s="12" t="s">
        <v>565</v>
      </c>
      <c r="K132" s="23">
        <v>1020</v>
      </c>
      <c r="L132" s="94">
        <v>-2.3685700170000001</v>
      </c>
      <c r="M132" s="94">
        <v>34.062585980000001</v>
      </c>
      <c r="N132" s="17">
        <v>42869</v>
      </c>
      <c r="O132" s="21">
        <v>42939</v>
      </c>
      <c r="P132" s="23">
        <f t="shared" si="5"/>
        <v>70</v>
      </c>
      <c r="Q132" s="73">
        <f>INDEX([1]Sheet1!$J:$J,MATCH(A132,[1]Sheet1!$A:$A,0))</f>
        <v>71.696299983000003</v>
      </c>
      <c r="R132" s="87" t="s">
        <v>23</v>
      </c>
      <c r="S132" s="81">
        <v>4.8</v>
      </c>
      <c r="T132" s="78">
        <v>16.8</v>
      </c>
      <c r="U132" s="25">
        <v>25</v>
      </c>
      <c r="V132" s="25">
        <v>75</v>
      </c>
      <c r="W132" s="1">
        <v>4.5</v>
      </c>
      <c r="X132" s="12">
        <v>13.8</v>
      </c>
      <c r="Y132" s="12">
        <v>15</v>
      </c>
      <c r="Z132" s="12">
        <v>50</v>
      </c>
      <c r="AA132">
        <v>9.2200000000000006</v>
      </c>
      <c r="AB132">
        <v>77.400000000000006</v>
      </c>
      <c r="AC132" s="71">
        <v>16.68</v>
      </c>
      <c r="AD132" s="106">
        <v>38.950000000000003</v>
      </c>
      <c r="AE132" s="103">
        <f t="shared" si="6"/>
        <v>55.63</v>
      </c>
      <c r="AF132" s="103">
        <f t="shared" si="7"/>
        <v>154.5277777777778</v>
      </c>
      <c r="AH132" s="103">
        <f>IF(ISBLANK(AC132),"",IF(ISBLANK(AA133),"",IFERROR(((AC132-AA133)/0.36/P132),"")))</f>
        <v>-4.2857142857142934E-2</v>
      </c>
      <c r="AI132" s="103">
        <f>IF(ISBLANK(AC132),"",IF(ISBLANK(AC132),"",IFERROR(((AC132-AC133)/0.36/P132),"")))</f>
        <v>0.21865079365079365</v>
      </c>
      <c r="AJ132" s="103">
        <f>IF(ISBLANK(AB133),"",IF(ISBLANK(AE132),"",IFERROR(((AE132-AB133)/0.36/P132),"")))</f>
        <v>-0.49007936507936523</v>
      </c>
      <c r="AK132" s="103">
        <f>IF(ISBLANK(AE133),"",IF(ISBLANK(AE132),"",IFERROR(((AE132-AE133)/0.36/P132),"")))</f>
        <v>0.76388888888888884</v>
      </c>
    </row>
    <row r="133" spans="1:37" x14ac:dyDescent="0.25">
      <c r="A133" s="12" t="s">
        <v>309</v>
      </c>
      <c r="B133" s="4" t="s">
        <v>520</v>
      </c>
      <c r="C133" s="4" t="s">
        <v>662</v>
      </c>
      <c r="D133" s="4" t="s">
        <v>737</v>
      </c>
      <c r="E133" s="4" t="s">
        <v>15</v>
      </c>
      <c r="F133" s="12" t="s">
        <v>555</v>
      </c>
      <c r="G133" s="12" t="s">
        <v>560</v>
      </c>
      <c r="H133" s="24">
        <v>4</v>
      </c>
      <c r="I133" s="12" t="s">
        <v>559</v>
      </c>
      <c r="J133" s="12" t="s">
        <v>565</v>
      </c>
      <c r="K133" s="23">
        <v>1020</v>
      </c>
      <c r="L133" s="94">
        <v>-2.3685700170000001</v>
      </c>
      <c r="M133" s="94">
        <v>34.062585980000001</v>
      </c>
      <c r="N133" s="17">
        <v>42869</v>
      </c>
      <c r="O133" s="21">
        <v>42939</v>
      </c>
      <c r="P133" s="23">
        <f t="shared" si="5"/>
        <v>70</v>
      </c>
      <c r="Q133" s="73">
        <f>INDEX([1]Sheet1!$J:$J,MATCH(A133,[1]Sheet1!$A:$A,0))</f>
        <v>71.696299983000003</v>
      </c>
      <c r="R133" s="87" t="s">
        <v>23</v>
      </c>
      <c r="S133" s="81">
        <v>2</v>
      </c>
      <c r="T133" s="78">
        <v>9.6</v>
      </c>
      <c r="U133" s="25">
        <v>25</v>
      </c>
      <c r="V133" s="25">
        <v>70</v>
      </c>
      <c r="W133" s="1">
        <v>1.7</v>
      </c>
      <c r="X133" s="12">
        <v>10.199999999999999</v>
      </c>
      <c r="Y133" s="12">
        <v>18</v>
      </c>
      <c r="Z133" s="12">
        <v>45</v>
      </c>
      <c r="AA133">
        <v>17.760000000000002</v>
      </c>
      <c r="AB133">
        <v>67.98</v>
      </c>
      <c r="AC133" s="71">
        <v>11.17</v>
      </c>
      <c r="AD133" s="106">
        <v>25.21</v>
      </c>
      <c r="AE133" s="103">
        <f t="shared" si="6"/>
        <v>36.380000000000003</v>
      </c>
      <c r="AF133" s="103">
        <f t="shared" si="7"/>
        <v>101.05555555555557</v>
      </c>
      <c r="AH133" s="103">
        <f>IF(ISBLANK(AC133),"",IF(ISBLANK(AA133),"",IFERROR(((AC133-AA133)/0.36/P133),"")))</f>
        <v>-0.26150793650793658</v>
      </c>
      <c r="AJ133" s="103">
        <f>IF(ISBLANK(AE133),"",IF(ISBLANK(AB133),"",IFERROR(((AE133-AB133)/0.36/P133),"")))</f>
        <v>-1.2539682539682542</v>
      </c>
    </row>
    <row r="134" spans="1:37" x14ac:dyDescent="0.25">
      <c r="A134" s="12" t="s">
        <v>310</v>
      </c>
      <c r="B134" s="4" t="s">
        <v>521</v>
      </c>
      <c r="C134" s="4" t="s">
        <v>663</v>
      </c>
      <c r="D134" s="4" t="s">
        <v>738</v>
      </c>
      <c r="E134" s="4" t="s">
        <v>31</v>
      </c>
      <c r="F134" s="12" t="s">
        <v>561</v>
      </c>
      <c r="G134" s="12" t="s">
        <v>556</v>
      </c>
      <c r="H134" s="24">
        <v>1</v>
      </c>
      <c r="I134" s="12" t="s">
        <v>557</v>
      </c>
      <c r="J134" s="12" t="s">
        <v>565</v>
      </c>
      <c r="K134" s="23">
        <v>995</v>
      </c>
      <c r="L134" s="94">
        <v>-3.2993320000000002</v>
      </c>
      <c r="M134" s="94">
        <v>34.848457965999998</v>
      </c>
      <c r="N134" s="21">
        <v>42866</v>
      </c>
      <c r="O134" s="21">
        <v>42937</v>
      </c>
      <c r="P134" s="23">
        <f t="shared" si="5"/>
        <v>71</v>
      </c>
      <c r="Q134" s="73">
        <f>INDEX([1]Sheet1!$J:$J,MATCH(A134,[1]Sheet1!$A:$A,0))</f>
        <v>9.6000002329999994</v>
      </c>
      <c r="R134" s="87" t="s">
        <v>94</v>
      </c>
      <c r="S134" s="81">
        <v>2.4</v>
      </c>
      <c r="T134" s="78">
        <v>2.6</v>
      </c>
      <c r="U134" s="25">
        <v>20</v>
      </c>
      <c r="V134" s="25">
        <v>25</v>
      </c>
      <c r="W134" s="1">
        <v>1.5</v>
      </c>
      <c r="X134" s="12">
        <v>5</v>
      </c>
      <c r="Y134" s="12">
        <v>10</v>
      </c>
      <c r="Z134" s="12">
        <v>30</v>
      </c>
      <c r="AB134" t="s">
        <v>787</v>
      </c>
      <c r="AC134" s="71">
        <v>6.43</v>
      </c>
      <c r="AD134" s="106">
        <v>2.68</v>
      </c>
      <c r="AE134" s="103">
        <f t="shared" si="6"/>
        <v>9.11</v>
      </c>
      <c r="AF134" s="103">
        <f t="shared" si="7"/>
        <v>25.305555555555554</v>
      </c>
      <c r="AH134" s="103">
        <f>IF(ISBLANK(AC134),"",IF(ISBLANK(AA136),"",IFERROR(((AC134-AA136)/0.36/P134),"")))</f>
        <v>0.25156494522691702</v>
      </c>
      <c r="AI134" s="103">
        <f>IF(ISBLANK(AC134),"",IF(ISBLANK(AC136),"",IFERROR(((AC134-AC136)/0.36/P134),"")))</f>
        <v>-1.9561815336463502E-3</v>
      </c>
      <c r="AJ134" s="103">
        <f>IF(ISBLANK(AE134),"",IF(ISBLANK(AB136),"",IFERROR(((AE134-AB136)/0.36/P134),"")))</f>
        <v>0.35641627543035992</v>
      </c>
      <c r="AK134" s="103">
        <f>IF(ISBLANK(AE136),"",IF(ISBLANK(AE134),"",IFERROR(((AE134-AE136)/0.36/P134),"")))</f>
        <v>-4.4209702660406913E-2</v>
      </c>
    </row>
    <row r="135" spans="1:37" x14ac:dyDescent="0.25">
      <c r="A135" s="12" t="s">
        <v>311</v>
      </c>
      <c r="B135" s="4" t="s">
        <v>521</v>
      </c>
      <c r="C135" s="4" t="s">
        <v>663</v>
      </c>
      <c r="D135" s="4" t="s">
        <v>738</v>
      </c>
      <c r="E135" s="4" t="s">
        <v>31</v>
      </c>
      <c r="F135" s="12" t="s">
        <v>561</v>
      </c>
      <c r="G135" s="12" t="s">
        <v>556</v>
      </c>
      <c r="H135" s="24">
        <v>1</v>
      </c>
      <c r="I135" s="12" t="s">
        <v>562</v>
      </c>
      <c r="J135" s="12" t="s">
        <v>565</v>
      </c>
      <c r="K135" s="23">
        <v>995</v>
      </c>
      <c r="L135" s="94">
        <v>-3.2993320000000002</v>
      </c>
      <c r="M135" s="94">
        <v>34.848457965999998</v>
      </c>
      <c r="N135" s="21">
        <v>42866</v>
      </c>
      <c r="O135" s="21">
        <v>42937</v>
      </c>
      <c r="P135" s="23">
        <f t="shared" si="5"/>
        <v>71</v>
      </c>
      <c r="Q135" s="73">
        <f>INDEX([1]Sheet1!$J:$J,MATCH(A135,[1]Sheet1!$A:$A,0))</f>
        <v>9.6000002329999994</v>
      </c>
      <c r="R135" s="87" t="s">
        <v>94</v>
      </c>
      <c r="S135" s="81">
        <v>1.5</v>
      </c>
      <c r="T135" s="78">
        <v>3.2</v>
      </c>
      <c r="U135" s="25">
        <v>5</v>
      </c>
      <c r="V135" s="25">
        <v>25</v>
      </c>
      <c r="W135" s="1">
        <v>2</v>
      </c>
      <c r="X135" s="12">
        <v>2.4</v>
      </c>
      <c r="Y135" s="12">
        <v>13</v>
      </c>
      <c r="Z135" s="12">
        <v>35</v>
      </c>
      <c r="AB135" t="s">
        <v>787</v>
      </c>
      <c r="AC135" s="71">
        <v>1.38</v>
      </c>
      <c r="AD135" s="106">
        <v>16.36</v>
      </c>
      <c r="AE135" s="103">
        <f t="shared" si="6"/>
        <v>17.739999999999998</v>
      </c>
      <c r="AF135" s="103">
        <f t="shared" si="7"/>
        <v>49.277777777777779</v>
      </c>
      <c r="AH135" s="103">
        <f>IF(ISBLANK(AC135),"",IF(ISBLANK(AA136),"",IFERROR(((AC135-AA136)/0.36/P135),"")))</f>
        <v>5.3990610328638493E-2</v>
      </c>
      <c r="AI135" s="103">
        <f>IF(ISBLANK(AC135),"",IF(ISBLANK(AC136),"",IFERROR(((AC135-AC136)/0.36/P135),"")))</f>
        <v>-0.1995305164319249</v>
      </c>
      <c r="AJ135" s="103">
        <f>IF(ISBLANK(AE135),"",IF(ISBLANK(AB136),"",IFERROR(((AE135-AB136)/0.36/P135),"")))</f>
        <v>0.69405320813771521</v>
      </c>
      <c r="AK135" s="103">
        <f>IF(ISBLANK(AE136),"",IF(ISBLANK(AE135),"",IFERROR(((AE135-AE136)/0.36/P135),"")))</f>
        <v>0.29342723004694832</v>
      </c>
    </row>
    <row r="136" spans="1:37" x14ac:dyDescent="0.25">
      <c r="A136" s="12" t="s">
        <v>312</v>
      </c>
      <c r="B136" s="4" t="s">
        <v>521</v>
      </c>
      <c r="C136" s="4" t="s">
        <v>663</v>
      </c>
      <c r="D136" s="4" t="s">
        <v>738</v>
      </c>
      <c r="E136" s="4" t="s">
        <v>31</v>
      </c>
      <c r="F136" s="12" t="s">
        <v>561</v>
      </c>
      <c r="G136" s="12" t="s">
        <v>556</v>
      </c>
      <c r="H136" s="24">
        <v>1</v>
      </c>
      <c r="I136" s="12" t="s">
        <v>559</v>
      </c>
      <c r="J136" s="12" t="s">
        <v>565</v>
      </c>
      <c r="K136" s="23">
        <v>995</v>
      </c>
      <c r="L136" s="94">
        <v>-3.2993320000000002</v>
      </c>
      <c r="M136" s="94">
        <v>34.848457965999998</v>
      </c>
      <c r="N136" s="21">
        <v>42866</v>
      </c>
      <c r="O136" s="21">
        <v>42937</v>
      </c>
      <c r="P136" s="23">
        <f t="shared" si="5"/>
        <v>71</v>
      </c>
      <c r="Q136" s="73">
        <f>INDEX([1]Sheet1!$J:$J,MATCH(A136,[1]Sheet1!$A:$A,0))</f>
        <v>9.6000002329999994</v>
      </c>
      <c r="R136" s="87" t="s">
        <v>94</v>
      </c>
      <c r="S136" s="81">
        <v>1.3</v>
      </c>
      <c r="T136" s="78">
        <v>3.3</v>
      </c>
      <c r="U136" s="25">
        <v>10</v>
      </c>
      <c r="V136" s="25">
        <v>30</v>
      </c>
      <c r="W136" s="1">
        <v>2</v>
      </c>
      <c r="X136" s="12">
        <v>1.4</v>
      </c>
      <c r="Y136" s="12">
        <v>5</v>
      </c>
      <c r="Z136" s="12">
        <v>13</v>
      </c>
      <c r="AA136">
        <v>0</v>
      </c>
      <c r="AB136">
        <v>0</v>
      </c>
      <c r="AC136" s="71">
        <v>6.48</v>
      </c>
      <c r="AD136" s="106">
        <v>3.76</v>
      </c>
      <c r="AE136" s="103">
        <f t="shared" si="6"/>
        <v>10.24</v>
      </c>
      <c r="AF136" s="103">
        <f t="shared" si="7"/>
        <v>28.444444444444446</v>
      </c>
      <c r="AH136" s="103">
        <f>IF(ISBLANK(AC136),"",IF(ISBLANK(AA136),"",IFERROR(((AC136-AA136)/0.36/P136),"")))</f>
        <v>0.25352112676056343</v>
      </c>
      <c r="AJ136" s="103">
        <f>IF(ISBLANK(AE136),"",IF(ISBLANK(AB136),"",IFERROR(((AE136-AB136)/0.36/P136),"")))</f>
        <v>0.40062597809076683</v>
      </c>
    </row>
    <row r="137" spans="1:37" x14ac:dyDescent="0.25">
      <c r="A137" s="12" t="s">
        <v>313</v>
      </c>
      <c r="B137" s="4" t="s">
        <v>522</v>
      </c>
      <c r="C137" s="4" t="s">
        <v>663</v>
      </c>
      <c r="D137" s="4" t="s">
        <v>739</v>
      </c>
      <c r="E137" s="4" t="s">
        <v>31</v>
      </c>
      <c r="F137" s="12" t="s">
        <v>561</v>
      </c>
      <c r="G137" s="12" t="s">
        <v>556</v>
      </c>
      <c r="H137" s="24">
        <v>2</v>
      </c>
      <c r="I137" s="12" t="s">
        <v>557</v>
      </c>
      <c r="J137" s="12" t="s">
        <v>565</v>
      </c>
      <c r="K137" s="23">
        <v>980</v>
      </c>
      <c r="L137" s="94">
        <v>-3.3032679740000002</v>
      </c>
      <c r="M137" s="94">
        <v>34.847795963000003</v>
      </c>
      <c r="N137" s="21">
        <v>42866</v>
      </c>
      <c r="O137" s="21">
        <v>42937</v>
      </c>
      <c r="P137" s="23">
        <f t="shared" si="5"/>
        <v>71</v>
      </c>
      <c r="Q137" s="73">
        <f>INDEX([1]Sheet1!$J:$J,MATCH(A137,[1]Sheet1!$A:$A,0))</f>
        <v>9.6000002329999994</v>
      </c>
      <c r="R137" s="87" t="s">
        <v>94</v>
      </c>
      <c r="S137" s="81">
        <v>1.5</v>
      </c>
      <c r="T137" s="78">
        <v>2.8</v>
      </c>
      <c r="U137" s="25">
        <v>7</v>
      </c>
      <c r="V137" s="25">
        <v>15</v>
      </c>
      <c r="W137" s="1">
        <v>2.5</v>
      </c>
      <c r="X137" s="12">
        <v>4.4000000000000004</v>
      </c>
      <c r="Y137" s="12">
        <v>5</v>
      </c>
      <c r="Z137" s="12">
        <v>20</v>
      </c>
      <c r="AA137">
        <v>14.46</v>
      </c>
      <c r="AB137">
        <v>25.810000000000002</v>
      </c>
      <c r="AC137" s="71">
        <v>3.8</v>
      </c>
      <c r="AD137" s="106">
        <v>7.75</v>
      </c>
      <c r="AE137" s="103">
        <f t="shared" si="6"/>
        <v>11.55</v>
      </c>
      <c r="AF137" s="103">
        <f t="shared" si="7"/>
        <v>32.083333333333336</v>
      </c>
      <c r="AH137" s="103">
        <f>IF(ISBLANK(AC137),"",IF(ISBLANK(AA139),"",IFERROR(((AC137-AA139)/0.36/P137),"")))</f>
        <v>-4.9687010954616605E-2</v>
      </c>
      <c r="AI137" s="103">
        <f>IF(ISBLANK(AC137),"",IF(ISBLANK(AC139),"",IFERROR(((AC137-AC139)/0.36/P137),"")))</f>
        <v>-0.16431924882629109</v>
      </c>
      <c r="AJ137" s="103">
        <f>IF(ISBLANK(AE137),"",IF(ISBLANK(AB139),"",IFERROR(((AE137-AB139)/0.36/P137),"")))</f>
        <v>-0.16627543035993739</v>
      </c>
      <c r="AK137" s="103">
        <f>IF(ISBLANK(AE139),"",IF(ISBLANK(AE137),"",IFERROR(((AE137-AE139)/0.36/P137),"")))</f>
        <v>-7.9029733959311413E-2</v>
      </c>
    </row>
    <row r="138" spans="1:37" x14ac:dyDescent="0.25">
      <c r="A138" s="12" t="s">
        <v>314</v>
      </c>
      <c r="B138" s="4" t="s">
        <v>522</v>
      </c>
      <c r="C138" s="4" t="s">
        <v>663</v>
      </c>
      <c r="D138" s="4" t="s">
        <v>739</v>
      </c>
      <c r="E138" s="4" t="s">
        <v>31</v>
      </c>
      <c r="F138" s="12" t="s">
        <v>561</v>
      </c>
      <c r="G138" s="12" t="s">
        <v>556</v>
      </c>
      <c r="H138" s="24">
        <v>2</v>
      </c>
      <c r="I138" s="12" t="s">
        <v>562</v>
      </c>
      <c r="J138" s="12" t="s">
        <v>565</v>
      </c>
      <c r="K138" s="23">
        <v>980</v>
      </c>
      <c r="L138" s="94">
        <v>-3.3032679740000002</v>
      </c>
      <c r="M138" s="94">
        <v>34.847795963000003</v>
      </c>
      <c r="N138" s="21">
        <v>42866</v>
      </c>
      <c r="O138" s="21">
        <v>42937</v>
      </c>
      <c r="P138" s="23">
        <f t="shared" si="5"/>
        <v>71</v>
      </c>
      <c r="Q138" s="73">
        <f>INDEX([1]Sheet1!$J:$J,MATCH(A138,[1]Sheet1!$A:$A,0))</f>
        <v>9.6000002329999994</v>
      </c>
      <c r="R138" s="87" t="s">
        <v>94</v>
      </c>
      <c r="T138" s="81">
        <v>4.7</v>
      </c>
      <c r="U138" s="25">
        <v>20</v>
      </c>
      <c r="V138" s="25">
        <v>45</v>
      </c>
      <c r="W138" s="1">
        <v>2</v>
      </c>
      <c r="X138" s="12">
        <v>5.6</v>
      </c>
      <c r="Y138" s="12">
        <v>7</v>
      </c>
      <c r="Z138" s="12">
        <v>25</v>
      </c>
      <c r="AB138" t="s">
        <v>787</v>
      </c>
      <c r="AC138" s="71">
        <v>5.73</v>
      </c>
      <c r="AD138" s="106">
        <v>12.85</v>
      </c>
      <c r="AE138" s="103">
        <f t="shared" si="6"/>
        <v>18.579999999999998</v>
      </c>
      <c r="AF138" s="103">
        <f t="shared" si="7"/>
        <v>51.611111111111107</v>
      </c>
      <c r="AH138" s="103">
        <f>IF(ISBLANK(AC138),"",IF(ISBLANK(AA139),"",IFERROR(((AC138-AA139)/0.36/P138),"")))</f>
        <v>2.582159624413146E-2</v>
      </c>
      <c r="AI138" s="103">
        <f>IF(ISBLANK(AC138),"",IF(ISBLANK(AC139),"",IFERROR(((AC138-AC139)/0.36/P138),"")))</f>
        <v>-8.8810641627543027E-2</v>
      </c>
      <c r="AJ138" s="103">
        <f>IF(ISBLANK(AE138),"",IF(ISBLANK(AB139),"",IFERROR(((AE138-AB139)/0.36/P138),"")))</f>
        <v>0.10876369327073544</v>
      </c>
      <c r="AK138" s="103">
        <f>IF(ISBLANK(AE139),"",IF(ISBLANK(AE138),"",IFERROR(((AE138-AE139)/0.36/P138),"")))</f>
        <v>0.19600938967136144</v>
      </c>
    </row>
    <row r="139" spans="1:37" x14ac:dyDescent="0.25">
      <c r="A139" s="12" t="s">
        <v>315</v>
      </c>
      <c r="B139" s="4" t="s">
        <v>522</v>
      </c>
      <c r="C139" s="4" t="s">
        <v>663</v>
      </c>
      <c r="D139" s="12" t="s">
        <v>739</v>
      </c>
      <c r="E139" s="4" t="s">
        <v>31</v>
      </c>
      <c r="F139" s="12" t="s">
        <v>561</v>
      </c>
      <c r="G139" s="12" t="s">
        <v>556</v>
      </c>
      <c r="H139" s="24">
        <v>2</v>
      </c>
      <c r="I139" s="12" t="s">
        <v>559</v>
      </c>
      <c r="J139" s="12" t="s">
        <v>565</v>
      </c>
      <c r="K139" s="24">
        <v>980</v>
      </c>
      <c r="L139" s="94">
        <v>-3.3032679740000002</v>
      </c>
      <c r="M139" s="94">
        <v>34.847795963000003</v>
      </c>
      <c r="N139" s="21">
        <v>42866</v>
      </c>
      <c r="O139" s="21">
        <v>42937</v>
      </c>
      <c r="P139" s="23">
        <f t="shared" si="5"/>
        <v>71</v>
      </c>
      <c r="Q139" s="73">
        <f>INDEX([1]Sheet1!$J:$J,MATCH(A139,[1]Sheet1!$A:$A,0))</f>
        <v>9.6000002329999994</v>
      </c>
      <c r="R139" s="87" t="s">
        <v>94</v>
      </c>
      <c r="S139" s="81">
        <v>1.5</v>
      </c>
      <c r="T139" s="81">
        <v>5.4</v>
      </c>
      <c r="U139" s="25">
        <v>20</v>
      </c>
      <c r="V139" s="25">
        <v>30</v>
      </c>
      <c r="X139" s="12">
        <v>1.4</v>
      </c>
      <c r="Y139" s="12">
        <v>3</v>
      </c>
      <c r="Z139" s="12">
        <v>10</v>
      </c>
      <c r="AA139">
        <v>5.07</v>
      </c>
      <c r="AB139">
        <v>15.8</v>
      </c>
      <c r="AC139" s="71">
        <v>8</v>
      </c>
      <c r="AD139" s="106">
        <v>5.57</v>
      </c>
      <c r="AE139" s="103">
        <f t="shared" si="6"/>
        <v>13.57</v>
      </c>
      <c r="AF139" s="103">
        <f t="shared" si="7"/>
        <v>37.69444444444445</v>
      </c>
      <c r="AH139" s="103">
        <f>IF(ISBLANK(AC139),"",IF(ISBLANK(AA139),"",IFERROR(((AC139-AA139)/0.36/P139),"")))</f>
        <v>0.11463223787167449</v>
      </c>
      <c r="AJ139" s="103">
        <f>IF(ISBLANK(AE139),"",IF(ISBLANK(AB139),"",IFERROR(((AE139-AB139)/0.36/P139),"")))</f>
        <v>-8.7245696400625988E-2</v>
      </c>
    </row>
    <row r="140" spans="1:37" x14ac:dyDescent="0.25">
      <c r="A140" s="12" t="s">
        <v>316</v>
      </c>
      <c r="B140" s="4" t="s">
        <v>523</v>
      </c>
      <c r="C140" s="4" t="s">
        <v>663</v>
      </c>
      <c r="D140" s="4" t="s">
        <v>740</v>
      </c>
      <c r="E140" s="4" t="s">
        <v>31</v>
      </c>
      <c r="F140" s="12" t="s">
        <v>561</v>
      </c>
      <c r="G140" s="12" t="s">
        <v>556</v>
      </c>
      <c r="H140" s="24">
        <v>3</v>
      </c>
      <c r="I140" s="12" t="s">
        <v>557</v>
      </c>
      <c r="J140" s="12" t="s">
        <v>565</v>
      </c>
      <c r="K140" s="23">
        <v>998</v>
      </c>
      <c r="L140" s="94">
        <v>-3.295644969</v>
      </c>
      <c r="M140" s="94">
        <v>34.852435010999997</v>
      </c>
      <c r="N140" s="21">
        <v>42866</v>
      </c>
      <c r="O140" s="21">
        <v>42937</v>
      </c>
      <c r="P140" s="23">
        <f t="shared" si="5"/>
        <v>71</v>
      </c>
      <c r="Q140" s="73">
        <f>INDEX([1]Sheet1!$J:$J,MATCH(A140,[1]Sheet1!$A:$A,0))</f>
        <v>9.6000002329999994</v>
      </c>
      <c r="R140" s="87" t="s">
        <v>94</v>
      </c>
      <c r="S140" s="81">
        <v>2</v>
      </c>
      <c r="T140" s="81">
        <v>6</v>
      </c>
      <c r="U140" s="25">
        <v>15</v>
      </c>
      <c r="V140" s="25">
        <v>45</v>
      </c>
      <c r="W140" s="1">
        <v>2.5</v>
      </c>
      <c r="X140" s="12">
        <v>1</v>
      </c>
      <c r="Y140" s="12">
        <v>10</v>
      </c>
      <c r="Z140" s="12">
        <v>17</v>
      </c>
      <c r="AB140" t="s">
        <v>787</v>
      </c>
      <c r="AC140" s="71">
        <v>5.85</v>
      </c>
      <c r="AD140" s="106">
        <v>9</v>
      </c>
      <c r="AE140" s="103">
        <f t="shared" si="6"/>
        <v>14.85</v>
      </c>
      <c r="AF140" s="103">
        <f t="shared" si="7"/>
        <v>41.25</v>
      </c>
      <c r="AH140" s="103">
        <f>IF(ISBLANK(AC140),"",IF(ISBLANK(AA142),"",IFERROR(((AC140-AA142)/0.36/P140),"")))</f>
        <v>-2.7386541471048627E-3</v>
      </c>
      <c r="AI140" s="103">
        <f>IF(ISBLANK(AC140),"",IF(ISBLANK(AC142),"",IFERROR(((AC140-AC142)/0.36/P140),"")))</f>
        <v>4.3427230046948331E-2</v>
      </c>
      <c r="AJ140" s="103">
        <f>IF(ISBLANK(AE140),"",IF(ISBLANK(AB142),"",IFERROR(((AE140-AB142)/0.36/P140),"")))</f>
        <v>-0.37989045383411596</v>
      </c>
      <c r="AK140" s="103">
        <f>IF(ISBLANK(AE142),"",IF(ISBLANK(AE140),"",IFERROR(((AE140-AE142)/0.36/P140),"")))</f>
        <v>0.14084507042253522</v>
      </c>
    </row>
    <row r="141" spans="1:37" x14ac:dyDescent="0.25">
      <c r="A141" s="12" t="s">
        <v>317</v>
      </c>
      <c r="B141" s="4" t="s">
        <v>523</v>
      </c>
      <c r="C141" s="4" t="s">
        <v>663</v>
      </c>
      <c r="D141" s="4" t="s">
        <v>740</v>
      </c>
      <c r="E141" s="4" t="s">
        <v>31</v>
      </c>
      <c r="F141" s="12" t="s">
        <v>561</v>
      </c>
      <c r="G141" s="12" t="s">
        <v>556</v>
      </c>
      <c r="H141" s="24">
        <v>3</v>
      </c>
      <c r="I141" s="12" t="s">
        <v>562</v>
      </c>
      <c r="J141" s="12" t="s">
        <v>565</v>
      </c>
      <c r="K141" s="23">
        <v>998</v>
      </c>
      <c r="L141" s="94">
        <v>-3.295644969</v>
      </c>
      <c r="M141" s="94">
        <v>34.852435010999997</v>
      </c>
      <c r="N141" s="21">
        <v>42866</v>
      </c>
      <c r="O141" s="21">
        <v>42937</v>
      </c>
      <c r="P141" s="23">
        <f t="shared" si="5"/>
        <v>71</v>
      </c>
      <c r="Q141" s="73">
        <f>INDEX([1]Sheet1!$J:$J,MATCH(A141,[1]Sheet1!$A:$A,0))</f>
        <v>9.6000002329999994</v>
      </c>
      <c r="R141" s="87" t="s">
        <v>94</v>
      </c>
      <c r="S141" s="81">
        <v>2.2999999999999998</v>
      </c>
      <c r="T141" s="81">
        <v>4</v>
      </c>
      <c r="U141" s="25">
        <v>20</v>
      </c>
      <c r="V141" s="25">
        <v>45</v>
      </c>
      <c r="W141" s="1">
        <v>2</v>
      </c>
      <c r="X141" s="12">
        <v>2.7</v>
      </c>
      <c r="Y141" s="12">
        <v>3</v>
      </c>
      <c r="Z141" s="12">
        <v>15</v>
      </c>
      <c r="AA141">
        <v>8.0399999999999991</v>
      </c>
      <c r="AB141">
        <v>46.41</v>
      </c>
      <c r="AC141" s="71">
        <v>6.88</v>
      </c>
      <c r="AD141" s="106">
        <v>21.95</v>
      </c>
      <c r="AE141" s="103">
        <f t="shared" si="6"/>
        <v>28.83</v>
      </c>
      <c r="AF141" s="103">
        <f t="shared" si="7"/>
        <v>80.083333333333329</v>
      </c>
      <c r="AH141" s="103">
        <f>IF(ISBLANK(AC141),"",IF(ISBLANK(AA142),"",IFERROR(((AC141-AA142)/0.36/P141),"")))</f>
        <v>3.7558685446009391E-2</v>
      </c>
      <c r="AI141" s="103">
        <f>IF(ISBLANK(AC141),"",IF(ISBLANK(AC142),"",IFERROR(((AC141-AC142)/0.36/P141),"")))</f>
        <v>8.3724569640062585E-2</v>
      </c>
      <c r="AJ141" s="103">
        <f>IF(ISBLANK(AE141),"",IF(ISBLANK(AB142),"",IFERROR(((AE141-AB142)/0.36/P141),"")))</f>
        <v>0.16705790297339579</v>
      </c>
      <c r="AK141" s="103">
        <f>IF(ISBLANK(AE142),"",IF(ISBLANK(AE141),"",IFERROR(((AE141-AE142)/0.36/P141),"")))</f>
        <v>0.68779342723004688</v>
      </c>
    </row>
    <row r="142" spans="1:37" x14ac:dyDescent="0.25">
      <c r="A142" s="12" t="s">
        <v>318</v>
      </c>
      <c r="B142" s="4" t="s">
        <v>523</v>
      </c>
      <c r="C142" s="4" t="s">
        <v>663</v>
      </c>
      <c r="D142" s="4" t="s">
        <v>740</v>
      </c>
      <c r="E142" s="4" t="s">
        <v>31</v>
      </c>
      <c r="F142" s="12" t="s">
        <v>561</v>
      </c>
      <c r="G142" s="12" t="s">
        <v>556</v>
      </c>
      <c r="H142" s="24">
        <v>3</v>
      </c>
      <c r="I142" s="12" t="s">
        <v>559</v>
      </c>
      <c r="J142" s="12" t="s">
        <v>565</v>
      </c>
      <c r="K142" s="23">
        <v>998</v>
      </c>
      <c r="L142" s="94">
        <v>-3.295644969</v>
      </c>
      <c r="M142" s="94">
        <v>34.852435010999997</v>
      </c>
      <c r="N142" s="21">
        <v>42866</v>
      </c>
      <c r="O142" s="21">
        <v>42937</v>
      </c>
      <c r="P142" s="23">
        <f t="shared" si="5"/>
        <v>71</v>
      </c>
      <c r="Q142" s="73">
        <f>INDEX([1]Sheet1!$J:$J,MATCH(A142,[1]Sheet1!$A:$A,0))</f>
        <v>9.6000002329999994</v>
      </c>
      <c r="R142" s="87" t="s">
        <v>94</v>
      </c>
      <c r="S142" s="81">
        <v>1.5</v>
      </c>
      <c r="T142" s="81">
        <v>4.2</v>
      </c>
      <c r="U142" s="25">
        <v>18</v>
      </c>
      <c r="V142" s="25">
        <v>30</v>
      </c>
      <c r="W142" s="1">
        <v>1.5</v>
      </c>
      <c r="X142" s="12">
        <v>3.6</v>
      </c>
      <c r="Y142" s="12">
        <v>11</v>
      </c>
      <c r="Z142" s="12">
        <v>15</v>
      </c>
      <c r="AA142">
        <v>5.92</v>
      </c>
      <c r="AB142">
        <v>24.560000000000002</v>
      </c>
      <c r="AC142" s="71">
        <v>4.74</v>
      </c>
      <c r="AD142" s="106">
        <v>6.51</v>
      </c>
      <c r="AE142" s="103">
        <f t="shared" si="6"/>
        <v>11.25</v>
      </c>
      <c r="AF142" s="103">
        <f t="shared" si="7"/>
        <v>31.25</v>
      </c>
      <c r="AH142" s="103">
        <f>IF(ISBLANK(AC142),"",IF(ISBLANK(AA142),"",IFERROR(((AC142-AA142)/0.36/P142),"")))</f>
        <v>-4.6165884194053201E-2</v>
      </c>
      <c r="AJ142" s="103">
        <f>IF(ISBLANK(AE142),"",IF(ISBLANK(AB142),"",IFERROR(((AE142-AB142)/0.36/P142),"")))</f>
        <v>-0.52073552425665115</v>
      </c>
    </row>
    <row r="143" spans="1:37" x14ac:dyDescent="0.25">
      <c r="A143" s="12" t="s">
        <v>319</v>
      </c>
      <c r="B143" s="4" t="s">
        <v>524</v>
      </c>
      <c r="C143" s="4" t="s">
        <v>663</v>
      </c>
      <c r="D143" s="4" t="s">
        <v>741</v>
      </c>
      <c r="E143" s="4" t="s">
        <v>31</v>
      </c>
      <c r="F143" s="12" t="s">
        <v>561</v>
      </c>
      <c r="G143" s="12" t="s">
        <v>556</v>
      </c>
      <c r="H143" s="24">
        <v>4</v>
      </c>
      <c r="I143" s="12" t="s">
        <v>557</v>
      </c>
      <c r="J143" s="12" t="s">
        <v>565</v>
      </c>
      <c r="K143" s="23">
        <v>1000</v>
      </c>
      <c r="L143" s="94">
        <v>-3.296013018</v>
      </c>
      <c r="M143" s="94">
        <v>34.854326974999999</v>
      </c>
      <c r="N143" s="21">
        <v>42866</v>
      </c>
      <c r="O143" s="21">
        <v>42937</v>
      </c>
      <c r="P143" s="23">
        <f t="shared" si="5"/>
        <v>71</v>
      </c>
      <c r="Q143" s="73">
        <f>INDEX([1]Sheet1!$J:$J,MATCH(A143,[1]Sheet1!$A:$A,0))</f>
        <v>16.575000300999999</v>
      </c>
      <c r="R143" s="87" t="s">
        <v>94</v>
      </c>
      <c r="S143" s="81">
        <v>3.5</v>
      </c>
      <c r="T143" s="81">
        <v>2.6</v>
      </c>
      <c r="U143" s="25">
        <v>10</v>
      </c>
      <c r="V143" s="25">
        <v>35</v>
      </c>
      <c r="X143" s="12">
        <v>1</v>
      </c>
      <c r="Y143" s="12">
        <v>5</v>
      </c>
      <c r="Z143" s="12">
        <v>7</v>
      </c>
      <c r="AA143">
        <v>4.07</v>
      </c>
      <c r="AB143">
        <v>43.6</v>
      </c>
      <c r="AC143" s="71">
        <v>4.67</v>
      </c>
      <c r="AD143" s="106">
        <v>8.81</v>
      </c>
      <c r="AE143" s="103">
        <f t="shared" si="6"/>
        <v>13.48</v>
      </c>
      <c r="AF143" s="103">
        <f t="shared" si="7"/>
        <v>37.44444444444445</v>
      </c>
      <c r="AH143" s="103">
        <f>IF(ISBLANK(AC143),"",IF(ISBLANK(AA145),"",IFERROR(((AC143-AA145)/0.36/P143),"")))</f>
        <v>-2.895148669796558E-2</v>
      </c>
      <c r="AI143" s="103">
        <f>IF(ISBLANK(AC143),"",IF(ISBLANK(AC145),"",IFERROR(((AC143-AC145)/0.36/P143),"")))</f>
        <v>4.7339593114241005E-2</v>
      </c>
      <c r="AJ143" s="103">
        <f>IF(ISBLANK(AE143),"",IF(ISBLANK(AB145),"",IFERROR(((AE143-AB145)/0.36/P143),"")))</f>
        <v>-0.10798122065727707</v>
      </c>
      <c r="AK143" s="103">
        <f>IF(ISBLANK(AE145),"",IF(ISBLANK(AE143),"",IFERROR(((AE143-AE145)/0.36/P143),"")))</f>
        <v>0.1909233176838811</v>
      </c>
    </row>
    <row r="144" spans="1:37" x14ac:dyDescent="0.25">
      <c r="A144" s="12" t="s">
        <v>320</v>
      </c>
      <c r="B144" s="4" t="s">
        <v>524</v>
      </c>
      <c r="C144" s="4" t="s">
        <v>663</v>
      </c>
      <c r="D144" s="4" t="s">
        <v>741</v>
      </c>
      <c r="E144" s="4" t="s">
        <v>31</v>
      </c>
      <c r="F144" s="12" t="s">
        <v>561</v>
      </c>
      <c r="G144" s="12" t="s">
        <v>556</v>
      </c>
      <c r="H144" s="24">
        <v>4</v>
      </c>
      <c r="I144" s="12" t="s">
        <v>562</v>
      </c>
      <c r="J144" s="12" t="s">
        <v>565</v>
      </c>
      <c r="K144" s="23">
        <v>1000</v>
      </c>
      <c r="L144" s="94">
        <v>-3.296013018</v>
      </c>
      <c r="M144" s="94">
        <v>34.854326974999999</v>
      </c>
      <c r="N144" s="21">
        <v>42866</v>
      </c>
      <c r="O144" s="21">
        <v>42937</v>
      </c>
      <c r="P144" s="23">
        <f t="shared" si="5"/>
        <v>71</v>
      </c>
      <c r="Q144" s="73">
        <f>INDEX([1]Sheet1!$J:$J,MATCH(A144,[1]Sheet1!$A:$A,0))</f>
        <v>16.575000300999999</v>
      </c>
      <c r="R144" s="87" t="s">
        <v>94</v>
      </c>
      <c r="S144" s="81">
        <v>1.5</v>
      </c>
      <c r="T144" s="81">
        <v>2.4</v>
      </c>
      <c r="U144" s="25">
        <v>10</v>
      </c>
      <c r="V144" s="25">
        <v>40</v>
      </c>
      <c r="W144" s="1">
        <v>1.5</v>
      </c>
      <c r="X144" s="12">
        <v>3.8</v>
      </c>
      <c r="Y144" s="12">
        <v>15</v>
      </c>
      <c r="Z144" s="12">
        <v>30</v>
      </c>
      <c r="AA144">
        <v>24.86</v>
      </c>
      <c r="AB144">
        <v>46.29</v>
      </c>
      <c r="AC144" s="71">
        <v>3.6</v>
      </c>
      <c r="AD144" s="106">
        <v>14.01</v>
      </c>
      <c r="AE144" s="103">
        <f t="shared" si="6"/>
        <v>17.61</v>
      </c>
      <c r="AF144" s="103">
        <f t="shared" si="7"/>
        <v>48.916666666666664</v>
      </c>
      <c r="AH144" s="103">
        <f>IF(ISBLANK(AC144),"",IF(ISBLANK(AA145),"",IFERROR(((AC144-AA145)/0.36/P144),"")))</f>
        <v>-7.0813771517996865E-2</v>
      </c>
      <c r="AI144" s="103">
        <f>IF(ISBLANK(AC144),"",IF(ISBLANK(AC145),"",IFERROR(((AC144-AC145)/0.36/P144),"")))</f>
        <v>5.4773082942097071E-3</v>
      </c>
      <c r="AJ144" s="103">
        <f>IF(ISBLANK(AE144),"",IF(ISBLANK(AB145),"",IFERROR(((AE144-AB145)/0.36/P144),"")))</f>
        <v>5.3599374021909139E-2</v>
      </c>
      <c r="AK144" s="103">
        <f>IF(ISBLANK(AE145),"",IF(ISBLANK(AE144),"",IFERROR(((AE144-AE145)/0.36/P144),"")))</f>
        <v>0.35250391236306733</v>
      </c>
    </row>
    <row r="145" spans="1:37" x14ac:dyDescent="0.25">
      <c r="A145" s="12" t="s">
        <v>321</v>
      </c>
      <c r="B145" s="4" t="s">
        <v>524</v>
      </c>
      <c r="C145" s="4" t="s">
        <v>663</v>
      </c>
      <c r="D145" s="4" t="s">
        <v>741</v>
      </c>
      <c r="E145" s="4" t="s">
        <v>31</v>
      </c>
      <c r="F145" s="12" t="s">
        <v>561</v>
      </c>
      <c r="G145" s="12" t="s">
        <v>556</v>
      </c>
      <c r="H145" s="24">
        <v>4</v>
      </c>
      <c r="I145" s="12" t="s">
        <v>559</v>
      </c>
      <c r="J145" s="12" t="s">
        <v>565</v>
      </c>
      <c r="K145" s="23">
        <v>1000</v>
      </c>
      <c r="L145" s="94">
        <v>-3.296013018</v>
      </c>
      <c r="M145" s="94">
        <v>34.854326974999999</v>
      </c>
      <c r="N145" s="21">
        <v>42866</v>
      </c>
      <c r="O145" s="21">
        <v>42937</v>
      </c>
      <c r="P145" s="23">
        <f t="shared" si="5"/>
        <v>71</v>
      </c>
      <c r="Q145" s="73">
        <f>INDEX([1]Sheet1!$J:$J,MATCH(A145,[1]Sheet1!$A:$A,0))</f>
        <v>16.575000300999999</v>
      </c>
      <c r="R145" s="87" t="s">
        <v>94</v>
      </c>
      <c r="S145" s="81">
        <v>1.5</v>
      </c>
      <c r="T145" s="81">
        <v>3.6</v>
      </c>
      <c r="U145" s="25">
        <v>15</v>
      </c>
      <c r="V145" s="25">
        <v>25</v>
      </c>
      <c r="W145" s="1">
        <v>1.7</v>
      </c>
      <c r="X145" s="12">
        <v>3.2</v>
      </c>
      <c r="Y145" s="12">
        <v>15</v>
      </c>
      <c r="Z145" s="12">
        <v>25</v>
      </c>
      <c r="AA145">
        <v>5.41</v>
      </c>
      <c r="AB145">
        <v>16.240000000000002</v>
      </c>
      <c r="AC145" s="71">
        <v>3.46</v>
      </c>
      <c r="AD145" s="106">
        <v>5.14</v>
      </c>
      <c r="AE145" s="103">
        <f t="shared" si="6"/>
        <v>8.6</v>
      </c>
      <c r="AF145" s="103">
        <f t="shared" si="7"/>
        <v>23.888888888888889</v>
      </c>
      <c r="AH145" s="103">
        <f>IF(ISBLANK(AC145),"",IF(ISBLANK(AA145),"",IFERROR(((AC145-AA145)/0.36/P145),"")))</f>
        <v>-7.6291079812206578E-2</v>
      </c>
      <c r="AJ145" s="103">
        <f>IF(ISBLANK(AE145),"",IF(ISBLANK(AB145),"",IFERROR(((AE145-AB145)/0.36/P145),"")))</f>
        <v>-0.29890453834115815</v>
      </c>
    </row>
    <row r="146" spans="1:37" x14ac:dyDescent="0.25">
      <c r="A146" s="12" t="s">
        <v>322</v>
      </c>
      <c r="B146" s="4" t="s">
        <v>525</v>
      </c>
      <c r="C146" s="4" t="s">
        <v>664</v>
      </c>
      <c r="D146" s="4" t="s">
        <v>742</v>
      </c>
      <c r="E146" s="4" t="s">
        <v>59</v>
      </c>
      <c r="F146" s="12" t="s">
        <v>561</v>
      </c>
      <c r="G146" s="12" t="s">
        <v>560</v>
      </c>
      <c r="H146" s="24">
        <v>1</v>
      </c>
      <c r="I146" s="12" t="s">
        <v>557</v>
      </c>
      <c r="J146" s="12" t="s">
        <v>565</v>
      </c>
      <c r="K146" s="23">
        <v>1009</v>
      </c>
      <c r="L146" s="94">
        <v>-3.3032119830000002</v>
      </c>
      <c r="M146" s="94">
        <v>34.847736032999997</v>
      </c>
      <c r="N146" s="17">
        <v>42864</v>
      </c>
      <c r="O146" s="21">
        <v>42938</v>
      </c>
      <c r="P146" s="23">
        <f t="shared" si="5"/>
        <v>74</v>
      </c>
      <c r="Q146" s="73">
        <f>INDEX([1]Sheet1!$J:$J,MATCH(A146,[1]Sheet1!$A:$A,0))</f>
        <v>6.674999863</v>
      </c>
      <c r="R146" s="87" t="s">
        <v>292</v>
      </c>
      <c r="S146" s="81">
        <v>3</v>
      </c>
      <c r="T146" s="81">
        <v>14.6</v>
      </c>
      <c r="U146" s="25">
        <v>55</v>
      </c>
      <c r="V146" s="25">
        <v>75</v>
      </c>
      <c r="W146" s="1">
        <v>2</v>
      </c>
      <c r="X146" s="12">
        <v>7.2</v>
      </c>
      <c r="Y146" s="12">
        <v>35</v>
      </c>
      <c r="Z146" s="12">
        <v>55</v>
      </c>
      <c r="AA146">
        <v>24.77</v>
      </c>
      <c r="AB146">
        <v>72.929999999999993</v>
      </c>
      <c r="AC146" s="71">
        <v>16.78</v>
      </c>
      <c r="AD146" s="106">
        <v>13.52</v>
      </c>
      <c r="AE146" s="103">
        <f t="shared" si="6"/>
        <v>30.3</v>
      </c>
      <c r="AF146" s="103">
        <f t="shared" si="7"/>
        <v>84.166666666666671</v>
      </c>
      <c r="AH146" s="103">
        <f>IF(ISBLANK(AC146),"",IF(ISBLANK(AA147),"",IFERROR(((AC146-AA147)/0.36/P146),"")))</f>
        <v>-0.24512012012012002</v>
      </c>
      <c r="AI146" s="103">
        <f>IF(ISBLANK(AC146),"",IF(ISBLANK(AC147),"",IFERROR(((AC146-AC147)/0.36/P146),"")))</f>
        <v>0.338963963963964</v>
      </c>
      <c r="AJ146" s="103">
        <f>IF(ISBLANK(AE146),"",IF(ISBLANK(AB147),"",IFERROR(((AE146-AB147)/0.36/P146),"")))</f>
        <v>-5.217717717717707E-2</v>
      </c>
      <c r="AK146" s="103">
        <f>IF(ISBLANK(AE147),"",IF(ISBLANK(AE146),"",IFERROR(((AE146-AE147)/0.36/P146),"")))</f>
        <v>0.66816816816816826</v>
      </c>
    </row>
    <row r="147" spans="1:37" x14ac:dyDescent="0.25">
      <c r="A147" s="12" t="s">
        <v>323</v>
      </c>
      <c r="B147" s="4" t="s">
        <v>525</v>
      </c>
      <c r="C147" s="4" t="s">
        <v>664</v>
      </c>
      <c r="D147" s="4" t="s">
        <v>742</v>
      </c>
      <c r="E147" s="4" t="s">
        <v>59</v>
      </c>
      <c r="F147" s="12" t="s">
        <v>561</v>
      </c>
      <c r="G147" s="12" t="s">
        <v>560</v>
      </c>
      <c r="H147" s="24">
        <v>1</v>
      </c>
      <c r="I147" s="12" t="s">
        <v>559</v>
      </c>
      <c r="J147" s="12" t="s">
        <v>565</v>
      </c>
      <c r="K147" s="23">
        <v>1009</v>
      </c>
      <c r="L147" s="94">
        <v>-3.3032119830000002</v>
      </c>
      <c r="M147" s="94">
        <v>34.847736032999997</v>
      </c>
      <c r="N147" s="17">
        <v>42864</v>
      </c>
      <c r="O147" s="21">
        <v>42938</v>
      </c>
      <c r="P147" s="23">
        <f t="shared" si="5"/>
        <v>74</v>
      </c>
      <c r="Q147" s="73">
        <f>INDEX([1]Sheet1!$J:$J,MATCH(A147,[1]Sheet1!$A:$A,0))</f>
        <v>6.674999863</v>
      </c>
      <c r="R147" s="87" t="s">
        <v>292</v>
      </c>
      <c r="S147" s="81">
        <v>3</v>
      </c>
      <c r="T147" s="81">
        <v>19.2</v>
      </c>
      <c r="U147" s="25">
        <v>70</v>
      </c>
      <c r="V147" s="25">
        <v>90</v>
      </c>
      <c r="X147" s="12">
        <v>1</v>
      </c>
      <c r="Y147" s="12">
        <v>12</v>
      </c>
      <c r="Z147" s="12">
        <v>20</v>
      </c>
      <c r="AA147">
        <v>23.31</v>
      </c>
      <c r="AB147">
        <v>31.689999999999998</v>
      </c>
      <c r="AC147" s="71">
        <v>7.75</v>
      </c>
      <c r="AD147" s="106">
        <v>4.75</v>
      </c>
      <c r="AE147" s="103">
        <f t="shared" si="6"/>
        <v>12.5</v>
      </c>
      <c r="AF147" s="103">
        <f t="shared" si="7"/>
        <v>34.722222222222221</v>
      </c>
      <c r="AH147" s="103">
        <f>IF(ISBLANK(AC147),"",IF(ISBLANK(AA147),"",IFERROR(((AC147-AA147)/0.36/P147),"")))</f>
        <v>-0.58408408408408408</v>
      </c>
      <c r="AJ147" s="103">
        <f>IF(ISBLANK(AE147),"",IF(ISBLANK(AB147),"",IFERROR(((AE147-AB147)/0.36/P147),"")))</f>
        <v>-0.72034534534534522</v>
      </c>
    </row>
    <row r="148" spans="1:37" x14ac:dyDescent="0.25">
      <c r="A148" s="12" t="s">
        <v>324</v>
      </c>
      <c r="B148" s="4" t="s">
        <v>526</v>
      </c>
      <c r="C148" s="4" t="s">
        <v>664</v>
      </c>
      <c r="D148" s="4" t="s">
        <v>743</v>
      </c>
      <c r="E148" s="4" t="s">
        <v>59</v>
      </c>
      <c r="F148" s="12" t="s">
        <v>561</v>
      </c>
      <c r="G148" s="12" t="s">
        <v>560</v>
      </c>
      <c r="H148" s="24">
        <v>2</v>
      </c>
      <c r="I148" s="12" t="s">
        <v>557</v>
      </c>
      <c r="J148" s="12" t="s">
        <v>565</v>
      </c>
      <c r="K148" s="23">
        <v>1006</v>
      </c>
      <c r="L148" s="94">
        <v>-3.40842599</v>
      </c>
      <c r="M148" s="94">
        <v>34.850243982000002</v>
      </c>
      <c r="N148" s="17">
        <v>42864</v>
      </c>
      <c r="O148" s="21">
        <v>42938</v>
      </c>
      <c r="P148" s="23">
        <f t="shared" si="5"/>
        <v>74</v>
      </c>
      <c r="Q148" s="73">
        <f>INDEX([1]Sheet1!$J:$J,MATCH(A148,[1]Sheet1!$A:$A,0))</f>
        <v>6.674999863</v>
      </c>
      <c r="R148" s="87" t="s">
        <v>292</v>
      </c>
      <c r="S148" s="81">
        <v>1.2</v>
      </c>
      <c r="T148" s="81">
        <v>7.4</v>
      </c>
      <c r="U148" s="25">
        <v>10</v>
      </c>
      <c r="V148" s="25">
        <v>35</v>
      </c>
      <c r="W148" s="1">
        <v>1.5</v>
      </c>
      <c r="X148" s="12">
        <v>4.8</v>
      </c>
      <c r="Y148" s="12">
        <v>8</v>
      </c>
      <c r="Z148" s="12">
        <v>15</v>
      </c>
      <c r="AA148">
        <v>14.68</v>
      </c>
      <c r="AB148">
        <v>29.67</v>
      </c>
      <c r="AC148" s="71">
        <v>4.42</v>
      </c>
      <c r="AD148" s="106">
        <v>16.88</v>
      </c>
      <c r="AE148" s="103">
        <f t="shared" si="6"/>
        <v>21.299999999999997</v>
      </c>
      <c r="AF148" s="103">
        <f t="shared" si="7"/>
        <v>59.166666666666664</v>
      </c>
      <c r="AH148" s="103">
        <f>IF(ISBLANK(AC148),"",IF(ISBLANK(AA149),"",IFERROR(((AC148-AA149)/0.36/P148),"")))</f>
        <v>0.12162162162162164</v>
      </c>
      <c r="AI148" s="103">
        <f>IF(ISBLANK(AC148),"",IF(ISBLANK(AC149),"",IFERROR(((AC148-AC149)/0.36/P148),"")))</f>
        <v>0.14939939939939939</v>
      </c>
      <c r="AJ148" s="103">
        <f>IF(ISBLANK(AE148),"",IF(ISBLANK(AB149),"",IFERROR(((AE148-AB149)/0.36/P148),"")))</f>
        <v>0.17905405405405392</v>
      </c>
      <c r="AK148" s="103">
        <f>IF(ISBLANK(AE149),"",IF(ISBLANK(AE148),"",IFERROR(((AE148-AE149)/0.36/P148),"")))</f>
        <v>0.49849849849849848</v>
      </c>
    </row>
    <row r="149" spans="1:37" x14ac:dyDescent="0.25">
      <c r="A149" s="12" t="s">
        <v>325</v>
      </c>
      <c r="B149" s="4" t="s">
        <v>526</v>
      </c>
      <c r="C149" s="4" t="s">
        <v>664</v>
      </c>
      <c r="D149" s="12" t="s">
        <v>743</v>
      </c>
      <c r="E149" s="4" t="s">
        <v>59</v>
      </c>
      <c r="F149" s="12" t="s">
        <v>561</v>
      </c>
      <c r="G149" s="12" t="s">
        <v>560</v>
      </c>
      <c r="H149" s="24">
        <v>2</v>
      </c>
      <c r="I149" s="12" t="s">
        <v>559</v>
      </c>
      <c r="J149" s="12" t="s">
        <v>565</v>
      </c>
      <c r="K149" s="24">
        <v>1006</v>
      </c>
      <c r="L149" s="94">
        <v>-3.40842599</v>
      </c>
      <c r="M149" s="94">
        <v>34.850243982000002</v>
      </c>
      <c r="N149" s="17">
        <v>42864</v>
      </c>
      <c r="O149" s="21">
        <v>42938</v>
      </c>
      <c r="P149" s="23">
        <f t="shared" si="5"/>
        <v>74</v>
      </c>
      <c r="Q149" s="73">
        <f>INDEX([1]Sheet1!$J:$J,MATCH(A149,[1]Sheet1!$A:$A,0))</f>
        <v>6.674999863</v>
      </c>
      <c r="R149" s="87" t="s">
        <v>292</v>
      </c>
      <c r="S149" s="81">
        <v>1</v>
      </c>
      <c r="T149" s="81">
        <v>4.8</v>
      </c>
      <c r="U149" s="25">
        <v>15</v>
      </c>
      <c r="V149" s="25">
        <v>50</v>
      </c>
      <c r="W149" s="1">
        <v>1.5</v>
      </c>
      <c r="X149" s="12">
        <v>0.9</v>
      </c>
      <c r="Y149" s="12">
        <v>2</v>
      </c>
      <c r="Z149" s="12">
        <v>15</v>
      </c>
      <c r="AA149">
        <v>1.18</v>
      </c>
      <c r="AB149">
        <v>16.53</v>
      </c>
      <c r="AC149" s="71">
        <v>0.44</v>
      </c>
      <c r="AD149" s="106">
        <v>7.58</v>
      </c>
      <c r="AE149" s="103">
        <f t="shared" si="6"/>
        <v>8.02</v>
      </c>
      <c r="AF149" s="103">
        <f t="shared" si="7"/>
        <v>22.277777777777779</v>
      </c>
      <c r="AH149" s="103">
        <f>IF(ISBLANK(AC149),"",IF(ISBLANK(AA149),"",IFERROR(((AC149-AA149)/0.36/P149),"")))</f>
        <v>-2.777777777777778E-2</v>
      </c>
      <c r="AJ149" s="103">
        <f>IF(ISBLANK(AE149),"",IF(ISBLANK(AB149),"",IFERROR(((AE149-AB149)/0.36/P149),"")))</f>
        <v>-0.31944444444444448</v>
      </c>
    </row>
    <row r="150" spans="1:37" x14ac:dyDescent="0.25">
      <c r="A150" s="12" t="s">
        <v>326</v>
      </c>
      <c r="B150" s="12" t="s">
        <v>527</v>
      </c>
      <c r="C150" s="12" t="s">
        <v>664</v>
      </c>
      <c r="D150" s="12" t="s">
        <v>744</v>
      </c>
      <c r="E150" s="4" t="s">
        <v>59</v>
      </c>
      <c r="F150" s="12" t="s">
        <v>561</v>
      </c>
      <c r="G150" s="12" t="s">
        <v>560</v>
      </c>
      <c r="H150" s="24">
        <v>3</v>
      </c>
      <c r="I150" s="12" t="s">
        <v>557</v>
      </c>
      <c r="J150" s="12" t="s">
        <v>565</v>
      </c>
      <c r="K150" s="24">
        <v>1001</v>
      </c>
      <c r="L150" s="94">
        <v>-3.4063160140000002</v>
      </c>
      <c r="M150" s="94">
        <v>34.850407009999998</v>
      </c>
      <c r="N150" s="17">
        <v>42864</v>
      </c>
      <c r="O150" s="21">
        <v>42938</v>
      </c>
      <c r="P150" s="23">
        <f t="shared" si="5"/>
        <v>74</v>
      </c>
      <c r="Q150" s="73">
        <f>INDEX([1]Sheet1!$J:$J,MATCH(A150,[1]Sheet1!$A:$A,0))</f>
        <v>6.674999863</v>
      </c>
      <c r="R150" s="87" t="s">
        <v>292</v>
      </c>
      <c r="S150" s="81">
        <v>11</v>
      </c>
      <c r="T150" s="81">
        <v>18.8</v>
      </c>
      <c r="U150" s="25">
        <v>35</v>
      </c>
      <c r="V150" s="25">
        <v>60</v>
      </c>
      <c r="W150" s="1">
        <v>1</v>
      </c>
      <c r="X150" s="12">
        <v>1.8</v>
      </c>
      <c r="Y150" s="12">
        <v>10</v>
      </c>
      <c r="Z150" s="12">
        <v>25</v>
      </c>
      <c r="AA150">
        <v>13.47</v>
      </c>
      <c r="AB150">
        <v>27.67</v>
      </c>
      <c r="AC150" s="71">
        <v>1.43</v>
      </c>
      <c r="AD150" s="106">
        <v>14.18</v>
      </c>
      <c r="AE150" s="103">
        <f t="shared" si="6"/>
        <v>15.61</v>
      </c>
      <c r="AF150" s="103">
        <f t="shared" si="7"/>
        <v>43.361111111111114</v>
      </c>
      <c r="AH150" s="103">
        <f>IF(ISBLANK(AC150),"",IF(ISBLANK(AA151),"",IFERROR(((AC150-AA151)/0.36/P150),"")))</f>
        <v>-0.22447447447447452</v>
      </c>
      <c r="AI150" s="103">
        <f>IF(ISBLANK(AC150),"",IF(ISBLANK(AC151),"",IFERROR(((AC150-AC151)/0.36/P150),"")))</f>
        <v>3.7537537537537538E-2</v>
      </c>
      <c r="AJ150" s="103">
        <f>IF(ISBLANK(AE150),"",IF(ISBLANK(AB151),"",IFERROR(((AE150-AB151)/0.36/P150),"")))</f>
        <v>-0.90728228228228247</v>
      </c>
      <c r="AK150" s="103">
        <f>IF(ISBLANK(AE151),"",IF(ISBLANK(AE150),"",IFERROR(((AE150-AE151)/0.36/P150),"")))</f>
        <v>0.27064564564564558</v>
      </c>
    </row>
    <row r="151" spans="1:37" x14ac:dyDescent="0.25">
      <c r="A151" s="12" t="s">
        <v>327</v>
      </c>
      <c r="B151" s="12" t="s">
        <v>527</v>
      </c>
      <c r="C151" s="12" t="s">
        <v>664</v>
      </c>
      <c r="D151" s="12" t="s">
        <v>744</v>
      </c>
      <c r="E151" s="4" t="s">
        <v>59</v>
      </c>
      <c r="F151" s="12" t="s">
        <v>561</v>
      </c>
      <c r="G151" s="12" t="s">
        <v>560</v>
      </c>
      <c r="H151" s="24">
        <v>3</v>
      </c>
      <c r="I151" s="12" t="s">
        <v>559</v>
      </c>
      <c r="J151" s="12" t="s">
        <v>565</v>
      </c>
      <c r="K151" s="24">
        <v>1001</v>
      </c>
      <c r="L151" s="94">
        <v>-3.4063160140000002</v>
      </c>
      <c r="M151" s="94">
        <v>34.850407009999998</v>
      </c>
      <c r="N151" s="17">
        <v>42864</v>
      </c>
      <c r="O151" s="21">
        <v>42938</v>
      </c>
      <c r="P151" s="23">
        <f t="shared" ref="P151:P214" si="8">O151-N151</f>
        <v>74</v>
      </c>
      <c r="Q151" s="73">
        <f>INDEX([1]Sheet1!$J:$J,MATCH(A151,[1]Sheet1!$A:$A,0))</f>
        <v>6.674999863</v>
      </c>
      <c r="R151" s="87" t="s">
        <v>292</v>
      </c>
      <c r="S151" s="81">
        <v>2</v>
      </c>
      <c r="T151" s="81">
        <v>12.1</v>
      </c>
      <c r="U151" s="25">
        <v>30</v>
      </c>
      <c r="V151" s="25">
        <v>55</v>
      </c>
      <c r="W151" s="1">
        <v>1</v>
      </c>
      <c r="X151" s="12">
        <v>0.6</v>
      </c>
      <c r="Y151" s="12">
        <v>7</v>
      </c>
      <c r="Z151" s="12">
        <v>12</v>
      </c>
      <c r="AA151">
        <v>7.41</v>
      </c>
      <c r="AB151">
        <v>39.78</v>
      </c>
      <c r="AC151" s="71">
        <v>0.43</v>
      </c>
      <c r="AD151" s="106">
        <v>7.97</v>
      </c>
      <c r="AE151" s="103">
        <f t="shared" si="6"/>
        <v>8.4</v>
      </c>
      <c r="AF151" s="103">
        <f t="shared" si="7"/>
        <v>23.333333333333336</v>
      </c>
      <c r="AH151" s="103">
        <f>IF(ISBLANK(AC151),"",IF(ISBLANK(AA151),"",IFERROR(((AC151-AA151)/0.36/P151),"")))</f>
        <v>-0.26201201201201202</v>
      </c>
      <c r="AJ151" s="103">
        <f>IF(ISBLANK(AE151),"",IF(ISBLANK(AB151),"",IFERROR(((AE151-AB151)/0.36/P151),"")))</f>
        <v>-1.177927927927928</v>
      </c>
    </row>
    <row r="152" spans="1:37" x14ac:dyDescent="0.25">
      <c r="A152" s="12" t="s">
        <v>328</v>
      </c>
      <c r="B152" s="4" t="s">
        <v>528</v>
      </c>
      <c r="C152" s="4" t="s">
        <v>664</v>
      </c>
      <c r="D152" s="4" t="s">
        <v>745</v>
      </c>
      <c r="E152" s="4" t="s">
        <v>59</v>
      </c>
      <c r="F152" s="12" t="s">
        <v>561</v>
      </c>
      <c r="G152" s="12" t="s">
        <v>560</v>
      </c>
      <c r="H152" s="24">
        <v>4</v>
      </c>
      <c r="I152" s="12" t="s">
        <v>557</v>
      </c>
      <c r="J152" s="12" t="s">
        <v>565</v>
      </c>
      <c r="K152" s="23">
        <v>1003</v>
      </c>
      <c r="L152" s="94">
        <v>-3.4068529590000001</v>
      </c>
      <c r="M152" s="94">
        <v>34.851600005999998</v>
      </c>
      <c r="N152" s="17">
        <v>42864</v>
      </c>
      <c r="O152" s="21">
        <v>42938</v>
      </c>
      <c r="P152" s="23">
        <f t="shared" si="8"/>
        <v>74</v>
      </c>
      <c r="Q152" s="73">
        <f>INDEX([1]Sheet1!$J:$J,MATCH(A152,[1]Sheet1!$A:$A,0))</f>
        <v>6.674999863</v>
      </c>
      <c r="R152" s="87" t="s">
        <v>292</v>
      </c>
      <c r="S152" s="81">
        <v>2.5</v>
      </c>
      <c r="T152" s="81">
        <v>14.4</v>
      </c>
      <c r="U152" s="25">
        <v>20</v>
      </c>
      <c r="V152" s="25">
        <v>70</v>
      </c>
      <c r="W152" s="1">
        <v>1</v>
      </c>
      <c r="X152" s="12">
        <v>1.8</v>
      </c>
      <c r="Y152" s="12">
        <v>7</v>
      </c>
      <c r="Z152" s="12">
        <v>25</v>
      </c>
      <c r="AA152">
        <v>5.69</v>
      </c>
      <c r="AB152">
        <v>26.720000000000002</v>
      </c>
      <c r="AC152" s="71">
        <v>2.6</v>
      </c>
      <c r="AD152" s="106">
        <v>18.260000000000002</v>
      </c>
      <c r="AE152" s="103">
        <f t="shared" si="6"/>
        <v>20.860000000000003</v>
      </c>
      <c r="AF152" s="103">
        <f t="shared" si="7"/>
        <v>57.944444444444457</v>
      </c>
      <c r="AH152" s="103">
        <f>IF(ISBLANK(AC152),"",IF(ISBLANK(AA153),"",IFERROR(((AC152-AA153)/0.36/P152),"")))</f>
        <v>-0.50900900900900903</v>
      </c>
      <c r="AI152" s="103">
        <f>IF(ISBLANK(AC152),"",IF(ISBLANK(AC153),"",IFERROR(((AC152-AC153)/0.36/P152),"")))</f>
        <v>6.0810810810810821E-2</v>
      </c>
      <c r="AJ152" s="103">
        <f>IF(ISBLANK(AE152),"",IF(ISBLANK(AB153),"",IFERROR(((AE152-AB153)/0.36/P152),"")))</f>
        <v>-1.0018768768768767</v>
      </c>
      <c r="AK152" s="103">
        <f>IF(ISBLANK(AE153),"",IF(ISBLANK(AE152),"",IFERROR(((AE152-AE153)/0.36/P152),"")))</f>
        <v>0.56831831831831847</v>
      </c>
    </row>
    <row r="153" spans="1:37" x14ac:dyDescent="0.25">
      <c r="A153" s="12" t="s">
        <v>329</v>
      </c>
      <c r="B153" s="4" t="s">
        <v>528</v>
      </c>
      <c r="C153" s="4" t="s">
        <v>664</v>
      </c>
      <c r="D153" s="4" t="s">
        <v>745</v>
      </c>
      <c r="E153" s="4" t="s">
        <v>59</v>
      </c>
      <c r="F153" s="12" t="s">
        <v>561</v>
      </c>
      <c r="G153" s="12" t="s">
        <v>560</v>
      </c>
      <c r="H153" s="24">
        <v>4</v>
      </c>
      <c r="I153" s="12" t="s">
        <v>559</v>
      </c>
      <c r="J153" s="12" t="s">
        <v>565</v>
      </c>
      <c r="K153" s="23">
        <v>1003</v>
      </c>
      <c r="L153" s="94">
        <v>-3.4068529590000001</v>
      </c>
      <c r="M153" s="94">
        <v>34.851600005999998</v>
      </c>
      <c r="N153" s="17">
        <v>42864</v>
      </c>
      <c r="O153" s="21">
        <v>42938</v>
      </c>
      <c r="P153" s="23">
        <f t="shared" si="8"/>
        <v>74</v>
      </c>
      <c r="Q153" s="73">
        <f>INDEX([1]Sheet1!$J:$J,MATCH(A153,[1]Sheet1!$A:$A,0))</f>
        <v>6.674999863</v>
      </c>
      <c r="R153" s="87" t="s">
        <v>292</v>
      </c>
      <c r="S153" s="81">
        <v>2.4</v>
      </c>
      <c r="T153" s="81">
        <v>15.6</v>
      </c>
      <c r="U153" s="25">
        <v>25</v>
      </c>
      <c r="V153" s="25">
        <v>60</v>
      </c>
      <c r="W153" s="1">
        <v>0.4</v>
      </c>
      <c r="X153" s="12">
        <v>0.9</v>
      </c>
      <c r="Y153" s="12">
        <v>4</v>
      </c>
      <c r="Z153" s="12">
        <v>7</v>
      </c>
      <c r="AA153">
        <v>16.16</v>
      </c>
      <c r="AB153">
        <v>47.55</v>
      </c>
      <c r="AC153" s="71">
        <v>0.98</v>
      </c>
      <c r="AD153" s="106">
        <v>4.74</v>
      </c>
      <c r="AE153" s="103">
        <f t="shared" si="6"/>
        <v>5.7200000000000006</v>
      </c>
      <c r="AF153" s="103">
        <f t="shared" si="7"/>
        <v>15.888888888888891</v>
      </c>
      <c r="AH153" s="103">
        <f>IF(ISBLANK(AC153),"",IF(ISBLANK(AA153),"",IFERROR(((AC153-AA153)/0.36/P153),"")))</f>
        <v>-0.56981981981981977</v>
      </c>
      <c r="AJ153" s="103">
        <f>IF(ISBLANK(AE153),"",IF(ISBLANK(AB153),"",IFERROR(((AE153-AB153)/0.36/P153),"")))</f>
        <v>-1.5701951951951951</v>
      </c>
    </row>
    <row r="154" spans="1:37" x14ac:dyDescent="0.25">
      <c r="A154" s="12" t="s">
        <v>330</v>
      </c>
      <c r="B154" s="4" t="s">
        <v>529</v>
      </c>
      <c r="C154" s="4" t="s">
        <v>563</v>
      </c>
      <c r="D154" s="4" t="s">
        <v>747</v>
      </c>
      <c r="E154" s="4" t="s">
        <v>137</v>
      </c>
      <c r="F154" s="12" t="s">
        <v>563</v>
      </c>
      <c r="G154" s="12" t="s">
        <v>556</v>
      </c>
      <c r="H154" s="24">
        <v>1</v>
      </c>
      <c r="I154" s="12" t="s">
        <v>557</v>
      </c>
      <c r="J154" s="12" t="s">
        <v>565</v>
      </c>
      <c r="K154" s="24">
        <v>1023</v>
      </c>
      <c r="L154" s="94">
        <v>-2.4377470369999998</v>
      </c>
      <c r="M154" s="94">
        <v>34.855161979999998</v>
      </c>
      <c r="N154" s="17">
        <v>42872</v>
      </c>
      <c r="O154" s="21">
        <v>42942</v>
      </c>
      <c r="P154" s="23">
        <f t="shared" si="8"/>
        <v>70</v>
      </c>
      <c r="Q154" s="73">
        <f>INDEX([1]Sheet1!$J:$J,MATCH(A154,[1]Sheet1!$A:$A,0))</f>
        <v>65.344653491999992</v>
      </c>
      <c r="R154" s="87" t="s">
        <v>76</v>
      </c>
      <c r="S154" s="81">
        <v>8.1999999999999993</v>
      </c>
      <c r="T154" s="81">
        <v>28.4</v>
      </c>
      <c r="U154" s="25">
        <v>25</v>
      </c>
      <c r="V154" s="25">
        <v>80</v>
      </c>
      <c r="W154" s="1">
        <v>6</v>
      </c>
      <c r="X154" s="12">
        <v>10.6</v>
      </c>
      <c r="Y154" s="12">
        <v>30</v>
      </c>
      <c r="Z154" s="12">
        <v>65</v>
      </c>
      <c r="AA154">
        <v>20.74</v>
      </c>
      <c r="AB154">
        <v>65.63</v>
      </c>
      <c r="AC154" s="71">
        <v>18.05</v>
      </c>
      <c r="AD154" s="106">
        <v>33.299999999999997</v>
      </c>
      <c r="AE154" s="103">
        <f t="shared" si="6"/>
        <v>51.349999999999994</v>
      </c>
      <c r="AF154" s="103">
        <f t="shared" si="7"/>
        <v>142.63888888888889</v>
      </c>
      <c r="AH154" s="103">
        <f>IF(ISBLANK(AC154),"",IF(ISBLANK(AA156),"",IFERROR(((AC154-AA156)/0.36/P154),"")))</f>
        <v>0.41190476190476194</v>
      </c>
      <c r="AI154" s="103">
        <f>IF(ISBLANK(AC154),"",IF(ISBLANK(AC156),"",IFERROR(((AC154-AC156)/0.36/P154),"")))</f>
        <v>0.33174603174603179</v>
      </c>
      <c r="AJ154" s="103">
        <f>IF(ISBLANK(AE154),"",IF(ISBLANK(AB156),"",IFERROR(((AE154-AB156)/0.36/P154),"")))</f>
        <v>-0.60277777777777775</v>
      </c>
      <c r="AK154" s="103">
        <f>IF(ISBLANK(AE156),"",IF(ISBLANK(AE154),"",IFERROR(((AE154-AE156)/0.36/P154),"")))</f>
        <v>0.85039682539682515</v>
      </c>
    </row>
    <row r="155" spans="1:37" x14ac:dyDescent="0.25">
      <c r="A155" s="12" t="s">
        <v>331</v>
      </c>
      <c r="B155" s="4" t="s">
        <v>529</v>
      </c>
      <c r="C155" s="4" t="s">
        <v>563</v>
      </c>
      <c r="D155" s="4" t="s">
        <v>747</v>
      </c>
      <c r="E155" s="4" t="s">
        <v>137</v>
      </c>
      <c r="F155" s="12" t="s">
        <v>563</v>
      </c>
      <c r="G155" s="12" t="s">
        <v>556</v>
      </c>
      <c r="H155" s="24">
        <v>1</v>
      </c>
      <c r="I155" s="12" t="s">
        <v>562</v>
      </c>
      <c r="J155" s="12" t="s">
        <v>565</v>
      </c>
      <c r="K155" s="24">
        <v>1023</v>
      </c>
      <c r="L155" s="94">
        <v>-2.4377470369999998</v>
      </c>
      <c r="M155" s="94">
        <v>34.855161979999998</v>
      </c>
      <c r="N155" s="17">
        <v>42872</v>
      </c>
      <c r="O155" s="21">
        <v>42942</v>
      </c>
      <c r="P155" s="23">
        <f t="shared" si="8"/>
        <v>70</v>
      </c>
      <c r="Q155" s="73">
        <f>INDEX([1]Sheet1!$J:$J,MATCH(A155,[1]Sheet1!$A:$A,0))</f>
        <v>65.344653491999992</v>
      </c>
      <c r="R155" s="87" t="s">
        <v>76</v>
      </c>
      <c r="S155" s="81">
        <v>2</v>
      </c>
      <c r="T155" s="81">
        <v>13.4</v>
      </c>
      <c r="U155" s="25">
        <v>30</v>
      </c>
      <c r="V155" s="25">
        <v>50</v>
      </c>
      <c r="W155" s="1">
        <v>2.5</v>
      </c>
      <c r="X155" s="12">
        <v>6.2</v>
      </c>
      <c r="Y155" s="12">
        <v>20</v>
      </c>
      <c r="Z155" s="12">
        <v>30</v>
      </c>
      <c r="AA155">
        <v>9.19</v>
      </c>
      <c r="AB155">
        <v>48.94</v>
      </c>
      <c r="AC155" s="71">
        <v>13.9</v>
      </c>
      <c r="AD155" s="106">
        <v>10.68</v>
      </c>
      <c r="AE155" s="103">
        <f t="shared" si="6"/>
        <v>24.58</v>
      </c>
      <c r="AF155" s="103">
        <f t="shared" si="7"/>
        <v>68.277777777777771</v>
      </c>
      <c r="AH155" s="103">
        <f>IF(ISBLANK(AC155),"",IF(ISBLANK(AA156),"",IFERROR(((AC155-AA156)/0.36/P155),"")))</f>
        <v>0.24722222222222223</v>
      </c>
      <c r="AI155" s="103">
        <f>IF(ISBLANK(AC155),"",IF(ISBLANK(AC156),"",IFERROR(((AC155-AC156)/0.36/P155),"")))</f>
        <v>0.16706349206349208</v>
      </c>
      <c r="AJ155" s="103">
        <f>IF(ISBLANK(AE155),"",IF(ISBLANK(AB156),"",IFERROR(((AE155-AB156)/0.36/P155),"")))</f>
        <v>-1.6650793650793649</v>
      </c>
      <c r="AK155" s="103">
        <f>IF(ISBLANK(AE156),"",IF(ISBLANK(AE155),"",IFERROR(((AE155-AE156)/0.36/P155),"")))</f>
        <v>-0.21190476190476204</v>
      </c>
    </row>
    <row r="156" spans="1:37" x14ac:dyDescent="0.25">
      <c r="A156" s="12" t="s">
        <v>332</v>
      </c>
      <c r="B156" s="4" t="s">
        <v>529</v>
      </c>
      <c r="C156" s="4" t="s">
        <v>563</v>
      </c>
      <c r="D156" s="4" t="s">
        <v>747</v>
      </c>
      <c r="E156" s="4" t="s">
        <v>137</v>
      </c>
      <c r="F156" s="12" t="s">
        <v>563</v>
      </c>
      <c r="G156" s="12" t="s">
        <v>556</v>
      </c>
      <c r="H156" s="24">
        <v>1</v>
      </c>
      <c r="I156" s="12" t="s">
        <v>559</v>
      </c>
      <c r="J156" s="12" t="s">
        <v>565</v>
      </c>
      <c r="K156" s="24">
        <v>1023</v>
      </c>
      <c r="L156" s="94">
        <v>-2.4377470369999998</v>
      </c>
      <c r="M156" s="94">
        <v>34.855161979999998</v>
      </c>
      <c r="N156" s="17">
        <v>42872</v>
      </c>
      <c r="O156" s="21">
        <v>42942</v>
      </c>
      <c r="P156" s="23">
        <f t="shared" si="8"/>
        <v>70</v>
      </c>
      <c r="Q156" s="73">
        <f>INDEX([1]Sheet1!$J:$J,MATCH(A156,[1]Sheet1!$A:$A,0))</f>
        <v>65.344653491999992</v>
      </c>
      <c r="R156" s="87" t="s">
        <v>76</v>
      </c>
      <c r="S156" s="81">
        <v>5</v>
      </c>
      <c r="T156" s="81">
        <v>18.399999999999999</v>
      </c>
      <c r="U156" s="25">
        <v>15</v>
      </c>
      <c r="V156" s="25">
        <v>60</v>
      </c>
      <c r="W156" s="1">
        <v>3.5</v>
      </c>
      <c r="X156" s="12">
        <v>4.4000000000000004</v>
      </c>
      <c r="Y156" s="12">
        <v>20</v>
      </c>
      <c r="Z156" s="12">
        <v>30</v>
      </c>
      <c r="AA156">
        <v>7.67</v>
      </c>
      <c r="AB156">
        <v>66.539999999999992</v>
      </c>
      <c r="AC156" s="71">
        <v>9.69</v>
      </c>
      <c r="AD156" s="106">
        <v>20.23</v>
      </c>
      <c r="AE156" s="103">
        <f t="shared" si="6"/>
        <v>29.92</v>
      </c>
      <c r="AF156" s="103">
        <f t="shared" si="7"/>
        <v>83.111111111111114</v>
      </c>
      <c r="AH156" s="103">
        <f>IF(ISBLANK(AC156),"",IF(ISBLANK(AA156),"",IFERROR(((AC156-AA156)/0.36/P156),"")))</f>
        <v>8.0158730158730138E-2</v>
      </c>
      <c r="AJ156" s="103">
        <f>IF(ISBLANK(AE156),"",IF(ISBLANK(AB156),"",IFERROR(((AE156-AB156)/0.36/P156),"")))</f>
        <v>-1.4531746031746029</v>
      </c>
    </row>
    <row r="157" spans="1:37" x14ac:dyDescent="0.25">
      <c r="A157" s="12" t="s">
        <v>333</v>
      </c>
      <c r="B157" s="4" t="s">
        <v>530</v>
      </c>
      <c r="C157" s="4" t="s">
        <v>563</v>
      </c>
      <c r="D157" s="4" t="s">
        <v>748</v>
      </c>
      <c r="E157" s="4" t="s">
        <v>137</v>
      </c>
      <c r="F157" s="12" t="s">
        <v>563</v>
      </c>
      <c r="G157" s="12" t="s">
        <v>556</v>
      </c>
      <c r="H157" s="24">
        <v>2</v>
      </c>
      <c r="I157" s="12" t="s">
        <v>557</v>
      </c>
      <c r="J157" s="12" t="s">
        <v>565</v>
      </c>
      <c r="K157" s="24">
        <v>1025</v>
      </c>
      <c r="L157" s="94">
        <v>-2.43776598</v>
      </c>
      <c r="M157" s="94">
        <v>34.855393991</v>
      </c>
      <c r="N157" s="17">
        <v>42872</v>
      </c>
      <c r="O157" s="21">
        <v>42942</v>
      </c>
      <c r="P157" s="23">
        <f t="shared" si="8"/>
        <v>70</v>
      </c>
      <c r="Q157" s="73">
        <f>INDEX([1]Sheet1!$J:$J,MATCH(A157,[1]Sheet1!$A:$A,0))</f>
        <v>65.344653491999992</v>
      </c>
      <c r="R157" s="87" t="s">
        <v>76</v>
      </c>
      <c r="S157" s="81">
        <v>4</v>
      </c>
      <c r="T157" s="81">
        <v>10</v>
      </c>
      <c r="U157" s="25">
        <v>25</v>
      </c>
      <c r="V157" s="25">
        <v>50</v>
      </c>
      <c r="W157" s="1">
        <v>2.5</v>
      </c>
      <c r="X157" s="12">
        <v>3.8</v>
      </c>
      <c r="Y157" s="12">
        <v>12</v>
      </c>
      <c r="Z157" s="12">
        <v>20</v>
      </c>
      <c r="AA157">
        <v>32.450000000000003</v>
      </c>
      <c r="AB157">
        <v>85.990000000000009</v>
      </c>
      <c r="AC157" s="71">
        <v>7.72</v>
      </c>
      <c r="AD157" s="106">
        <v>15.37</v>
      </c>
      <c r="AE157" s="103">
        <f t="shared" si="6"/>
        <v>23.09</v>
      </c>
      <c r="AF157" s="103">
        <f t="shared" si="7"/>
        <v>64.138888888888886</v>
      </c>
      <c r="AH157" s="103" t="str">
        <f>IF(ISBLANK(AC157),"",IF(ISBLANK(AA159),"",IFERROR(((AC157-AA159)/0.36/P157),"")))</f>
        <v/>
      </c>
      <c r="AI157" s="103">
        <f>IF(ISBLANK(AC157),"",IF(ISBLANK(AC159),"",IFERROR(((AC157-AC159)/0.36/P157),"")))</f>
        <v>-0.37420634920634921</v>
      </c>
      <c r="AJ157" s="103">
        <f>IF(ISBLANK(AE157),"",IF(ISBLANK(AB159),"",IFERROR(((AE157-AB159)/0.36/P157),"")))</f>
        <v>0.51388888888888884</v>
      </c>
      <c r="AK157" s="103">
        <f>IF(ISBLANK(AE159),"",IF(ISBLANK(AE157),"",IFERROR(((AE157-AE159)/0.36/P157),"")))</f>
        <v>-0.42261904761904745</v>
      </c>
    </row>
    <row r="158" spans="1:37" x14ac:dyDescent="0.25">
      <c r="A158" s="12" t="s">
        <v>334</v>
      </c>
      <c r="B158" s="4" t="s">
        <v>530</v>
      </c>
      <c r="C158" s="4" t="s">
        <v>563</v>
      </c>
      <c r="D158" s="4" t="s">
        <v>748</v>
      </c>
      <c r="E158" s="4" t="s">
        <v>137</v>
      </c>
      <c r="F158" s="12" t="s">
        <v>563</v>
      </c>
      <c r="G158" s="12" t="s">
        <v>556</v>
      </c>
      <c r="H158" s="24">
        <v>2</v>
      </c>
      <c r="I158" s="12" t="s">
        <v>562</v>
      </c>
      <c r="J158" s="12" t="s">
        <v>565</v>
      </c>
      <c r="K158" s="24">
        <v>1025</v>
      </c>
      <c r="L158" s="94">
        <v>-2.43776598</v>
      </c>
      <c r="M158" s="94">
        <v>34.855393991</v>
      </c>
      <c r="N158" s="17">
        <v>42872</v>
      </c>
      <c r="O158" s="21">
        <v>42942</v>
      </c>
      <c r="P158" s="23">
        <f t="shared" si="8"/>
        <v>70</v>
      </c>
      <c r="Q158" s="73">
        <f>INDEX([1]Sheet1!$J:$J,MATCH(A158,[1]Sheet1!$A:$A,0))</f>
        <v>65.344653491999992</v>
      </c>
      <c r="R158" s="87" t="s">
        <v>76</v>
      </c>
      <c r="S158" s="81">
        <v>2.5</v>
      </c>
      <c r="T158" s="81">
        <v>18.2</v>
      </c>
      <c r="U158" s="25">
        <v>15</v>
      </c>
      <c r="V158" s="25">
        <v>65</v>
      </c>
      <c r="W158" s="1">
        <v>2.1</v>
      </c>
      <c r="X158" s="12">
        <v>9.6</v>
      </c>
      <c r="Y158" s="12">
        <v>10</v>
      </c>
      <c r="Z158" s="12">
        <v>40</v>
      </c>
      <c r="AA158">
        <v>5.81</v>
      </c>
      <c r="AB158">
        <v>61.88</v>
      </c>
      <c r="AC158" s="71">
        <v>29.3</v>
      </c>
      <c r="AD158" s="106">
        <v>31.02</v>
      </c>
      <c r="AE158" s="103">
        <f t="shared" si="6"/>
        <v>60.32</v>
      </c>
      <c r="AF158" s="103">
        <f t="shared" si="7"/>
        <v>167.55555555555557</v>
      </c>
      <c r="AH158" s="103" t="str">
        <f>IF(ISBLANK(AC158),"",IF(ISBLANK(AA159),"",IFERROR(((AC158-AA159)/0.36/P158),"")))</f>
        <v/>
      </c>
      <c r="AI158" s="103">
        <f>IF(ISBLANK(AC158),"",IF(ISBLANK(AC159),"",IFERROR(((AC158-AC159)/0.36/P158),"")))</f>
        <v>0.48214285714285726</v>
      </c>
      <c r="AJ158" s="103">
        <f>IF(ISBLANK(AE158),"",IF(ISBLANK(AB159),"",IFERROR(((AE158-AB159)/0.36/P158),"")))</f>
        <v>1.9912698412698413</v>
      </c>
      <c r="AK158" s="103">
        <f>IF(ISBLANK(AE159),"",IF(ISBLANK(AE158),"",IFERROR(((AE158-AE159)/0.36/P158),"")))</f>
        <v>1.054761904761905</v>
      </c>
    </row>
    <row r="159" spans="1:37" x14ac:dyDescent="0.25">
      <c r="A159" s="12" t="s">
        <v>335</v>
      </c>
      <c r="B159" s="4" t="s">
        <v>530</v>
      </c>
      <c r="C159" s="4" t="s">
        <v>563</v>
      </c>
      <c r="D159" s="4" t="s">
        <v>748</v>
      </c>
      <c r="E159" s="4" t="s">
        <v>137</v>
      </c>
      <c r="F159" s="12" t="s">
        <v>563</v>
      </c>
      <c r="G159" s="12" t="s">
        <v>556</v>
      </c>
      <c r="H159" s="24">
        <v>2</v>
      </c>
      <c r="I159" s="12" t="s">
        <v>559</v>
      </c>
      <c r="J159" s="12" t="s">
        <v>565</v>
      </c>
      <c r="K159" s="24">
        <v>1025</v>
      </c>
      <c r="L159" s="94">
        <v>-2.43776598</v>
      </c>
      <c r="M159" s="94">
        <v>34.855393991</v>
      </c>
      <c r="N159" s="17">
        <v>42872</v>
      </c>
      <c r="O159" s="21">
        <v>42942</v>
      </c>
      <c r="P159" s="23">
        <f t="shared" si="8"/>
        <v>70</v>
      </c>
      <c r="Q159" s="73">
        <f>INDEX([1]Sheet1!$J:$J,MATCH(A159,[1]Sheet1!$A:$A,0))</f>
        <v>65.344653491999992</v>
      </c>
      <c r="R159" s="87" t="s">
        <v>76</v>
      </c>
      <c r="S159" s="81">
        <v>3.5</v>
      </c>
      <c r="T159" s="81">
        <v>10.4</v>
      </c>
      <c r="U159" s="25">
        <v>30</v>
      </c>
      <c r="V159" s="25">
        <v>50</v>
      </c>
      <c r="W159" s="1">
        <v>2.2000000000000002</v>
      </c>
      <c r="X159" s="12">
        <v>5.4</v>
      </c>
      <c r="Y159" s="12">
        <v>18</v>
      </c>
      <c r="Z159" s="12">
        <v>25</v>
      </c>
      <c r="AB159">
        <v>10.14</v>
      </c>
      <c r="AC159" s="71">
        <v>17.149999999999999</v>
      </c>
      <c r="AD159" s="106">
        <v>16.59</v>
      </c>
      <c r="AE159" s="103">
        <f t="shared" si="6"/>
        <v>33.739999999999995</v>
      </c>
      <c r="AF159" s="103">
        <f t="shared" si="7"/>
        <v>93.722222222222214</v>
      </c>
      <c r="AH159" s="103" t="str">
        <f>IF(ISBLANK(AC159),"",IF(ISBLANK(AA159),"",IFERROR(((AC159-AA159)/0.36/P159),"")))</f>
        <v/>
      </c>
      <c r="AJ159" s="103">
        <f>IF(ISBLANK(AE159),"",IF(ISBLANK(AB159),"",IFERROR(((AE159-AB159)/0.36/P159),"")))</f>
        <v>0.93650793650793629</v>
      </c>
    </row>
    <row r="160" spans="1:37" x14ac:dyDescent="0.25">
      <c r="A160" s="12" t="s">
        <v>336</v>
      </c>
      <c r="B160" s="4" t="s">
        <v>531</v>
      </c>
      <c r="C160" s="4" t="s">
        <v>563</v>
      </c>
      <c r="D160" s="4" t="s">
        <v>749</v>
      </c>
      <c r="E160" s="4" t="s">
        <v>137</v>
      </c>
      <c r="F160" s="12" t="s">
        <v>563</v>
      </c>
      <c r="G160" s="12" t="s">
        <v>556</v>
      </c>
      <c r="H160" s="24">
        <v>3</v>
      </c>
      <c r="I160" s="12" t="s">
        <v>557</v>
      </c>
      <c r="J160" s="12" t="s">
        <v>565</v>
      </c>
      <c r="K160" s="24">
        <v>1027</v>
      </c>
      <c r="L160" s="94">
        <v>-2.4379910339999999</v>
      </c>
      <c r="M160" s="94">
        <v>34.855417963000001</v>
      </c>
      <c r="N160" s="17">
        <v>42872</v>
      </c>
      <c r="O160" s="21">
        <v>42942</v>
      </c>
      <c r="P160" s="23">
        <f t="shared" si="8"/>
        <v>70</v>
      </c>
      <c r="Q160" s="73">
        <f>INDEX([1]Sheet1!$J:$J,MATCH(A160,[1]Sheet1!$A:$A,0))</f>
        <v>65.344653491999992</v>
      </c>
      <c r="R160" s="87" t="s">
        <v>76</v>
      </c>
      <c r="S160" s="81">
        <v>4</v>
      </c>
      <c r="T160" s="81">
        <v>7.4</v>
      </c>
      <c r="V160" s="25">
        <v>45</v>
      </c>
      <c r="W160" s="1">
        <v>2.2000000000000002</v>
      </c>
      <c r="X160" s="12">
        <v>9.1999999999999993</v>
      </c>
      <c r="Y160" s="12">
        <v>12</v>
      </c>
      <c r="Z160" s="12">
        <v>23</v>
      </c>
      <c r="AA160">
        <v>7.99</v>
      </c>
      <c r="AB160">
        <v>51.370000000000005</v>
      </c>
      <c r="AC160" s="71">
        <v>12.5</v>
      </c>
      <c r="AD160" s="106">
        <v>5.92</v>
      </c>
      <c r="AE160" s="103">
        <f t="shared" si="6"/>
        <v>18.420000000000002</v>
      </c>
      <c r="AF160" s="103">
        <f t="shared" si="7"/>
        <v>51.166666666666671</v>
      </c>
      <c r="AH160" s="103">
        <f>IF(ISBLANK(AC160),"",IF(ISBLANK(AA162),"",IFERROR(((AC160-AA162)/0.36/P160),"")))</f>
        <v>-0.35912698412698418</v>
      </c>
      <c r="AI160" s="103">
        <f>IF(ISBLANK(AC160),"",IF(ISBLANK(AC162),"",IFERROR(((AC160-AC162)/0.36/P160),"")))</f>
        <v>0.22579365079365082</v>
      </c>
      <c r="AJ160" s="103">
        <f>IF(ISBLANK(AE160),"",IF(ISBLANK(AB162),"",IFERROR(((AE160-AB162)/0.36/P160),"")))</f>
        <v>-1.4345238095238098</v>
      </c>
      <c r="AK160" s="103">
        <f>IF(ISBLANK(AE162),"",IF(ISBLANK(AE160),"",IFERROR(((AE160-AE162)/0.36/P160),"")))</f>
        <v>-0.42460317460317443</v>
      </c>
    </row>
    <row r="161" spans="1:39" x14ac:dyDescent="0.25">
      <c r="A161" s="12" t="s">
        <v>337</v>
      </c>
      <c r="B161" s="4" t="s">
        <v>531</v>
      </c>
      <c r="C161" s="4" t="s">
        <v>563</v>
      </c>
      <c r="D161" s="4" t="s">
        <v>749</v>
      </c>
      <c r="E161" s="4" t="s">
        <v>137</v>
      </c>
      <c r="F161" s="12" t="s">
        <v>563</v>
      </c>
      <c r="G161" s="12" t="s">
        <v>556</v>
      </c>
      <c r="H161" s="24">
        <v>3</v>
      </c>
      <c r="I161" s="12" t="s">
        <v>562</v>
      </c>
      <c r="J161" s="12" t="s">
        <v>565</v>
      </c>
      <c r="K161" s="24">
        <v>1027</v>
      </c>
      <c r="L161" s="94">
        <v>-2.4379910339999999</v>
      </c>
      <c r="M161" s="94">
        <v>34.855417963000001</v>
      </c>
      <c r="N161" s="17">
        <v>42872</v>
      </c>
      <c r="O161" s="21">
        <v>42942</v>
      </c>
      <c r="P161" s="23">
        <f t="shared" si="8"/>
        <v>70</v>
      </c>
      <c r="Q161" s="73">
        <f>INDEX([1]Sheet1!$J:$J,MATCH(A161,[1]Sheet1!$A:$A,0))</f>
        <v>65.344653491999992</v>
      </c>
      <c r="R161" s="87" t="s">
        <v>76</v>
      </c>
      <c r="S161" s="81">
        <v>2.5</v>
      </c>
      <c r="T161" s="81">
        <v>15.4</v>
      </c>
      <c r="U161" s="25">
        <v>15</v>
      </c>
      <c r="V161" s="25">
        <v>45</v>
      </c>
      <c r="W161" s="1">
        <v>2.2000000000000002</v>
      </c>
      <c r="X161" s="12">
        <v>6.6</v>
      </c>
      <c r="Y161" s="12">
        <v>10</v>
      </c>
      <c r="Z161" s="12">
        <v>35</v>
      </c>
      <c r="AA161">
        <v>5.26</v>
      </c>
      <c r="AB161">
        <v>63.839999999999996</v>
      </c>
      <c r="AC161" s="71">
        <v>10.119999999999999</v>
      </c>
      <c r="AD161" s="106">
        <v>19.71</v>
      </c>
      <c r="AE161" s="103">
        <f t="shared" si="6"/>
        <v>29.83</v>
      </c>
      <c r="AF161" s="103">
        <f t="shared" si="7"/>
        <v>82.861111111111114</v>
      </c>
      <c r="AH161" s="103">
        <f>IF(ISBLANK(AC161),"",IF(ISBLANK(AA162),"",IFERROR(((AC161-AA162)/0.36/P161),"")))</f>
        <v>-0.45357142857142863</v>
      </c>
      <c r="AI161" s="103">
        <f>IF(ISBLANK(AC161),"",IF(ISBLANK(AC162),"",IFERROR(((AC161-AC162)/0.36/P161),"")))</f>
        <v>0.13134920634920633</v>
      </c>
      <c r="AJ161" s="103">
        <f>IF(ISBLANK(AE161),"",IF(ISBLANK(AB162),"",IFERROR(((AE161-AB162)/0.36/P161),"")))</f>
        <v>-0.98174603174603225</v>
      </c>
      <c r="AK161" s="103">
        <f>IF(ISBLANK(AE162),"",IF(ISBLANK(AE161),"",IFERROR(((AE161-AE162)/0.36/P161),"")))</f>
        <v>2.817460317460321E-2</v>
      </c>
    </row>
    <row r="162" spans="1:39" x14ac:dyDescent="0.25">
      <c r="A162" s="12" t="s">
        <v>338</v>
      </c>
      <c r="B162" s="4" t="s">
        <v>531</v>
      </c>
      <c r="C162" s="4" t="s">
        <v>563</v>
      </c>
      <c r="D162" s="4" t="s">
        <v>749</v>
      </c>
      <c r="E162" s="4" t="s">
        <v>137</v>
      </c>
      <c r="F162" s="12" t="s">
        <v>563</v>
      </c>
      <c r="G162" s="12" t="s">
        <v>556</v>
      </c>
      <c r="H162" s="24">
        <v>3</v>
      </c>
      <c r="I162" s="12" t="s">
        <v>559</v>
      </c>
      <c r="J162" s="12" t="s">
        <v>565</v>
      </c>
      <c r="K162" s="24">
        <v>1027</v>
      </c>
      <c r="L162" s="94">
        <v>-2.4379910339999999</v>
      </c>
      <c r="M162" s="94">
        <v>34.855417963000001</v>
      </c>
      <c r="N162" s="17">
        <v>42872</v>
      </c>
      <c r="O162" s="21">
        <v>42942</v>
      </c>
      <c r="P162" s="23">
        <f t="shared" si="8"/>
        <v>70</v>
      </c>
      <c r="Q162" s="73">
        <f>INDEX([1]Sheet1!$J:$J,MATCH(A162,[1]Sheet1!$A:$A,0))</f>
        <v>65.344653491999992</v>
      </c>
      <c r="R162" s="87" t="s">
        <v>76</v>
      </c>
      <c r="S162" s="81">
        <v>5.5</v>
      </c>
      <c r="T162" s="81">
        <v>24.8</v>
      </c>
      <c r="U162" s="25">
        <v>18</v>
      </c>
      <c r="V162" s="25">
        <v>55</v>
      </c>
      <c r="W162" s="1">
        <v>2.5</v>
      </c>
      <c r="X162" s="12">
        <v>5.4</v>
      </c>
      <c r="Y162" s="12">
        <v>8</v>
      </c>
      <c r="Z162" s="12">
        <v>25</v>
      </c>
      <c r="AA162">
        <v>21.55</v>
      </c>
      <c r="AB162">
        <v>54.570000000000007</v>
      </c>
      <c r="AC162" s="71">
        <v>6.81</v>
      </c>
      <c r="AD162" s="106">
        <v>22.31</v>
      </c>
      <c r="AE162" s="103">
        <f t="shared" si="6"/>
        <v>29.119999999999997</v>
      </c>
      <c r="AF162" s="103">
        <f t="shared" si="7"/>
        <v>80.888888888888886</v>
      </c>
      <c r="AH162" s="103">
        <f>IF(ISBLANK(AC162),"",IF(ISBLANK(AA162),"",IFERROR(((AC162-AA162)/0.36/P162),"")))</f>
        <v>-0.58492063492063495</v>
      </c>
      <c r="AJ162" s="103">
        <f>IF(ISBLANK(AE162),"",IF(ISBLANK(AB162),"",IFERROR(((AE162-AB162)/0.36/P162),"")))</f>
        <v>-1.0099206349206353</v>
      </c>
    </row>
    <row r="163" spans="1:39" x14ac:dyDescent="0.25">
      <c r="A163" s="12" t="s">
        <v>339</v>
      </c>
      <c r="B163" s="4" t="s">
        <v>532</v>
      </c>
      <c r="C163" s="4" t="s">
        <v>563</v>
      </c>
      <c r="D163" s="4" t="s">
        <v>750</v>
      </c>
      <c r="E163" s="4" t="s">
        <v>137</v>
      </c>
      <c r="F163" s="12" t="s">
        <v>563</v>
      </c>
      <c r="G163" s="12" t="s">
        <v>556</v>
      </c>
      <c r="H163" s="24">
        <v>4</v>
      </c>
      <c r="I163" s="12" t="s">
        <v>557</v>
      </c>
      <c r="J163" s="12" t="s">
        <v>565</v>
      </c>
      <c r="K163" s="98">
        <v>1026</v>
      </c>
      <c r="L163" s="96">
        <v>-2.4380789599999999</v>
      </c>
      <c r="M163" s="96">
        <v>34.854988976999998</v>
      </c>
      <c r="N163" s="17">
        <v>42872</v>
      </c>
      <c r="O163" s="21">
        <v>42942</v>
      </c>
      <c r="P163" s="23">
        <f t="shared" si="8"/>
        <v>70</v>
      </c>
      <c r="Q163" s="73">
        <f>INDEX([1]Sheet1!$J:$J,MATCH(A163,[1]Sheet1!$A:$A,0))</f>
        <v>65.344653491999992</v>
      </c>
      <c r="R163" s="87" t="s">
        <v>76</v>
      </c>
      <c r="S163" s="81">
        <v>6.5</v>
      </c>
      <c r="T163" s="81">
        <v>18.2</v>
      </c>
      <c r="U163" s="25">
        <v>35</v>
      </c>
      <c r="V163" s="25">
        <v>70</v>
      </c>
      <c r="W163" s="1">
        <v>3.5</v>
      </c>
      <c r="X163" s="12">
        <v>7.4</v>
      </c>
      <c r="Y163" s="12">
        <v>25</v>
      </c>
      <c r="Z163" s="12">
        <v>35</v>
      </c>
      <c r="AA163">
        <v>8.14</v>
      </c>
      <c r="AB163">
        <v>61.99</v>
      </c>
      <c r="AC163" s="71">
        <v>16.55</v>
      </c>
      <c r="AD163" s="106">
        <v>24.26</v>
      </c>
      <c r="AE163" s="103">
        <f t="shared" si="6"/>
        <v>40.81</v>
      </c>
      <c r="AF163" s="103">
        <f t="shared" si="7"/>
        <v>113.36111111111113</v>
      </c>
      <c r="AH163" s="103">
        <f>IF(ISBLANK(AC163),"",IF(ISBLANK(AA165),"",IFERROR(((AC163-AA165)/0.36/P163),"")))</f>
        <v>0.46349206349206346</v>
      </c>
      <c r="AI163" s="103">
        <f>IF(ISBLANK(AC163),"",IF(ISBLANK(AC165),"",IFERROR(((AC163-AC165)/0.36/P163),"")))</f>
        <v>0.38690476190476192</v>
      </c>
      <c r="AJ163" s="103">
        <f>IF(ISBLANK(AE163),"",IF(ISBLANK(AB165),"",IFERROR(((AE163-AB165)/0.36/P163),"")))</f>
        <v>-0.34444444444444416</v>
      </c>
      <c r="AK163" s="103">
        <f>IF(ISBLANK(AE165),"",IF(ISBLANK(AE163),"",IFERROR(((AE163-AE165)/0.36/P163),"")))</f>
        <v>1.0809523809523811</v>
      </c>
    </row>
    <row r="164" spans="1:39" x14ac:dyDescent="0.25">
      <c r="A164" s="12" t="s">
        <v>340</v>
      </c>
      <c r="B164" s="4" t="s">
        <v>532</v>
      </c>
      <c r="C164" s="4" t="s">
        <v>563</v>
      </c>
      <c r="D164" s="4" t="s">
        <v>750</v>
      </c>
      <c r="E164" s="4" t="s">
        <v>137</v>
      </c>
      <c r="F164" s="12" t="s">
        <v>563</v>
      </c>
      <c r="G164" s="12" t="s">
        <v>556</v>
      </c>
      <c r="H164" s="24">
        <v>4</v>
      </c>
      <c r="I164" s="12" t="s">
        <v>562</v>
      </c>
      <c r="J164" s="12" t="s">
        <v>565</v>
      </c>
      <c r="K164" s="98">
        <v>1026</v>
      </c>
      <c r="L164" s="96">
        <v>-2.4380789599999999</v>
      </c>
      <c r="M164" s="96">
        <v>34.854988976999998</v>
      </c>
      <c r="N164" s="17">
        <v>42872</v>
      </c>
      <c r="O164" s="21">
        <v>42942</v>
      </c>
      <c r="P164" s="23">
        <f t="shared" si="8"/>
        <v>70</v>
      </c>
      <c r="Q164" s="73">
        <f>INDEX([1]Sheet1!$J:$J,MATCH(A164,[1]Sheet1!$A:$A,0))</f>
        <v>65.344653491999992</v>
      </c>
      <c r="R164" s="87" t="s">
        <v>76</v>
      </c>
      <c r="S164" s="81">
        <v>2.5</v>
      </c>
      <c r="T164" s="81">
        <v>19.2</v>
      </c>
      <c r="U164" s="25">
        <v>20</v>
      </c>
      <c r="V164" s="25">
        <v>60</v>
      </c>
      <c r="W164" s="1">
        <v>1</v>
      </c>
      <c r="X164" s="12">
        <v>6</v>
      </c>
      <c r="Y164" s="12">
        <v>12</v>
      </c>
      <c r="Z164" s="12">
        <v>27</v>
      </c>
      <c r="AA164">
        <v>21.61</v>
      </c>
      <c r="AB164">
        <v>88.52</v>
      </c>
      <c r="AC164" s="71">
        <v>5.67</v>
      </c>
      <c r="AD164" s="106">
        <v>19.72</v>
      </c>
      <c r="AE164" s="103">
        <f t="shared" si="6"/>
        <v>25.39</v>
      </c>
      <c r="AF164" s="103">
        <f t="shared" si="7"/>
        <v>70.527777777777786</v>
      </c>
      <c r="AH164" s="103">
        <f>IF(ISBLANK(AC164),"",IF(ISBLANK(AA165),"",IFERROR(((AC164-AA165)/0.36/P164),"")))</f>
        <v>3.1746031746031744E-2</v>
      </c>
      <c r="AI164" s="103">
        <f>IF(ISBLANK(AC164),"",IF(ISBLANK(AC165),"",IFERROR(((AC164-AC165)/0.36/P164),"")))</f>
        <v>-4.4841269841269842E-2</v>
      </c>
      <c r="AJ164" s="103">
        <f>IF(ISBLANK(AE164),"",IF(ISBLANK(AB165),"",IFERROR(((AE164-AB165)/0.36/P164),"")))</f>
        <v>-0.95634920634920617</v>
      </c>
      <c r="AK164" s="103">
        <f>IF(ISBLANK(AE165),"",IF(ISBLANK(AE164),"",IFERROR(((AE164-AE165)/0.36/P164),"")))</f>
        <v>0.4690476190476191</v>
      </c>
    </row>
    <row r="165" spans="1:39" s="46" customFormat="1" x14ac:dyDescent="0.25">
      <c r="A165" s="45" t="s">
        <v>341</v>
      </c>
      <c r="B165" s="47" t="s">
        <v>532</v>
      </c>
      <c r="C165" s="47" t="s">
        <v>563</v>
      </c>
      <c r="D165" s="47" t="s">
        <v>750</v>
      </c>
      <c r="E165" s="47" t="s">
        <v>137</v>
      </c>
      <c r="F165" s="45" t="s">
        <v>563</v>
      </c>
      <c r="G165" s="45" t="s">
        <v>556</v>
      </c>
      <c r="H165" s="65">
        <v>4</v>
      </c>
      <c r="I165" s="45" t="s">
        <v>559</v>
      </c>
      <c r="J165" s="45" t="s">
        <v>565</v>
      </c>
      <c r="K165" s="65">
        <v>1026</v>
      </c>
      <c r="L165" s="95">
        <v>-2.4380789599999999</v>
      </c>
      <c r="M165" s="95">
        <v>34.854988976999998</v>
      </c>
      <c r="N165" s="55">
        <v>42872</v>
      </c>
      <c r="O165" s="48">
        <v>42942</v>
      </c>
      <c r="P165" s="56">
        <f t="shared" si="8"/>
        <v>70</v>
      </c>
      <c r="Q165" s="74">
        <f>INDEX([1]Sheet1!$J:$J,MATCH(A165,[1]Sheet1!$A:$A,0))</f>
        <v>65.344653491999992</v>
      </c>
      <c r="R165" s="88" t="s">
        <v>76</v>
      </c>
      <c r="S165" s="82">
        <v>4.5</v>
      </c>
      <c r="T165" s="82">
        <v>8.8000000000000007</v>
      </c>
      <c r="U165" s="101">
        <v>20</v>
      </c>
      <c r="V165" s="101">
        <v>45</v>
      </c>
      <c r="W165" s="49">
        <v>2.5</v>
      </c>
      <c r="X165" s="45">
        <v>2.2000000000000002</v>
      </c>
      <c r="Y165" s="45">
        <v>10</v>
      </c>
      <c r="Z165" s="45">
        <v>17</v>
      </c>
      <c r="AA165" s="46">
        <v>4.87</v>
      </c>
      <c r="AB165" s="46">
        <v>49.489999999999995</v>
      </c>
      <c r="AC165" s="72">
        <v>6.8</v>
      </c>
      <c r="AD165" s="107">
        <v>6.77</v>
      </c>
      <c r="AE165" s="105">
        <f t="shared" si="6"/>
        <v>13.57</v>
      </c>
      <c r="AF165" s="103">
        <f t="shared" si="7"/>
        <v>37.69444444444445</v>
      </c>
      <c r="AG165" s="103"/>
      <c r="AH165" s="105">
        <f>IF(ISBLANK(AC165),"",IF(ISBLANK(AA165),"",IFERROR(((AC165-AA165)/0.36/P165),"")))</f>
        <v>7.6587301587301579E-2</v>
      </c>
      <c r="AI165" s="105"/>
      <c r="AJ165" s="105">
        <f>IF(ISBLANK(AE165),"",IF(ISBLANK(AB165),"",IFERROR(((AE165-AB165)/0.36/P165),"")))</f>
        <v>-1.4253968253968252</v>
      </c>
      <c r="AK165" s="105"/>
      <c r="AL165" s="105"/>
      <c r="AM165" s="105"/>
    </row>
    <row r="166" spans="1:39" x14ac:dyDescent="0.25">
      <c r="A166" s="12" t="s">
        <v>343</v>
      </c>
      <c r="B166" s="4" t="s">
        <v>533</v>
      </c>
      <c r="C166" s="4" t="s">
        <v>661</v>
      </c>
      <c r="D166" s="4" t="s">
        <v>730</v>
      </c>
      <c r="E166" s="4" t="s">
        <v>14</v>
      </c>
      <c r="F166" s="12" t="s">
        <v>555</v>
      </c>
      <c r="G166" s="12" t="s">
        <v>556</v>
      </c>
      <c r="H166" s="24">
        <v>1</v>
      </c>
      <c r="I166" s="12" t="s">
        <v>557</v>
      </c>
      <c r="J166" s="12" t="s">
        <v>566</v>
      </c>
      <c r="K166" s="23">
        <v>954</v>
      </c>
      <c r="L166" s="94">
        <v>-2.2724839860000001</v>
      </c>
      <c r="M166" s="94">
        <v>34.023325982999999</v>
      </c>
      <c r="N166" s="21">
        <v>42940</v>
      </c>
      <c r="O166" s="21">
        <v>43009</v>
      </c>
      <c r="P166" s="23">
        <f t="shared" si="8"/>
        <v>69</v>
      </c>
      <c r="Q166" s="73">
        <f>INDEX([1]Sheet1!$J:$J,MATCH(A166,[1]Sheet1!$A:$A,0))</f>
        <v>162.634207253</v>
      </c>
      <c r="R166" s="87" t="s">
        <v>39</v>
      </c>
      <c r="S166" s="81">
        <v>4</v>
      </c>
      <c r="T166" s="81">
        <v>29.4</v>
      </c>
      <c r="U166" s="25">
        <v>10</v>
      </c>
      <c r="V166" s="25">
        <v>35</v>
      </c>
      <c r="W166" s="1">
        <v>5.5</v>
      </c>
      <c r="X166" s="1">
        <v>19.600000000000001</v>
      </c>
      <c r="Y166" s="12">
        <v>17</v>
      </c>
      <c r="Z166" s="12">
        <v>50</v>
      </c>
      <c r="AA166">
        <v>8.41</v>
      </c>
      <c r="AB166">
        <v>22.490000000000002</v>
      </c>
      <c r="AC166" s="71">
        <v>10.26</v>
      </c>
      <c r="AD166" s="106">
        <v>46.51</v>
      </c>
      <c r="AE166" s="103">
        <f t="shared" si="6"/>
        <v>56.769999999999996</v>
      </c>
      <c r="AF166" s="103">
        <f t="shared" si="7"/>
        <v>157.69444444444443</v>
      </c>
      <c r="AH166" s="103">
        <f>IF(ISBLANK(AC166),"",IF(ISBLANK(AA167),"",IFERROR(((AC166-AA167)/0.36/P166),"")))</f>
        <v>0.28421900161030594</v>
      </c>
      <c r="AI166" s="103">
        <f>IF(ISBLANK(AC166),"",IF(ISBLANK(AC166),"",IFERROR(((AC166-AC167)/0.36/P166),"")))</f>
        <v>5.958132045088569E-2</v>
      </c>
      <c r="AJ166" s="103">
        <f>IF(ISBLANK(AB167),"",IF(ISBLANK(AE166),"",IFERROR(((AE166-AB167)/0.36/P166),"")))</f>
        <v>1.5072463768115942</v>
      </c>
      <c r="AK166" s="103">
        <f>IF(ISBLANK(AE167),"",IF(ISBLANK(AE166),"",IFERROR(((AE166-AE167)/0.36/P166),"")))</f>
        <v>0.44605475040257647</v>
      </c>
    </row>
    <row r="167" spans="1:39" x14ac:dyDescent="0.25">
      <c r="A167" s="12" t="s">
        <v>344</v>
      </c>
      <c r="B167" s="4" t="s">
        <v>533</v>
      </c>
      <c r="C167" s="4" t="s">
        <v>661</v>
      </c>
      <c r="D167" s="4" t="s">
        <v>730</v>
      </c>
      <c r="E167" s="4" t="s">
        <v>14</v>
      </c>
      <c r="F167" s="12" t="s">
        <v>555</v>
      </c>
      <c r="G167" s="12" t="s">
        <v>556</v>
      </c>
      <c r="H167" s="24">
        <v>1</v>
      </c>
      <c r="I167" s="12" t="s">
        <v>559</v>
      </c>
      <c r="J167" s="12" t="s">
        <v>566</v>
      </c>
      <c r="K167" s="23">
        <v>954</v>
      </c>
      <c r="L167" s="94">
        <v>-2.2724839860000001</v>
      </c>
      <c r="M167" s="94">
        <v>34.023325982999999</v>
      </c>
      <c r="N167" s="21">
        <v>42940</v>
      </c>
      <c r="O167" s="21">
        <v>43009</v>
      </c>
      <c r="P167" s="23">
        <f t="shared" si="8"/>
        <v>69</v>
      </c>
      <c r="Q167" s="73">
        <f>INDEX([1]Sheet1!$J:$J,MATCH(A167,[1]Sheet1!$A:$A,0))</f>
        <v>162.634207253</v>
      </c>
      <c r="R167" s="87" t="s">
        <v>39</v>
      </c>
      <c r="S167" s="81">
        <v>3.2</v>
      </c>
      <c r="T167" s="81">
        <v>11.4</v>
      </c>
      <c r="U167" s="25">
        <v>12</v>
      </c>
      <c r="V167" s="25">
        <v>30</v>
      </c>
      <c r="W167" s="1">
        <v>4</v>
      </c>
      <c r="X167" s="1">
        <v>7.4</v>
      </c>
      <c r="Y167" s="12">
        <v>10</v>
      </c>
      <c r="Z167" s="12">
        <v>36</v>
      </c>
      <c r="AA167">
        <v>3.2</v>
      </c>
      <c r="AB167">
        <v>19.329999999999998</v>
      </c>
      <c r="AC167" s="71">
        <v>8.7799999999999994</v>
      </c>
      <c r="AD167" s="106">
        <v>36.909999999999997</v>
      </c>
      <c r="AE167" s="103">
        <f t="shared" si="6"/>
        <v>45.69</v>
      </c>
      <c r="AF167" s="103">
        <f t="shared" si="7"/>
        <v>126.91666666666667</v>
      </c>
      <c r="AH167" s="103">
        <f>IF(ISBLANK(AC167),"",IF(ISBLANK(AA167),"",IFERROR(((AC167-AA167)/0.36/P167),"")))</f>
        <v>0.22463768115942026</v>
      </c>
      <c r="AJ167" s="103">
        <f>IF(ISBLANK(AE167),"",IF(ISBLANK(AB167),"",IFERROR(((AE167-AB167)/0.36/P167),"")))</f>
        <v>1.0611916264090178</v>
      </c>
    </row>
    <row r="168" spans="1:39" x14ac:dyDescent="0.25">
      <c r="A168" s="12" t="s">
        <v>345</v>
      </c>
      <c r="B168" s="4" t="s">
        <v>534</v>
      </c>
      <c r="C168" s="4" t="s">
        <v>661</v>
      </c>
      <c r="D168" s="4" t="s">
        <v>731</v>
      </c>
      <c r="E168" s="4" t="s">
        <v>14</v>
      </c>
      <c r="F168" s="12" t="s">
        <v>555</v>
      </c>
      <c r="G168" s="12" t="s">
        <v>556</v>
      </c>
      <c r="H168" s="24">
        <v>2</v>
      </c>
      <c r="I168" s="12" t="s">
        <v>557</v>
      </c>
      <c r="J168" s="12" t="s">
        <v>566</v>
      </c>
      <c r="K168" s="23">
        <v>953</v>
      </c>
      <c r="L168" s="94">
        <v>-2.2783000210000002</v>
      </c>
      <c r="M168" s="94">
        <v>34.024458965000001</v>
      </c>
      <c r="N168" s="21">
        <v>42940</v>
      </c>
      <c r="O168" s="21">
        <v>43009</v>
      </c>
      <c r="P168" s="23">
        <f t="shared" si="8"/>
        <v>69</v>
      </c>
      <c r="Q168" s="73">
        <f>INDEX([1]Sheet1!$J:$J,MATCH(A168,[1]Sheet1!$A:$A,0))</f>
        <v>162.634207253</v>
      </c>
      <c r="R168" s="87" t="s">
        <v>39</v>
      </c>
      <c r="S168" s="81">
        <v>1.2</v>
      </c>
      <c r="T168" s="81">
        <v>12.4</v>
      </c>
      <c r="U168" s="25">
        <v>25</v>
      </c>
      <c r="V168" s="25">
        <v>40</v>
      </c>
      <c r="W168" s="1">
        <v>3.5</v>
      </c>
      <c r="X168" s="1">
        <v>6.2</v>
      </c>
      <c r="Y168" s="12">
        <v>5</v>
      </c>
      <c r="Z168" s="12">
        <v>45</v>
      </c>
      <c r="AA168">
        <v>7.67</v>
      </c>
      <c r="AB168">
        <v>30.950000000000003</v>
      </c>
      <c r="AC168" s="71">
        <v>7.72</v>
      </c>
      <c r="AD168" s="106">
        <v>20.03</v>
      </c>
      <c r="AE168" s="103">
        <f t="shared" si="6"/>
        <v>27.75</v>
      </c>
      <c r="AF168" s="103">
        <f t="shared" si="7"/>
        <v>77.083333333333343</v>
      </c>
      <c r="AH168" s="103">
        <f>IF(ISBLANK(AC168),"",IF(ISBLANK(AA169),"",IFERROR(((AC168-AA169)/0.36/P168),"")))</f>
        <v>0.1388888888888889</v>
      </c>
      <c r="AI168" s="103">
        <f>IF(ISBLANK(AC168),"",IF(ISBLANK(AC168),"",IFERROR(((AC168-AC169)/0.36/P168),"")))</f>
        <v>-1.4090177133655417E-2</v>
      </c>
      <c r="AJ168" s="103">
        <f>IF(ISBLANK(AB169),"",IF(ISBLANK(AE168),"",IFERROR(((AE168-AB169)/0.36/P168),"")))</f>
        <v>0.45491143317230281</v>
      </c>
      <c r="AK168" s="103">
        <f>IF(ISBLANK(AE169),"",IF(ISBLANK(AE168),"",IFERROR(((AE168-AE169)/0.36/P168),"")))</f>
        <v>-8.5748792270531365E-2</v>
      </c>
    </row>
    <row r="169" spans="1:39" x14ac:dyDescent="0.25">
      <c r="A169" s="12" t="s">
        <v>346</v>
      </c>
      <c r="B169" s="4" t="s">
        <v>534</v>
      </c>
      <c r="C169" s="4" t="s">
        <v>661</v>
      </c>
      <c r="D169" s="4" t="s">
        <v>731</v>
      </c>
      <c r="E169" s="4" t="s">
        <v>14</v>
      </c>
      <c r="F169" s="12" t="s">
        <v>555</v>
      </c>
      <c r="G169" s="12" t="s">
        <v>556</v>
      </c>
      <c r="H169" s="24">
        <v>2</v>
      </c>
      <c r="I169" s="12" t="s">
        <v>559</v>
      </c>
      <c r="J169" s="12" t="s">
        <v>566</v>
      </c>
      <c r="K169" s="23">
        <v>953</v>
      </c>
      <c r="L169" s="94">
        <v>-2.2783000210000002</v>
      </c>
      <c r="M169" s="94">
        <v>34.024458965000001</v>
      </c>
      <c r="N169" s="21">
        <v>42940</v>
      </c>
      <c r="O169" s="21">
        <v>43009</v>
      </c>
      <c r="P169" s="23">
        <f t="shared" si="8"/>
        <v>69</v>
      </c>
      <c r="Q169" s="73">
        <f>INDEX([1]Sheet1!$J:$J,MATCH(A169,[1]Sheet1!$A:$A,0))</f>
        <v>162.634207253</v>
      </c>
      <c r="R169" s="87" t="s">
        <v>39</v>
      </c>
      <c r="S169" s="81">
        <v>2.2999999999999998</v>
      </c>
      <c r="T169" s="81">
        <v>10.8</v>
      </c>
      <c r="U169" s="25">
        <v>15</v>
      </c>
      <c r="V169" s="25">
        <v>38</v>
      </c>
      <c r="W169" s="1">
        <v>3.3</v>
      </c>
      <c r="X169" s="1">
        <v>4.5</v>
      </c>
      <c r="Y169" s="12">
        <v>17</v>
      </c>
      <c r="Z169" s="12">
        <v>35</v>
      </c>
      <c r="AA169">
        <v>4.2699999999999996</v>
      </c>
      <c r="AB169">
        <v>16.45</v>
      </c>
      <c r="AC169" s="71">
        <v>8.07</v>
      </c>
      <c r="AD169" s="106">
        <v>21.81</v>
      </c>
      <c r="AE169" s="103">
        <f t="shared" si="6"/>
        <v>29.88</v>
      </c>
      <c r="AF169" s="103">
        <f t="shared" si="7"/>
        <v>83</v>
      </c>
      <c r="AH169" s="103">
        <f>IF(ISBLANK(AC169),"",IF(ISBLANK(AA169),"",IFERROR(((AC169-AA169)/0.36/P169),"")))</f>
        <v>0.1529790660225443</v>
      </c>
      <c r="AJ169" s="103">
        <f>IF(ISBLANK(AE169),"",IF(ISBLANK(AB169),"",IFERROR(((AE169-AB169)/0.36/P169),"")))</f>
        <v>0.54066022544283421</v>
      </c>
    </row>
    <row r="170" spans="1:39" x14ac:dyDescent="0.25">
      <c r="A170" s="12" t="s">
        <v>347</v>
      </c>
      <c r="B170" s="4" t="s">
        <v>535</v>
      </c>
      <c r="C170" s="4" t="s">
        <v>661</v>
      </c>
      <c r="D170" s="4" t="s">
        <v>732</v>
      </c>
      <c r="E170" s="4" t="s">
        <v>14</v>
      </c>
      <c r="F170" s="12" t="s">
        <v>555</v>
      </c>
      <c r="G170" s="12" t="s">
        <v>556</v>
      </c>
      <c r="H170" s="24">
        <v>3</v>
      </c>
      <c r="I170" s="12" t="s">
        <v>557</v>
      </c>
      <c r="J170" s="12" t="s">
        <v>566</v>
      </c>
      <c r="K170" s="23">
        <v>951</v>
      </c>
      <c r="L170" s="94">
        <v>-2.2779990269999999</v>
      </c>
      <c r="M170" s="94">
        <v>34.027678035000001</v>
      </c>
      <c r="N170" s="21">
        <v>42940</v>
      </c>
      <c r="O170" s="21">
        <v>43009</v>
      </c>
      <c r="P170" s="23">
        <f t="shared" si="8"/>
        <v>69</v>
      </c>
      <c r="Q170" s="73">
        <f>INDEX([1]Sheet1!$J:$J,MATCH(A170,[1]Sheet1!$A:$A,0))</f>
        <v>162.634207253</v>
      </c>
      <c r="R170" s="87" t="s">
        <v>39</v>
      </c>
      <c r="S170" s="81">
        <v>2</v>
      </c>
      <c r="T170" s="81">
        <v>7.4</v>
      </c>
      <c r="U170" s="25">
        <v>6</v>
      </c>
      <c r="V170" s="25">
        <v>30</v>
      </c>
      <c r="W170" s="1">
        <v>2</v>
      </c>
      <c r="X170" s="1">
        <v>8.6</v>
      </c>
      <c r="Y170" s="12">
        <v>8</v>
      </c>
      <c r="Z170" s="12">
        <v>30</v>
      </c>
      <c r="AA170">
        <v>21.13</v>
      </c>
      <c r="AB170">
        <v>41.209999999999994</v>
      </c>
      <c r="AC170" s="71">
        <v>10.83</v>
      </c>
      <c r="AD170" s="106">
        <v>28.21</v>
      </c>
      <c r="AE170" s="103">
        <f t="shared" si="6"/>
        <v>39.04</v>
      </c>
      <c r="AF170" s="103">
        <f t="shared" si="7"/>
        <v>108.44444444444444</v>
      </c>
      <c r="AH170" s="103">
        <f>IF(ISBLANK(AC170),"",IF(ISBLANK(AA171),"",IFERROR(((AC170-AA171)/0.36/P170),"")))</f>
        <v>9.9838969404186809E-2</v>
      </c>
      <c r="AI170" s="103">
        <f>IF(ISBLANK(AC170),"",IF(ISBLANK(AC170),"",IFERROR(((AC170-AC171)/0.36/P170),"")))</f>
        <v>-0.11755233494363929</v>
      </c>
      <c r="AJ170" s="103">
        <f>IF(ISBLANK(AB171),"",IF(ISBLANK(AE170),"",IFERROR(((AE170-AB171)/0.36/P170),"")))</f>
        <v>0.80958132045088571</v>
      </c>
      <c r="AK170" s="103">
        <f>IF(ISBLANK(AE171),"",IF(ISBLANK(AE170),"",IFERROR(((AE170-AE171)/0.36/P170),"")))</f>
        <v>-2.3892914653784221</v>
      </c>
    </row>
    <row r="171" spans="1:39" x14ac:dyDescent="0.25">
      <c r="A171" s="12" t="s">
        <v>348</v>
      </c>
      <c r="B171" s="4" t="s">
        <v>535</v>
      </c>
      <c r="C171" s="4" t="s">
        <v>661</v>
      </c>
      <c r="D171" s="4" t="s">
        <v>732</v>
      </c>
      <c r="E171" s="4" t="s">
        <v>14</v>
      </c>
      <c r="F171" s="12" t="s">
        <v>555</v>
      </c>
      <c r="G171" s="12" t="s">
        <v>556</v>
      </c>
      <c r="H171" s="24">
        <v>3</v>
      </c>
      <c r="I171" s="12" t="s">
        <v>559</v>
      </c>
      <c r="J171" s="12" t="s">
        <v>566</v>
      </c>
      <c r="K171" s="23">
        <v>951</v>
      </c>
      <c r="L171" s="94">
        <v>-2.2779990269999999</v>
      </c>
      <c r="M171" s="94">
        <v>34.027678035000001</v>
      </c>
      <c r="N171" s="21">
        <v>42940</v>
      </c>
      <c r="O171" s="21">
        <v>43009</v>
      </c>
      <c r="P171" s="23">
        <f t="shared" si="8"/>
        <v>69</v>
      </c>
      <c r="Q171" s="73">
        <f>INDEX([1]Sheet1!$J:$J,MATCH(A171,[1]Sheet1!$A:$A,0))</f>
        <v>162.634207253</v>
      </c>
      <c r="R171" s="87" t="s">
        <v>39</v>
      </c>
      <c r="S171" s="81">
        <v>9.5</v>
      </c>
      <c r="T171" s="81">
        <v>15.8</v>
      </c>
      <c r="U171" s="25">
        <v>16</v>
      </c>
      <c r="V171" s="25">
        <v>60</v>
      </c>
      <c r="W171" s="1">
        <v>9.6999999999999993</v>
      </c>
      <c r="X171" s="1">
        <v>12.9</v>
      </c>
      <c r="Y171" s="12">
        <v>10</v>
      </c>
      <c r="Z171" s="12">
        <v>50</v>
      </c>
      <c r="AA171">
        <v>8.35</v>
      </c>
      <c r="AB171">
        <v>18.93</v>
      </c>
      <c r="AC171" s="71">
        <v>13.75</v>
      </c>
      <c r="AD171" s="106">
        <v>84.64</v>
      </c>
      <c r="AE171" s="103">
        <f t="shared" si="6"/>
        <v>98.39</v>
      </c>
      <c r="AF171" s="103">
        <f t="shared" si="7"/>
        <v>273.30555555555554</v>
      </c>
      <c r="AH171" s="103">
        <f>IF(ISBLANK(AC171),"",IF(ISBLANK(AA171),"",IFERROR(((AC171-AA171)/0.36/P171),"")))</f>
        <v>0.21739130434782611</v>
      </c>
      <c r="AJ171" s="103">
        <f>IF(ISBLANK(AE171),"",IF(ISBLANK(AB171),"",IFERROR(((AE171-AB171)/0.36/P171),"")))</f>
        <v>3.198872785829308</v>
      </c>
    </row>
    <row r="172" spans="1:39" x14ac:dyDescent="0.25">
      <c r="A172" s="12" t="s">
        <v>349</v>
      </c>
      <c r="B172" s="4" t="s">
        <v>536</v>
      </c>
      <c r="C172" s="4" t="s">
        <v>661</v>
      </c>
      <c r="D172" s="4" t="s">
        <v>733</v>
      </c>
      <c r="E172" s="4" t="s">
        <v>14</v>
      </c>
      <c r="F172" s="12" t="s">
        <v>555</v>
      </c>
      <c r="G172" s="12" t="s">
        <v>556</v>
      </c>
      <c r="H172" s="24">
        <v>4</v>
      </c>
      <c r="I172" s="12" t="s">
        <v>557</v>
      </c>
      <c r="J172" s="12" t="s">
        <v>566</v>
      </c>
      <c r="K172" s="23">
        <v>950</v>
      </c>
      <c r="L172" s="94">
        <v>-2.2788369660000001</v>
      </c>
      <c r="M172" s="94">
        <v>34.031883989999997</v>
      </c>
      <c r="N172" s="21">
        <v>42940</v>
      </c>
      <c r="O172" s="21">
        <v>43009</v>
      </c>
      <c r="P172" s="23">
        <f t="shared" si="8"/>
        <v>69</v>
      </c>
      <c r="Q172" s="73">
        <f>INDEX([1]Sheet1!$J:$J,MATCH(A172,[1]Sheet1!$A:$A,0))</f>
        <v>162.634207253</v>
      </c>
      <c r="R172" s="87" t="s">
        <v>39</v>
      </c>
      <c r="S172" s="81">
        <v>4.2</v>
      </c>
      <c r="T172" s="81">
        <v>16</v>
      </c>
      <c r="U172" s="25">
        <v>35</v>
      </c>
      <c r="V172" s="25">
        <v>55</v>
      </c>
      <c r="W172" s="1">
        <v>6.1</v>
      </c>
      <c r="X172" s="1">
        <v>16.2</v>
      </c>
      <c r="Y172" s="12">
        <v>44</v>
      </c>
      <c r="Z172" s="12">
        <v>50</v>
      </c>
      <c r="AA172">
        <v>26.72</v>
      </c>
      <c r="AB172">
        <v>31.64</v>
      </c>
      <c r="AC172" s="71">
        <v>51.26</v>
      </c>
      <c r="AD172" s="106">
        <v>7.37</v>
      </c>
      <c r="AE172" s="103">
        <f t="shared" si="6"/>
        <v>58.629999999999995</v>
      </c>
      <c r="AF172" s="103">
        <f t="shared" si="7"/>
        <v>162.86111111111111</v>
      </c>
      <c r="AH172" s="103">
        <f>IF(ISBLANK(AC172),"",IF(ISBLANK(AA173),"",IFERROR(((AC172-AA173)/0.36/P172),"")))</f>
        <v>1.5974235104669887</v>
      </c>
      <c r="AI172" s="103">
        <f>IF(ISBLANK(AC172),"",IF(ISBLANK(AC172),"",IFERROR(((AC172-AC173)/0.36/P172),"")))</f>
        <v>1.718599033816425</v>
      </c>
      <c r="AJ172" s="103">
        <f>IF(ISBLANK(AB173),"",IF(ISBLANK(AE172),"",IFERROR(((AE172-AB173)/0.36/P172),"")))</f>
        <v>0.69041867954911429</v>
      </c>
      <c r="AK172" s="103">
        <f>IF(ISBLANK(AE173),"",IF(ISBLANK(AE172),"",IFERROR(((AE172-AE173)/0.36/P172),"")))</f>
        <v>0.95330112721417037</v>
      </c>
    </row>
    <row r="173" spans="1:39" x14ac:dyDescent="0.25">
      <c r="A173" s="12" t="s">
        <v>350</v>
      </c>
      <c r="B173" s="4" t="s">
        <v>536</v>
      </c>
      <c r="C173" s="4" t="s">
        <v>661</v>
      </c>
      <c r="D173" s="4" t="s">
        <v>733</v>
      </c>
      <c r="E173" s="4" t="s">
        <v>14</v>
      </c>
      <c r="F173" s="12" t="s">
        <v>555</v>
      </c>
      <c r="G173" s="12" t="s">
        <v>556</v>
      </c>
      <c r="H173" s="24">
        <v>4</v>
      </c>
      <c r="I173" s="12" t="s">
        <v>559</v>
      </c>
      <c r="J173" s="12" t="s">
        <v>566</v>
      </c>
      <c r="K173" s="23">
        <v>950</v>
      </c>
      <c r="L173" s="94">
        <v>-2.2788369660000001</v>
      </c>
      <c r="M173" s="94">
        <v>34.031883989999997</v>
      </c>
      <c r="N173" s="21">
        <v>42940</v>
      </c>
      <c r="O173" s="21">
        <v>43009</v>
      </c>
      <c r="P173" s="23">
        <f t="shared" si="8"/>
        <v>69</v>
      </c>
      <c r="Q173" s="73">
        <f>INDEX([1]Sheet1!$J:$J,MATCH(A173,[1]Sheet1!$A:$A,0))</f>
        <v>162.634207253</v>
      </c>
      <c r="R173" s="87" t="s">
        <v>39</v>
      </c>
      <c r="S173" s="81">
        <v>2.5</v>
      </c>
      <c r="T173" s="81">
        <v>18.399999999999999</v>
      </c>
      <c r="U173" s="25">
        <v>20</v>
      </c>
      <c r="V173" s="25">
        <v>40</v>
      </c>
      <c r="W173" s="1">
        <v>2.1</v>
      </c>
      <c r="X173" s="1">
        <v>3.8</v>
      </c>
      <c r="Y173" s="12">
        <v>5</v>
      </c>
      <c r="Z173" s="12">
        <v>30</v>
      </c>
      <c r="AA173">
        <v>11.58</v>
      </c>
      <c r="AB173">
        <v>41.48</v>
      </c>
      <c r="AC173" s="71">
        <v>8.57</v>
      </c>
      <c r="AD173" s="106">
        <v>26.38</v>
      </c>
      <c r="AE173" s="103">
        <f t="shared" si="6"/>
        <v>34.950000000000003</v>
      </c>
      <c r="AF173" s="103">
        <f t="shared" si="7"/>
        <v>97.083333333333343</v>
      </c>
      <c r="AH173" s="103">
        <f>IF(ISBLANK(AC173),"",IF(ISBLANK(AA173),"",IFERROR(((AC173-AA173)/0.36/P173),"")))</f>
        <v>-0.12117552334943639</v>
      </c>
      <c r="AJ173" s="103">
        <f>IF(ISBLANK(AE173),"",IF(ISBLANK(AB173),"",IFERROR(((AE173-AB173)/0.36/P173),"")))</f>
        <v>-0.26288244766505608</v>
      </c>
    </row>
    <row r="174" spans="1:39" x14ac:dyDescent="0.25">
      <c r="A174" s="12" t="s">
        <v>351</v>
      </c>
      <c r="B174" s="4" t="s">
        <v>537</v>
      </c>
      <c r="C174" s="4" t="s">
        <v>662</v>
      </c>
      <c r="D174" s="4" t="s">
        <v>734</v>
      </c>
      <c r="E174" s="4" t="s">
        <v>15</v>
      </c>
      <c r="F174" s="12" t="s">
        <v>555</v>
      </c>
      <c r="G174" s="12" t="s">
        <v>560</v>
      </c>
      <c r="H174" s="24">
        <v>1</v>
      </c>
      <c r="I174" s="12" t="s">
        <v>557</v>
      </c>
      <c r="J174" s="12" t="s">
        <v>566</v>
      </c>
      <c r="K174" s="23">
        <v>957</v>
      </c>
      <c r="L174" s="94">
        <v>-2.3500519620000002</v>
      </c>
      <c r="M174" s="94">
        <v>34.049975992999997</v>
      </c>
      <c r="N174" s="21">
        <v>42939</v>
      </c>
      <c r="O174" s="21">
        <v>43008</v>
      </c>
      <c r="P174" s="23">
        <f t="shared" si="8"/>
        <v>69</v>
      </c>
      <c r="Q174" s="73">
        <f>INDEX([1]Sheet1!$J:$J,MATCH(A174,[1]Sheet1!$A:$A,0))</f>
        <v>136.27214243</v>
      </c>
      <c r="R174" s="87" t="s">
        <v>23</v>
      </c>
      <c r="S174" s="81">
        <v>1.6</v>
      </c>
      <c r="T174" s="81">
        <v>2</v>
      </c>
      <c r="U174" s="25">
        <v>35</v>
      </c>
      <c r="V174" s="25">
        <v>45</v>
      </c>
      <c r="W174" s="1">
        <v>0.25</v>
      </c>
      <c r="X174" s="1">
        <v>1.7</v>
      </c>
      <c r="Y174" s="12">
        <v>34</v>
      </c>
      <c r="Z174" s="12">
        <v>37</v>
      </c>
      <c r="AA174">
        <v>38.76</v>
      </c>
      <c r="AB174">
        <v>49.949999999999996</v>
      </c>
      <c r="AC174" s="71">
        <v>22.77</v>
      </c>
      <c r="AD174" s="106">
        <v>1.19</v>
      </c>
      <c r="AE174" s="103">
        <f t="shared" si="6"/>
        <v>23.96</v>
      </c>
      <c r="AF174" s="103">
        <f t="shared" si="7"/>
        <v>66.555555555555557</v>
      </c>
      <c r="AH174" s="103">
        <f>IF(ISBLANK(AC174),"",IF(ISBLANK(AA175),"",IFERROR(((AC174-AA175)/0.36/P174),"")))</f>
        <v>-0.56038647342995163</v>
      </c>
      <c r="AI174" s="103">
        <f>IF(ISBLANK(AC174),"",IF(ISBLANK(AC174),"",IFERROR(((AC174-AC175)/0.36/P174),"")))</f>
        <v>-0.47222222222222227</v>
      </c>
      <c r="AJ174" s="103">
        <f>IF(ISBLANK(AB175),"",IF(ISBLANK(AE174),"",IFERROR(((AE174-AB175)/0.36/P174),"")))</f>
        <v>-0.56199677938808357</v>
      </c>
      <c r="AK174" s="103">
        <f>IF(ISBLANK(AE175),"",IF(ISBLANK(AE174),"",IFERROR(((AE174-AE175)/0.36/P174),"")))</f>
        <v>-0.46215780998389683</v>
      </c>
    </row>
    <row r="175" spans="1:39" x14ac:dyDescent="0.25">
      <c r="A175" s="12" t="s">
        <v>352</v>
      </c>
      <c r="B175" s="4" t="s">
        <v>537</v>
      </c>
      <c r="C175" s="4" t="s">
        <v>662</v>
      </c>
      <c r="D175" s="4" t="s">
        <v>734</v>
      </c>
      <c r="E175" s="4" t="s">
        <v>15</v>
      </c>
      <c r="F175" s="12" t="s">
        <v>555</v>
      </c>
      <c r="G175" s="12" t="s">
        <v>560</v>
      </c>
      <c r="H175" s="24">
        <v>1</v>
      </c>
      <c r="I175" s="12" t="s">
        <v>559</v>
      </c>
      <c r="J175" s="12" t="s">
        <v>566</v>
      </c>
      <c r="K175" s="23">
        <v>957</v>
      </c>
      <c r="L175" s="94">
        <v>-2.3500519620000002</v>
      </c>
      <c r="M175" s="94">
        <v>34.049975992999997</v>
      </c>
      <c r="N175" s="21">
        <v>42939</v>
      </c>
      <c r="O175" s="21">
        <v>43008</v>
      </c>
      <c r="P175" s="23">
        <f t="shared" si="8"/>
        <v>69</v>
      </c>
      <c r="Q175" s="73">
        <f>INDEX([1]Sheet1!$J:$J,MATCH(A175,[1]Sheet1!$A:$A,0))</f>
        <v>136.27214243</v>
      </c>
      <c r="R175" s="87" t="s">
        <v>23</v>
      </c>
      <c r="S175" s="81">
        <v>1.3</v>
      </c>
      <c r="T175" s="81">
        <v>1.2</v>
      </c>
      <c r="U175" s="25">
        <v>35</v>
      </c>
      <c r="V175" s="25">
        <v>40</v>
      </c>
      <c r="W175" s="1">
        <v>0</v>
      </c>
      <c r="X175" s="1">
        <v>1.7</v>
      </c>
      <c r="Y175" s="12">
        <v>28</v>
      </c>
      <c r="Z175" s="12">
        <v>30</v>
      </c>
      <c r="AA175">
        <v>36.69</v>
      </c>
      <c r="AB175">
        <v>37.919999999999995</v>
      </c>
      <c r="AC175" s="71">
        <v>34.5</v>
      </c>
      <c r="AD175" s="106">
        <v>0.94</v>
      </c>
      <c r="AE175" s="103">
        <f t="shared" si="6"/>
        <v>35.44</v>
      </c>
      <c r="AF175" s="103">
        <f t="shared" si="7"/>
        <v>98.444444444444443</v>
      </c>
      <c r="AH175" s="103">
        <f>IF(ISBLANK(AC175),"",IF(ISBLANK(AA175),"",IFERROR(((AC175-AA175)/0.36/P175),"")))</f>
        <v>-8.8164251207729374E-2</v>
      </c>
      <c r="AJ175" s="103">
        <f>IF(ISBLANK(AE175),"",IF(ISBLANK(AB175),"",IFERROR(((AE175-AB175)/0.36/P175),"")))</f>
        <v>-9.983896940418667E-2</v>
      </c>
    </row>
    <row r="176" spans="1:39" x14ac:dyDescent="0.25">
      <c r="A176" s="12" t="s">
        <v>353</v>
      </c>
      <c r="B176" s="4" t="s">
        <v>538</v>
      </c>
      <c r="C176" s="4" t="s">
        <v>662</v>
      </c>
      <c r="D176" s="4" t="s">
        <v>735</v>
      </c>
      <c r="E176" s="4" t="s">
        <v>15</v>
      </c>
      <c r="F176" s="12" t="s">
        <v>555</v>
      </c>
      <c r="G176" s="12" t="s">
        <v>560</v>
      </c>
      <c r="H176" s="24">
        <v>2</v>
      </c>
      <c r="I176" s="12" t="s">
        <v>557</v>
      </c>
      <c r="J176" s="12" t="s">
        <v>566</v>
      </c>
      <c r="K176" s="23">
        <v>959</v>
      </c>
      <c r="L176" s="94">
        <v>-2.3484879830000001</v>
      </c>
      <c r="M176" s="94">
        <v>34.050110019999998</v>
      </c>
      <c r="N176" s="21">
        <v>42939</v>
      </c>
      <c r="O176" s="21">
        <v>43008</v>
      </c>
      <c r="P176" s="23">
        <f t="shared" si="8"/>
        <v>69</v>
      </c>
      <c r="Q176" s="73">
        <f>INDEX([1]Sheet1!$J:$J,MATCH(A176,[1]Sheet1!$A:$A,0))</f>
        <v>136.27214243</v>
      </c>
      <c r="R176" s="87" t="s">
        <v>23</v>
      </c>
      <c r="S176" s="81">
        <v>1.7</v>
      </c>
      <c r="T176" s="81">
        <v>3</v>
      </c>
      <c r="U176" s="25">
        <v>30</v>
      </c>
      <c r="V176" s="25">
        <v>40</v>
      </c>
      <c r="W176" s="1">
        <v>2</v>
      </c>
      <c r="X176" s="1">
        <v>2.2999999999999998</v>
      </c>
      <c r="Y176" s="12">
        <v>43</v>
      </c>
      <c r="Z176" s="12">
        <v>55</v>
      </c>
      <c r="AA176">
        <v>30.58</v>
      </c>
      <c r="AB176">
        <v>40.869999999999997</v>
      </c>
      <c r="AC176" s="71">
        <v>20.96</v>
      </c>
      <c r="AD176" s="106">
        <v>5.82</v>
      </c>
      <c r="AE176" s="103">
        <f t="shared" si="6"/>
        <v>26.78</v>
      </c>
      <c r="AF176" s="103">
        <f t="shared" si="7"/>
        <v>74.3888888888889</v>
      </c>
      <c r="AH176" s="103">
        <f>IF(ISBLANK(AC176),"",IF(ISBLANK(AA177),"",IFERROR(((AC176-AA177)/0.36/P176),"")))</f>
        <v>-0.27133655394524953</v>
      </c>
      <c r="AI176" s="103">
        <f>IF(ISBLANK(AC176),"",IF(ISBLANK(AC176),"",IFERROR(((AC176-AC177)/0.36/P176),"")))</f>
        <v>0.12318840579710155</v>
      </c>
      <c r="AJ176" s="103">
        <f>IF(ISBLANK(AB177),"",IF(ISBLANK(AE176),"",IFERROR(((AE176-AB177)/0.36/P176),"")))</f>
        <v>-0.16264090177133653</v>
      </c>
      <c r="AK176" s="103">
        <f>IF(ISBLANK(AE177),"",IF(ISBLANK(AE176),"",IFERROR(((AE176-AE177)/0.36/P176),"")))</f>
        <v>0.31280193236714987</v>
      </c>
    </row>
    <row r="177" spans="1:37" x14ac:dyDescent="0.25">
      <c r="A177" s="12" t="s">
        <v>354</v>
      </c>
      <c r="B177" s="4" t="s">
        <v>538</v>
      </c>
      <c r="C177" s="4" t="s">
        <v>662</v>
      </c>
      <c r="D177" s="4" t="s">
        <v>735</v>
      </c>
      <c r="E177" s="4" t="s">
        <v>15</v>
      </c>
      <c r="F177" s="12" t="s">
        <v>555</v>
      </c>
      <c r="G177" s="12" t="s">
        <v>560</v>
      </c>
      <c r="H177" s="24">
        <v>2</v>
      </c>
      <c r="I177" s="12" t="s">
        <v>559</v>
      </c>
      <c r="J177" s="12" t="s">
        <v>566</v>
      </c>
      <c r="K177" s="23">
        <v>959</v>
      </c>
      <c r="L177" s="94">
        <v>-2.3484879830000001</v>
      </c>
      <c r="M177" s="94">
        <v>34.050110019999998</v>
      </c>
      <c r="N177" s="21">
        <v>42939</v>
      </c>
      <c r="O177" s="21">
        <v>43008</v>
      </c>
      <c r="P177" s="23">
        <f t="shared" si="8"/>
        <v>69</v>
      </c>
      <c r="Q177" s="73">
        <f>INDEX([1]Sheet1!$J:$J,MATCH(A177,[1]Sheet1!$A:$A,0))</f>
        <v>136.27214243</v>
      </c>
      <c r="R177" s="87" t="s">
        <v>23</v>
      </c>
      <c r="S177" s="81">
        <v>1.5</v>
      </c>
      <c r="T177" s="81">
        <v>1.2</v>
      </c>
      <c r="U177" s="25">
        <v>38</v>
      </c>
      <c r="V177" s="25">
        <v>45</v>
      </c>
      <c r="W177" s="1">
        <v>0</v>
      </c>
      <c r="X177" s="1">
        <v>1.4</v>
      </c>
      <c r="Y177" s="12">
        <v>21</v>
      </c>
      <c r="Z177" s="12">
        <v>25</v>
      </c>
      <c r="AA177">
        <v>27.7</v>
      </c>
      <c r="AB177">
        <v>30.82</v>
      </c>
      <c r="AC177" s="71">
        <v>17.899999999999999</v>
      </c>
      <c r="AD177" s="106">
        <v>1.1100000000000001</v>
      </c>
      <c r="AE177" s="103">
        <f t="shared" si="6"/>
        <v>19.009999999999998</v>
      </c>
      <c r="AF177" s="103">
        <f t="shared" si="7"/>
        <v>52.80555555555555</v>
      </c>
      <c r="AH177" s="103">
        <f>IF(ISBLANK(AC177),"",IF(ISBLANK(AA177),"",IFERROR(((AC177-AA177)/0.36/P177),"")))</f>
        <v>-0.39452495974235108</v>
      </c>
      <c r="AJ177" s="103">
        <f>IF(ISBLANK(AE177),"",IF(ISBLANK(AB177),"",IFERROR(((AE177-AB177)/0.36/P177),"")))</f>
        <v>-0.47544283413848643</v>
      </c>
    </row>
    <row r="178" spans="1:37" x14ac:dyDescent="0.25">
      <c r="A178" s="12" t="s">
        <v>355</v>
      </c>
      <c r="B178" s="4" t="s">
        <v>539</v>
      </c>
      <c r="C178" s="4" t="s">
        <v>662</v>
      </c>
      <c r="D178" s="4" t="s">
        <v>736</v>
      </c>
      <c r="E178" s="4" t="s">
        <v>15</v>
      </c>
      <c r="F178" s="12" t="s">
        <v>555</v>
      </c>
      <c r="G178" s="12" t="s">
        <v>560</v>
      </c>
      <c r="H178" s="24">
        <v>3</v>
      </c>
      <c r="I178" s="12" t="s">
        <v>557</v>
      </c>
      <c r="J178" s="12" t="s">
        <v>566</v>
      </c>
      <c r="K178" s="23">
        <v>1022</v>
      </c>
      <c r="L178" s="94">
        <v>-2.3672930339999998</v>
      </c>
      <c r="M178" s="94">
        <v>34.062509034000001</v>
      </c>
      <c r="N178" s="21">
        <v>42939</v>
      </c>
      <c r="O178" s="21">
        <v>43008</v>
      </c>
      <c r="P178" s="23">
        <f t="shared" si="8"/>
        <v>69</v>
      </c>
      <c r="Q178" s="73">
        <f>INDEX([1]Sheet1!$J:$J,MATCH(A178,[1]Sheet1!$A:$A,0))</f>
        <v>136.27214243</v>
      </c>
      <c r="R178" s="87" t="s">
        <v>23</v>
      </c>
      <c r="S178" s="81">
        <v>1.8</v>
      </c>
      <c r="T178" s="81">
        <v>4.4000000000000004</v>
      </c>
      <c r="U178" s="25">
        <v>25</v>
      </c>
      <c r="V178" s="25">
        <v>60</v>
      </c>
      <c r="W178" s="1">
        <v>1.5</v>
      </c>
      <c r="X178" s="1">
        <v>2.6</v>
      </c>
      <c r="Y178" s="12">
        <v>27</v>
      </c>
      <c r="Z178" s="12">
        <v>48</v>
      </c>
      <c r="AA178">
        <v>40.770000000000003</v>
      </c>
      <c r="AB178">
        <v>60.910000000000004</v>
      </c>
      <c r="AC178" s="71">
        <v>13.18</v>
      </c>
      <c r="AD178" s="106">
        <v>5.38</v>
      </c>
      <c r="AE178" s="103">
        <f t="shared" si="6"/>
        <v>18.559999999999999</v>
      </c>
      <c r="AF178" s="103">
        <f t="shared" si="7"/>
        <v>51.555555555555557</v>
      </c>
      <c r="AH178" s="103">
        <f>IF(ISBLANK(AC178),"",IF(ISBLANK(AA179),"",IFERROR(((AC178-AA179)/0.36/P178),"")))</f>
        <v>-0.15901771336553944</v>
      </c>
      <c r="AI178" s="103">
        <f>IF(ISBLANK(AC178),"",IF(ISBLANK(AC178),"",IFERROR(((AC178-AC179)/0.36/P178),"")))</f>
        <v>2.1739130434782577E-2</v>
      </c>
      <c r="AJ178" s="103">
        <f>IF(ISBLANK(AB179),"",IF(ISBLANK(AE178),"",IFERROR(((AE178-AB179)/0.36/P178),"")))</f>
        <v>-0.22987117552334949</v>
      </c>
      <c r="AK178" s="103">
        <f>IF(ISBLANK(AE179),"",IF(ISBLANK(AE178),"",IFERROR(((AE178-AE179)/0.36/P178),"")))</f>
        <v>0.15378421900161024</v>
      </c>
    </row>
    <row r="179" spans="1:37" x14ac:dyDescent="0.25">
      <c r="A179" s="12" t="s">
        <v>356</v>
      </c>
      <c r="B179" s="4" t="s">
        <v>539</v>
      </c>
      <c r="C179" s="4" t="s">
        <v>662</v>
      </c>
      <c r="D179" s="4" t="s">
        <v>736</v>
      </c>
      <c r="E179" s="4" t="s">
        <v>15</v>
      </c>
      <c r="F179" s="12" t="s">
        <v>555</v>
      </c>
      <c r="G179" s="12" t="s">
        <v>560</v>
      </c>
      <c r="H179" s="24">
        <v>3</v>
      </c>
      <c r="I179" s="12" t="s">
        <v>559</v>
      </c>
      <c r="J179" s="12" t="s">
        <v>566</v>
      </c>
      <c r="K179" s="23">
        <v>1022</v>
      </c>
      <c r="L179" s="94">
        <v>-2.3672930339999998</v>
      </c>
      <c r="M179" s="94">
        <v>34.062509034000001</v>
      </c>
      <c r="N179" s="21">
        <v>42939</v>
      </c>
      <c r="O179" s="21">
        <v>43008</v>
      </c>
      <c r="P179" s="23">
        <f t="shared" si="8"/>
        <v>69</v>
      </c>
      <c r="Q179" s="73">
        <f>INDEX([1]Sheet1!$J:$J,MATCH(A179,[1]Sheet1!$A:$A,0))</f>
        <v>136.27214243</v>
      </c>
      <c r="R179" s="87" t="s">
        <v>23</v>
      </c>
      <c r="S179" s="81">
        <v>2</v>
      </c>
      <c r="T179" s="81">
        <v>14.8</v>
      </c>
      <c r="U179" s="25">
        <v>30</v>
      </c>
      <c r="V179" s="25">
        <v>45</v>
      </c>
      <c r="W179" s="1">
        <v>1.25</v>
      </c>
      <c r="X179" s="1">
        <v>1.9</v>
      </c>
      <c r="Y179" s="12">
        <v>22</v>
      </c>
      <c r="Z179" s="12">
        <v>25</v>
      </c>
      <c r="AA179">
        <v>17.13</v>
      </c>
      <c r="AB179">
        <v>24.27</v>
      </c>
      <c r="AC179" s="71">
        <v>12.64</v>
      </c>
      <c r="AD179" s="106">
        <v>2.1</v>
      </c>
      <c r="AE179" s="103">
        <f t="shared" si="6"/>
        <v>14.74</v>
      </c>
      <c r="AF179" s="103">
        <f t="shared" si="7"/>
        <v>40.94444444444445</v>
      </c>
      <c r="AH179" s="103">
        <f>IF(ISBLANK(AC179),"",IF(ISBLANK(AA179),"",IFERROR(((AC179-AA179)/0.36/P179),"")))</f>
        <v>-0.180756843800322</v>
      </c>
      <c r="AJ179" s="103">
        <f>IF(ISBLANK(AE179),"",IF(ISBLANK(AB179),"",IFERROR(((AE179-AB179)/0.36/P179),"")))</f>
        <v>-0.38365539452495973</v>
      </c>
    </row>
    <row r="180" spans="1:37" x14ac:dyDescent="0.25">
      <c r="A180" s="12" t="s">
        <v>357</v>
      </c>
      <c r="B180" s="4" t="s">
        <v>540</v>
      </c>
      <c r="C180" s="4" t="s">
        <v>662</v>
      </c>
      <c r="D180" s="4" t="s">
        <v>737</v>
      </c>
      <c r="E180" s="4" t="s">
        <v>15</v>
      </c>
      <c r="F180" s="12" t="s">
        <v>555</v>
      </c>
      <c r="G180" s="12" t="s">
        <v>560</v>
      </c>
      <c r="H180" s="24">
        <v>4</v>
      </c>
      <c r="I180" s="12" t="s">
        <v>557</v>
      </c>
      <c r="J180" s="12" t="s">
        <v>566</v>
      </c>
      <c r="K180" s="23">
        <v>1020</v>
      </c>
      <c r="L180" s="94">
        <v>-2.3685700170000001</v>
      </c>
      <c r="M180" s="94">
        <v>34.062585980000001</v>
      </c>
      <c r="N180" s="21">
        <v>42939</v>
      </c>
      <c r="O180" s="21">
        <v>43008</v>
      </c>
      <c r="P180" s="23">
        <f t="shared" si="8"/>
        <v>69</v>
      </c>
      <c r="Q180" s="73">
        <f>INDEX([1]Sheet1!$J:$J,MATCH(A180,[1]Sheet1!$A:$A,0))</f>
        <v>136.27214243</v>
      </c>
      <c r="R180" s="87" t="s">
        <v>23</v>
      </c>
      <c r="S180" s="81">
        <v>2</v>
      </c>
      <c r="T180" s="81">
        <v>3.6</v>
      </c>
      <c r="U180" s="25">
        <v>20</v>
      </c>
      <c r="V180" s="25">
        <v>40</v>
      </c>
      <c r="W180" s="1">
        <v>1.4</v>
      </c>
      <c r="X180" s="1">
        <v>2.8</v>
      </c>
      <c r="Y180" s="12">
        <v>20</v>
      </c>
      <c r="Z180" s="12">
        <v>35</v>
      </c>
      <c r="AA180">
        <v>16.68</v>
      </c>
      <c r="AB180">
        <v>55.63</v>
      </c>
      <c r="AC180" s="71">
        <v>13.92</v>
      </c>
      <c r="AD180" s="106">
        <v>7.26</v>
      </c>
      <c r="AE180" s="103">
        <f t="shared" si="6"/>
        <v>21.18</v>
      </c>
      <c r="AF180" s="103">
        <f t="shared" si="7"/>
        <v>58.833333333333336</v>
      </c>
      <c r="AH180" s="103">
        <f>IF(ISBLANK(AC180),"",IF(ISBLANK(AA181),"",IFERROR(((AC180-AA181)/0.36/P180),"")))</f>
        <v>0.11070853462157811</v>
      </c>
      <c r="AI180" s="103">
        <f>IF(ISBLANK(AC180),"",IF(ISBLANK(AC180),"",IFERROR(((AC180-AC181)/0.36/P180),"")))</f>
        <v>-0.14935587761674715</v>
      </c>
      <c r="AJ180" s="103">
        <f>IF(ISBLANK(AB181),"",IF(ISBLANK(AE180),"",IFERROR(((AE180-AB181)/0.36/P180),"")))</f>
        <v>-0.61191626409017719</v>
      </c>
      <c r="AK180" s="103">
        <f>IF(ISBLANK(AE181),"",IF(ISBLANK(AE180),"",IFERROR(((AE180-AE181)/0.36/P180),"")))</f>
        <v>-0.35748792270531399</v>
      </c>
    </row>
    <row r="181" spans="1:37" x14ac:dyDescent="0.25">
      <c r="A181" s="12" t="s">
        <v>358</v>
      </c>
      <c r="B181" s="4" t="s">
        <v>540</v>
      </c>
      <c r="C181" s="4" t="s">
        <v>662</v>
      </c>
      <c r="D181" s="4" t="s">
        <v>737</v>
      </c>
      <c r="E181" s="4" t="s">
        <v>15</v>
      </c>
      <c r="F181" s="12" t="s">
        <v>555</v>
      </c>
      <c r="G181" s="12" t="s">
        <v>560</v>
      </c>
      <c r="H181" s="24">
        <v>4</v>
      </c>
      <c r="I181" s="12" t="s">
        <v>559</v>
      </c>
      <c r="J181" s="12" t="s">
        <v>566</v>
      </c>
      <c r="K181" s="23">
        <v>1020</v>
      </c>
      <c r="L181" s="94">
        <v>-2.3685700170000001</v>
      </c>
      <c r="M181" s="94">
        <v>34.062585980000001</v>
      </c>
      <c r="N181" s="21">
        <v>42939</v>
      </c>
      <c r="O181" s="21">
        <v>43008</v>
      </c>
      <c r="P181" s="23">
        <f t="shared" si="8"/>
        <v>69</v>
      </c>
      <c r="Q181" s="73">
        <f>INDEX([1]Sheet1!$J:$J,MATCH(A181,[1]Sheet1!$A:$A,0))</f>
        <v>136.27214243</v>
      </c>
      <c r="R181" s="87" t="s">
        <v>23</v>
      </c>
      <c r="S181" s="81">
        <v>1.8</v>
      </c>
      <c r="T181" s="81">
        <v>11.6</v>
      </c>
      <c r="U181" s="25">
        <v>45</v>
      </c>
      <c r="V181" s="25">
        <v>60</v>
      </c>
      <c r="W181" s="1">
        <v>1.5</v>
      </c>
      <c r="X181" s="1">
        <v>1.4</v>
      </c>
      <c r="Y181" s="12">
        <v>30</v>
      </c>
      <c r="Z181" s="12">
        <v>40</v>
      </c>
      <c r="AA181">
        <v>11.17</v>
      </c>
      <c r="AB181">
        <v>36.380000000000003</v>
      </c>
      <c r="AC181" s="71">
        <v>17.63</v>
      </c>
      <c r="AD181" s="106">
        <v>12.43</v>
      </c>
      <c r="AE181" s="103">
        <f t="shared" si="6"/>
        <v>30.06</v>
      </c>
      <c r="AF181" s="103">
        <f t="shared" si="7"/>
        <v>83.5</v>
      </c>
      <c r="AH181" s="103">
        <f>IF(ISBLANK(AC181),"",IF(ISBLANK(AA181),"",IFERROR(((AC181-AA181)/0.36/P181),"")))</f>
        <v>0.26006441223832527</v>
      </c>
      <c r="AJ181" s="103">
        <f>IF(ISBLANK(AE181),"",IF(ISBLANK(AB181),"",IFERROR(((AE181-AB181)/0.36/P181),"")))</f>
        <v>-0.25442834138486331</v>
      </c>
    </row>
    <row r="182" spans="1:37" x14ac:dyDescent="0.25">
      <c r="A182" s="12" t="s">
        <v>359</v>
      </c>
      <c r="B182" s="4" t="s">
        <v>541</v>
      </c>
      <c r="C182" s="4" t="s">
        <v>663</v>
      </c>
      <c r="D182" s="4" t="s">
        <v>738</v>
      </c>
      <c r="E182" s="4" t="s">
        <v>31</v>
      </c>
      <c r="F182" s="12" t="s">
        <v>561</v>
      </c>
      <c r="G182" s="12" t="s">
        <v>556</v>
      </c>
      <c r="H182" s="24">
        <v>1</v>
      </c>
      <c r="I182" s="12" t="s">
        <v>557</v>
      </c>
      <c r="J182" s="12" t="s">
        <v>566</v>
      </c>
      <c r="K182" s="23">
        <v>995</v>
      </c>
      <c r="L182" s="94">
        <v>-3.2993320000000002</v>
      </c>
      <c r="M182" s="94">
        <v>34.848457965999998</v>
      </c>
      <c r="N182" s="21">
        <v>42937</v>
      </c>
      <c r="O182" s="21">
        <v>43006</v>
      </c>
      <c r="P182" s="23">
        <f t="shared" si="8"/>
        <v>69</v>
      </c>
      <c r="Q182" s="73">
        <f>INDEX([1]Sheet1!$J:$J,MATCH(A182,[1]Sheet1!$A:$A,0))</f>
        <v>6.900000125</v>
      </c>
      <c r="R182" s="87" t="s">
        <v>94</v>
      </c>
      <c r="S182" s="81">
        <v>0.5</v>
      </c>
      <c r="T182" s="81">
        <v>4.4000000000000004</v>
      </c>
      <c r="U182" s="25">
        <v>4</v>
      </c>
      <c r="V182" s="25">
        <v>10</v>
      </c>
      <c r="W182" s="1">
        <v>2</v>
      </c>
      <c r="X182" s="1">
        <v>5.4</v>
      </c>
      <c r="Y182">
        <v>4</v>
      </c>
      <c r="Z182" s="12">
        <v>22</v>
      </c>
      <c r="AA182">
        <v>6.43</v>
      </c>
      <c r="AB182">
        <v>9.11</v>
      </c>
      <c r="AC182" s="71">
        <v>2.2799999999999998</v>
      </c>
      <c r="AD182" s="106">
        <v>7.37</v>
      </c>
      <c r="AE182" s="103">
        <f t="shared" si="6"/>
        <v>9.65</v>
      </c>
      <c r="AF182" s="103">
        <f t="shared" si="7"/>
        <v>26.805555555555557</v>
      </c>
      <c r="AH182" s="103">
        <f>IF(ISBLANK(AC182),"",IF(ISBLANK(AA184),"",IFERROR(((AC182-AA184)/0.36/P182),"")))</f>
        <v>-0.16908212560386476</v>
      </c>
      <c r="AI182" s="103">
        <f>IF(ISBLANK(AC182),"",IF(ISBLANK(AC184),"",IFERROR(((AC182-AC184)/0.36/P182),"")))</f>
        <v>-8.252818035426733E-2</v>
      </c>
      <c r="AJ182" s="103">
        <f>IF(ISBLANK(AE182),"",IF(ISBLANK(AB184),"",IFERROR(((AE182-AB184)/0.36/P182),"")))</f>
        <v>-2.375201288244766E-2</v>
      </c>
      <c r="AK182" s="103">
        <f>IF(ISBLANK(AE184),"",IF(ISBLANK(AE182),"",IFERROR(((AE182-AE184)/0.36/P182),"")))</f>
        <v>4.4283413848631723E-3</v>
      </c>
    </row>
    <row r="183" spans="1:37" x14ac:dyDescent="0.25">
      <c r="A183" s="12" t="s">
        <v>360</v>
      </c>
      <c r="B183" s="4" t="s">
        <v>541</v>
      </c>
      <c r="C183" s="4" t="s">
        <v>663</v>
      </c>
      <c r="D183" s="4" t="s">
        <v>738</v>
      </c>
      <c r="E183" s="4" t="s">
        <v>31</v>
      </c>
      <c r="F183" s="12" t="s">
        <v>561</v>
      </c>
      <c r="G183" s="12" t="s">
        <v>556</v>
      </c>
      <c r="H183" s="24">
        <v>1</v>
      </c>
      <c r="I183" s="12" t="s">
        <v>562</v>
      </c>
      <c r="J183" s="12" t="s">
        <v>566</v>
      </c>
      <c r="K183" s="23">
        <v>995</v>
      </c>
      <c r="L183" s="94">
        <v>-3.2993320000000002</v>
      </c>
      <c r="M183" s="94">
        <v>34.848457965999998</v>
      </c>
      <c r="N183" s="21">
        <v>42937</v>
      </c>
      <c r="O183" s="21">
        <v>43006</v>
      </c>
      <c r="P183" s="23">
        <f t="shared" si="8"/>
        <v>69</v>
      </c>
      <c r="Q183" s="73">
        <f>INDEX([1]Sheet1!$J:$J,MATCH(A183,[1]Sheet1!$A:$A,0))</f>
        <v>6.900000125</v>
      </c>
      <c r="R183" s="87" t="s">
        <v>94</v>
      </c>
      <c r="S183" s="81">
        <v>1.5</v>
      </c>
      <c r="T183" s="81">
        <v>2</v>
      </c>
      <c r="U183" s="25">
        <v>15</v>
      </c>
      <c r="V183" s="25">
        <v>40</v>
      </c>
      <c r="W183" s="1">
        <v>2</v>
      </c>
      <c r="X183" s="1">
        <v>5</v>
      </c>
      <c r="Y183">
        <v>8</v>
      </c>
      <c r="Z183" s="12">
        <v>40</v>
      </c>
      <c r="AA183">
        <v>1.38</v>
      </c>
      <c r="AB183">
        <v>17.739999999999998</v>
      </c>
      <c r="AC183" s="71">
        <v>5.32</v>
      </c>
      <c r="AD183" s="106">
        <v>13.62</v>
      </c>
      <c r="AE183" s="103">
        <f t="shared" si="6"/>
        <v>18.939999999999998</v>
      </c>
      <c r="AF183" s="103">
        <f t="shared" si="7"/>
        <v>52.611111111111107</v>
      </c>
      <c r="AH183" s="103">
        <f>IF(ISBLANK(AC183),"",IF(ISBLANK(AA184),"",IFERROR(((AC183-AA184)/0.36/P183),"")))</f>
        <v>-4.6698872785829314E-2</v>
      </c>
      <c r="AI183" s="103">
        <f>IF(ISBLANK(AC183),"",IF(ISBLANK(AC184),"",IFERROR(((AC183-AC184)/0.36/P183),"")))</f>
        <v>3.9855072463768126E-2</v>
      </c>
      <c r="AJ183" s="103">
        <f>IF(ISBLANK(AE183),"",IF(ISBLANK(AB184),"",IFERROR(((AE183-AB184)/0.36/P183),"")))</f>
        <v>0.3502415458937197</v>
      </c>
      <c r="AK183" s="103">
        <f>IF(ISBLANK(AE184),"",IF(ISBLANK(AE183),"",IFERROR(((AE183-AE184)/0.36/P183),"")))</f>
        <v>0.37842190016103056</v>
      </c>
    </row>
    <row r="184" spans="1:37" x14ac:dyDescent="0.25">
      <c r="A184" s="12" t="s">
        <v>361</v>
      </c>
      <c r="B184" s="4" t="s">
        <v>541</v>
      </c>
      <c r="C184" s="4" t="s">
        <v>663</v>
      </c>
      <c r="D184" s="4" t="s">
        <v>738</v>
      </c>
      <c r="E184" s="4" t="s">
        <v>31</v>
      </c>
      <c r="F184" s="12" t="s">
        <v>561</v>
      </c>
      <c r="G184" s="12" t="s">
        <v>556</v>
      </c>
      <c r="H184" s="24">
        <v>1</v>
      </c>
      <c r="I184" s="12" t="s">
        <v>559</v>
      </c>
      <c r="J184" s="12" t="s">
        <v>566</v>
      </c>
      <c r="K184" s="23">
        <v>995</v>
      </c>
      <c r="L184" s="94">
        <v>-3.2993320000000002</v>
      </c>
      <c r="M184" s="94">
        <v>34.848457965999998</v>
      </c>
      <c r="N184" s="21">
        <v>42937</v>
      </c>
      <c r="O184" s="21">
        <v>43006</v>
      </c>
      <c r="P184" s="23">
        <f t="shared" si="8"/>
        <v>69</v>
      </c>
      <c r="Q184" s="73">
        <f>INDEX([1]Sheet1!$J:$J,MATCH(A184,[1]Sheet1!$A:$A,0))</f>
        <v>6.900000125</v>
      </c>
      <c r="R184" s="87" t="s">
        <v>94</v>
      </c>
      <c r="S184" s="81">
        <v>1.5</v>
      </c>
      <c r="T184" s="81">
        <v>1.4</v>
      </c>
      <c r="U184" s="25">
        <v>8</v>
      </c>
      <c r="V184" s="25">
        <v>20</v>
      </c>
      <c r="W184" s="1">
        <v>1</v>
      </c>
      <c r="X184" s="1">
        <v>4</v>
      </c>
      <c r="Y184">
        <v>5</v>
      </c>
      <c r="Z184" s="12">
        <v>30</v>
      </c>
      <c r="AA184">
        <v>6.48</v>
      </c>
      <c r="AB184">
        <v>10.24</v>
      </c>
      <c r="AC184" s="71">
        <v>4.33</v>
      </c>
      <c r="AD184" s="106">
        <v>5.21</v>
      </c>
      <c r="AE184" s="103">
        <f t="shared" si="6"/>
        <v>9.5399999999999991</v>
      </c>
      <c r="AF184" s="103">
        <f t="shared" si="7"/>
        <v>26.5</v>
      </c>
      <c r="AH184" s="103">
        <f>IF(ISBLANK(AC184),"",IF(ISBLANK(AA184),"",IFERROR(((AC184-AA184)/0.36/P184),"")))</f>
        <v>-8.6553945249597433E-2</v>
      </c>
      <c r="AJ184" s="103">
        <f>IF(ISBLANK(AE184),"",IF(ISBLANK(AB184),"",IFERROR(((AE184-AB184)/0.36/P184),"")))</f>
        <v>-2.8180354267310834E-2</v>
      </c>
    </row>
    <row r="185" spans="1:37" x14ac:dyDescent="0.25">
      <c r="A185" s="12" t="s">
        <v>362</v>
      </c>
      <c r="B185" s="4" t="s">
        <v>542</v>
      </c>
      <c r="C185" s="4" t="s">
        <v>663</v>
      </c>
      <c r="D185" s="4" t="s">
        <v>739</v>
      </c>
      <c r="E185" s="4" t="s">
        <v>31</v>
      </c>
      <c r="F185" s="12" t="s">
        <v>561</v>
      </c>
      <c r="G185" s="12" t="s">
        <v>556</v>
      </c>
      <c r="H185" s="24">
        <v>2</v>
      </c>
      <c r="I185" s="12" t="s">
        <v>557</v>
      </c>
      <c r="J185" s="12" t="s">
        <v>566</v>
      </c>
      <c r="K185" s="23">
        <v>980</v>
      </c>
      <c r="L185" s="94">
        <v>-3.3032679740000002</v>
      </c>
      <c r="M185" s="94">
        <v>34.847795963000003</v>
      </c>
      <c r="N185" s="21">
        <v>42937</v>
      </c>
      <c r="O185" s="21">
        <v>43006</v>
      </c>
      <c r="P185" s="23">
        <f t="shared" si="8"/>
        <v>69</v>
      </c>
      <c r="Q185" s="73">
        <f>INDEX([1]Sheet1!$J:$J,MATCH(A185,[1]Sheet1!$A:$A,0))</f>
        <v>6.900000125</v>
      </c>
      <c r="R185" s="87" t="s">
        <v>94</v>
      </c>
      <c r="S185" s="81">
        <v>2.5</v>
      </c>
      <c r="T185" s="81">
        <v>6.2</v>
      </c>
      <c r="U185" s="25">
        <v>25</v>
      </c>
      <c r="V185" s="25">
        <v>40</v>
      </c>
      <c r="W185" s="1">
        <v>2.25</v>
      </c>
      <c r="X185" s="1">
        <v>5</v>
      </c>
      <c r="Y185">
        <v>10</v>
      </c>
      <c r="Z185" s="12">
        <v>28</v>
      </c>
      <c r="AA185">
        <v>3.8</v>
      </c>
      <c r="AB185">
        <v>11.55</v>
      </c>
      <c r="AC185" s="71">
        <v>12.35</v>
      </c>
      <c r="AD185" s="106">
        <v>3.41</v>
      </c>
      <c r="AE185" s="103">
        <f t="shared" si="6"/>
        <v>15.76</v>
      </c>
      <c r="AF185" s="103">
        <f t="shared" si="7"/>
        <v>43.777777777777779</v>
      </c>
      <c r="AH185" s="103">
        <f>IF(ISBLANK(AC185),"",IF(ISBLANK(AA187),"",IFERROR(((AC185-AA187)/0.36/P185),"")))</f>
        <v>0.17512077294685988</v>
      </c>
      <c r="AI185" s="103">
        <f>IF(ISBLANK(AC185),"",IF(ISBLANK(AC187),"",IFERROR(((AC185-AC187)/0.36/P185),"")))</f>
        <v>0.39573268921095012</v>
      </c>
      <c r="AJ185" s="103">
        <f>IF(ISBLANK(AE185),"",IF(ISBLANK(AB187),"",IFERROR(((AE185-AB187)/0.36/P185),"")))</f>
        <v>8.8164251207729458E-2</v>
      </c>
      <c r="AK185" s="103">
        <f>IF(ISBLANK(AE187),"",IF(ISBLANK(AE185),"",IFERROR(((AE185-AE187)/0.36/P185),"")))</f>
        <v>0.45048309178743962</v>
      </c>
    </row>
    <row r="186" spans="1:37" x14ac:dyDescent="0.25">
      <c r="A186" s="12" t="s">
        <v>363</v>
      </c>
      <c r="B186" s="4" t="s">
        <v>542</v>
      </c>
      <c r="C186" s="4" t="s">
        <v>663</v>
      </c>
      <c r="D186" s="4" t="s">
        <v>739</v>
      </c>
      <c r="E186" s="4" t="s">
        <v>31</v>
      </c>
      <c r="F186" s="12" t="s">
        <v>561</v>
      </c>
      <c r="G186" s="12" t="s">
        <v>556</v>
      </c>
      <c r="H186" s="24">
        <v>2</v>
      </c>
      <c r="I186" s="12" t="s">
        <v>562</v>
      </c>
      <c r="J186" s="12" t="s">
        <v>566</v>
      </c>
      <c r="K186" s="23">
        <v>980</v>
      </c>
      <c r="L186" s="94">
        <v>-3.3032679740000002</v>
      </c>
      <c r="M186" s="94">
        <v>34.847795963000003</v>
      </c>
      <c r="N186" s="21">
        <v>42937</v>
      </c>
      <c r="O186" s="21">
        <v>43006</v>
      </c>
      <c r="P186" s="23">
        <f t="shared" si="8"/>
        <v>69</v>
      </c>
      <c r="Q186" s="73">
        <f>INDEX([1]Sheet1!$J:$J,MATCH(A186,[1]Sheet1!$A:$A,0))</f>
        <v>6.900000125</v>
      </c>
      <c r="R186" s="87" t="s">
        <v>94</v>
      </c>
      <c r="S186" s="81">
        <v>2.2000000000000002</v>
      </c>
      <c r="T186" s="81">
        <v>1.8</v>
      </c>
      <c r="U186" s="25">
        <v>12</v>
      </c>
      <c r="V186" s="25">
        <v>17</v>
      </c>
      <c r="W186" s="1">
        <v>1.5</v>
      </c>
      <c r="X186" s="1">
        <v>2.2000000000000002</v>
      </c>
      <c r="Y186">
        <v>7</v>
      </c>
      <c r="Z186" s="12">
        <v>14</v>
      </c>
      <c r="AA186">
        <v>5.73</v>
      </c>
      <c r="AB186">
        <v>18.579999999999998</v>
      </c>
      <c r="AC186" s="71">
        <v>3.87</v>
      </c>
      <c r="AD186" s="106">
        <v>4.05</v>
      </c>
      <c r="AE186" s="103">
        <f t="shared" si="6"/>
        <v>7.92</v>
      </c>
      <c r="AF186" s="103">
        <f t="shared" si="7"/>
        <v>22</v>
      </c>
      <c r="AH186" s="103">
        <f>IF(ISBLANK(AC186),"",IF(ISBLANK(AA187),"",IFERROR(((AC186-AA187)/0.36/P186),"")))</f>
        <v>-0.16626409017713367</v>
      </c>
      <c r="AI186" s="103">
        <f>IF(ISBLANK(AC186),"",IF(ISBLANK(AC187),"",IFERROR(((AC186-AC187)/0.36/P186),"")))</f>
        <v>5.4347826086956527E-2</v>
      </c>
      <c r="AJ186" s="103">
        <f>IF(ISBLANK(AE186),"",IF(ISBLANK(AB187),"",IFERROR(((AE186-AB187)/0.36/P186),"")))</f>
        <v>-0.22745571658615141</v>
      </c>
      <c r="AK186" s="103">
        <f>IF(ISBLANK(AE187),"",IF(ISBLANK(AE186),"",IFERROR(((AE186-AE187)/0.36/P186),"")))</f>
        <v>0.13486312399355876</v>
      </c>
    </row>
    <row r="187" spans="1:37" x14ac:dyDescent="0.25">
      <c r="A187" s="12" t="s">
        <v>366</v>
      </c>
      <c r="B187" s="4" t="s">
        <v>542</v>
      </c>
      <c r="C187" s="4" t="s">
        <v>663</v>
      </c>
      <c r="D187" s="12" t="s">
        <v>739</v>
      </c>
      <c r="E187" s="4" t="s">
        <v>31</v>
      </c>
      <c r="F187" s="12" t="s">
        <v>561</v>
      </c>
      <c r="G187" s="12" t="s">
        <v>556</v>
      </c>
      <c r="H187" s="24">
        <v>2</v>
      </c>
      <c r="I187" s="12" t="s">
        <v>559</v>
      </c>
      <c r="J187" s="12" t="s">
        <v>566</v>
      </c>
      <c r="K187" s="24">
        <v>980</v>
      </c>
      <c r="L187" s="94">
        <v>-3.3032679740000002</v>
      </c>
      <c r="M187" s="94">
        <v>34.847795963000003</v>
      </c>
      <c r="N187" s="21">
        <v>42937</v>
      </c>
      <c r="O187" s="21">
        <v>43006</v>
      </c>
      <c r="P187" s="23">
        <f t="shared" si="8"/>
        <v>69</v>
      </c>
      <c r="Q187" s="73">
        <f>INDEX([1]Sheet1!$J:$J,MATCH(A187,[1]Sheet1!$A:$A,0))</f>
        <v>6.900000125</v>
      </c>
      <c r="R187" s="87" t="s">
        <v>94</v>
      </c>
      <c r="S187" s="81">
        <v>2</v>
      </c>
      <c r="T187" s="81">
        <v>7</v>
      </c>
      <c r="U187" s="25">
        <v>5</v>
      </c>
      <c r="V187" s="25">
        <v>20</v>
      </c>
      <c r="W187" s="1">
        <v>1</v>
      </c>
      <c r="X187" s="1">
        <v>1.6</v>
      </c>
      <c r="Y187">
        <v>4</v>
      </c>
      <c r="Z187" s="12">
        <v>8</v>
      </c>
      <c r="AA187">
        <v>8</v>
      </c>
      <c r="AB187">
        <v>13.57</v>
      </c>
      <c r="AC187" s="71">
        <v>2.52</v>
      </c>
      <c r="AD187" s="106">
        <v>2.0499999999999998</v>
      </c>
      <c r="AE187" s="103">
        <f t="shared" si="6"/>
        <v>4.57</v>
      </c>
      <c r="AF187" s="103">
        <f t="shared" si="7"/>
        <v>12.694444444444446</v>
      </c>
      <c r="AH187" s="103">
        <f>IF(ISBLANK(AC187),"",IF(ISBLANK(AA187),"",IFERROR(((AC187-AA187)/0.36/P187),"")))</f>
        <v>-0.22061191626409019</v>
      </c>
      <c r="AJ187" s="103">
        <f>IF(ISBLANK(AE187),"",IF(ISBLANK(AB187),"",IFERROR(((AE187-AB187)/0.36/P187),"")))</f>
        <v>-0.36231884057971014</v>
      </c>
    </row>
    <row r="188" spans="1:37" x14ac:dyDescent="0.25">
      <c r="A188" s="12" t="s">
        <v>367</v>
      </c>
      <c r="B188" s="4" t="s">
        <v>543</v>
      </c>
      <c r="C188" s="4" t="s">
        <v>663</v>
      </c>
      <c r="D188" s="4" t="s">
        <v>740</v>
      </c>
      <c r="E188" s="4" t="s">
        <v>31</v>
      </c>
      <c r="F188" s="12" t="s">
        <v>561</v>
      </c>
      <c r="G188" s="12" t="s">
        <v>556</v>
      </c>
      <c r="H188" s="24">
        <v>3</v>
      </c>
      <c r="I188" s="12" t="s">
        <v>557</v>
      </c>
      <c r="J188" s="12" t="s">
        <v>566</v>
      </c>
      <c r="K188" s="23">
        <v>998</v>
      </c>
      <c r="L188" s="94">
        <v>-3.295644969</v>
      </c>
      <c r="M188" s="94">
        <v>34.852435010999997</v>
      </c>
      <c r="N188" s="21">
        <v>42937</v>
      </c>
      <c r="O188" s="21">
        <v>43006</v>
      </c>
      <c r="P188" s="23">
        <f t="shared" si="8"/>
        <v>69</v>
      </c>
      <c r="Q188" s="73">
        <f>INDEX([1]Sheet1!$J:$J,MATCH(A188,[1]Sheet1!$A:$A,0))</f>
        <v>6.900000125</v>
      </c>
      <c r="R188" s="87" t="s">
        <v>94</v>
      </c>
      <c r="S188" s="81">
        <v>2.5</v>
      </c>
      <c r="T188" s="81">
        <v>7.6</v>
      </c>
      <c r="U188" s="25">
        <v>13</v>
      </c>
      <c r="V188" s="25">
        <v>30</v>
      </c>
      <c r="W188" s="1">
        <v>2.5</v>
      </c>
      <c r="X188" s="1">
        <v>2</v>
      </c>
      <c r="Y188">
        <v>8</v>
      </c>
      <c r="Z188" s="12">
        <v>15</v>
      </c>
      <c r="AA188">
        <v>5.85</v>
      </c>
      <c r="AB188">
        <v>14.85</v>
      </c>
      <c r="AC188" s="71">
        <v>5.1100000000000003</v>
      </c>
      <c r="AD188" s="106">
        <v>5.46</v>
      </c>
      <c r="AE188" s="103">
        <f t="shared" si="6"/>
        <v>10.57</v>
      </c>
      <c r="AF188" s="103">
        <f t="shared" si="7"/>
        <v>29.361111111111114</v>
      </c>
      <c r="AH188" s="103">
        <f>IF(ISBLANK(AC188),"",IF(ISBLANK(AA190),"",IFERROR(((AC188-AA190)/0.36/P188),"")))</f>
        <v>1.4895330112721423E-2</v>
      </c>
      <c r="AI188" s="103">
        <f>IF(ISBLANK(AC188),"",IF(ISBLANK(AC190),"",IFERROR(((AC188-AC190)/0.36/P188),"")))</f>
        <v>6.0789049919484715E-2</v>
      </c>
      <c r="AJ188" s="103">
        <f>IF(ISBLANK(AE188),"",IF(ISBLANK(AB190),"",IFERROR(((AE188-AB190)/0.36/P188),"")))</f>
        <v>-2.7375201288244756E-2</v>
      </c>
      <c r="AK188" s="103">
        <f>IF(ISBLANK(AE190),"",IF(ISBLANK(AE188),"",IFERROR(((AE188-AE190)/0.36/P188),"")))</f>
        <v>0.14814814814814814</v>
      </c>
    </row>
    <row r="189" spans="1:37" x14ac:dyDescent="0.25">
      <c r="A189" s="12" t="s">
        <v>368</v>
      </c>
      <c r="B189" s="4" t="s">
        <v>543</v>
      </c>
      <c r="C189" s="4" t="s">
        <v>663</v>
      </c>
      <c r="D189" s="4" t="s">
        <v>740</v>
      </c>
      <c r="E189" s="4" t="s">
        <v>31</v>
      </c>
      <c r="F189" s="12" t="s">
        <v>561</v>
      </c>
      <c r="G189" s="12" t="s">
        <v>556</v>
      </c>
      <c r="H189" s="24">
        <v>3</v>
      </c>
      <c r="I189" s="12" t="s">
        <v>562</v>
      </c>
      <c r="J189" s="12" t="s">
        <v>566</v>
      </c>
      <c r="K189" s="23">
        <v>998</v>
      </c>
      <c r="L189" s="94">
        <v>-3.295644969</v>
      </c>
      <c r="M189" s="94">
        <v>34.852435010999997</v>
      </c>
      <c r="N189" s="21">
        <v>42937</v>
      </c>
      <c r="O189" s="21">
        <v>43006</v>
      </c>
      <c r="P189" s="23">
        <f t="shared" si="8"/>
        <v>69</v>
      </c>
      <c r="Q189" s="73">
        <f>INDEX([1]Sheet1!$J:$J,MATCH(A189,[1]Sheet1!$A:$A,0))</f>
        <v>6.900000125</v>
      </c>
      <c r="R189" s="87" t="s">
        <v>94</v>
      </c>
      <c r="T189" s="81">
        <v>2</v>
      </c>
      <c r="U189" s="25">
        <v>6</v>
      </c>
      <c r="V189" s="25">
        <v>10</v>
      </c>
      <c r="W189" s="1">
        <v>1</v>
      </c>
      <c r="X189" s="1">
        <v>1</v>
      </c>
      <c r="Y189">
        <v>3</v>
      </c>
      <c r="Z189" s="12">
        <v>5</v>
      </c>
      <c r="AA189">
        <v>6.88</v>
      </c>
      <c r="AB189">
        <v>28.83</v>
      </c>
      <c r="AC189" s="71">
        <v>1.77</v>
      </c>
      <c r="AD189" s="106">
        <v>3.15</v>
      </c>
      <c r="AE189" s="103">
        <f t="shared" si="6"/>
        <v>4.92</v>
      </c>
      <c r="AF189" s="103">
        <f t="shared" si="7"/>
        <v>13.666666666666668</v>
      </c>
      <c r="AH189" s="103">
        <f>IF(ISBLANK(AC189),"",IF(ISBLANK(AA190),"",IFERROR(((AC189-AA190)/0.36/P189),"")))</f>
        <v>-0.11956521739130435</v>
      </c>
      <c r="AI189" s="103">
        <f>IF(ISBLANK(AC189),"",IF(ISBLANK(AC190),"",IFERROR(((AC189-AC190)/0.36/P189),"")))</f>
        <v>-7.3671497584541071E-2</v>
      </c>
      <c r="AJ189" s="103">
        <f>IF(ISBLANK(AE189),"",IF(ISBLANK(AB190),"",IFERROR(((AE189-AB190)/0.36/P189),"")))</f>
        <v>-0.25483091787439616</v>
      </c>
      <c r="AK189" s="103">
        <f>IF(ISBLANK(AE190),"",IF(ISBLANK(AE189),"",IFERROR(((AE189-AE190)/0.36/P189),"")))</f>
        <v>-7.9307568438003254E-2</v>
      </c>
    </row>
    <row r="190" spans="1:37" x14ac:dyDescent="0.25">
      <c r="A190" s="12" t="s">
        <v>369</v>
      </c>
      <c r="B190" s="4" t="s">
        <v>543</v>
      </c>
      <c r="C190" s="4" t="s">
        <v>663</v>
      </c>
      <c r="D190" s="4" t="s">
        <v>740</v>
      </c>
      <c r="E190" s="4" t="s">
        <v>31</v>
      </c>
      <c r="F190" s="12" t="s">
        <v>561</v>
      </c>
      <c r="G190" s="12" t="s">
        <v>556</v>
      </c>
      <c r="H190" s="24">
        <v>3</v>
      </c>
      <c r="I190" s="12" t="s">
        <v>559</v>
      </c>
      <c r="J190" s="12" t="s">
        <v>566</v>
      </c>
      <c r="K190" s="23">
        <v>998</v>
      </c>
      <c r="L190" s="94">
        <v>-3.295644969</v>
      </c>
      <c r="M190" s="94">
        <v>34.852435010999997</v>
      </c>
      <c r="N190" s="21">
        <v>42937</v>
      </c>
      <c r="O190" s="21">
        <v>43006</v>
      </c>
      <c r="P190" s="23">
        <f t="shared" si="8"/>
        <v>69</v>
      </c>
      <c r="Q190" s="73">
        <f>INDEX([1]Sheet1!$J:$J,MATCH(A190,[1]Sheet1!$A:$A,0))</f>
        <v>6.900000125</v>
      </c>
      <c r="R190" s="87" t="s">
        <v>94</v>
      </c>
      <c r="S190" s="81">
        <v>2.8</v>
      </c>
      <c r="T190" s="81">
        <v>1</v>
      </c>
      <c r="U190" s="25">
        <v>10</v>
      </c>
      <c r="V190" s="25">
        <v>13</v>
      </c>
      <c r="W190" s="1">
        <v>0</v>
      </c>
      <c r="X190" s="1">
        <v>1.6</v>
      </c>
      <c r="Y190">
        <v>5</v>
      </c>
      <c r="Z190" s="12">
        <v>6</v>
      </c>
      <c r="AA190">
        <v>4.74</v>
      </c>
      <c r="AB190">
        <v>11.25</v>
      </c>
      <c r="AC190" s="71">
        <v>3.6</v>
      </c>
      <c r="AD190" s="106">
        <v>3.29</v>
      </c>
      <c r="AE190" s="103">
        <f t="shared" si="6"/>
        <v>6.8900000000000006</v>
      </c>
      <c r="AF190" s="103">
        <f t="shared" si="7"/>
        <v>19.138888888888893</v>
      </c>
      <c r="AH190" s="103">
        <f>IF(ISBLANK(AC190),"",IF(ISBLANK(AA190),"",IFERROR(((AC190-AA190)/0.36/P190),"")))</f>
        <v>-4.5893719806763288E-2</v>
      </c>
      <c r="AJ190" s="103">
        <f>IF(ISBLANK(AE190),"",IF(ISBLANK(AB190),"",IFERROR(((AE190-AB190)/0.36/P190),"")))</f>
        <v>-0.17552334943639292</v>
      </c>
    </row>
    <row r="191" spans="1:37" x14ac:dyDescent="0.25">
      <c r="A191" s="12" t="s">
        <v>370</v>
      </c>
      <c r="B191" s="4" t="s">
        <v>544</v>
      </c>
      <c r="C191" s="4" t="s">
        <v>663</v>
      </c>
      <c r="D191" s="4" t="s">
        <v>741</v>
      </c>
      <c r="E191" s="4" t="s">
        <v>31</v>
      </c>
      <c r="F191" s="12" t="s">
        <v>561</v>
      </c>
      <c r="G191" s="12" t="s">
        <v>556</v>
      </c>
      <c r="H191" s="24">
        <v>4</v>
      </c>
      <c r="I191" s="12" t="s">
        <v>557</v>
      </c>
      <c r="J191" s="12" t="s">
        <v>566</v>
      </c>
      <c r="K191" s="23">
        <v>1000</v>
      </c>
      <c r="L191" s="94">
        <v>-3.296013018</v>
      </c>
      <c r="M191" s="94">
        <v>34.854326974999999</v>
      </c>
      <c r="N191" s="21">
        <v>42937</v>
      </c>
      <c r="O191" s="21">
        <v>43006</v>
      </c>
      <c r="P191" s="23">
        <f t="shared" si="8"/>
        <v>69</v>
      </c>
      <c r="Q191" s="73">
        <f>INDEX([1]Sheet1!$J:$J,MATCH(A191,[1]Sheet1!$A:$A,0))</f>
        <v>12.563016860999999</v>
      </c>
      <c r="R191" s="87" t="s">
        <v>94</v>
      </c>
      <c r="S191" s="81">
        <v>3.5</v>
      </c>
      <c r="T191" s="81">
        <v>1.6</v>
      </c>
      <c r="U191" s="25">
        <v>5</v>
      </c>
      <c r="V191" s="25">
        <v>10</v>
      </c>
      <c r="W191" s="1">
        <v>1.5</v>
      </c>
      <c r="X191" s="1">
        <v>1.2</v>
      </c>
      <c r="Y191">
        <v>5</v>
      </c>
      <c r="Z191" s="12">
        <v>9</v>
      </c>
      <c r="AA191">
        <v>4.67</v>
      </c>
      <c r="AB191">
        <v>13.48</v>
      </c>
      <c r="AC191" s="71">
        <v>3.8</v>
      </c>
      <c r="AD191" s="106">
        <v>3.87</v>
      </c>
      <c r="AE191" s="103">
        <f t="shared" si="6"/>
        <v>7.67</v>
      </c>
      <c r="AF191" s="103">
        <f t="shared" si="7"/>
        <v>21.305555555555557</v>
      </c>
      <c r="AH191" s="103">
        <f>IF(ISBLANK(AC191),"",IF(ISBLANK(AA193),"",IFERROR(((AC191-AA193)/0.36/P191),"")))</f>
        <v>1.3687600644122378E-2</v>
      </c>
      <c r="AI191" s="103">
        <f>IF(ISBLANK(AC191),"",IF(ISBLANK(AC193),"",IFERROR(((AC191-AC193)/0.36/P191),"")))</f>
        <v>8.3735909822866356E-2</v>
      </c>
      <c r="AJ191" s="103">
        <f>IF(ISBLANK(AE191),"",IF(ISBLANK(AB193),"",IFERROR(((AE191-AB193)/0.36/P191),"")))</f>
        <v>-3.7439613526570034E-2</v>
      </c>
      <c r="AK191" s="103">
        <f>IF(ISBLANK(AE193),"",IF(ISBLANK(AE191),"",IFERROR(((AE191-AE193)/0.36/P191),"")))</f>
        <v>5.3945249597423507E-2</v>
      </c>
    </row>
    <row r="192" spans="1:37" x14ac:dyDescent="0.25">
      <c r="A192" s="12" t="s">
        <v>371</v>
      </c>
      <c r="B192" s="4" t="s">
        <v>544</v>
      </c>
      <c r="C192" s="4" t="s">
        <v>663</v>
      </c>
      <c r="D192" s="4" t="s">
        <v>741</v>
      </c>
      <c r="E192" s="4" t="s">
        <v>31</v>
      </c>
      <c r="F192" s="12" t="s">
        <v>561</v>
      </c>
      <c r="G192" s="12" t="s">
        <v>556</v>
      </c>
      <c r="H192" s="24">
        <v>4</v>
      </c>
      <c r="I192" s="12" t="s">
        <v>562</v>
      </c>
      <c r="J192" s="12" t="s">
        <v>566</v>
      </c>
      <c r="K192" s="23">
        <v>1000</v>
      </c>
      <c r="L192" s="94">
        <v>-3.296013018</v>
      </c>
      <c r="M192" s="94">
        <v>34.854326974999999</v>
      </c>
      <c r="N192" s="21">
        <v>42937</v>
      </c>
      <c r="O192" s="21">
        <v>43006</v>
      </c>
      <c r="P192" s="23">
        <f t="shared" si="8"/>
        <v>69</v>
      </c>
      <c r="Q192" s="73">
        <f>INDEX([1]Sheet1!$J:$J,MATCH(A192,[1]Sheet1!$A:$A,0))</f>
        <v>12.563016860999999</v>
      </c>
      <c r="R192" s="87" t="s">
        <v>94</v>
      </c>
      <c r="S192" s="81">
        <v>2.5</v>
      </c>
      <c r="T192" s="81">
        <v>1.8</v>
      </c>
      <c r="U192" s="25">
        <v>14</v>
      </c>
      <c r="V192" s="25">
        <v>19</v>
      </c>
      <c r="W192" s="1">
        <v>2</v>
      </c>
      <c r="X192" s="1">
        <v>1.8</v>
      </c>
      <c r="Y192">
        <v>11</v>
      </c>
      <c r="Z192" s="12">
        <v>13</v>
      </c>
      <c r="AA192">
        <v>3.6</v>
      </c>
      <c r="AB192">
        <v>17.61</v>
      </c>
      <c r="AC192" s="71">
        <v>3.92</v>
      </c>
      <c r="AD192" s="106">
        <v>6.29</v>
      </c>
      <c r="AE192" s="103">
        <f t="shared" si="6"/>
        <v>10.210000000000001</v>
      </c>
      <c r="AF192" s="103">
        <f t="shared" si="7"/>
        <v>28.361111111111114</v>
      </c>
      <c r="AH192" s="103">
        <f>IF(ISBLANK(AC192),"",IF(ISBLANK(AA193),"",IFERROR(((AC192-AA193)/0.36/P192),"")))</f>
        <v>1.8518518518518517E-2</v>
      </c>
      <c r="AI192" s="103">
        <f>IF(ISBLANK(AC192),"",IF(ISBLANK(AC193),"",IFERROR(((AC192-AC193)/0.36/P192),"")))</f>
        <v>8.8566827697262485E-2</v>
      </c>
      <c r="AJ192" s="103">
        <f>IF(ISBLANK(AE192),"",IF(ISBLANK(AB193),"",IFERROR(((AE192-AB193)/0.36/P192),"")))</f>
        <v>6.4814814814814867E-2</v>
      </c>
      <c r="AK192" s="103">
        <f>IF(ISBLANK(AE193),"",IF(ISBLANK(AE192),"",IFERROR(((AE192-AE193)/0.36/P192),"")))</f>
        <v>0.1561996779388084</v>
      </c>
    </row>
    <row r="193" spans="1:37" x14ac:dyDescent="0.25">
      <c r="A193" s="12" t="s">
        <v>372</v>
      </c>
      <c r="B193" s="4" t="s">
        <v>544</v>
      </c>
      <c r="C193" s="4" t="s">
        <v>663</v>
      </c>
      <c r="D193" s="4" t="s">
        <v>741</v>
      </c>
      <c r="E193" s="4" t="s">
        <v>31</v>
      </c>
      <c r="F193" s="12" t="s">
        <v>561</v>
      </c>
      <c r="G193" s="12" t="s">
        <v>556</v>
      </c>
      <c r="H193" s="24">
        <v>4</v>
      </c>
      <c r="I193" s="12" t="s">
        <v>559</v>
      </c>
      <c r="J193" s="12" t="s">
        <v>566</v>
      </c>
      <c r="K193" s="23">
        <v>1000</v>
      </c>
      <c r="L193" s="94">
        <v>-3.296013018</v>
      </c>
      <c r="M193" s="94">
        <v>34.854326974999999</v>
      </c>
      <c r="N193" s="21">
        <v>42937</v>
      </c>
      <c r="O193" s="21">
        <v>43006</v>
      </c>
      <c r="P193" s="23">
        <f t="shared" si="8"/>
        <v>69</v>
      </c>
      <c r="Q193" s="73">
        <f>INDEX([1]Sheet1!$J:$J,MATCH(A193,[1]Sheet1!$A:$A,0))</f>
        <v>12.563016860999999</v>
      </c>
      <c r="R193" s="87" t="s">
        <v>94</v>
      </c>
      <c r="S193" s="81">
        <v>1.5</v>
      </c>
      <c r="T193" s="81">
        <v>4.5999999999999996</v>
      </c>
      <c r="U193" s="25">
        <v>8</v>
      </c>
      <c r="V193" s="25">
        <v>22</v>
      </c>
      <c r="W193" s="1">
        <v>1.5</v>
      </c>
      <c r="X193" s="1">
        <v>1.8</v>
      </c>
      <c r="Y193">
        <v>6</v>
      </c>
      <c r="Z193" s="12">
        <v>13</v>
      </c>
      <c r="AA193">
        <v>3.46</v>
      </c>
      <c r="AB193">
        <v>8.6</v>
      </c>
      <c r="AC193" s="71">
        <v>1.72</v>
      </c>
      <c r="AD193" s="106">
        <v>4.6100000000000003</v>
      </c>
      <c r="AE193" s="103">
        <f t="shared" si="6"/>
        <v>6.33</v>
      </c>
      <c r="AF193" s="103">
        <f t="shared" si="7"/>
        <v>17.583333333333336</v>
      </c>
      <c r="AH193" s="103">
        <f>IF(ISBLANK(AC193),"",IF(ISBLANK(AA193),"",IFERROR(((AC193-AA193)/0.36/P193),"")))</f>
        <v>-7.0048309178743967E-2</v>
      </c>
      <c r="AJ193" s="103">
        <f>IF(ISBLANK(AE193),"",IF(ISBLANK(AB193),"",IFERROR(((AE193-AB193)/0.36/P193),"")))</f>
        <v>-9.1384863123993548E-2</v>
      </c>
    </row>
    <row r="194" spans="1:37" x14ac:dyDescent="0.25">
      <c r="A194" s="12" t="s">
        <v>373</v>
      </c>
      <c r="B194" s="4" t="s">
        <v>545</v>
      </c>
      <c r="C194" s="4" t="s">
        <v>664</v>
      </c>
      <c r="D194" s="4" t="s">
        <v>742</v>
      </c>
      <c r="E194" s="4" t="s">
        <v>59</v>
      </c>
      <c r="F194" s="12" t="s">
        <v>561</v>
      </c>
      <c r="G194" s="12" t="s">
        <v>560</v>
      </c>
      <c r="H194" s="24">
        <v>1</v>
      </c>
      <c r="I194" s="12" t="s">
        <v>557</v>
      </c>
      <c r="J194" s="12" t="s">
        <v>566</v>
      </c>
      <c r="K194" s="23">
        <v>1009</v>
      </c>
      <c r="L194" s="94">
        <v>-3.3032119830000002</v>
      </c>
      <c r="M194" s="94">
        <v>34.847736032999997</v>
      </c>
      <c r="N194" s="21">
        <v>42938</v>
      </c>
      <c r="O194" s="21">
        <v>43005</v>
      </c>
      <c r="P194" s="23">
        <f t="shared" si="8"/>
        <v>67</v>
      </c>
      <c r="Q194" s="73">
        <f>INDEX([1]Sheet1!$J:$J,MATCH(A194,[1]Sheet1!$A:$A,0))</f>
        <v>6.5250000359999998</v>
      </c>
      <c r="R194" s="87" t="s">
        <v>292</v>
      </c>
      <c r="S194" s="81">
        <v>0.5</v>
      </c>
      <c r="T194" s="81">
        <v>1</v>
      </c>
      <c r="U194" s="25">
        <v>5</v>
      </c>
      <c r="V194" s="25">
        <v>15</v>
      </c>
      <c r="W194" s="1">
        <v>0</v>
      </c>
      <c r="X194" s="1">
        <v>0</v>
      </c>
      <c r="Y194">
        <v>1</v>
      </c>
      <c r="Z194" s="12">
        <v>5</v>
      </c>
      <c r="AA194">
        <v>16.78</v>
      </c>
      <c r="AB194">
        <v>30.3</v>
      </c>
      <c r="AC194" s="103">
        <v>0.18</v>
      </c>
      <c r="AD194" s="106">
        <v>2.19</v>
      </c>
      <c r="AE194" s="103">
        <f t="shared" ref="AE194:AE257" si="9">IF((AND(AC194="", AD194="")),"",AC194+AD194)</f>
        <v>2.37</v>
      </c>
      <c r="AF194" s="103">
        <f t="shared" si="7"/>
        <v>6.5833333333333339</v>
      </c>
      <c r="AH194" s="103">
        <f>IF(ISBLANK(AC194),"",IF(ISBLANK(AA195),"",IFERROR(((AC194-AA195)/0.36/P194),"")))</f>
        <v>-0.3138474295190713</v>
      </c>
      <c r="AI194" s="103">
        <f>IF(ISBLANK(AC194),"",IF(ISBLANK(AC195),"",IFERROR(((AC194-AC195)/0.36/P194),"")))</f>
        <v>7.462686567164179E-3</v>
      </c>
      <c r="AJ194" s="103">
        <f>IF(ISBLANK(AE194),"",IF(ISBLANK(AB195),"",IFERROR(((AE194-AB195)/0.36/P194),"")))</f>
        <v>-0.41998341625207292</v>
      </c>
      <c r="AK194" s="103">
        <f>IF(ISBLANK(AE195),"",IF(ISBLANK(AE194),"",IFERROR(((AE194-AE195)/0.36/P194),"")))</f>
        <v>9.8258706467661702E-2</v>
      </c>
    </row>
    <row r="195" spans="1:37" x14ac:dyDescent="0.25">
      <c r="A195" s="12" t="s">
        <v>374</v>
      </c>
      <c r="B195" s="4" t="s">
        <v>545</v>
      </c>
      <c r="C195" s="4" t="s">
        <v>664</v>
      </c>
      <c r="D195" s="4" t="s">
        <v>742</v>
      </c>
      <c r="E195" s="4" t="s">
        <v>59</v>
      </c>
      <c r="F195" s="12" t="s">
        <v>561</v>
      </c>
      <c r="G195" s="12" t="s">
        <v>560</v>
      </c>
      <c r="H195" s="24">
        <v>1</v>
      </c>
      <c r="I195" s="12" t="s">
        <v>559</v>
      </c>
      <c r="J195" s="12" t="s">
        <v>566</v>
      </c>
      <c r="K195" s="23">
        <v>1009</v>
      </c>
      <c r="L195" s="94">
        <v>-3.3032119830000002</v>
      </c>
      <c r="M195" s="94">
        <v>34.847736032999997</v>
      </c>
      <c r="N195" s="21">
        <v>42938</v>
      </c>
      <c r="O195" s="21">
        <v>43005</v>
      </c>
      <c r="P195" s="23">
        <f t="shared" si="8"/>
        <v>67</v>
      </c>
      <c r="Q195" s="73">
        <f>INDEX([1]Sheet1!$J:$J,MATCH(A195,[1]Sheet1!$A:$A,0))</f>
        <v>6.5250000359999998</v>
      </c>
      <c r="R195" s="87" t="s">
        <v>292</v>
      </c>
      <c r="S195" s="81">
        <v>1.5</v>
      </c>
      <c r="T195" s="81">
        <v>1</v>
      </c>
      <c r="U195" s="25">
        <v>10</v>
      </c>
      <c r="V195" s="25">
        <v>25</v>
      </c>
      <c r="W195" s="1">
        <v>0</v>
      </c>
      <c r="X195" s="1">
        <v>0</v>
      </c>
      <c r="Y195">
        <v>1</v>
      </c>
      <c r="Z195" s="12">
        <v>6</v>
      </c>
      <c r="AA195">
        <v>7.75</v>
      </c>
      <c r="AB195">
        <v>12.5</v>
      </c>
      <c r="AC195" s="103">
        <v>0</v>
      </c>
      <c r="AD195" s="106">
        <v>0</v>
      </c>
      <c r="AE195" s="103">
        <f t="shared" si="9"/>
        <v>0</v>
      </c>
      <c r="AF195" s="103">
        <f t="shared" ref="AF195:AF258" si="10">IFERROR(AE195/0.36,"")</f>
        <v>0</v>
      </c>
      <c r="AH195" s="103">
        <f>IF(ISBLANK(AC195),"",IF(ISBLANK(AA195),"",IFERROR(((AC195-AA195)/0.36/P195),"")))</f>
        <v>-0.3213101160862355</v>
      </c>
      <c r="AJ195" s="103">
        <f>IF(ISBLANK(AE195),"",IF(ISBLANK(AB195),"",IFERROR(((AE195-AB195)/0.36/P195),"")))</f>
        <v>-0.51824212271973469</v>
      </c>
    </row>
    <row r="196" spans="1:37" x14ac:dyDescent="0.25">
      <c r="A196" s="12" t="s">
        <v>375</v>
      </c>
      <c r="B196" s="4" t="s">
        <v>546</v>
      </c>
      <c r="C196" s="4" t="s">
        <v>664</v>
      </c>
      <c r="D196" s="4" t="s">
        <v>743</v>
      </c>
      <c r="E196" s="4" t="s">
        <v>59</v>
      </c>
      <c r="F196" s="12" t="s">
        <v>561</v>
      </c>
      <c r="G196" s="12" t="s">
        <v>560</v>
      </c>
      <c r="H196" s="24">
        <v>2</v>
      </c>
      <c r="I196" s="12" t="s">
        <v>557</v>
      </c>
      <c r="J196" s="12" t="s">
        <v>566</v>
      </c>
      <c r="K196" s="23">
        <v>1006</v>
      </c>
      <c r="L196" s="94">
        <v>-3.40842599</v>
      </c>
      <c r="M196" s="94">
        <v>34.850243982000002</v>
      </c>
      <c r="N196" s="21">
        <v>42938</v>
      </c>
      <c r="O196" s="21">
        <v>43005</v>
      </c>
      <c r="P196" s="23">
        <f t="shared" si="8"/>
        <v>67</v>
      </c>
      <c r="Q196" s="73">
        <f>INDEX([1]Sheet1!$J:$J,MATCH(A196,[1]Sheet1!$A:$A,0))</f>
        <v>6.5250000359999998</v>
      </c>
      <c r="R196" s="87" t="s">
        <v>292</v>
      </c>
      <c r="S196" s="81">
        <v>0.5</v>
      </c>
      <c r="T196" s="81">
        <v>0.4</v>
      </c>
      <c r="U196" s="25">
        <v>5</v>
      </c>
      <c r="V196" s="25">
        <v>10</v>
      </c>
      <c r="W196" s="1">
        <v>0</v>
      </c>
      <c r="X196" s="1">
        <v>0</v>
      </c>
      <c r="Y196">
        <v>1</v>
      </c>
      <c r="Z196" s="12">
        <v>4</v>
      </c>
      <c r="AA196">
        <v>4.42</v>
      </c>
      <c r="AB196">
        <v>21.299999999999997</v>
      </c>
      <c r="AC196" s="103">
        <v>0</v>
      </c>
      <c r="AD196" s="106">
        <v>0</v>
      </c>
      <c r="AE196" s="103">
        <f t="shared" si="9"/>
        <v>0</v>
      </c>
      <c r="AF196" s="103">
        <f t="shared" si="10"/>
        <v>0</v>
      </c>
      <c r="AH196" s="103">
        <f>IF(ISBLANK(AC196),"",IF(ISBLANK(AA197),"",IFERROR(((AC196-AA197)/0.36/P196),"")))</f>
        <v>-1.824212271973466E-2</v>
      </c>
      <c r="AI196" s="103">
        <f>IF(ISBLANK(AC196),"",IF(ISBLANK(AC197),"",IFERROR(((AC196-AC197)/0.36/P196),"")))</f>
        <v>0</v>
      </c>
      <c r="AJ196" s="103">
        <f>IF(ISBLANK(AE196),"",IF(ISBLANK(AB197),"",IFERROR(((AE196-AB197)/0.36/P196),"")))</f>
        <v>-0.33250414593698174</v>
      </c>
      <c r="AK196" s="103">
        <f>IF(ISBLANK(AE197),"",IF(ISBLANK(AE196),"",IFERROR(((AE196-AE197)/0.36/P196),"")))</f>
        <v>0</v>
      </c>
    </row>
    <row r="197" spans="1:37" x14ac:dyDescent="0.25">
      <c r="A197" s="12" t="s">
        <v>376</v>
      </c>
      <c r="B197" s="4" t="s">
        <v>546</v>
      </c>
      <c r="C197" s="4" t="s">
        <v>664</v>
      </c>
      <c r="D197" s="12" t="s">
        <v>743</v>
      </c>
      <c r="E197" s="4" t="s">
        <v>59</v>
      </c>
      <c r="F197" s="12" t="s">
        <v>561</v>
      </c>
      <c r="G197" s="12" t="s">
        <v>560</v>
      </c>
      <c r="H197" s="24">
        <v>2</v>
      </c>
      <c r="I197" s="12" t="s">
        <v>559</v>
      </c>
      <c r="J197" s="12" t="s">
        <v>566</v>
      </c>
      <c r="K197" s="24">
        <v>1006</v>
      </c>
      <c r="L197" s="94">
        <v>-3.40842599</v>
      </c>
      <c r="M197" s="94">
        <v>34.850243982000002</v>
      </c>
      <c r="N197" s="21">
        <v>42938</v>
      </c>
      <c r="O197" s="21">
        <v>43005</v>
      </c>
      <c r="P197" s="23">
        <f t="shared" si="8"/>
        <v>67</v>
      </c>
      <c r="Q197" s="73">
        <f>INDEX([1]Sheet1!$J:$J,MATCH(A197,[1]Sheet1!$A:$A,0))</f>
        <v>6.5250000359999998</v>
      </c>
      <c r="R197" s="87" t="s">
        <v>292</v>
      </c>
      <c r="S197" s="81">
        <v>2</v>
      </c>
      <c r="T197" s="81">
        <v>4.5999999999999996</v>
      </c>
      <c r="U197" s="25">
        <v>5</v>
      </c>
      <c r="V197" s="25">
        <v>20</v>
      </c>
      <c r="W197" s="1">
        <v>0</v>
      </c>
      <c r="X197" s="1">
        <v>0</v>
      </c>
      <c r="Y197">
        <v>1</v>
      </c>
      <c r="Z197" s="12">
        <v>4</v>
      </c>
      <c r="AA197">
        <v>0.44</v>
      </c>
      <c r="AB197">
        <v>8.02</v>
      </c>
      <c r="AC197" s="103">
        <v>0</v>
      </c>
      <c r="AD197" s="106">
        <v>0</v>
      </c>
      <c r="AE197" s="103">
        <f t="shared" si="9"/>
        <v>0</v>
      </c>
      <c r="AF197" s="103">
        <f t="shared" si="10"/>
        <v>0</v>
      </c>
      <c r="AH197" s="103">
        <f>IF(ISBLANK(AC197),"",IF(ISBLANK(AA197),"",IFERROR(((AC197-AA197)/0.36/P197),"")))</f>
        <v>-1.824212271973466E-2</v>
      </c>
      <c r="AJ197" s="103">
        <f>IF(ISBLANK(AE197),"",IF(ISBLANK(AB197),"",IFERROR(((AE197-AB197)/0.36/P197),"")))</f>
        <v>-0.33250414593698174</v>
      </c>
    </row>
    <row r="198" spans="1:37" x14ac:dyDescent="0.25">
      <c r="A198" s="12" t="s">
        <v>377</v>
      </c>
      <c r="B198" s="12" t="s">
        <v>547</v>
      </c>
      <c r="C198" s="12" t="s">
        <v>664</v>
      </c>
      <c r="D198" s="12" t="s">
        <v>744</v>
      </c>
      <c r="E198" s="4" t="s">
        <v>59</v>
      </c>
      <c r="F198" s="12" t="s">
        <v>561</v>
      </c>
      <c r="G198" s="12" t="s">
        <v>560</v>
      </c>
      <c r="H198" s="24">
        <v>3</v>
      </c>
      <c r="I198" s="12" t="s">
        <v>557</v>
      </c>
      <c r="J198" s="12" t="s">
        <v>566</v>
      </c>
      <c r="K198" s="24">
        <v>1001</v>
      </c>
      <c r="L198" s="94">
        <v>-3.4063160140000002</v>
      </c>
      <c r="M198" s="94">
        <v>34.850407009999998</v>
      </c>
      <c r="N198" s="21">
        <v>42938</v>
      </c>
      <c r="O198" s="21">
        <v>43005</v>
      </c>
      <c r="P198" s="23">
        <f t="shared" si="8"/>
        <v>67</v>
      </c>
      <c r="Q198" s="73">
        <f>INDEX([1]Sheet1!$J:$J,MATCH(A198,[1]Sheet1!$A:$A,0))</f>
        <v>6.5250000359999998</v>
      </c>
      <c r="R198" s="87" t="s">
        <v>292</v>
      </c>
      <c r="S198" s="81">
        <v>0.5</v>
      </c>
      <c r="T198" s="81">
        <v>0.9</v>
      </c>
      <c r="U198" s="25">
        <v>4</v>
      </c>
      <c r="V198" s="25">
        <v>8</v>
      </c>
      <c r="W198" s="1">
        <v>0</v>
      </c>
      <c r="X198" s="1">
        <v>0</v>
      </c>
      <c r="Y198">
        <v>1</v>
      </c>
      <c r="Z198" s="12">
        <v>3</v>
      </c>
      <c r="AA198">
        <v>1.43</v>
      </c>
      <c r="AB198">
        <v>15.61</v>
      </c>
      <c r="AC198" s="103">
        <v>0</v>
      </c>
      <c r="AD198" s="106">
        <v>0</v>
      </c>
      <c r="AE198" s="103">
        <f t="shared" si="9"/>
        <v>0</v>
      </c>
      <c r="AF198" s="103">
        <f t="shared" si="10"/>
        <v>0</v>
      </c>
      <c r="AH198" s="103">
        <f>IF(ISBLANK(AC198),"",IF(ISBLANK(AA199),"",IFERROR(((AC198-AA199)/0.36/P198),"")))</f>
        <v>-1.7827529021558871E-2</v>
      </c>
      <c r="AI198" s="103" t="str">
        <f>IF(ISBLANK(AC198),"",IF(ISBLANK(AC199),"",IFERROR(((AC198-AC199)/0.36/P198),"")))</f>
        <v/>
      </c>
      <c r="AJ198" s="103">
        <f>IF(ISBLANK(AE198),"",IF(ISBLANK(AB199),"",IFERROR(((AE198-AB199)/0.36/P198),"")))</f>
        <v>-0.34825870646766172</v>
      </c>
      <c r="AK198" s="103" t="str">
        <f>IF(ISBLANK(AE199),"",IF(ISBLANK(AE198),"",IFERROR(((AE198-AE199)/0.36/P198),"")))</f>
        <v/>
      </c>
    </row>
    <row r="199" spans="1:37" x14ac:dyDescent="0.25">
      <c r="A199" s="12" t="s">
        <v>378</v>
      </c>
      <c r="B199" s="12" t="s">
        <v>547</v>
      </c>
      <c r="C199" s="12" t="s">
        <v>664</v>
      </c>
      <c r="D199" s="12" t="s">
        <v>744</v>
      </c>
      <c r="E199" s="4" t="s">
        <v>59</v>
      </c>
      <c r="F199" s="12" t="s">
        <v>561</v>
      </c>
      <c r="G199" s="12" t="s">
        <v>560</v>
      </c>
      <c r="H199" s="24">
        <v>3</v>
      </c>
      <c r="I199" s="12" t="s">
        <v>559</v>
      </c>
      <c r="J199" s="12" t="s">
        <v>566</v>
      </c>
      <c r="K199" s="24">
        <v>1001</v>
      </c>
      <c r="L199" s="94">
        <v>-3.4063160140000002</v>
      </c>
      <c r="M199" s="94">
        <v>34.850407009999998</v>
      </c>
      <c r="N199" s="21">
        <v>42938</v>
      </c>
      <c r="O199" s="21">
        <v>43005</v>
      </c>
      <c r="P199" s="23">
        <f t="shared" si="8"/>
        <v>67</v>
      </c>
      <c r="Q199" s="73">
        <f>INDEX([1]Sheet1!$J:$J,MATCH(A199,[1]Sheet1!$A:$A,0))</f>
        <v>6.5250000359999998</v>
      </c>
      <c r="R199" s="87" t="s">
        <v>292</v>
      </c>
      <c r="S199" s="81">
        <v>0.5</v>
      </c>
      <c r="T199" s="81">
        <v>1</v>
      </c>
      <c r="U199" s="25">
        <v>2</v>
      </c>
      <c r="V199" s="25">
        <v>8</v>
      </c>
      <c r="X199" s="1"/>
      <c r="AA199">
        <v>0.43</v>
      </c>
      <c r="AB199">
        <v>8.4</v>
      </c>
      <c r="AE199" s="103" t="str">
        <f t="shared" si="9"/>
        <v/>
      </c>
      <c r="AF199" s="103" t="str">
        <f t="shared" si="10"/>
        <v/>
      </c>
      <c r="AH199" s="103" t="str">
        <f>IF(ISBLANK(AC199),"",IF(ISBLANK(AA199),"",IFERROR(((AC199-AA199)/0.36/P199),"")))</f>
        <v/>
      </c>
      <c r="AJ199" s="103" t="str">
        <f>IF(ISBLANK(AE199),"",IF(ISBLANK(AB199),"",IFERROR(((AE199-AB199)/0.36/P199),"")))</f>
        <v/>
      </c>
    </row>
    <row r="200" spans="1:37" x14ac:dyDescent="0.25">
      <c r="A200" s="12" t="s">
        <v>379</v>
      </c>
      <c r="B200" s="4" t="s">
        <v>548</v>
      </c>
      <c r="C200" s="4" t="s">
        <v>664</v>
      </c>
      <c r="D200" s="4" t="s">
        <v>745</v>
      </c>
      <c r="E200" s="4" t="s">
        <v>59</v>
      </c>
      <c r="F200" s="12" t="s">
        <v>561</v>
      </c>
      <c r="G200" s="12" t="s">
        <v>560</v>
      </c>
      <c r="H200" s="24">
        <v>4</v>
      </c>
      <c r="I200" s="12" t="s">
        <v>557</v>
      </c>
      <c r="J200" s="12" t="s">
        <v>566</v>
      </c>
      <c r="K200" s="23">
        <v>1003</v>
      </c>
      <c r="L200" s="94">
        <v>-3.4068529590000001</v>
      </c>
      <c r="M200" s="94">
        <v>34.851600005999998</v>
      </c>
      <c r="N200" s="21">
        <v>42938</v>
      </c>
      <c r="O200" s="21">
        <v>43005</v>
      </c>
      <c r="P200" s="23">
        <f t="shared" si="8"/>
        <v>67</v>
      </c>
      <c r="Q200" s="73">
        <f>INDEX([1]Sheet1!$J:$J,MATCH(A200,[1]Sheet1!$A:$A,0))</f>
        <v>6.5250000359999998</v>
      </c>
      <c r="R200" s="87" t="s">
        <v>292</v>
      </c>
      <c r="S200" s="81">
        <v>0.7</v>
      </c>
      <c r="T200" s="81">
        <v>1.4</v>
      </c>
      <c r="U200" s="25">
        <v>7</v>
      </c>
      <c r="V200" s="25">
        <v>15</v>
      </c>
      <c r="W200" s="1">
        <v>0</v>
      </c>
      <c r="X200" s="1">
        <v>0</v>
      </c>
      <c r="Y200">
        <v>1</v>
      </c>
      <c r="Z200" s="4">
        <v>8</v>
      </c>
      <c r="AA200">
        <v>2.6</v>
      </c>
      <c r="AB200">
        <v>20.860000000000003</v>
      </c>
      <c r="AC200" s="103">
        <v>0</v>
      </c>
      <c r="AD200" s="106">
        <v>0</v>
      </c>
      <c r="AE200" s="103">
        <f t="shared" si="9"/>
        <v>0</v>
      </c>
      <c r="AF200" s="103">
        <f t="shared" si="10"/>
        <v>0</v>
      </c>
      <c r="AH200" s="103">
        <f>IF(ISBLANK(AC200),"",IF(ISBLANK(AA201),"",IFERROR(((AC200-AA201)/0.36/P200),"")))</f>
        <v>-4.06301824212272E-2</v>
      </c>
      <c r="AI200" s="103" t="str">
        <f>IF(ISBLANK(AC200),"",IF(ISBLANK(AC201),"",IFERROR(((AC200-AC201)/0.36/P200),"")))</f>
        <v/>
      </c>
      <c r="AJ200" s="103">
        <f>IF(ISBLANK(AE200),"",IF(ISBLANK(AB201),"",IFERROR(((AE200-AB201)/0.36/P200),"")))</f>
        <v>-0.23714759535655061</v>
      </c>
      <c r="AK200" s="103" t="str">
        <f>IF(ISBLANK(AE201),"",IF(ISBLANK(AE200),"",IFERROR(((AE200-AE201)/0.36/P200),"")))</f>
        <v/>
      </c>
    </row>
    <row r="201" spans="1:37" x14ac:dyDescent="0.25">
      <c r="A201" s="12" t="s">
        <v>380</v>
      </c>
      <c r="B201" s="4" t="s">
        <v>548</v>
      </c>
      <c r="C201" s="4" t="s">
        <v>664</v>
      </c>
      <c r="D201" s="4" t="s">
        <v>745</v>
      </c>
      <c r="E201" s="4" t="s">
        <v>59</v>
      </c>
      <c r="F201" s="12" t="s">
        <v>561</v>
      </c>
      <c r="G201" s="12" t="s">
        <v>560</v>
      </c>
      <c r="H201" s="24">
        <v>4</v>
      </c>
      <c r="I201" s="12" t="s">
        <v>559</v>
      </c>
      <c r="J201" s="12" t="s">
        <v>566</v>
      </c>
      <c r="K201" s="23">
        <v>1003</v>
      </c>
      <c r="L201" s="94">
        <v>-3.4068529590000001</v>
      </c>
      <c r="M201" s="94">
        <v>34.851600005999998</v>
      </c>
      <c r="N201" s="21">
        <v>42938</v>
      </c>
      <c r="O201" s="21">
        <v>43005</v>
      </c>
      <c r="P201" s="23">
        <f t="shared" si="8"/>
        <v>67</v>
      </c>
      <c r="Q201" s="73">
        <f>INDEX([1]Sheet1!$J:$J,MATCH(A201,[1]Sheet1!$A:$A,0))</f>
        <v>6.5250000359999998</v>
      </c>
      <c r="R201" s="87" t="s">
        <v>292</v>
      </c>
      <c r="S201" s="81">
        <v>1</v>
      </c>
      <c r="T201" s="81">
        <v>0.9</v>
      </c>
      <c r="U201" s="25">
        <v>2</v>
      </c>
      <c r="V201" s="25">
        <v>10</v>
      </c>
      <c r="X201" s="1"/>
      <c r="AA201">
        <v>0.98</v>
      </c>
      <c r="AB201">
        <v>5.7200000000000006</v>
      </c>
      <c r="AE201" s="103" t="str">
        <f t="shared" si="9"/>
        <v/>
      </c>
      <c r="AF201" s="103" t="str">
        <f t="shared" si="10"/>
        <v/>
      </c>
      <c r="AH201" s="103" t="str">
        <f>IF(ISBLANK(AC201),"",IF(ISBLANK(AA201),"",IFERROR(((AC201-AA201)/0.36/P201),"")))</f>
        <v/>
      </c>
      <c r="AJ201" s="103" t="str">
        <f>IF(ISBLANK(AE201),"",IF(ISBLANK(AB201),"",IFERROR(((AE201-AB201)/0.36/P201),"")))</f>
        <v/>
      </c>
    </row>
    <row r="202" spans="1:37" x14ac:dyDescent="0.25">
      <c r="A202" s="12" t="s">
        <v>381</v>
      </c>
      <c r="B202" s="4" t="s">
        <v>549</v>
      </c>
      <c r="C202" s="4" t="s">
        <v>563</v>
      </c>
      <c r="D202" s="4" t="s">
        <v>747</v>
      </c>
      <c r="E202" s="4" t="s">
        <v>137</v>
      </c>
      <c r="F202" s="12" t="s">
        <v>563</v>
      </c>
      <c r="G202" s="12" t="s">
        <v>556</v>
      </c>
      <c r="H202" s="24">
        <v>1</v>
      </c>
      <c r="I202" s="12" t="s">
        <v>557</v>
      </c>
      <c r="J202" s="12" t="s">
        <v>566</v>
      </c>
      <c r="K202" s="24">
        <v>1023</v>
      </c>
      <c r="L202" s="94">
        <v>-2.4377470369999998</v>
      </c>
      <c r="M202" s="94">
        <v>34.855161979999998</v>
      </c>
      <c r="N202" s="21">
        <v>42942</v>
      </c>
      <c r="O202" s="21">
        <v>43003</v>
      </c>
      <c r="P202" s="23">
        <f t="shared" si="8"/>
        <v>61</v>
      </c>
      <c r="Q202" s="73">
        <f>INDEX([1]Sheet1!$J:$J,MATCH(A202,[1]Sheet1!$A:$A,0))</f>
        <v>167.08862460899999</v>
      </c>
      <c r="R202" s="87" t="s">
        <v>76</v>
      </c>
      <c r="S202" s="81">
        <v>4</v>
      </c>
      <c r="T202" s="81">
        <v>7.6</v>
      </c>
      <c r="U202" s="25">
        <v>25</v>
      </c>
      <c r="V202" s="25">
        <v>35</v>
      </c>
      <c r="W202" s="1">
        <v>5</v>
      </c>
      <c r="X202" s="1">
        <v>10.199999999999999</v>
      </c>
      <c r="Y202">
        <v>20</v>
      </c>
      <c r="Z202" s="4">
        <v>50</v>
      </c>
      <c r="AA202">
        <v>18.05</v>
      </c>
      <c r="AB202">
        <v>51.349999999999994</v>
      </c>
      <c r="AC202" s="71">
        <v>30.41</v>
      </c>
      <c r="AD202" s="106">
        <v>30.83</v>
      </c>
      <c r="AE202" s="103">
        <f t="shared" si="9"/>
        <v>61.239999999999995</v>
      </c>
      <c r="AF202" s="103">
        <f t="shared" si="10"/>
        <v>170.11111111111111</v>
      </c>
      <c r="AH202" s="103">
        <f>IF(ISBLANK(AC202),"",IF(ISBLANK(AA204),"",IFERROR(((AC202-AA204)/0.36/P202),"")))</f>
        <v>0.9435336976320583</v>
      </c>
      <c r="AI202" s="103">
        <f>IF(ISBLANK(AC202),"",IF(ISBLANK(AC204),"",IFERROR(((AC202-AC204)/0.36/P202),"")))</f>
        <v>0.32377049180327871</v>
      </c>
      <c r="AJ202" s="103">
        <f>IF(ISBLANK(AE202),"",IF(ISBLANK(AB204),"",IFERROR(((AE202-AB204)/0.36/P202),"")))</f>
        <v>1.4262295081967211</v>
      </c>
      <c r="AK202" s="103">
        <f>IF(ISBLANK(AE204),"",IF(ISBLANK(AE202),"",IFERROR(((AE202-AE204)/0.36/P202),"")))</f>
        <v>0.64344262295081944</v>
      </c>
    </row>
    <row r="203" spans="1:37" x14ac:dyDescent="0.25">
      <c r="A203" s="12" t="s">
        <v>382</v>
      </c>
      <c r="B203" s="4" t="s">
        <v>549</v>
      </c>
      <c r="C203" s="4" t="s">
        <v>563</v>
      </c>
      <c r="D203" s="4" t="s">
        <v>747</v>
      </c>
      <c r="E203" s="4" t="s">
        <v>137</v>
      </c>
      <c r="F203" s="12" t="s">
        <v>563</v>
      </c>
      <c r="G203" s="12" t="s">
        <v>556</v>
      </c>
      <c r="H203" s="24">
        <v>1</v>
      </c>
      <c r="I203" s="12" t="s">
        <v>562</v>
      </c>
      <c r="J203" s="12" t="s">
        <v>566</v>
      </c>
      <c r="K203" s="24">
        <v>1023</v>
      </c>
      <c r="L203" s="94">
        <v>-2.4377470369999998</v>
      </c>
      <c r="M203" s="94">
        <v>34.855161979999998</v>
      </c>
      <c r="N203" s="21">
        <v>42942</v>
      </c>
      <c r="O203" s="21">
        <v>43003</v>
      </c>
      <c r="P203" s="23">
        <f t="shared" si="8"/>
        <v>61</v>
      </c>
      <c r="Q203" s="73">
        <f>INDEX([1]Sheet1!$J:$J,MATCH(A203,[1]Sheet1!$A:$A,0))</f>
        <v>167.08862460899999</v>
      </c>
      <c r="R203" s="87" t="s">
        <v>76</v>
      </c>
      <c r="S203" s="81">
        <v>2.5</v>
      </c>
      <c r="T203" s="81">
        <v>10.8</v>
      </c>
      <c r="U203" s="25">
        <v>20</v>
      </c>
      <c r="V203" s="25">
        <v>50</v>
      </c>
      <c r="W203" s="1">
        <v>7</v>
      </c>
      <c r="X203" s="1">
        <v>15</v>
      </c>
      <c r="Y203">
        <v>30</v>
      </c>
      <c r="Z203" s="4">
        <v>70</v>
      </c>
      <c r="AA203">
        <v>13.9</v>
      </c>
      <c r="AB203">
        <v>24.58</v>
      </c>
      <c r="AC203" s="71">
        <v>23.55</v>
      </c>
      <c r="AD203" s="106">
        <v>55.17</v>
      </c>
      <c r="AE203" s="103">
        <f t="shared" si="9"/>
        <v>78.72</v>
      </c>
      <c r="AF203" s="103">
        <f t="shared" si="10"/>
        <v>218.66666666666669</v>
      </c>
      <c r="AH203" s="103">
        <f>IF(ISBLANK(AC203),"",IF(ISBLANK(AA204),"",IFERROR(((AC203-AA204)/0.36/P203),"")))</f>
        <v>0.6311475409836067</v>
      </c>
      <c r="AI203" s="103">
        <f>IF(ISBLANK(AC203),"",IF(ISBLANK(AC204),"",IFERROR(((AC203-AC204)/0.36/P203),"")))</f>
        <v>1.1384335154826957E-2</v>
      </c>
      <c r="AJ203" s="103">
        <f>IF(ISBLANK(AE203),"",IF(ISBLANK(AB204),"",IFERROR(((AE203-AB204)/0.36/P203),"")))</f>
        <v>2.2222222222222219</v>
      </c>
      <c r="AK203" s="103">
        <f>IF(ISBLANK(AE204),"",IF(ISBLANK(AE203),"",IFERROR(((AE203-AE204)/0.36/P203),"")))</f>
        <v>1.4394353369763206</v>
      </c>
    </row>
    <row r="204" spans="1:37" x14ac:dyDescent="0.25">
      <c r="A204" s="12" t="s">
        <v>383</v>
      </c>
      <c r="B204" s="4" t="s">
        <v>549</v>
      </c>
      <c r="C204" s="4" t="s">
        <v>563</v>
      </c>
      <c r="D204" s="4" t="s">
        <v>747</v>
      </c>
      <c r="E204" s="4" t="s">
        <v>137</v>
      </c>
      <c r="F204" s="12" t="s">
        <v>563</v>
      </c>
      <c r="G204" s="12" t="s">
        <v>556</v>
      </c>
      <c r="H204" s="24">
        <v>1</v>
      </c>
      <c r="I204" s="12" t="s">
        <v>559</v>
      </c>
      <c r="J204" s="12" t="s">
        <v>566</v>
      </c>
      <c r="K204" s="24">
        <v>1023</v>
      </c>
      <c r="L204" s="94">
        <v>-2.4377470369999998</v>
      </c>
      <c r="M204" s="94">
        <v>34.855161979999998</v>
      </c>
      <c r="N204" s="21">
        <v>42942</v>
      </c>
      <c r="O204" s="21">
        <v>43003</v>
      </c>
      <c r="P204" s="23">
        <f t="shared" si="8"/>
        <v>61</v>
      </c>
      <c r="Q204" s="73">
        <f>INDEX([1]Sheet1!$J:$J,MATCH(A204,[1]Sheet1!$A:$A,0))</f>
        <v>167.08862460899999</v>
      </c>
      <c r="R204" s="87" t="s">
        <v>76</v>
      </c>
      <c r="S204" s="81">
        <v>2.2000000000000002</v>
      </c>
      <c r="T204" s="81">
        <v>6.8</v>
      </c>
      <c r="U204" s="25">
        <v>20</v>
      </c>
      <c r="V204" s="25">
        <v>30</v>
      </c>
      <c r="W204" s="1">
        <v>2.5</v>
      </c>
      <c r="X204" s="1">
        <v>7</v>
      </c>
      <c r="Y204">
        <v>25</v>
      </c>
      <c r="Z204" s="4">
        <v>40</v>
      </c>
      <c r="AA204">
        <v>9.69</v>
      </c>
      <c r="AB204">
        <v>29.92</v>
      </c>
      <c r="AC204" s="71">
        <v>23.3</v>
      </c>
      <c r="AD204" s="106">
        <v>23.81</v>
      </c>
      <c r="AE204" s="103">
        <f t="shared" si="9"/>
        <v>47.11</v>
      </c>
      <c r="AF204" s="103">
        <f t="shared" si="10"/>
        <v>130.86111111111111</v>
      </c>
      <c r="AH204" s="103">
        <f>IF(ISBLANK(AC204),"",IF(ISBLANK(AA204),"",IFERROR(((AC204-AA204)/0.36/P204),"")))</f>
        <v>0.61976320582877964</v>
      </c>
      <c r="AJ204" s="103">
        <f>IF(ISBLANK(AE204),"",IF(ISBLANK(AB204),"",IFERROR(((AE204-AB204)/0.36/P204),"")))</f>
        <v>0.78278688524590156</v>
      </c>
    </row>
    <row r="205" spans="1:37" x14ac:dyDescent="0.25">
      <c r="A205" s="12" t="s">
        <v>384</v>
      </c>
      <c r="B205" s="4" t="s">
        <v>550</v>
      </c>
      <c r="C205" s="4" t="s">
        <v>563</v>
      </c>
      <c r="D205" s="4" t="s">
        <v>748</v>
      </c>
      <c r="E205" s="4" t="s">
        <v>137</v>
      </c>
      <c r="F205" s="12" t="s">
        <v>563</v>
      </c>
      <c r="G205" s="12" t="s">
        <v>556</v>
      </c>
      <c r="H205" s="24">
        <v>2</v>
      </c>
      <c r="I205" s="12" t="s">
        <v>557</v>
      </c>
      <c r="J205" s="12" t="s">
        <v>566</v>
      </c>
      <c r="K205" s="24">
        <v>1025</v>
      </c>
      <c r="L205" s="94">
        <v>-2.43776598</v>
      </c>
      <c r="M205" s="94">
        <v>34.855393991</v>
      </c>
      <c r="N205" s="21">
        <v>42942</v>
      </c>
      <c r="O205" s="21">
        <v>43003</v>
      </c>
      <c r="P205" s="23">
        <f t="shared" si="8"/>
        <v>61</v>
      </c>
      <c r="Q205" s="73">
        <f>INDEX([1]Sheet1!$J:$J,MATCH(A205,[1]Sheet1!$A:$A,0))</f>
        <v>167.08862460899999</v>
      </c>
      <c r="R205" s="87" t="s">
        <v>76</v>
      </c>
      <c r="S205" s="81">
        <v>4.2</v>
      </c>
      <c r="T205" s="81">
        <v>17.8</v>
      </c>
      <c r="U205" s="25">
        <v>10</v>
      </c>
      <c r="V205" s="25">
        <v>45</v>
      </c>
      <c r="W205" s="1">
        <v>5</v>
      </c>
      <c r="X205" s="1">
        <v>10.8</v>
      </c>
      <c r="Y205">
        <v>12</v>
      </c>
      <c r="Z205" s="4">
        <v>70</v>
      </c>
      <c r="AA205">
        <v>7.72</v>
      </c>
      <c r="AB205">
        <v>23.09</v>
      </c>
      <c r="AC205" s="71">
        <v>10.67</v>
      </c>
      <c r="AD205" s="106">
        <v>72.08</v>
      </c>
      <c r="AE205" s="103">
        <f t="shared" si="9"/>
        <v>82.75</v>
      </c>
      <c r="AF205" s="103">
        <f t="shared" si="10"/>
        <v>229.86111111111111</v>
      </c>
      <c r="AH205" s="103">
        <f>IF(ISBLANK(AC205),"",IF(ISBLANK(AA207),"",IFERROR(((AC205-AA207)/0.36/P205),"")))</f>
        <v>-0.29508196721311469</v>
      </c>
      <c r="AI205" s="103">
        <f>IF(ISBLANK(AC205),"",IF(ISBLANK(AC207),"",IFERROR(((AC205-AC207)/0.36/P205),"")))</f>
        <v>-6.6939890710382546E-2</v>
      </c>
      <c r="AJ205" s="103">
        <f>IF(ISBLANK(AE205),"",IF(ISBLANK(AB207),"",IFERROR(((AE205-AB207)/0.36/P205),"")))</f>
        <v>2.2317850637522771</v>
      </c>
      <c r="AK205" s="103">
        <f>IF(ISBLANK(AE207),"",IF(ISBLANK(AE205),"",IFERROR(((AE205-AE207)/0.36/P205),"")))</f>
        <v>1.8051001821493626</v>
      </c>
    </row>
    <row r="206" spans="1:37" x14ac:dyDescent="0.25">
      <c r="A206" s="12" t="s">
        <v>385</v>
      </c>
      <c r="B206" s="4" t="s">
        <v>550</v>
      </c>
      <c r="C206" s="4" t="s">
        <v>563</v>
      </c>
      <c r="D206" s="4" t="s">
        <v>748</v>
      </c>
      <c r="E206" s="4" t="s">
        <v>137</v>
      </c>
      <c r="F206" s="12" t="s">
        <v>563</v>
      </c>
      <c r="G206" s="12" t="s">
        <v>556</v>
      </c>
      <c r="H206" s="24">
        <v>2</v>
      </c>
      <c r="I206" s="12" t="s">
        <v>562</v>
      </c>
      <c r="J206" s="12" t="s">
        <v>566</v>
      </c>
      <c r="K206" s="24">
        <v>1025</v>
      </c>
      <c r="L206" s="94">
        <v>-2.43776598</v>
      </c>
      <c r="M206" s="94">
        <v>34.855393991</v>
      </c>
      <c r="N206" s="21">
        <v>42942</v>
      </c>
      <c r="O206" s="21">
        <v>43003</v>
      </c>
      <c r="P206" s="23">
        <f t="shared" si="8"/>
        <v>61</v>
      </c>
      <c r="Q206" s="73">
        <f>INDEX([1]Sheet1!$J:$J,MATCH(A206,[1]Sheet1!$A:$A,0))</f>
        <v>167.08862460899999</v>
      </c>
      <c r="R206" s="87" t="s">
        <v>76</v>
      </c>
      <c r="S206" s="81">
        <v>2.2000000000000002</v>
      </c>
      <c r="T206" s="81">
        <v>9</v>
      </c>
      <c r="U206" s="25">
        <v>5</v>
      </c>
      <c r="V206" s="25">
        <v>30</v>
      </c>
      <c r="W206" s="1">
        <v>2.75</v>
      </c>
      <c r="X206" s="1">
        <v>7.6</v>
      </c>
      <c r="Y206">
        <v>8</v>
      </c>
      <c r="Z206" s="4">
        <v>35</v>
      </c>
      <c r="AA206">
        <v>29.3</v>
      </c>
      <c r="AB206">
        <v>60.32</v>
      </c>
      <c r="AC206" s="71">
        <v>8.58</v>
      </c>
      <c r="AD206" s="106">
        <v>40.1</v>
      </c>
      <c r="AE206" s="103">
        <f t="shared" si="9"/>
        <v>48.68</v>
      </c>
      <c r="AF206" s="103">
        <f t="shared" si="10"/>
        <v>135.22222222222223</v>
      </c>
      <c r="AH206" s="103">
        <f>IF(ISBLANK(AC206),"",IF(ISBLANK(AA207),"",IFERROR(((AC206-AA207)/0.36/P206),"")))</f>
        <v>-0.39025500910746808</v>
      </c>
      <c r="AI206" s="103">
        <f>IF(ISBLANK(AC206),"",IF(ISBLANK(AC207),"",IFERROR(((AC206-AC207)/0.36/P206),"")))</f>
        <v>-0.16211293260473592</v>
      </c>
      <c r="AJ206" s="103">
        <f>IF(ISBLANK(AE206),"",IF(ISBLANK(AB207),"",IFERROR(((AE206-AB207)/0.36/P206),"")))</f>
        <v>0.68032786885245922</v>
      </c>
      <c r="AK206" s="103">
        <f>IF(ISBLANK(AE207),"",IF(ISBLANK(AE206),"",IFERROR(((AE206-AE207)/0.36/P206),"")))</f>
        <v>0.25364298724954465</v>
      </c>
    </row>
    <row r="207" spans="1:37" x14ac:dyDescent="0.25">
      <c r="A207" s="12" t="s">
        <v>386</v>
      </c>
      <c r="B207" s="4" t="s">
        <v>550</v>
      </c>
      <c r="C207" s="4" t="s">
        <v>563</v>
      </c>
      <c r="D207" s="4" t="s">
        <v>748</v>
      </c>
      <c r="E207" s="4" t="s">
        <v>137</v>
      </c>
      <c r="F207" s="12" t="s">
        <v>563</v>
      </c>
      <c r="G207" s="12" t="s">
        <v>556</v>
      </c>
      <c r="H207" s="24">
        <v>2</v>
      </c>
      <c r="I207" s="12" t="s">
        <v>559</v>
      </c>
      <c r="J207" s="12" t="s">
        <v>566</v>
      </c>
      <c r="K207" s="24">
        <v>1025</v>
      </c>
      <c r="L207" s="94">
        <v>-2.43776598</v>
      </c>
      <c r="M207" s="94">
        <v>34.855393991</v>
      </c>
      <c r="N207" s="21">
        <v>42942</v>
      </c>
      <c r="O207" s="21">
        <v>43003</v>
      </c>
      <c r="P207" s="23">
        <f t="shared" si="8"/>
        <v>61</v>
      </c>
      <c r="Q207" s="73">
        <f>INDEX([1]Sheet1!$J:$J,MATCH(A207,[1]Sheet1!$A:$A,0))</f>
        <v>167.08862460899999</v>
      </c>
      <c r="R207" s="87" t="s">
        <v>76</v>
      </c>
      <c r="S207" s="81">
        <v>3.5</v>
      </c>
      <c r="T207" s="81">
        <v>4.8</v>
      </c>
      <c r="U207" s="25">
        <v>12</v>
      </c>
      <c r="V207" s="25">
        <v>40</v>
      </c>
      <c r="W207" s="1">
        <v>3.5</v>
      </c>
      <c r="X207" s="1">
        <v>6.2</v>
      </c>
      <c r="Y207">
        <v>17</v>
      </c>
      <c r="Z207" s="4">
        <v>40</v>
      </c>
      <c r="AA207">
        <v>17.149999999999999</v>
      </c>
      <c r="AB207">
        <v>33.739999999999995</v>
      </c>
      <c r="AC207" s="71">
        <v>12.14</v>
      </c>
      <c r="AD207" s="106">
        <v>30.97</v>
      </c>
      <c r="AE207" s="103">
        <f t="shared" si="9"/>
        <v>43.11</v>
      </c>
      <c r="AF207" s="103">
        <f t="shared" si="10"/>
        <v>119.75</v>
      </c>
      <c r="AH207" s="103">
        <f>IF(ISBLANK(AC207),"",IF(ISBLANK(AA207),"",IFERROR(((AC207-AA207)/0.36/P207),"")))</f>
        <v>-0.22814207650273216</v>
      </c>
      <c r="AJ207" s="103">
        <f>IF(ISBLANK(AE207),"",IF(ISBLANK(AB207),"",IFERROR(((AE207-AB207)/0.36/P207),"")))</f>
        <v>0.42668488160291462</v>
      </c>
    </row>
    <row r="208" spans="1:37" x14ac:dyDescent="0.25">
      <c r="A208" s="12" t="s">
        <v>387</v>
      </c>
      <c r="B208" s="4" t="s">
        <v>551</v>
      </c>
      <c r="C208" s="4" t="s">
        <v>563</v>
      </c>
      <c r="D208" s="4" t="s">
        <v>749</v>
      </c>
      <c r="E208" s="4" t="s">
        <v>137</v>
      </c>
      <c r="F208" s="12" t="s">
        <v>563</v>
      </c>
      <c r="G208" s="12" t="s">
        <v>556</v>
      </c>
      <c r="H208" s="24">
        <v>3</v>
      </c>
      <c r="I208" s="12" t="s">
        <v>557</v>
      </c>
      <c r="J208" s="12" t="s">
        <v>566</v>
      </c>
      <c r="K208" s="24">
        <v>1027</v>
      </c>
      <c r="L208" s="94">
        <v>-2.4379910339999999</v>
      </c>
      <c r="M208" s="94">
        <v>34.855417963000001</v>
      </c>
      <c r="N208" s="21">
        <v>42942</v>
      </c>
      <c r="O208" s="21">
        <v>43003</v>
      </c>
      <c r="P208" s="23">
        <f t="shared" si="8"/>
        <v>61</v>
      </c>
      <c r="Q208" s="73">
        <f>INDEX([1]Sheet1!$J:$J,MATCH(A208,[1]Sheet1!$A:$A,0))</f>
        <v>167.08862460899999</v>
      </c>
      <c r="R208" s="87" t="s">
        <v>76</v>
      </c>
      <c r="S208" s="81">
        <v>4.4000000000000004</v>
      </c>
      <c r="T208" s="81">
        <v>12.2</v>
      </c>
      <c r="U208" s="25">
        <v>20</v>
      </c>
      <c r="V208" s="25">
        <v>65</v>
      </c>
      <c r="W208" s="1">
        <v>5.5</v>
      </c>
      <c r="X208" s="1">
        <v>13.4</v>
      </c>
      <c r="Y208">
        <v>25</v>
      </c>
      <c r="Z208" s="4">
        <v>60</v>
      </c>
      <c r="AA208">
        <v>12.5</v>
      </c>
      <c r="AB208">
        <v>18.420000000000002</v>
      </c>
      <c r="AC208" s="71">
        <v>34.89</v>
      </c>
      <c r="AD208" s="106">
        <v>53.18</v>
      </c>
      <c r="AE208" s="103">
        <f t="shared" si="9"/>
        <v>88.07</v>
      </c>
      <c r="AF208" s="103">
        <f t="shared" si="10"/>
        <v>244.63888888888889</v>
      </c>
      <c r="AH208" s="103">
        <f>IF(ISBLANK(AC208),"",IF(ISBLANK(AA210),"",IFERROR(((AC208-AA210)/0.36/P208),"")))</f>
        <v>1.2786885245901642</v>
      </c>
      <c r="AI208" s="103">
        <f>IF(ISBLANK(AC208),"",IF(ISBLANK(AC210),"",IFERROR(((AC208-AC210)/0.36/P208),"")))</f>
        <v>1.2308743169398908</v>
      </c>
      <c r="AJ208" s="103">
        <f>IF(ISBLANK(AE208),"",IF(ISBLANK(AB210),"",IFERROR(((AE208-AB210)/0.36/P208),"")))</f>
        <v>2.6844262295081966</v>
      </c>
      <c r="AK208" s="103">
        <f>IF(ISBLANK(AE210),"",IF(ISBLANK(AE208),"",IFERROR(((AE208-AE210)/0.36/P208),"")))</f>
        <v>2.9394353369763202</v>
      </c>
    </row>
    <row r="209" spans="1:39" x14ac:dyDescent="0.25">
      <c r="A209" s="12" t="s">
        <v>388</v>
      </c>
      <c r="B209" s="4" t="s">
        <v>551</v>
      </c>
      <c r="C209" s="4" t="s">
        <v>563</v>
      </c>
      <c r="D209" s="4" t="s">
        <v>749</v>
      </c>
      <c r="E209" s="4" t="s">
        <v>137</v>
      </c>
      <c r="F209" s="12" t="s">
        <v>563</v>
      </c>
      <c r="G209" s="12" t="s">
        <v>556</v>
      </c>
      <c r="H209" s="24">
        <v>3</v>
      </c>
      <c r="I209" s="12" t="s">
        <v>562</v>
      </c>
      <c r="J209" s="12" t="s">
        <v>566</v>
      </c>
      <c r="K209" s="24">
        <v>1027</v>
      </c>
      <c r="L209" s="94">
        <v>-2.4379910339999999</v>
      </c>
      <c r="M209" s="94">
        <v>34.855417963000001</v>
      </c>
      <c r="N209" s="21">
        <v>42942</v>
      </c>
      <c r="O209" s="21">
        <v>43003</v>
      </c>
      <c r="P209" s="23">
        <f t="shared" si="8"/>
        <v>61</v>
      </c>
      <c r="Q209" s="73">
        <f>INDEX([1]Sheet1!$J:$J,MATCH(A209,[1]Sheet1!$A:$A,0))</f>
        <v>167.08862460899999</v>
      </c>
      <c r="R209" s="87" t="s">
        <v>76</v>
      </c>
      <c r="S209" s="81">
        <v>2.5</v>
      </c>
      <c r="T209" s="81">
        <v>9.1999999999999993</v>
      </c>
      <c r="U209" s="25">
        <v>22</v>
      </c>
      <c r="V209" s="25">
        <v>35</v>
      </c>
      <c r="W209" s="1">
        <v>2.25</v>
      </c>
      <c r="X209" s="1">
        <v>7.2</v>
      </c>
      <c r="Y209">
        <v>18</v>
      </c>
      <c r="Z209" s="4">
        <v>35</v>
      </c>
      <c r="AA209">
        <v>10.119999999999999</v>
      </c>
      <c r="AB209">
        <v>29.83</v>
      </c>
      <c r="AC209" s="71">
        <v>18.62</v>
      </c>
      <c r="AD209" s="106">
        <v>19.16</v>
      </c>
      <c r="AE209" s="103">
        <f t="shared" si="9"/>
        <v>37.78</v>
      </c>
      <c r="AF209" s="103">
        <f t="shared" si="10"/>
        <v>104.94444444444446</v>
      </c>
      <c r="AH209" s="103">
        <f>IF(ISBLANK(AC209),"",IF(ISBLANK(AA210),"",IFERROR(((AC209-AA210)/0.36/P209),"")))</f>
        <v>0.53779599271402567</v>
      </c>
      <c r="AI209" s="103">
        <f>IF(ISBLANK(AC209),"",IF(ISBLANK(AC210),"",IFERROR(((AC209-AC210)/0.36/P209),"")))</f>
        <v>0.48998178506375234</v>
      </c>
      <c r="AJ209" s="103">
        <f>IF(ISBLANK(AE209),"",IF(ISBLANK(AB210),"",IFERROR(((AE209-AB210)/0.36/P209),"")))</f>
        <v>0.39435336976320601</v>
      </c>
      <c r="AK209" s="103">
        <f>IF(ISBLANK(AE210),"",IF(ISBLANK(AE209),"",IFERROR(((AE209-AE210)/0.36/P209),"")))</f>
        <v>0.64936247723132978</v>
      </c>
    </row>
    <row r="210" spans="1:39" x14ac:dyDescent="0.25">
      <c r="A210" s="12" t="s">
        <v>389</v>
      </c>
      <c r="B210" s="4" t="s">
        <v>551</v>
      </c>
      <c r="C210" s="4" t="s">
        <v>563</v>
      </c>
      <c r="D210" s="4" t="s">
        <v>749</v>
      </c>
      <c r="E210" s="4" t="s">
        <v>137</v>
      </c>
      <c r="F210" s="12" t="s">
        <v>563</v>
      </c>
      <c r="G210" s="12" t="s">
        <v>556</v>
      </c>
      <c r="H210" s="24">
        <v>3</v>
      </c>
      <c r="I210" s="12" t="s">
        <v>559</v>
      </c>
      <c r="J210" s="12" t="s">
        <v>566</v>
      </c>
      <c r="K210" s="24">
        <v>1027</v>
      </c>
      <c r="L210" s="94">
        <v>-2.4379910339999999</v>
      </c>
      <c r="M210" s="94">
        <v>34.855417963000001</v>
      </c>
      <c r="N210" s="21">
        <v>42942</v>
      </c>
      <c r="O210" s="21">
        <v>43003</v>
      </c>
      <c r="P210" s="23">
        <f t="shared" si="8"/>
        <v>61</v>
      </c>
      <c r="Q210" s="73">
        <f>INDEX([1]Sheet1!$J:$J,MATCH(A210,[1]Sheet1!$A:$A,0))</f>
        <v>167.08862460899999</v>
      </c>
      <c r="R210" s="87" t="s">
        <v>76</v>
      </c>
      <c r="S210" s="81">
        <v>3.5</v>
      </c>
      <c r="T210" s="81">
        <v>1.4</v>
      </c>
      <c r="U210" s="25">
        <v>7</v>
      </c>
      <c r="V210" s="25">
        <v>25</v>
      </c>
      <c r="W210" s="1">
        <v>3.5</v>
      </c>
      <c r="X210" s="1">
        <v>3.2</v>
      </c>
      <c r="Y210">
        <v>10</v>
      </c>
      <c r="Z210" s="4">
        <v>27</v>
      </c>
      <c r="AA210">
        <v>6.81</v>
      </c>
      <c r="AB210">
        <v>29.119999999999997</v>
      </c>
      <c r="AC210" s="71">
        <v>7.86</v>
      </c>
      <c r="AD210" s="106">
        <v>15.66</v>
      </c>
      <c r="AE210" s="103">
        <f t="shared" si="9"/>
        <v>23.52</v>
      </c>
      <c r="AF210" s="103">
        <f t="shared" si="10"/>
        <v>65.333333333333329</v>
      </c>
      <c r="AH210" s="103">
        <f>IF(ISBLANK(AC210),"",IF(ISBLANK(AA210),"",IFERROR(((AC210-AA210)/0.36/P210),"")))</f>
        <v>4.7814207650273256E-2</v>
      </c>
      <c r="AJ210" s="103">
        <f>IF(ISBLANK(AE210),"",IF(ISBLANK(AB210),"",IFERROR(((AE210-AB210)/0.36/P210),"")))</f>
        <v>-0.25500910746812377</v>
      </c>
    </row>
    <row r="211" spans="1:39" x14ac:dyDescent="0.25">
      <c r="A211" s="12" t="s">
        <v>390</v>
      </c>
      <c r="B211" s="4" t="s">
        <v>552</v>
      </c>
      <c r="C211" s="4" t="s">
        <v>563</v>
      </c>
      <c r="D211" s="4" t="s">
        <v>750</v>
      </c>
      <c r="E211" s="4" t="s">
        <v>137</v>
      </c>
      <c r="F211" s="12" t="s">
        <v>563</v>
      </c>
      <c r="G211" s="12" t="s">
        <v>556</v>
      </c>
      <c r="H211" s="24">
        <v>4</v>
      </c>
      <c r="I211" s="12" t="s">
        <v>557</v>
      </c>
      <c r="J211" s="12" t="s">
        <v>566</v>
      </c>
      <c r="K211" s="98">
        <v>1026</v>
      </c>
      <c r="L211" s="96">
        <v>-2.4380789599999999</v>
      </c>
      <c r="M211" s="96">
        <v>34.854988976999998</v>
      </c>
      <c r="N211" s="21">
        <v>42942</v>
      </c>
      <c r="O211" s="21">
        <v>43003</v>
      </c>
      <c r="P211" s="23">
        <f t="shared" si="8"/>
        <v>61</v>
      </c>
      <c r="Q211" s="73">
        <f>INDEX([1]Sheet1!$J:$J,MATCH(A211,[1]Sheet1!$A:$A,0))</f>
        <v>167.08862460899999</v>
      </c>
      <c r="R211" s="87" t="s">
        <v>76</v>
      </c>
      <c r="S211" s="81">
        <v>3.2</v>
      </c>
      <c r="T211" s="81">
        <v>9.1999999999999993</v>
      </c>
      <c r="U211" s="25">
        <v>15</v>
      </c>
      <c r="V211" s="25">
        <v>30</v>
      </c>
      <c r="W211" s="1">
        <v>4</v>
      </c>
      <c r="X211" s="1">
        <v>8.6</v>
      </c>
      <c r="Y211">
        <v>20</v>
      </c>
      <c r="Z211" s="4">
        <v>40</v>
      </c>
      <c r="AA211">
        <v>16.55</v>
      </c>
      <c r="AB211">
        <v>40.81</v>
      </c>
      <c r="AC211" s="71">
        <v>18.329999999999998</v>
      </c>
      <c r="AD211" s="106">
        <v>18.93</v>
      </c>
      <c r="AE211" s="103">
        <f t="shared" si="9"/>
        <v>37.26</v>
      </c>
      <c r="AF211" s="103">
        <f t="shared" si="10"/>
        <v>103.5</v>
      </c>
      <c r="AH211" s="103">
        <f>IF(ISBLANK(AC211),"",IF(ISBLANK(AA213),"",IFERROR(((AC211-AA213)/0.36/P211),"")))</f>
        <v>0.52504553734061921</v>
      </c>
      <c r="AI211" s="103">
        <f>IF(ISBLANK(AC211),"",IF(ISBLANK(AC213),"",IFERROR(((AC211-AC213)/0.36/P211),"")))</f>
        <v>0.12431693989071033</v>
      </c>
      <c r="AJ211" s="103">
        <f>IF(ISBLANK(AE211),"",IF(ISBLANK(AB213),"",IFERROR(((AE211-AB213)/0.36/P211),"")))</f>
        <v>1.0787795992714027</v>
      </c>
      <c r="AK211" s="103">
        <f>IF(ISBLANK(AE213),"",IF(ISBLANK(AE211),"",IFERROR(((AE211-AE213)/0.36/P211),"")))</f>
        <v>0.3328779599271402</v>
      </c>
    </row>
    <row r="212" spans="1:39" x14ac:dyDescent="0.25">
      <c r="A212" s="12" t="s">
        <v>391</v>
      </c>
      <c r="B212" s="4" t="s">
        <v>552</v>
      </c>
      <c r="C212" s="4" t="s">
        <v>563</v>
      </c>
      <c r="D212" s="4" t="s">
        <v>750</v>
      </c>
      <c r="E212" s="4" t="s">
        <v>137</v>
      </c>
      <c r="F212" s="12" t="s">
        <v>563</v>
      </c>
      <c r="G212" s="12" t="s">
        <v>556</v>
      </c>
      <c r="H212" s="24">
        <v>4</v>
      </c>
      <c r="I212" s="12" t="s">
        <v>562</v>
      </c>
      <c r="J212" s="12" t="s">
        <v>566</v>
      </c>
      <c r="K212" s="98">
        <v>1026</v>
      </c>
      <c r="L212" s="96">
        <v>-2.4380789599999999</v>
      </c>
      <c r="M212" s="96">
        <v>34.854988976999998</v>
      </c>
      <c r="N212" s="21">
        <v>42942</v>
      </c>
      <c r="O212" s="21">
        <v>43003</v>
      </c>
      <c r="P212" s="23">
        <f t="shared" si="8"/>
        <v>61</v>
      </c>
      <c r="Q212" s="73">
        <f>INDEX([1]Sheet1!$J:$J,MATCH(A212,[1]Sheet1!$A:$A,0))</f>
        <v>167.08862460899999</v>
      </c>
      <c r="R212" s="87" t="s">
        <v>76</v>
      </c>
      <c r="S212" s="81">
        <v>2.5</v>
      </c>
      <c r="T212" s="81">
        <v>8.4</v>
      </c>
      <c r="U212" s="25">
        <v>15</v>
      </c>
      <c r="V212" s="25">
        <v>25</v>
      </c>
      <c r="W212" s="1">
        <v>5.75</v>
      </c>
      <c r="X212" s="1">
        <v>7.8</v>
      </c>
      <c r="Y212">
        <v>20</v>
      </c>
      <c r="Z212" s="4">
        <v>40</v>
      </c>
      <c r="AA212">
        <v>5.67</v>
      </c>
      <c r="AB212">
        <v>25.39</v>
      </c>
      <c r="AC212" s="71">
        <v>27.72</v>
      </c>
      <c r="AD212" s="106">
        <v>23.55</v>
      </c>
      <c r="AE212" s="103">
        <f t="shared" si="9"/>
        <v>51.269999999999996</v>
      </c>
      <c r="AF212" s="103">
        <f t="shared" si="10"/>
        <v>142.41666666666666</v>
      </c>
      <c r="AH212" s="103">
        <f>IF(ISBLANK(AC212),"",IF(ISBLANK(AA213),"",IFERROR(((AC212-AA213)/0.36/P212),"")))</f>
        <v>0.95264116575591984</v>
      </c>
      <c r="AI212" s="103">
        <f>IF(ISBLANK(AC212),"",IF(ISBLANK(AC213),"",IFERROR(((AC212-AC213)/0.36/P212),"")))</f>
        <v>0.55191256830601088</v>
      </c>
      <c r="AJ212" s="103">
        <f>IF(ISBLANK(AE212),"",IF(ISBLANK(AB213),"",IFERROR(((AE212-AB213)/0.36/P212),"")))</f>
        <v>1.7167577413479052</v>
      </c>
      <c r="AK212" s="103">
        <f>IF(ISBLANK(AE213),"",IF(ISBLANK(AE212),"",IFERROR(((AE212-AE213)/0.36/P212),"")))</f>
        <v>0.97085610200364281</v>
      </c>
    </row>
    <row r="213" spans="1:39" s="46" customFormat="1" x14ac:dyDescent="0.25">
      <c r="A213" s="45" t="s">
        <v>342</v>
      </c>
      <c r="B213" s="47" t="s">
        <v>552</v>
      </c>
      <c r="C213" s="47" t="s">
        <v>563</v>
      </c>
      <c r="D213" s="47" t="s">
        <v>750</v>
      </c>
      <c r="E213" s="47" t="s">
        <v>137</v>
      </c>
      <c r="F213" s="45" t="s">
        <v>563</v>
      </c>
      <c r="G213" s="45" t="s">
        <v>556</v>
      </c>
      <c r="H213" s="65">
        <v>4</v>
      </c>
      <c r="I213" s="45" t="s">
        <v>559</v>
      </c>
      <c r="J213" s="45" t="s">
        <v>566</v>
      </c>
      <c r="K213" s="65">
        <v>1026</v>
      </c>
      <c r="L213" s="95">
        <v>-2.4380789599999999</v>
      </c>
      <c r="M213" s="95">
        <v>34.854988976999998</v>
      </c>
      <c r="N213" s="48">
        <v>42942</v>
      </c>
      <c r="O213" s="48">
        <v>43003</v>
      </c>
      <c r="P213" s="56">
        <f t="shared" si="8"/>
        <v>61</v>
      </c>
      <c r="Q213" s="74">
        <f>INDEX([1]Sheet1!$J:$J,MATCH(A213,[1]Sheet1!$A:$A,0))</f>
        <v>167.08862460899999</v>
      </c>
      <c r="R213" s="88" t="s">
        <v>76</v>
      </c>
      <c r="S213" s="82">
        <v>2.5</v>
      </c>
      <c r="T213" s="82">
        <v>8.8000000000000007</v>
      </c>
      <c r="U213" s="101">
        <v>15</v>
      </c>
      <c r="V213" s="101">
        <v>30</v>
      </c>
      <c r="W213" s="49">
        <v>2.5</v>
      </c>
      <c r="X213" s="49">
        <v>5.4</v>
      </c>
      <c r="Y213" s="46">
        <v>12</v>
      </c>
      <c r="Z213" s="47">
        <v>35</v>
      </c>
      <c r="AA213" s="46">
        <v>6.8</v>
      </c>
      <c r="AB213" s="46">
        <v>13.57</v>
      </c>
      <c r="AC213" s="72">
        <v>15.6</v>
      </c>
      <c r="AD213" s="107">
        <v>14.35</v>
      </c>
      <c r="AE213" s="105">
        <f t="shared" si="9"/>
        <v>29.95</v>
      </c>
      <c r="AF213" s="103">
        <f t="shared" si="10"/>
        <v>83.194444444444443</v>
      </c>
      <c r="AG213" s="103"/>
      <c r="AH213" s="105">
        <f>IF(ISBLANK(AC213),"",IF(ISBLANK(AA213),"",IFERROR(((AC213-AA213)/0.36/P213),"")))</f>
        <v>0.40072859744990896</v>
      </c>
      <c r="AI213" s="105"/>
      <c r="AJ213" s="105">
        <f>IF(ISBLANK(AE213),"",IF(ISBLANK(AB213),"",IFERROR(((AE213-AB213)/0.36/P213),"")))</f>
        <v>0.74590163934426235</v>
      </c>
      <c r="AK213" s="105"/>
      <c r="AL213" s="105"/>
      <c r="AM213" s="105"/>
    </row>
    <row r="214" spans="1:39" x14ac:dyDescent="0.25">
      <c r="A214" s="12" t="s">
        <v>392</v>
      </c>
      <c r="B214" s="4" t="s">
        <v>670</v>
      </c>
      <c r="C214" s="4" t="s">
        <v>661</v>
      </c>
      <c r="D214" s="4" t="s">
        <v>730</v>
      </c>
      <c r="E214" s="4" t="s">
        <v>14</v>
      </c>
      <c r="F214" s="12" t="s">
        <v>555</v>
      </c>
      <c r="G214" s="12" t="s">
        <v>556</v>
      </c>
      <c r="H214" s="24">
        <v>1</v>
      </c>
      <c r="I214" s="12" t="s">
        <v>557</v>
      </c>
      <c r="J214" s="12" t="s">
        <v>567</v>
      </c>
      <c r="K214" s="23">
        <v>954</v>
      </c>
      <c r="L214" s="94">
        <v>-2.2724839860000001</v>
      </c>
      <c r="M214" s="94">
        <v>34.023325982999999</v>
      </c>
      <c r="N214" s="21">
        <v>43009</v>
      </c>
      <c r="O214" s="21">
        <v>43083</v>
      </c>
      <c r="P214" s="23">
        <f t="shared" si="8"/>
        <v>74</v>
      </c>
      <c r="Q214" s="73">
        <f>INDEX([1]Sheet1!$J:$J,MATCH(A214,[1]Sheet1!$A:$A,0))</f>
        <v>428.21549179200002</v>
      </c>
      <c r="R214" s="87" t="s">
        <v>39</v>
      </c>
      <c r="S214" s="81">
        <v>4.4000000000000004</v>
      </c>
      <c r="T214" s="81">
        <v>14.4</v>
      </c>
      <c r="U214" s="25">
        <v>15</v>
      </c>
      <c r="V214" s="25">
        <v>40</v>
      </c>
      <c r="W214" s="1">
        <v>5</v>
      </c>
      <c r="X214" s="67">
        <v>63.2</v>
      </c>
      <c r="Y214" s="68">
        <v>18</v>
      </c>
      <c r="Z214" s="54">
        <v>60</v>
      </c>
      <c r="AA214">
        <v>10.26</v>
      </c>
      <c r="AB214">
        <v>56.769999999999996</v>
      </c>
      <c r="AC214" s="103">
        <v>14</v>
      </c>
      <c r="AD214" s="106">
        <v>41.45</v>
      </c>
      <c r="AE214" s="103">
        <f t="shared" si="9"/>
        <v>55.45</v>
      </c>
      <c r="AF214" s="103">
        <f t="shared" si="10"/>
        <v>154.0277777777778</v>
      </c>
      <c r="AH214" s="103">
        <f>IF(ISBLANK(AC214),"",IF(ISBLANK(AA215),"",IFERROR(((AC214-AA215)/0.36/P214),"")))</f>
        <v>0.19594594594594597</v>
      </c>
      <c r="AI214" s="103">
        <f>IF(ISBLANK(AC214),"",IF(ISBLANK(AC214),"",IFERROR(((AC214-AC215)/0.36/P214),"")))</f>
        <v>0.3003003003003003</v>
      </c>
      <c r="AJ214" s="103">
        <f>IF(ISBLANK(AB215),"",IF(ISBLANK(AE214),"",IFERROR(((AE214-AB215)/0.36/P214),"")))</f>
        <v>0.36636636636636655</v>
      </c>
      <c r="AK214" s="103">
        <f>IF(ISBLANK(AE215),"",IF(ISBLANK(AE214),"",IFERROR(((AE214-AE215)/0.36/P214),"")))</f>
        <v>0.99286786786786796</v>
      </c>
    </row>
    <row r="215" spans="1:39" x14ac:dyDescent="0.25">
      <c r="A215" s="12" t="s">
        <v>393</v>
      </c>
      <c r="B215" s="4" t="s">
        <v>670</v>
      </c>
      <c r="C215" s="4" t="s">
        <v>661</v>
      </c>
      <c r="D215" s="4" t="s">
        <v>730</v>
      </c>
      <c r="E215" s="4" t="s">
        <v>14</v>
      </c>
      <c r="F215" s="12" t="s">
        <v>555</v>
      </c>
      <c r="G215" s="12" t="s">
        <v>556</v>
      </c>
      <c r="H215" s="24">
        <v>1</v>
      </c>
      <c r="I215" s="12" t="s">
        <v>559</v>
      </c>
      <c r="J215" s="12" t="s">
        <v>567</v>
      </c>
      <c r="K215" s="23">
        <v>954</v>
      </c>
      <c r="L215" s="94">
        <v>-2.2724839860000001</v>
      </c>
      <c r="M215" s="94">
        <v>34.023325982999999</v>
      </c>
      <c r="N215" s="21">
        <v>43009</v>
      </c>
      <c r="O215" s="21">
        <v>43083</v>
      </c>
      <c r="P215" s="23">
        <f t="shared" ref="P215:P278" si="11">O215-N215</f>
        <v>74</v>
      </c>
      <c r="Q215" s="73">
        <f>INDEX([1]Sheet1!$J:$J,MATCH(A215,[1]Sheet1!$A:$A,0))</f>
        <v>428.21549179200002</v>
      </c>
      <c r="R215" s="87" t="s">
        <v>39</v>
      </c>
      <c r="S215" s="81">
        <v>3.5</v>
      </c>
      <c r="T215" s="81">
        <v>8.6</v>
      </c>
      <c r="U215" s="25">
        <v>10</v>
      </c>
      <c r="V215" s="25">
        <v>30</v>
      </c>
      <c r="W215" s="1">
        <v>4</v>
      </c>
      <c r="X215" s="67">
        <v>55.2</v>
      </c>
      <c r="Y215" s="68">
        <v>20</v>
      </c>
      <c r="Z215" s="54">
        <v>65</v>
      </c>
      <c r="AA215">
        <v>8.7799999999999994</v>
      </c>
      <c r="AB215">
        <v>45.69</v>
      </c>
      <c r="AC215" s="103">
        <v>6</v>
      </c>
      <c r="AD215" s="106">
        <v>23</v>
      </c>
      <c r="AE215" s="103">
        <f t="shared" si="9"/>
        <v>29</v>
      </c>
      <c r="AF215" s="103">
        <f t="shared" si="10"/>
        <v>80.555555555555557</v>
      </c>
      <c r="AH215" s="103">
        <f>IF(ISBLANK(AC215),"",IF(ISBLANK(AA215),"",IFERROR(((AC215-AA215)/0.36/P215),"")))</f>
        <v>-0.10435435435435433</v>
      </c>
      <c r="AJ215" s="103">
        <f>IF(ISBLANK(AE215),"",IF(ISBLANK(AB215),"",IFERROR(((AE215-AB215)/0.36/P215),"")))</f>
        <v>-0.62650150150150141</v>
      </c>
    </row>
    <row r="216" spans="1:39" x14ac:dyDescent="0.25">
      <c r="A216" s="12" t="s">
        <v>394</v>
      </c>
      <c r="B216" s="4" t="s">
        <v>671</v>
      </c>
      <c r="C216" s="4" t="s">
        <v>661</v>
      </c>
      <c r="D216" s="4" t="s">
        <v>731</v>
      </c>
      <c r="E216" s="4" t="s">
        <v>14</v>
      </c>
      <c r="F216" s="12" t="s">
        <v>555</v>
      </c>
      <c r="G216" s="12" t="s">
        <v>556</v>
      </c>
      <c r="H216" s="24">
        <v>2</v>
      </c>
      <c r="I216" s="12" t="s">
        <v>557</v>
      </c>
      <c r="J216" s="12" t="s">
        <v>567</v>
      </c>
      <c r="K216" s="23">
        <v>953</v>
      </c>
      <c r="L216" s="94">
        <v>-2.2783000210000002</v>
      </c>
      <c r="M216" s="94">
        <v>34.024458965000001</v>
      </c>
      <c r="N216" s="21">
        <v>43009</v>
      </c>
      <c r="O216" s="21">
        <v>43083</v>
      </c>
      <c r="P216" s="23">
        <f t="shared" si="11"/>
        <v>74</v>
      </c>
      <c r="Q216" s="73">
        <f>INDEX([1]Sheet1!$J:$J,MATCH(A216,[1]Sheet1!$A:$A,0))</f>
        <v>428.21549179200002</v>
      </c>
      <c r="R216" s="87" t="s">
        <v>39</v>
      </c>
      <c r="S216" s="81">
        <v>2.7</v>
      </c>
      <c r="T216" s="81">
        <v>3.6</v>
      </c>
      <c r="U216" s="25">
        <v>15</v>
      </c>
      <c r="V216" s="25">
        <v>30</v>
      </c>
      <c r="W216" s="1">
        <v>3.5</v>
      </c>
      <c r="X216" s="67">
        <v>30.2</v>
      </c>
      <c r="Y216" s="68">
        <v>15</v>
      </c>
      <c r="Z216" s="54">
        <v>55</v>
      </c>
      <c r="AA216">
        <v>7.72</v>
      </c>
      <c r="AB216">
        <v>27.75</v>
      </c>
      <c r="AC216" s="103">
        <v>12</v>
      </c>
      <c r="AD216" s="106">
        <v>9</v>
      </c>
      <c r="AE216" s="103">
        <f t="shared" si="9"/>
        <v>21</v>
      </c>
      <c r="AF216" s="103">
        <f t="shared" si="10"/>
        <v>58.333333333333336</v>
      </c>
      <c r="AH216" s="103">
        <f>IF(ISBLANK(AC216),"",IF(ISBLANK(AA217),"",IFERROR(((AC216-AA217)/0.36/P216),"")))</f>
        <v>0.14752252252252251</v>
      </c>
      <c r="AI216" s="103">
        <f>IF(ISBLANK(AC216),"",IF(ISBLANK(AC216),"",IFERROR(((AC216-AC217)/0.36/P216),"")))</f>
        <v>3.7537537537537538E-2</v>
      </c>
      <c r="AJ216" s="103">
        <f>IF(ISBLANK(AB217),"",IF(ISBLANK(AE216),"",IFERROR(((AE216-AB217)/0.36/P216),"")))</f>
        <v>-0.33333333333333331</v>
      </c>
      <c r="AK216" s="103">
        <f>IF(ISBLANK(AE217),"",IF(ISBLANK(AE216),"",IFERROR(((AE216-AE217)/0.36/P216),"")))</f>
        <v>-0.78828828828828834</v>
      </c>
    </row>
    <row r="217" spans="1:39" x14ac:dyDescent="0.25">
      <c r="A217" s="12" t="s">
        <v>395</v>
      </c>
      <c r="B217" s="4" t="s">
        <v>671</v>
      </c>
      <c r="C217" s="4" t="s">
        <v>661</v>
      </c>
      <c r="D217" s="4" t="s">
        <v>731</v>
      </c>
      <c r="E217" s="4" t="s">
        <v>14</v>
      </c>
      <c r="F217" s="12" t="s">
        <v>555</v>
      </c>
      <c r="G217" s="12" t="s">
        <v>556</v>
      </c>
      <c r="H217" s="24">
        <v>2</v>
      </c>
      <c r="I217" s="12" t="s">
        <v>559</v>
      </c>
      <c r="J217" s="12" t="s">
        <v>567</v>
      </c>
      <c r="K217" s="23">
        <v>953</v>
      </c>
      <c r="L217" s="94">
        <v>-2.2783000210000002</v>
      </c>
      <c r="M217" s="94">
        <v>34.024458965000001</v>
      </c>
      <c r="N217" s="21">
        <v>43009</v>
      </c>
      <c r="O217" s="21">
        <v>43083</v>
      </c>
      <c r="P217" s="23">
        <f t="shared" si="11"/>
        <v>74</v>
      </c>
      <c r="Q217" s="73">
        <f>INDEX([1]Sheet1!$J:$J,MATCH(A217,[1]Sheet1!$A:$A,0))</f>
        <v>428.21549179200002</v>
      </c>
      <c r="R217" s="87" t="s">
        <v>39</v>
      </c>
      <c r="S217" s="81">
        <v>3.5</v>
      </c>
      <c r="T217" s="81">
        <v>11.8</v>
      </c>
      <c r="U217" s="25">
        <v>30</v>
      </c>
      <c r="V217" s="25">
        <v>60</v>
      </c>
      <c r="W217" s="1">
        <v>5.3</v>
      </c>
      <c r="X217" s="67">
        <v>43</v>
      </c>
      <c r="Y217" s="68">
        <v>30</v>
      </c>
      <c r="Z217" s="54">
        <v>95</v>
      </c>
      <c r="AA217">
        <v>8.07</v>
      </c>
      <c r="AB217">
        <v>29.88</v>
      </c>
      <c r="AC217" s="103">
        <v>11</v>
      </c>
      <c r="AD217" s="106">
        <v>31</v>
      </c>
      <c r="AE217" s="103">
        <f t="shared" si="9"/>
        <v>42</v>
      </c>
      <c r="AF217" s="103">
        <f t="shared" si="10"/>
        <v>116.66666666666667</v>
      </c>
      <c r="AH217" s="103">
        <f>IF(ISBLANK(AC217),"",IF(ISBLANK(AA217),"",IFERROR(((AC217-AA217)/0.36/P217),"")))</f>
        <v>0.10998498498498499</v>
      </c>
      <c r="AJ217" s="103">
        <f>IF(ISBLANK(AE217),"",IF(ISBLANK(AB217),"",IFERROR(((AE217-AB217)/0.36/P217),"")))</f>
        <v>0.45495495495495503</v>
      </c>
    </row>
    <row r="218" spans="1:39" x14ac:dyDescent="0.25">
      <c r="A218" s="12" t="s">
        <v>396</v>
      </c>
      <c r="B218" s="4" t="s">
        <v>685</v>
      </c>
      <c r="C218" s="4" t="s">
        <v>661</v>
      </c>
      <c r="D218" s="4" t="s">
        <v>732</v>
      </c>
      <c r="E218" s="4" t="s">
        <v>14</v>
      </c>
      <c r="F218" s="12" t="s">
        <v>555</v>
      </c>
      <c r="G218" s="12" t="s">
        <v>556</v>
      </c>
      <c r="H218" s="24">
        <v>3</v>
      </c>
      <c r="I218" s="12" t="s">
        <v>557</v>
      </c>
      <c r="J218" s="12" t="s">
        <v>567</v>
      </c>
      <c r="K218" s="23">
        <v>951</v>
      </c>
      <c r="L218" s="94">
        <v>-2.2779990269999999</v>
      </c>
      <c r="M218" s="94">
        <v>34.027678035000001</v>
      </c>
      <c r="N218" s="21">
        <v>43009</v>
      </c>
      <c r="O218" s="21">
        <v>43083</v>
      </c>
      <c r="P218" s="23">
        <f t="shared" si="11"/>
        <v>74</v>
      </c>
      <c r="Q218" s="73">
        <f>INDEX([1]Sheet1!$J:$J,MATCH(A218,[1]Sheet1!$A:$A,0))</f>
        <v>428.21549179200002</v>
      </c>
      <c r="R218" s="87" t="s">
        <v>39</v>
      </c>
      <c r="S218" s="81">
        <v>7.7</v>
      </c>
      <c r="T218" s="81">
        <v>21.4</v>
      </c>
      <c r="U218" s="25">
        <v>10</v>
      </c>
      <c r="V218" s="25">
        <v>55</v>
      </c>
      <c r="W218" s="1">
        <v>10</v>
      </c>
      <c r="X218" s="67">
        <v>55.2</v>
      </c>
      <c r="Y218" s="68">
        <v>20</v>
      </c>
      <c r="Z218" s="54">
        <v>85</v>
      </c>
      <c r="AA218">
        <v>10.83</v>
      </c>
      <c r="AB218">
        <v>39.04</v>
      </c>
      <c r="AC218" s="103">
        <v>19</v>
      </c>
      <c r="AD218" s="106">
        <v>27</v>
      </c>
      <c r="AE218" s="103">
        <f t="shared" si="9"/>
        <v>46</v>
      </c>
      <c r="AF218" s="103">
        <f t="shared" si="10"/>
        <v>127.77777777777779</v>
      </c>
      <c r="AH218" s="103">
        <f>IF(ISBLANK(AC218),"",IF(ISBLANK(AA219),"",IFERROR(((AC218-AA219)/0.36/P218),"")))</f>
        <v>0.19707207207207209</v>
      </c>
      <c r="AI218" s="103">
        <f>IF(ISBLANK(AC218),"",IF(ISBLANK(AC218),"",IFERROR(((AC218-AC219)/0.36/P218),"")))</f>
        <v>0.45045045045045046</v>
      </c>
      <c r="AJ218" s="103">
        <f>IF(ISBLANK(AB219),"",IF(ISBLANK(AE218),"",IFERROR(((AE218-AB219)/0.36/P218),"")))</f>
        <v>-1.9665915915915915</v>
      </c>
      <c r="AK218" s="103">
        <f>IF(ISBLANK(AE219),"",IF(ISBLANK(AE218),"",IFERROR(((AE218-AE219)/0.36/P218),"")))</f>
        <v>1.2762762762762763</v>
      </c>
    </row>
    <row r="219" spans="1:39" x14ac:dyDescent="0.25">
      <c r="A219" s="12" t="s">
        <v>397</v>
      </c>
      <c r="B219" s="4" t="s">
        <v>685</v>
      </c>
      <c r="C219" s="4" t="s">
        <v>661</v>
      </c>
      <c r="D219" s="4" t="s">
        <v>732</v>
      </c>
      <c r="E219" s="4" t="s">
        <v>14</v>
      </c>
      <c r="F219" s="12" t="s">
        <v>555</v>
      </c>
      <c r="G219" s="12" t="s">
        <v>556</v>
      </c>
      <c r="H219" s="24">
        <v>3</v>
      </c>
      <c r="I219" s="12" t="s">
        <v>559</v>
      </c>
      <c r="J219" s="12" t="s">
        <v>567</v>
      </c>
      <c r="K219" s="23">
        <v>951</v>
      </c>
      <c r="L219" s="94">
        <v>-2.2779990269999999</v>
      </c>
      <c r="M219" s="94">
        <v>34.027678035000001</v>
      </c>
      <c r="N219" s="21">
        <v>43009</v>
      </c>
      <c r="O219" s="21">
        <v>43083</v>
      </c>
      <c r="P219" s="23">
        <f t="shared" si="11"/>
        <v>74</v>
      </c>
      <c r="Q219" s="73">
        <f>INDEX([1]Sheet1!$J:$J,MATCH(A219,[1]Sheet1!$A:$A,0))</f>
        <v>428.21549179200002</v>
      </c>
      <c r="R219" s="87" t="s">
        <v>39</v>
      </c>
      <c r="S219" s="81">
        <v>3</v>
      </c>
      <c r="T219" s="81">
        <v>4.5999999999999996</v>
      </c>
      <c r="U219" s="25">
        <v>12</v>
      </c>
      <c r="V219" s="25">
        <v>40</v>
      </c>
      <c r="W219" s="1">
        <v>4</v>
      </c>
      <c r="X219" s="67">
        <v>23</v>
      </c>
      <c r="Y219" s="68">
        <v>40</v>
      </c>
      <c r="Z219" s="54">
        <v>65</v>
      </c>
      <c r="AA219">
        <v>13.75</v>
      </c>
      <c r="AB219">
        <v>98.39</v>
      </c>
      <c r="AC219" s="103">
        <v>7</v>
      </c>
      <c r="AD219" s="106">
        <v>5</v>
      </c>
      <c r="AE219" s="103">
        <f t="shared" si="9"/>
        <v>12</v>
      </c>
      <c r="AF219" s="103">
        <f t="shared" si="10"/>
        <v>33.333333333333336</v>
      </c>
      <c r="AH219" s="103">
        <f>IF(ISBLANK(AC219),"",IF(ISBLANK(AA219),"",IFERROR(((AC219-AA219)/0.36/P219),"")))</f>
        <v>-0.2533783783783784</v>
      </c>
      <c r="AJ219" s="103">
        <f>IF(ISBLANK(AE219),"",IF(ISBLANK(AB219),"",IFERROR(((AE219-AB219)/0.36/P219),"")))</f>
        <v>-3.2428678678678677</v>
      </c>
    </row>
    <row r="220" spans="1:39" x14ac:dyDescent="0.25">
      <c r="A220" s="12" t="s">
        <v>398</v>
      </c>
      <c r="B220" s="4" t="s">
        <v>672</v>
      </c>
      <c r="C220" s="4" t="s">
        <v>661</v>
      </c>
      <c r="D220" s="4" t="s">
        <v>733</v>
      </c>
      <c r="E220" s="4" t="s">
        <v>14</v>
      </c>
      <c r="F220" s="12" t="s">
        <v>555</v>
      </c>
      <c r="G220" s="12" t="s">
        <v>556</v>
      </c>
      <c r="H220" s="24">
        <v>4</v>
      </c>
      <c r="I220" s="12" t="s">
        <v>557</v>
      </c>
      <c r="J220" s="12" t="s">
        <v>567</v>
      </c>
      <c r="K220" s="23">
        <v>950</v>
      </c>
      <c r="L220" s="94">
        <v>-2.2788369660000001</v>
      </c>
      <c r="M220" s="94">
        <v>34.031883989999997</v>
      </c>
      <c r="N220" s="21">
        <v>43009</v>
      </c>
      <c r="O220" s="21">
        <v>43083</v>
      </c>
      <c r="P220" s="23">
        <f t="shared" si="11"/>
        <v>74</v>
      </c>
      <c r="Q220" s="73">
        <f>INDEX([1]Sheet1!$J:$J,MATCH(A220,[1]Sheet1!$A:$A,0))</f>
        <v>428.21549179200002</v>
      </c>
      <c r="R220" s="87" t="s">
        <v>39</v>
      </c>
      <c r="S220" s="81">
        <v>3.6</v>
      </c>
      <c r="T220" s="81">
        <v>11</v>
      </c>
      <c r="U220" s="25">
        <v>34</v>
      </c>
      <c r="V220" s="25">
        <v>45</v>
      </c>
      <c r="W220" s="1">
        <v>9.5</v>
      </c>
      <c r="X220" s="67">
        <v>51.6</v>
      </c>
      <c r="Y220" s="68">
        <v>55</v>
      </c>
      <c r="Z220" s="54">
        <v>92</v>
      </c>
      <c r="AA220">
        <v>51.26</v>
      </c>
      <c r="AB220">
        <v>58.629999999999995</v>
      </c>
      <c r="AC220" s="103">
        <v>21</v>
      </c>
      <c r="AD220" s="106">
        <v>41.29</v>
      </c>
      <c r="AE220" s="103">
        <f t="shared" si="9"/>
        <v>62.29</v>
      </c>
      <c r="AF220" s="103">
        <f t="shared" si="10"/>
        <v>173.02777777777777</v>
      </c>
      <c r="AH220" s="103">
        <f>IF(ISBLANK(AC220),"",IF(ISBLANK(AA221),"",IFERROR(((AC220-AA221)/0.36/P220),"")))</f>
        <v>0.46659159159159158</v>
      </c>
      <c r="AI220" s="103">
        <f>IF(ISBLANK(AC220),"",IF(ISBLANK(AC220),"",IFERROR(((AC220-AC221)/0.36/P220),"")))</f>
        <v>0.33783783783783783</v>
      </c>
      <c r="AJ220" s="103">
        <f>IF(ISBLANK(AB221),"",IF(ISBLANK(AE220),"",IFERROR(((AE220-AB221)/0.36/P220),"")))</f>
        <v>1.0262762762762763</v>
      </c>
      <c r="AK220" s="103">
        <f>IF(ISBLANK(AE221),"",IF(ISBLANK(AE220),"",IFERROR(((AE220-AE221)/0.36/P220),"")))</f>
        <v>1.2871621621621621</v>
      </c>
    </row>
    <row r="221" spans="1:39" x14ac:dyDescent="0.25">
      <c r="A221" s="12" t="s">
        <v>399</v>
      </c>
      <c r="B221" s="4" t="s">
        <v>672</v>
      </c>
      <c r="C221" s="4" t="s">
        <v>661</v>
      </c>
      <c r="D221" s="4" t="s">
        <v>733</v>
      </c>
      <c r="E221" s="4" t="s">
        <v>14</v>
      </c>
      <c r="F221" s="12" t="s">
        <v>555</v>
      </c>
      <c r="G221" s="12" t="s">
        <v>556</v>
      </c>
      <c r="H221" s="24">
        <v>4</v>
      </c>
      <c r="I221" s="12" t="s">
        <v>559</v>
      </c>
      <c r="J221" s="12" t="s">
        <v>567</v>
      </c>
      <c r="K221" s="23">
        <v>950</v>
      </c>
      <c r="L221" s="94">
        <v>-2.2788369660000001</v>
      </c>
      <c r="M221" s="94">
        <v>34.031883989999997</v>
      </c>
      <c r="N221" s="21">
        <v>43009</v>
      </c>
      <c r="O221" s="21">
        <v>43083</v>
      </c>
      <c r="P221" s="23">
        <f t="shared" si="11"/>
        <v>74</v>
      </c>
      <c r="Q221" s="73">
        <f>INDEX([1]Sheet1!$J:$J,MATCH(A221,[1]Sheet1!$A:$A,0))</f>
        <v>428.21549179200002</v>
      </c>
      <c r="R221" s="87" t="s">
        <v>39</v>
      </c>
      <c r="S221" s="81">
        <v>3.75</v>
      </c>
      <c r="T221" s="81">
        <v>8.4</v>
      </c>
      <c r="U221" s="25">
        <v>22</v>
      </c>
      <c r="V221" s="25">
        <v>27</v>
      </c>
      <c r="W221" s="1">
        <v>5</v>
      </c>
      <c r="X221" s="67">
        <v>49</v>
      </c>
      <c r="Y221" s="68">
        <v>50</v>
      </c>
      <c r="Z221" s="54">
        <v>55</v>
      </c>
      <c r="AA221">
        <v>8.57</v>
      </c>
      <c r="AB221">
        <v>34.950000000000003</v>
      </c>
      <c r="AC221" s="103">
        <v>12</v>
      </c>
      <c r="AD221" s="106">
        <v>16</v>
      </c>
      <c r="AE221" s="103">
        <f t="shared" si="9"/>
        <v>28</v>
      </c>
      <c r="AF221" s="103">
        <f t="shared" si="10"/>
        <v>77.777777777777786</v>
      </c>
      <c r="AH221" s="103">
        <f>IF(ISBLANK(AC221),"",IF(ISBLANK(AA221),"",IFERROR(((AC221-AA221)/0.36/P221),"")))</f>
        <v>0.12875375375375375</v>
      </c>
      <c r="AJ221" s="103">
        <f>IF(ISBLANK(AE221),"",IF(ISBLANK(AB221),"",IFERROR(((AE221-AB221)/0.36/P221),"")))</f>
        <v>-0.26088588588588602</v>
      </c>
    </row>
    <row r="222" spans="1:39" x14ac:dyDescent="0.25">
      <c r="A222" s="12" t="s">
        <v>400</v>
      </c>
      <c r="B222" s="4" t="s">
        <v>673</v>
      </c>
      <c r="C222" s="4" t="s">
        <v>662</v>
      </c>
      <c r="D222" s="4" t="s">
        <v>734</v>
      </c>
      <c r="E222" s="4" t="s">
        <v>15</v>
      </c>
      <c r="F222" s="12" t="s">
        <v>555</v>
      </c>
      <c r="G222" s="12" t="s">
        <v>560</v>
      </c>
      <c r="H222" s="24">
        <v>1</v>
      </c>
      <c r="I222" s="12" t="s">
        <v>557</v>
      </c>
      <c r="J222" s="12" t="s">
        <v>567</v>
      </c>
      <c r="K222" s="23">
        <v>957</v>
      </c>
      <c r="L222" s="94">
        <v>-2.3500519620000002</v>
      </c>
      <c r="M222" s="94">
        <v>34.049975992999997</v>
      </c>
      <c r="N222" s="21">
        <v>43008</v>
      </c>
      <c r="O222" s="21">
        <v>43082</v>
      </c>
      <c r="P222" s="23">
        <f t="shared" si="11"/>
        <v>74</v>
      </c>
      <c r="Q222" s="73">
        <f>INDEX([1]Sheet1!$J:$J,MATCH(A222,[1]Sheet1!$A:$A,0))</f>
        <v>512.07364697200001</v>
      </c>
      <c r="R222" s="87" t="s">
        <v>23</v>
      </c>
      <c r="S222" s="81">
        <v>0</v>
      </c>
      <c r="T222" s="81">
        <v>0.9</v>
      </c>
      <c r="U222" s="25">
        <v>16</v>
      </c>
      <c r="V222" s="25">
        <v>20</v>
      </c>
      <c r="W222" s="1">
        <v>3</v>
      </c>
      <c r="X222" s="67">
        <v>9.6</v>
      </c>
      <c r="Y222" s="68">
        <v>80</v>
      </c>
      <c r="Z222" s="54">
        <v>95</v>
      </c>
      <c r="AA222">
        <v>22.77</v>
      </c>
      <c r="AB222">
        <v>23.96</v>
      </c>
      <c r="AC222" s="103">
        <v>12</v>
      </c>
      <c r="AD222" s="106">
        <v>4</v>
      </c>
      <c r="AE222" s="103">
        <f t="shared" si="9"/>
        <v>16</v>
      </c>
      <c r="AF222" s="103">
        <f t="shared" si="10"/>
        <v>44.444444444444443</v>
      </c>
      <c r="AH222" s="103">
        <f>IF(ISBLANK(AC222),"",IF(ISBLANK(AA223),"",IFERROR(((AC222-AA223)/0.36/P222),"")))</f>
        <v>-0.84459459459459463</v>
      </c>
      <c r="AI222" s="103">
        <f>IF(ISBLANK(AC222),"",IF(ISBLANK(AC222),"",IFERROR(((AC222-AC223)/0.36/P222),"")))</f>
        <v>0.1876876876876877</v>
      </c>
      <c r="AJ222" s="103">
        <f>IF(ISBLANK(AB223),"",IF(ISBLANK(AE222),"",IFERROR(((AE222-AB223)/0.36/P222),"")))</f>
        <v>-0.7297297297297296</v>
      </c>
      <c r="AK222" s="103">
        <f>IF(ISBLANK(AE223),"",IF(ISBLANK(AE222),"",IFERROR(((AE222-AE223)/0.36/P222),"")))</f>
        <v>0.3003003003003003</v>
      </c>
    </row>
    <row r="223" spans="1:39" x14ac:dyDescent="0.25">
      <c r="A223" s="12" t="s">
        <v>401</v>
      </c>
      <c r="B223" s="4" t="s">
        <v>673</v>
      </c>
      <c r="C223" s="4" t="s">
        <v>662</v>
      </c>
      <c r="D223" s="4" t="s">
        <v>734</v>
      </c>
      <c r="E223" s="4" t="s">
        <v>15</v>
      </c>
      <c r="F223" s="12" t="s">
        <v>555</v>
      </c>
      <c r="G223" s="12" t="s">
        <v>560</v>
      </c>
      <c r="H223" s="24">
        <v>1</v>
      </c>
      <c r="I223" s="12" t="s">
        <v>559</v>
      </c>
      <c r="J223" s="12" t="s">
        <v>567</v>
      </c>
      <c r="K223" s="23">
        <v>957</v>
      </c>
      <c r="L223" s="94">
        <v>-2.3500519620000002</v>
      </c>
      <c r="M223" s="94">
        <v>34.049975992999997</v>
      </c>
      <c r="N223" s="21">
        <v>43008</v>
      </c>
      <c r="O223" s="21">
        <v>43082</v>
      </c>
      <c r="P223" s="23">
        <f t="shared" si="11"/>
        <v>74</v>
      </c>
      <c r="Q223" s="73">
        <f>INDEX([1]Sheet1!$J:$J,MATCH(A223,[1]Sheet1!$A:$A,0))</f>
        <v>512.07364697200001</v>
      </c>
      <c r="R223" s="87" t="s">
        <v>23</v>
      </c>
      <c r="S223" s="81">
        <v>0</v>
      </c>
      <c r="T223" s="81">
        <v>1.4</v>
      </c>
      <c r="U223" s="25">
        <v>21</v>
      </c>
      <c r="V223" s="25">
        <v>26</v>
      </c>
      <c r="W223" s="1">
        <v>1</v>
      </c>
      <c r="X223" s="67">
        <v>1.8</v>
      </c>
      <c r="Y223" s="68">
        <v>85</v>
      </c>
      <c r="Z223" s="54">
        <v>95</v>
      </c>
      <c r="AA223">
        <v>34.5</v>
      </c>
      <c r="AB223">
        <v>35.44</v>
      </c>
      <c r="AC223" s="103">
        <v>7</v>
      </c>
      <c r="AD223" s="106">
        <v>1</v>
      </c>
      <c r="AE223" s="103">
        <f t="shared" si="9"/>
        <v>8</v>
      </c>
      <c r="AF223" s="103">
        <f t="shared" si="10"/>
        <v>22.222222222222221</v>
      </c>
      <c r="AH223" s="103">
        <f>IF(ISBLANK(AC223),"",IF(ISBLANK(AA223),"",IFERROR(((AC223-AA223)/0.36/P223),"")))</f>
        <v>-1.0322822822822821</v>
      </c>
      <c r="AJ223" s="103">
        <f>IF(ISBLANK(AE223),"",IF(ISBLANK(AB223),"",IFERROR(((AE223-AB223)/0.36/P223),"")))</f>
        <v>-1.03003003003003</v>
      </c>
    </row>
    <row r="224" spans="1:39" x14ac:dyDescent="0.25">
      <c r="A224" s="12" t="s">
        <v>402</v>
      </c>
      <c r="B224" s="4" t="s">
        <v>674</v>
      </c>
      <c r="C224" s="4" t="s">
        <v>662</v>
      </c>
      <c r="D224" s="4" t="s">
        <v>735</v>
      </c>
      <c r="E224" s="4" t="s">
        <v>15</v>
      </c>
      <c r="F224" s="12" t="s">
        <v>555</v>
      </c>
      <c r="G224" s="12" t="s">
        <v>560</v>
      </c>
      <c r="H224" s="24">
        <v>2</v>
      </c>
      <c r="I224" s="12" t="s">
        <v>557</v>
      </c>
      <c r="J224" s="12" t="s">
        <v>567</v>
      </c>
      <c r="K224" s="23">
        <v>959</v>
      </c>
      <c r="L224" s="94">
        <v>-2.3484879830000001</v>
      </c>
      <c r="M224" s="94">
        <v>34.050110019999998</v>
      </c>
      <c r="N224" s="21">
        <v>43008</v>
      </c>
      <c r="O224" s="21">
        <v>43082</v>
      </c>
      <c r="P224" s="23">
        <f t="shared" si="11"/>
        <v>74</v>
      </c>
      <c r="Q224" s="73">
        <f>INDEX([1]Sheet1!$J:$J,MATCH(A224,[1]Sheet1!$A:$A,0))</f>
        <v>512.07364697200001</v>
      </c>
      <c r="R224" s="87" t="s">
        <v>23</v>
      </c>
      <c r="S224" s="81">
        <v>0</v>
      </c>
      <c r="T224" s="81">
        <v>1.2</v>
      </c>
      <c r="U224" s="25">
        <v>8</v>
      </c>
      <c r="V224" s="25">
        <v>12</v>
      </c>
      <c r="W224" s="1">
        <v>4.5</v>
      </c>
      <c r="X224" s="67">
        <v>20.2</v>
      </c>
      <c r="Y224" s="68">
        <v>65</v>
      </c>
      <c r="Z224" s="54">
        <v>92</v>
      </c>
      <c r="AA224">
        <v>20.96</v>
      </c>
      <c r="AB224">
        <v>26.78</v>
      </c>
      <c r="AC224" s="103">
        <v>9</v>
      </c>
      <c r="AD224" s="106">
        <v>11</v>
      </c>
      <c r="AE224" s="103">
        <f t="shared" si="9"/>
        <v>20</v>
      </c>
      <c r="AF224" s="103">
        <f t="shared" si="10"/>
        <v>55.555555555555557</v>
      </c>
      <c r="AH224" s="103">
        <f>IF(ISBLANK(AC224),"",IF(ISBLANK(AA225),"",IFERROR(((AC224-AA225)/0.36/P224),"")))</f>
        <v>-0.33408408408408402</v>
      </c>
      <c r="AI224" s="103">
        <f>IF(ISBLANK(AC224),"",IF(ISBLANK(AC224),"",IFERROR(((AC224-AC225)/0.36/P224),"")))</f>
        <v>0.11261261261261261</v>
      </c>
      <c r="AJ224" s="103">
        <f>IF(ISBLANK(AB225),"",IF(ISBLANK(AE224),"",IFERROR(((AE224-AB225)/0.36/P224),"")))</f>
        <v>3.7162162162162241E-2</v>
      </c>
      <c r="AK224" s="103">
        <f>IF(ISBLANK(AE225),"",IF(ISBLANK(AE224),"",IFERROR(((AE224-AE225)/0.36/P224),"")))</f>
        <v>0.45045045045045046</v>
      </c>
    </row>
    <row r="225" spans="1:37" x14ac:dyDescent="0.25">
      <c r="A225" s="12" t="s">
        <v>403</v>
      </c>
      <c r="B225" s="4" t="s">
        <v>674</v>
      </c>
      <c r="C225" s="4" t="s">
        <v>662</v>
      </c>
      <c r="D225" s="4" t="s">
        <v>735</v>
      </c>
      <c r="E225" s="4" t="s">
        <v>15</v>
      </c>
      <c r="F225" s="12" t="s">
        <v>555</v>
      </c>
      <c r="G225" s="12" t="s">
        <v>560</v>
      </c>
      <c r="H225" s="24">
        <v>2</v>
      </c>
      <c r="I225" s="12" t="s">
        <v>559</v>
      </c>
      <c r="J225" s="12" t="s">
        <v>567</v>
      </c>
      <c r="K225" s="23">
        <v>959</v>
      </c>
      <c r="L225" s="94">
        <v>-2.3484879830000001</v>
      </c>
      <c r="M225" s="94">
        <v>34.050110019999998</v>
      </c>
      <c r="N225" s="21">
        <v>43008</v>
      </c>
      <c r="O225" s="21">
        <v>43082</v>
      </c>
      <c r="P225" s="23">
        <f t="shared" si="11"/>
        <v>74</v>
      </c>
      <c r="Q225" s="73">
        <f>INDEX([1]Sheet1!$J:$J,MATCH(A225,[1]Sheet1!$A:$A,0))</f>
        <v>512.07364697200001</v>
      </c>
      <c r="R225" s="87" t="s">
        <v>23</v>
      </c>
      <c r="S225" s="81">
        <v>0</v>
      </c>
      <c r="T225" s="81">
        <v>1</v>
      </c>
      <c r="U225" s="25">
        <v>14</v>
      </c>
      <c r="V225" s="25">
        <v>18</v>
      </c>
      <c r="W225" s="1">
        <v>2.4</v>
      </c>
      <c r="X225" s="67">
        <v>4.2</v>
      </c>
      <c r="Y225" s="68">
        <v>60</v>
      </c>
      <c r="Z225" s="54">
        <v>72</v>
      </c>
      <c r="AA225">
        <v>17.899999999999999</v>
      </c>
      <c r="AB225">
        <v>19.009999999999998</v>
      </c>
      <c r="AC225" s="103">
        <v>6</v>
      </c>
      <c r="AD225" s="106">
        <v>2</v>
      </c>
      <c r="AE225" s="103">
        <f t="shared" si="9"/>
        <v>8</v>
      </c>
      <c r="AF225" s="103">
        <f t="shared" si="10"/>
        <v>22.222222222222221</v>
      </c>
      <c r="AH225" s="103">
        <f>IF(ISBLANK(AC225),"",IF(ISBLANK(AA225),"",IFERROR(((AC225-AA225)/0.36/P225),"")))</f>
        <v>-0.44669669669669665</v>
      </c>
      <c r="AJ225" s="103">
        <f>IF(ISBLANK(AE225),"",IF(ISBLANK(AB225),"",IFERROR(((AE225-AB225)/0.36/P225),"")))</f>
        <v>-0.41328828828828823</v>
      </c>
    </row>
    <row r="226" spans="1:37" x14ac:dyDescent="0.25">
      <c r="A226" s="12" t="s">
        <v>404</v>
      </c>
      <c r="B226" s="4" t="s">
        <v>686</v>
      </c>
      <c r="C226" s="4" t="s">
        <v>662</v>
      </c>
      <c r="D226" s="4" t="s">
        <v>736</v>
      </c>
      <c r="E226" s="4" t="s">
        <v>15</v>
      </c>
      <c r="F226" s="12" t="s">
        <v>555</v>
      </c>
      <c r="G226" s="12" t="s">
        <v>560</v>
      </c>
      <c r="H226" s="24">
        <v>3</v>
      </c>
      <c r="I226" s="12" t="s">
        <v>557</v>
      </c>
      <c r="J226" s="12" t="s">
        <v>567</v>
      </c>
      <c r="K226" s="23">
        <v>1022</v>
      </c>
      <c r="L226" s="94">
        <v>-2.3672930339999998</v>
      </c>
      <c r="M226" s="94">
        <v>34.062509034000001</v>
      </c>
      <c r="N226" s="21">
        <v>43008</v>
      </c>
      <c r="O226" s="21">
        <v>43082</v>
      </c>
      <c r="P226" s="23">
        <f t="shared" si="11"/>
        <v>74</v>
      </c>
      <c r="Q226" s="73">
        <f>INDEX([1]Sheet1!$J:$J,MATCH(A226,[1]Sheet1!$A:$A,0))</f>
        <v>512.07364697200001</v>
      </c>
      <c r="R226" s="87" t="s">
        <v>23</v>
      </c>
      <c r="S226" s="81">
        <v>1</v>
      </c>
      <c r="T226" s="81">
        <v>1.3</v>
      </c>
      <c r="U226" s="25">
        <v>44</v>
      </c>
      <c r="V226" s="25">
        <v>55</v>
      </c>
      <c r="W226" s="1">
        <v>2</v>
      </c>
      <c r="X226" s="67">
        <v>4.8</v>
      </c>
      <c r="Y226" s="68">
        <v>85</v>
      </c>
      <c r="Z226" s="54">
        <v>97</v>
      </c>
      <c r="AA226">
        <v>13.18</v>
      </c>
      <c r="AB226">
        <v>18.559999999999999</v>
      </c>
      <c r="AC226" s="103">
        <v>14</v>
      </c>
      <c r="AD226" s="106">
        <v>7</v>
      </c>
      <c r="AE226" s="103">
        <f t="shared" si="9"/>
        <v>21</v>
      </c>
      <c r="AF226" s="103">
        <f t="shared" si="10"/>
        <v>58.333333333333336</v>
      </c>
      <c r="AH226" s="103">
        <f>IF(ISBLANK(AC226),"",IF(ISBLANK(AA227),"",IFERROR(((AC226-AA227)/0.36/P226),"")))</f>
        <v>5.1051051051051032E-2</v>
      </c>
      <c r="AI226" s="103">
        <f>IF(ISBLANK(AC226),"",IF(ISBLANK(AC226),"",IFERROR(((AC226-AC227)/0.36/P226),"")))</f>
        <v>-3.3408408408408433E-2</v>
      </c>
      <c r="AJ226" s="103">
        <f>IF(ISBLANK(AB227),"",IF(ISBLANK(AE226),"",IFERROR(((AE226-AB227)/0.36/P226),"")))</f>
        <v>0.23498498498498499</v>
      </c>
      <c r="AK226" s="103">
        <f>IF(ISBLANK(AE227),"",IF(ISBLANK(AE226),"",IFERROR(((AE226-AE227)/0.36/P226),"")))</f>
        <v>0.15427927927927926</v>
      </c>
    </row>
    <row r="227" spans="1:37" x14ac:dyDescent="0.25">
      <c r="A227" s="12" t="s">
        <v>405</v>
      </c>
      <c r="B227" s="4" t="s">
        <v>686</v>
      </c>
      <c r="C227" s="4" t="s">
        <v>662</v>
      </c>
      <c r="D227" s="4" t="s">
        <v>736</v>
      </c>
      <c r="E227" s="4" t="s">
        <v>15</v>
      </c>
      <c r="F227" s="12" t="s">
        <v>555</v>
      </c>
      <c r="G227" s="12" t="s">
        <v>560</v>
      </c>
      <c r="H227" s="24">
        <v>3</v>
      </c>
      <c r="I227" s="12" t="s">
        <v>559</v>
      </c>
      <c r="J227" s="12" t="s">
        <v>567</v>
      </c>
      <c r="K227" s="23">
        <v>1022</v>
      </c>
      <c r="L227" s="94">
        <v>-2.3672930339999998</v>
      </c>
      <c r="M227" s="94">
        <v>34.062509034000001</v>
      </c>
      <c r="N227" s="21">
        <v>43008</v>
      </c>
      <c r="O227" s="21">
        <v>43082</v>
      </c>
      <c r="P227" s="23">
        <f t="shared" si="11"/>
        <v>74</v>
      </c>
      <c r="Q227" s="73">
        <f>INDEX([1]Sheet1!$J:$J,MATCH(A227,[1]Sheet1!$A:$A,0))</f>
        <v>512.07364697200001</v>
      </c>
      <c r="R227" s="87" t="s">
        <v>23</v>
      </c>
      <c r="S227" s="81">
        <v>1.5</v>
      </c>
      <c r="T227" s="81">
        <v>1.8</v>
      </c>
      <c r="U227" s="25">
        <v>25</v>
      </c>
      <c r="V227" s="25">
        <v>45</v>
      </c>
      <c r="W227" s="1">
        <v>2</v>
      </c>
      <c r="X227" s="67">
        <v>2.4</v>
      </c>
      <c r="Y227" s="68">
        <v>68</v>
      </c>
      <c r="Z227" s="54">
        <v>75</v>
      </c>
      <c r="AA227">
        <v>12.64</v>
      </c>
      <c r="AB227">
        <v>14.74</v>
      </c>
      <c r="AC227" s="103">
        <v>14.89</v>
      </c>
      <c r="AD227" s="106">
        <v>2</v>
      </c>
      <c r="AE227" s="103">
        <f t="shared" si="9"/>
        <v>16.89</v>
      </c>
      <c r="AF227" s="103">
        <f t="shared" si="10"/>
        <v>46.916666666666671</v>
      </c>
      <c r="AH227" s="103">
        <f>IF(ISBLANK(AC227),"",IF(ISBLANK(AA227),"",IFERROR(((AC227-AA227)/0.36/P227),"")))</f>
        <v>8.4459459459459457E-2</v>
      </c>
      <c r="AJ227" s="103">
        <f>IF(ISBLANK(AE227),"",IF(ISBLANK(AB227),"",IFERROR(((AE227-AB227)/0.36/P227),"")))</f>
        <v>8.0705705705705719E-2</v>
      </c>
    </row>
    <row r="228" spans="1:37" x14ac:dyDescent="0.25">
      <c r="A228" s="12" t="s">
        <v>406</v>
      </c>
      <c r="B228" s="4" t="s">
        <v>675</v>
      </c>
      <c r="C228" s="4" t="s">
        <v>662</v>
      </c>
      <c r="D228" s="4" t="s">
        <v>737</v>
      </c>
      <c r="E228" s="4" t="s">
        <v>15</v>
      </c>
      <c r="F228" s="12" t="s">
        <v>555</v>
      </c>
      <c r="G228" s="12" t="s">
        <v>560</v>
      </c>
      <c r="H228" s="24">
        <v>4</v>
      </c>
      <c r="I228" s="12" t="s">
        <v>557</v>
      </c>
      <c r="J228" s="12" t="s">
        <v>567</v>
      </c>
      <c r="K228" s="23">
        <v>1020</v>
      </c>
      <c r="L228" s="94">
        <v>-2.3685700170000001</v>
      </c>
      <c r="M228" s="94">
        <v>34.062585980000001</v>
      </c>
      <c r="N228" s="21">
        <v>43008</v>
      </c>
      <c r="O228" s="21">
        <v>43082</v>
      </c>
      <c r="P228" s="23">
        <f t="shared" si="11"/>
        <v>74</v>
      </c>
      <c r="Q228" s="73">
        <f>INDEX([1]Sheet1!$J:$J,MATCH(A228,[1]Sheet1!$A:$A,0))</f>
        <v>512.07364697200001</v>
      </c>
      <c r="R228" s="87" t="s">
        <v>23</v>
      </c>
      <c r="S228" s="81">
        <v>1</v>
      </c>
      <c r="T228" s="81">
        <v>1.2</v>
      </c>
      <c r="U228" s="25">
        <v>18</v>
      </c>
      <c r="V228" s="25">
        <v>26</v>
      </c>
      <c r="W228" s="1">
        <v>3.5</v>
      </c>
      <c r="X228" s="67">
        <v>27.1</v>
      </c>
      <c r="Y228" s="68">
        <v>55</v>
      </c>
      <c r="Z228" s="54">
        <v>85</v>
      </c>
      <c r="AA228">
        <v>13.92</v>
      </c>
      <c r="AB228">
        <v>21.18</v>
      </c>
      <c r="AC228" s="103">
        <v>21.78</v>
      </c>
      <c r="AD228" s="106">
        <v>34.47</v>
      </c>
      <c r="AE228" s="103">
        <f t="shared" si="9"/>
        <v>56.25</v>
      </c>
      <c r="AF228" s="103">
        <f t="shared" si="10"/>
        <v>156.25</v>
      </c>
      <c r="AH228" s="103">
        <f>IF(ISBLANK(AC228),"",IF(ISBLANK(AA229),"",IFERROR(((AC228-AA229)/0.36/P228),"")))</f>
        <v>0.15578078078078086</v>
      </c>
      <c r="AI228" s="103">
        <f>IF(ISBLANK(AC228),"",IF(ISBLANK(AC228),"",IFERROR(((AC228-AC229)/0.36/P228),"")))</f>
        <v>0.5923423423423424</v>
      </c>
      <c r="AJ228" s="103">
        <f>IF(ISBLANK(AB229),"",IF(ISBLANK(AE228),"",IFERROR(((AE228-AB229)/0.36/P228),"")))</f>
        <v>0.98310810810810811</v>
      </c>
      <c r="AK228" s="103">
        <f>IF(ISBLANK(AE229),"",IF(ISBLANK(AE228),"",IFERROR(((AE228-AE229)/0.36/P228),"")))</f>
        <v>1.5484234234234235</v>
      </c>
    </row>
    <row r="229" spans="1:37" x14ac:dyDescent="0.25">
      <c r="A229" s="12" t="s">
        <v>407</v>
      </c>
      <c r="B229" s="4" t="s">
        <v>675</v>
      </c>
      <c r="C229" s="4" t="s">
        <v>662</v>
      </c>
      <c r="D229" s="4" t="s">
        <v>737</v>
      </c>
      <c r="E229" s="4" t="s">
        <v>15</v>
      </c>
      <c r="F229" s="12" t="s">
        <v>555</v>
      </c>
      <c r="G229" s="12" t="s">
        <v>560</v>
      </c>
      <c r="H229" s="24">
        <v>4</v>
      </c>
      <c r="I229" s="12" t="s">
        <v>559</v>
      </c>
      <c r="J229" s="12" t="s">
        <v>567</v>
      </c>
      <c r="K229" s="23">
        <v>1020</v>
      </c>
      <c r="L229" s="94">
        <v>-2.3685700170000001</v>
      </c>
      <c r="M229" s="94">
        <v>34.062585980000001</v>
      </c>
      <c r="N229" s="21">
        <v>43008</v>
      </c>
      <c r="O229" s="21">
        <v>43082</v>
      </c>
      <c r="P229" s="23">
        <f t="shared" si="11"/>
        <v>74</v>
      </c>
      <c r="Q229" s="73">
        <f>INDEX([1]Sheet1!$J:$J,MATCH(A229,[1]Sheet1!$A:$A,0))</f>
        <v>512.07364697200001</v>
      </c>
      <c r="R229" s="87" t="s">
        <v>23</v>
      </c>
      <c r="S229" s="81">
        <v>1</v>
      </c>
      <c r="T229" s="81">
        <v>2.4</v>
      </c>
      <c r="U229" s="25">
        <v>37</v>
      </c>
      <c r="V229" s="25">
        <v>30</v>
      </c>
      <c r="W229" s="1">
        <v>1.5</v>
      </c>
      <c r="X229" s="67">
        <v>4.3</v>
      </c>
      <c r="Y229" s="68">
        <v>55</v>
      </c>
      <c r="Z229" s="54">
        <v>65</v>
      </c>
      <c r="AA229">
        <v>17.63</v>
      </c>
      <c r="AB229">
        <v>30.06</v>
      </c>
      <c r="AC229" s="103">
        <v>6</v>
      </c>
      <c r="AD229" s="106">
        <v>9</v>
      </c>
      <c r="AE229" s="103">
        <f t="shared" si="9"/>
        <v>15</v>
      </c>
      <c r="AF229" s="103">
        <f t="shared" si="10"/>
        <v>41.666666666666671</v>
      </c>
      <c r="AH229" s="103">
        <f>IF(ISBLANK(AC229),"",IF(ISBLANK(AA229),"",IFERROR(((AC229-AA229)/0.36/P229),"")))</f>
        <v>-0.43656156156156156</v>
      </c>
      <c r="AJ229" s="103">
        <f>IF(ISBLANK(AE229),"",IF(ISBLANK(AB229),"",IFERROR(((AE229-AB229)/0.36/P229),"")))</f>
        <v>-0.5653153153153152</v>
      </c>
    </row>
    <row r="230" spans="1:37" x14ac:dyDescent="0.25">
      <c r="A230" s="12" t="s">
        <v>408</v>
      </c>
      <c r="B230" s="4" t="s">
        <v>676</v>
      </c>
      <c r="C230" s="4" t="s">
        <v>663</v>
      </c>
      <c r="D230" s="4" t="s">
        <v>738</v>
      </c>
      <c r="E230" s="4" t="s">
        <v>31</v>
      </c>
      <c r="F230" s="12" t="s">
        <v>561</v>
      </c>
      <c r="G230" s="12" t="s">
        <v>556</v>
      </c>
      <c r="H230" s="24">
        <v>1</v>
      </c>
      <c r="I230" s="12" t="s">
        <v>557</v>
      </c>
      <c r="J230" s="12" t="s">
        <v>567</v>
      </c>
      <c r="K230" s="23">
        <v>995</v>
      </c>
      <c r="L230" s="94">
        <v>-3.2993320000000002</v>
      </c>
      <c r="M230" s="94">
        <v>34.848457965999998</v>
      </c>
      <c r="N230" s="21">
        <v>43006</v>
      </c>
      <c r="O230" s="21">
        <v>43080</v>
      </c>
      <c r="P230" s="23">
        <f t="shared" si="11"/>
        <v>74</v>
      </c>
      <c r="Q230" s="73">
        <f>INDEX([1]Sheet1!$J:$J,MATCH(A230,[1]Sheet1!$A:$A,0))</f>
        <v>151.07364628299999</v>
      </c>
      <c r="R230" s="87" t="s">
        <v>94</v>
      </c>
      <c r="S230" s="81">
        <v>3.5</v>
      </c>
      <c r="T230" s="81">
        <v>9.8000000000000007</v>
      </c>
      <c r="U230" s="25">
        <v>5</v>
      </c>
      <c r="V230" s="25">
        <v>32</v>
      </c>
      <c r="W230" s="1">
        <v>2.5</v>
      </c>
      <c r="X230" s="67">
        <v>4.2</v>
      </c>
      <c r="Y230" s="68">
        <v>15</v>
      </c>
      <c r="Z230" s="54">
        <v>20</v>
      </c>
      <c r="AA230">
        <v>2.2799999999999998</v>
      </c>
      <c r="AB230">
        <v>9.65</v>
      </c>
      <c r="AC230" s="103">
        <v>7.7</v>
      </c>
      <c r="AD230" s="106">
        <v>22</v>
      </c>
      <c r="AE230" s="103">
        <f t="shared" si="9"/>
        <v>29.7</v>
      </c>
      <c r="AF230" s="103">
        <f t="shared" si="10"/>
        <v>82.5</v>
      </c>
      <c r="AH230" s="103">
        <f>IF(ISBLANK(AC230),"",IF(ISBLANK(AA232),"",IFERROR(((AC230-AA232)/0.36/P230),"")))</f>
        <v>0.12650150150150152</v>
      </c>
      <c r="AI230" s="103">
        <f>IF(ISBLANK(AC230),"",IF(ISBLANK(AC232),"",IFERROR(((AC230-AC232)/0.36/P230),"")))</f>
        <v>0.21396396396396397</v>
      </c>
      <c r="AJ230" s="103">
        <f>IF(ISBLANK(AE230),"",IF(ISBLANK(AB232),"",IFERROR(((AE230-AB232)/0.36/P230),"")))</f>
        <v>0.7567567567567568</v>
      </c>
      <c r="AK230" s="103">
        <f>IF(ISBLANK(AE232),"",IF(ISBLANK(AE230),"",IFERROR(((AE230-AE232)/0.36/P230),"")))</f>
        <v>0.96471471471471471</v>
      </c>
    </row>
    <row r="231" spans="1:37" x14ac:dyDescent="0.25">
      <c r="A231" s="12" t="s">
        <v>409</v>
      </c>
      <c r="B231" s="4" t="s">
        <v>676</v>
      </c>
      <c r="C231" s="4" t="s">
        <v>663</v>
      </c>
      <c r="D231" s="4" t="s">
        <v>738</v>
      </c>
      <c r="E231" s="4" t="s">
        <v>31</v>
      </c>
      <c r="F231" s="12" t="s">
        <v>561</v>
      </c>
      <c r="G231" s="12" t="s">
        <v>556</v>
      </c>
      <c r="H231" s="24">
        <v>1</v>
      </c>
      <c r="I231" s="12" t="s">
        <v>562</v>
      </c>
      <c r="J231" s="12" t="s">
        <v>567</v>
      </c>
      <c r="K231" s="23">
        <v>995</v>
      </c>
      <c r="L231" s="94">
        <v>-3.2993320000000002</v>
      </c>
      <c r="M231" s="94">
        <v>34.848457965999998</v>
      </c>
      <c r="N231" s="21">
        <v>43006</v>
      </c>
      <c r="O231" s="21">
        <v>43080</v>
      </c>
      <c r="P231" s="23">
        <f t="shared" si="11"/>
        <v>74</v>
      </c>
      <c r="Q231" s="73">
        <f>INDEX([1]Sheet1!$J:$J,MATCH(A231,[1]Sheet1!$A:$A,0))</f>
        <v>151.07364628299999</v>
      </c>
      <c r="R231" s="87" t="s">
        <v>94</v>
      </c>
      <c r="S231" s="81">
        <v>2.5</v>
      </c>
      <c r="T231" s="81">
        <v>2.2000000000000002</v>
      </c>
      <c r="U231" s="25">
        <v>9</v>
      </c>
      <c r="V231" s="25">
        <v>12</v>
      </c>
      <c r="W231" s="1">
        <v>3</v>
      </c>
      <c r="X231" s="67">
        <v>10.3</v>
      </c>
      <c r="Y231" s="68">
        <v>15</v>
      </c>
      <c r="Z231" s="54">
        <v>60</v>
      </c>
      <c r="AA231">
        <v>5.32</v>
      </c>
      <c r="AB231">
        <v>18.939999999999998</v>
      </c>
      <c r="AC231" s="103">
        <v>11.96</v>
      </c>
      <c r="AD231" s="106">
        <v>2</v>
      </c>
      <c r="AE231" s="103">
        <f t="shared" si="9"/>
        <v>13.96</v>
      </c>
      <c r="AF231" s="103">
        <f t="shared" si="10"/>
        <v>38.777777777777779</v>
      </c>
      <c r="AH231" s="103">
        <f>IF(ISBLANK(AC231),"",IF(ISBLANK(AA232),"",IFERROR(((AC231-AA232)/0.36/P231),"")))</f>
        <v>0.28641141141141147</v>
      </c>
      <c r="AI231" s="103">
        <f>IF(ISBLANK(AC231),"",IF(ISBLANK(AC232),"",IFERROR(((AC231-AC232)/0.36/P231),"")))</f>
        <v>0.37387387387387394</v>
      </c>
      <c r="AJ231" s="103">
        <f>IF(ISBLANK(AE231),"",IF(ISBLANK(AB232),"",IFERROR(((AE231-AB232)/0.36/P231),"")))</f>
        <v>0.16591591591591598</v>
      </c>
      <c r="AK231" s="103">
        <f>IF(ISBLANK(AE232),"",IF(ISBLANK(AE231),"",IFERROR(((AE231-AE232)/0.36/P231),"")))</f>
        <v>0.37387387387387394</v>
      </c>
    </row>
    <row r="232" spans="1:37" x14ac:dyDescent="0.25">
      <c r="A232" s="12" t="s">
        <v>410</v>
      </c>
      <c r="B232" s="4" t="s">
        <v>676</v>
      </c>
      <c r="C232" s="4" t="s">
        <v>663</v>
      </c>
      <c r="D232" s="4" t="s">
        <v>738</v>
      </c>
      <c r="E232" s="4" t="s">
        <v>31</v>
      </c>
      <c r="F232" s="12" t="s">
        <v>561</v>
      </c>
      <c r="G232" s="12" t="s">
        <v>556</v>
      </c>
      <c r="H232" s="24">
        <v>1</v>
      </c>
      <c r="I232" s="12" t="s">
        <v>559</v>
      </c>
      <c r="J232" s="12" t="s">
        <v>567</v>
      </c>
      <c r="K232" s="23">
        <v>995</v>
      </c>
      <c r="L232" s="94">
        <v>-3.2993320000000002</v>
      </c>
      <c r="M232" s="94">
        <v>34.848457965999998</v>
      </c>
      <c r="N232" s="21">
        <v>43006</v>
      </c>
      <c r="O232" s="21">
        <v>43080</v>
      </c>
      <c r="P232" s="23">
        <f t="shared" si="11"/>
        <v>74</v>
      </c>
      <c r="Q232" s="73">
        <f>INDEX([1]Sheet1!$J:$J,MATCH(A232,[1]Sheet1!$A:$A,0))</f>
        <v>151.07364628299999</v>
      </c>
      <c r="R232" s="87" t="s">
        <v>94</v>
      </c>
      <c r="S232" s="81">
        <v>3</v>
      </c>
      <c r="T232" s="81">
        <v>1.2</v>
      </c>
      <c r="U232" s="25">
        <v>7</v>
      </c>
      <c r="V232" s="25">
        <v>10</v>
      </c>
      <c r="W232" s="1">
        <v>3.5</v>
      </c>
      <c r="X232" s="67">
        <v>0.8</v>
      </c>
      <c r="Y232">
        <v>5</v>
      </c>
      <c r="Z232" s="4">
        <v>10</v>
      </c>
      <c r="AA232">
        <v>4.33</v>
      </c>
      <c r="AB232">
        <v>9.5399999999999991</v>
      </c>
      <c r="AC232" s="103">
        <v>2</v>
      </c>
      <c r="AD232" s="106">
        <v>2</v>
      </c>
      <c r="AE232" s="103">
        <f t="shared" si="9"/>
        <v>4</v>
      </c>
      <c r="AF232" s="103">
        <f t="shared" si="10"/>
        <v>11.111111111111111</v>
      </c>
      <c r="AH232" s="103">
        <f>IF(ISBLANK(AC232),"",IF(ISBLANK(AA232),"",IFERROR(((AC232-AA232)/0.36/P232),"")))</f>
        <v>-8.7462462462462462E-2</v>
      </c>
      <c r="AJ232" s="103">
        <f>IF(ISBLANK(AE232),"",IF(ISBLANK(AB232),"",IFERROR(((AE232-AB232)/0.36/P232),"")))</f>
        <v>-0.20795795795795793</v>
      </c>
    </row>
    <row r="233" spans="1:37" x14ac:dyDescent="0.25">
      <c r="A233" s="12" t="s">
        <v>411</v>
      </c>
      <c r="B233" s="4" t="s">
        <v>677</v>
      </c>
      <c r="C233" s="4" t="s">
        <v>663</v>
      </c>
      <c r="D233" s="4" t="s">
        <v>739</v>
      </c>
      <c r="E233" s="4" t="s">
        <v>31</v>
      </c>
      <c r="F233" s="12" t="s">
        <v>561</v>
      </c>
      <c r="G233" s="12" t="s">
        <v>556</v>
      </c>
      <c r="H233" s="24">
        <v>2</v>
      </c>
      <c r="I233" s="12" t="s">
        <v>557</v>
      </c>
      <c r="J233" s="12" t="s">
        <v>567</v>
      </c>
      <c r="K233" s="23">
        <v>980</v>
      </c>
      <c r="L233" s="94">
        <v>-3.3032679740000002</v>
      </c>
      <c r="M233" s="94">
        <v>34.847795963000003</v>
      </c>
      <c r="N233" s="21">
        <v>43006</v>
      </c>
      <c r="O233" s="21">
        <v>43080</v>
      </c>
      <c r="P233" s="23">
        <f t="shared" si="11"/>
        <v>74</v>
      </c>
      <c r="Q233" s="73">
        <f>INDEX([1]Sheet1!$J:$J,MATCH(A233,[1]Sheet1!$A:$A,0))</f>
        <v>151.07364628299999</v>
      </c>
      <c r="R233" s="87" t="s">
        <v>94</v>
      </c>
      <c r="S233" s="81">
        <v>1.6</v>
      </c>
      <c r="T233" s="81">
        <v>4.4000000000000004</v>
      </c>
      <c r="U233" s="25">
        <v>10</v>
      </c>
      <c r="V233" s="25">
        <v>23</v>
      </c>
      <c r="W233" s="1">
        <v>2</v>
      </c>
      <c r="X233" s="67">
        <v>4.2</v>
      </c>
      <c r="Y233">
        <v>20</v>
      </c>
      <c r="Z233" s="4">
        <v>28</v>
      </c>
      <c r="AA233">
        <v>12.35</v>
      </c>
      <c r="AB233">
        <v>15.76</v>
      </c>
      <c r="AC233" s="103">
        <v>4</v>
      </c>
      <c r="AD233" s="106">
        <v>16.87</v>
      </c>
      <c r="AE233" s="103">
        <f t="shared" si="9"/>
        <v>20.87</v>
      </c>
      <c r="AF233" s="103">
        <f t="shared" si="10"/>
        <v>57.972222222222229</v>
      </c>
      <c r="AH233" s="103">
        <f>IF(ISBLANK(AC233),"",IF(ISBLANK(AA235),"",IFERROR(((AC233-AA235)/0.36/P233),"")))</f>
        <v>5.5555555555555559E-2</v>
      </c>
      <c r="AI233" s="103">
        <f>IF(ISBLANK(AC233),"",IF(ISBLANK(AC235),"",IFERROR(((AC233-AC235)/0.36/P233),"")))</f>
        <v>7.5075075075075076E-2</v>
      </c>
      <c r="AJ233" s="103">
        <f>IF(ISBLANK(AE233),"",IF(ISBLANK(AB235),"",IFERROR(((AE233-AB235)/0.36/P233),"")))</f>
        <v>0.61186186186186187</v>
      </c>
      <c r="AK233" s="103">
        <f>IF(ISBLANK(AE235),"",IF(ISBLANK(AE233),"",IFERROR(((AE233-AE235)/0.36/P233),"")))</f>
        <v>0.5957207207207208</v>
      </c>
    </row>
    <row r="234" spans="1:37" x14ac:dyDescent="0.25">
      <c r="A234" s="12" t="s">
        <v>364</v>
      </c>
      <c r="B234" s="4" t="s">
        <v>677</v>
      </c>
      <c r="C234" s="4" t="s">
        <v>663</v>
      </c>
      <c r="D234" s="4" t="s">
        <v>739</v>
      </c>
      <c r="E234" s="4" t="s">
        <v>31</v>
      </c>
      <c r="F234" s="12" t="s">
        <v>561</v>
      </c>
      <c r="G234" s="12" t="s">
        <v>556</v>
      </c>
      <c r="H234" s="24">
        <v>2</v>
      </c>
      <c r="I234" s="12" t="s">
        <v>562</v>
      </c>
      <c r="J234" s="12" t="s">
        <v>567</v>
      </c>
      <c r="K234" s="23">
        <v>980</v>
      </c>
      <c r="L234" s="94">
        <v>-3.3032679740000002</v>
      </c>
      <c r="M234" s="94">
        <v>34.847795963000003</v>
      </c>
      <c r="N234" s="21">
        <v>43006</v>
      </c>
      <c r="O234" s="21">
        <v>43080</v>
      </c>
      <c r="P234" s="23">
        <f t="shared" si="11"/>
        <v>74</v>
      </c>
      <c r="Q234" s="73">
        <f>INDEX([1]Sheet1!$J:$J,MATCH(A234,[1]Sheet1!$A:$A,0))</f>
        <v>151.07364628299999</v>
      </c>
      <c r="R234" s="87" t="s">
        <v>94</v>
      </c>
      <c r="S234" s="81">
        <v>1</v>
      </c>
      <c r="T234" s="81">
        <v>2.4</v>
      </c>
      <c r="U234" s="25">
        <v>10</v>
      </c>
      <c r="V234" s="25">
        <v>13</v>
      </c>
      <c r="W234" s="1">
        <v>1.5</v>
      </c>
      <c r="X234" s="67">
        <v>3.9</v>
      </c>
      <c r="Y234">
        <v>12</v>
      </c>
      <c r="Z234" s="4">
        <v>45</v>
      </c>
      <c r="AA234">
        <v>3.87</v>
      </c>
      <c r="AB234">
        <v>7.92</v>
      </c>
      <c r="AC234" s="103">
        <v>5</v>
      </c>
      <c r="AD234" s="106">
        <v>3</v>
      </c>
      <c r="AE234" s="103">
        <f t="shared" si="9"/>
        <v>8</v>
      </c>
      <c r="AF234" s="103">
        <f t="shared" si="10"/>
        <v>22.222222222222221</v>
      </c>
      <c r="AH234" s="103">
        <f>IF(ISBLANK(AC234),"",IF(ISBLANK(AA235),"",IFERROR(((AC234-AA235)/0.36/P234),"")))</f>
        <v>9.3093093093093104E-2</v>
      </c>
      <c r="AI234" s="103">
        <f>IF(ISBLANK(AC234),"",IF(ISBLANK(AC235),"",IFERROR(((AC234-AC235)/0.36/P234),"")))</f>
        <v>0.11261261261261261</v>
      </c>
      <c r="AJ234" s="103">
        <f>IF(ISBLANK(AE234),"",IF(ISBLANK(AB235),"",IFERROR(((AE234-AB235)/0.36/P234),"")))</f>
        <v>0.12875375375375375</v>
      </c>
      <c r="AK234" s="103">
        <f>IF(ISBLANK(AE235),"",IF(ISBLANK(AE234),"",IFERROR(((AE234-AE235)/0.36/P234),"")))</f>
        <v>0.11261261261261261</v>
      </c>
    </row>
    <row r="235" spans="1:37" x14ac:dyDescent="0.25">
      <c r="A235" s="12" t="s">
        <v>412</v>
      </c>
      <c r="B235" s="4" t="s">
        <v>677</v>
      </c>
      <c r="C235" s="4" t="s">
        <v>663</v>
      </c>
      <c r="D235" s="12" t="s">
        <v>739</v>
      </c>
      <c r="E235" s="4" t="s">
        <v>31</v>
      </c>
      <c r="F235" s="12" t="s">
        <v>561</v>
      </c>
      <c r="G235" s="12" t="s">
        <v>556</v>
      </c>
      <c r="H235" s="24">
        <v>2</v>
      </c>
      <c r="I235" s="12" t="s">
        <v>559</v>
      </c>
      <c r="J235" s="12" t="s">
        <v>567</v>
      </c>
      <c r="K235" s="24">
        <v>980</v>
      </c>
      <c r="L235" s="94">
        <v>-3.3032679740000002</v>
      </c>
      <c r="M235" s="94">
        <v>34.847795963000003</v>
      </c>
      <c r="N235" s="21">
        <v>43006</v>
      </c>
      <c r="O235" s="21">
        <v>43080</v>
      </c>
      <c r="P235" s="23">
        <f t="shared" si="11"/>
        <v>74</v>
      </c>
      <c r="Q235" s="73">
        <f>INDEX([1]Sheet1!$J:$J,MATCH(A235,[1]Sheet1!$A:$A,0))</f>
        <v>151.07364628299999</v>
      </c>
      <c r="R235" s="87" t="s">
        <v>94</v>
      </c>
      <c r="S235" s="81">
        <v>1.5</v>
      </c>
      <c r="T235" s="81">
        <v>2.4</v>
      </c>
      <c r="U235" s="25">
        <v>5</v>
      </c>
      <c r="V235" s="25">
        <v>15</v>
      </c>
      <c r="W235" s="1">
        <v>1</v>
      </c>
      <c r="X235" s="67">
        <v>1.8</v>
      </c>
      <c r="Y235">
        <v>8</v>
      </c>
      <c r="Z235" s="4">
        <v>26</v>
      </c>
      <c r="AA235">
        <v>2.52</v>
      </c>
      <c r="AB235">
        <v>4.57</v>
      </c>
      <c r="AC235" s="103">
        <v>2</v>
      </c>
      <c r="AD235" s="106">
        <v>3</v>
      </c>
      <c r="AE235" s="103">
        <f t="shared" si="9"/>
        <v>5</v>
      </c>
      <c r="AF235" s="103">
        <f t="shared" si="10"/>
        <v>13.888888888888889</v>
      </c>
      <c r="AH235" s="103">
        <f>IF(ISBLANK(AC235),"",IF(ISBLANK(AA235),"",IFERROR(((AC235-AA235)/0.36/P235),"")))</f>
        <v>-1.9519519519519524E-2</v>
      </c>
      <c r="AJ235" s="103">
        <f>IF(ISBLANK(AE235),"",IF(ISBLANK(AB235),"",IFERROR(((AE235-AB235)/0.36/P235),"")))</f>
        <v>1.6141141141141131E-2</v>
      </c>
    </row>
    <row r="236" spans="1:37" x14ac:dyDescent="0.25">
      <c r="A236" s="12" t="s">
        <v>413</v>
      </c>
      <c r="B236" s="4" t="s">
        <v>687</v>
      </c>
      <c r="C236" s="4" t="s">
        <v>663</v>
      </c>
      <c r="D236" s="4" t="s">
        <v>740</v>
      </c>
      <c r="E236" s="4" t="s">
        <v>31</v>
      </c>
      <c r="F236" s="12" t="s">
        <v>561</v>
      </c>
      <c r="G236" s="12" t="s">
        <v>556</v>
      </c>
      <c r="H236" s="24">
        <v>3</v>
      </c>
      <c r="I236" s="12" t="s">
        <v>557</v>
      </c>
      <c r="J236" s="12" t="s">
        <v>567</v>
      </c>
      <c r="K236" s="23">
        <v>998</v>
      </c>
      <c r="L236" s="94">
        <v>-3.295644969</v>
      </c>
      <c r="M236" s="94">
        <v>34.852435010999997</v>
      </c>
      <c r="N236" s="21">
        <v>43006</v>
      </c>
      <c r="O236" s="21">
        <v>43080</v>
      </c>
      <c r="P236" s="23">
        <f t="shared" si="11"/>
        <v>74</v>
      </c>
      <c r="Q236" s="73">
        <f>INDEX([1]Sheet1!$J:$J,MATCH(A236,[1]Sheet1!$A:$A,0))</f>
        <v>151.07364628299999</v>
      </c>
      <c r="R236" s="87" t="s">
        <v>94</v>
      </c>
      <c r="S236" s="81">
        <v>2</v>
      </c>
      <c r="T236" s="81">
        <v>2</v>
      </c>
      <c r="U236" s="25">
        <v>10</v>
      </c>
      <c r="V236" s="25">
        <v>17</v>
      </c>
      <c r="W236" s="1">
        <v>1</v>
      </c>
      <c r="X236" s="67">
        <v>0.9</v>
      </c>
      <c r="Y236">
        <v>8</v>
      </c>
      <c r="Z236" s="4">
        <v>35</v>
      </c>
      <c r="AA236">
        <v>5.1100000000000003</v>
      </c>
      <c r="AB236">
        <v>10.57</v>
      </c>
      <c r="AC236" s="103">
        <v>10.48</v>
      </c>
      <c r="AD236" s="106">
        <v>4</v>
      </c>
      <c r="AE236" s="103">
        <f t="shared" si="9"/>
        <v>14.48</v>
      </c>
      <c r="AF236" s="103">
        <f t="shared" si="10"/>
        <v>40.222222222222221</v>
      </c>
      <c r="AH236" s="103">
        <f>IF(ISBLANK(AC236),"",IF(ISBLANK(AA238),"",IFERROR(((AC236-AA238)/0.36/P236),"")))</f>
        <v>0.25825825825825832</v>
      </c>
      <c r="AI236" s="103">
        <f>IF(ISBLANK(AC236),"",IF(ISBLANK(AC238),"",IFERROR(((AC236-AC238)/0.36/P236),"")))</f>
        <v>0.28078078078078078</v>
      </c>
      <c r="AJ236" s="103">
        <f>IF(ISBLANK(AE236),"",IF(ISBLANK(AB238),"",IFERROR(((AE236-AB238)/0.36/P236),"")))</f>
        <v>0.28490990990990989</v>
      </c>
      <c r="AK236" s="103">
        <f>IF(ISBLANK(AE238),"",IF(ISBLANK(AE236),"",IFERROR(((AE236-AE238)/0.36/P236),"")))</f>
        <v>0.35585585585585588</v>
      </c>
    </row>
    <row r="237" spans="1:37" x14ac:dyDescent="0.25">
      <c r="A237" s="12" t="s">
        <v>414</v>
      </c>
      <c r="B237" s="4" t="s">
        <v>687</v>
      </c>
      <c r="C237" s="4" t="s">
        <v>663</v>
      </c>
      <c r="D237" s="4" t="s">
        <v>740</v>
      </c>
      <c r="E237" s="4" t="s">
        <v>31</v>
      </c>
      <c r="F237" s="12" t="s">
        <v>561</v>
      </c>
      <c r="G237" s="12" t="s">
        <v>556</v>
      </c>
      <c r="H237" s="24">
        <v>3</v>
      </c>
      <c r="I237" s="12" t="s">
        <v>562</v>
      </c>
      <c r="J237" s="12" t="s">
        <v>567</v>
      </c>
      <c r="K237" s="23">
        <v>998</v>
      </c>
      <c r="L237" s="94">
        <v>-3.295644969</v>
      </c>
      <c r="M237" s="94">
        <v>34.852435010999997</v>
      </c>
      <c r="N237" s="21">
        <v>43006</v>
      </c>
      <c r="O237" s="21">
        <v>43080</v>
      </c>
      <c r="P237" s="23">
        <f t="shared" si="11"/>
        <v>74</v>
      </c>
      <c r="Q237" s="73">
        <f>INDEX([1]Sheet1!$J:$J,MATCH(A237,[1]Sheet1!$A:$A,0))</f>
        <v>151.07364628299999</v>
      </c>
      <c r="R237" s="87" t="s">
        <v>94</v>
      </c>
      <c r="S237" s="81">
        <v>1</v>
      </c>
      <c r="T237" s="81">
        <v>1.6</v>
      </c>
      <c r="U237" s="25">
        <v>1</v>
      </c>
      <c r="V237" s="25">
        <v>7</v>
      </c>
      <c r="W237" s="1">
        <v>2</v>
      </c>
      <c r="X237" s="67">
        <v>2.5</v>
      </c>
      <c r="Y237">
        <v>10</v>
      </c>
      <c r="Z237" s="4">
        <v>35</v>
      </c>
      <c r="AA237">
        <v>1.77</v>
      </c>
      <c r="AB237">
        <v>4.92</v>
      </c>
      <c r="AC237" s="103">
        <v>2</v>
      </c>
      <c r="AD237" s="106">
        <v>6</v>
      </c>
      <c r="AE237" s="103">
        <f t="shared" si="9"/>
        <v>8</v>
      </c>
      <c r="AF237" s="103">
        <f t="shared" si="10"/>
        <v>22.222222222222221</v>
      </c>
      <c r="AH237" s="103">
        <f>IF(ISBLANK(AC237),"",IF(ISBLANK(AA238),"",IFERROR(((AC237-AA238)/0.36/P237),"")))</f>
        <v>-6.006006006006006E-2</v>
      </c>
      <c r="AI237" s="103">
        <f>IF(ISBLANK(AC237),"",IF(ISBLANK(AC238),"",IFERROR(((AC237-AC238)/0.36/P237),"")))</f>
        <v>-3.7537537537537538E-2</v>
      </c>
      <c r="AJ237" s="103">
        <f>IF(ISBLANK(AE237),"",IF(ISBLANK(AB238),"",IFERROR(((AE237-AB238)/0.36/P237),"")))</f>
        <v>4.1666666666666644E-2</v>
      </c>
      <c r="AK237" s="103">
        <f>IF(ISBLANK(AE238),"",IF(ISBLANK(AE237),"",IFERROR(((AE237-AE238)/0.36/P237),"")))</f>
        <v>0.11261261261261261</v>
      </c>
    </row>
    <row r="238" spans="1:37" x14ac:dyDescent="0.25">
      <c r="A238" s="12" t="s">
        <v>415</v>
      </c>
      <c r="B238" s="4" t="s">
        <v>687</v>
      </c>
      <c r="C238" s="4" t="s">
        <v>663</v>
      </c>
      <c r="D238" s="4" t="s">
        <v>740</v>
      </c>
      <c r="E238" s="4" t="s">
        <v>31</v>
      </c>
      <c r="F238" s="12" t="s">
        <v>561</v>
      </c>
      <c r="G238" s="12" t="s">
        <v>556</v>
      </c>
      <c r="H238" s="24">
        <v>3</v>
      </c>
      <c r="I238" s="12" t="s">
        <v>559</v>
      </c>
      <c r="J238" s="12" t="s">
        <v>567</v>
      </c>
      <c r="K238" s="23">
        <v>998</v>
      </c>
      <c r="L238" s="94">
        <v>-3.295644969</v>
      </c>
      <c r="M238" s="94">
        <v>34.852435010999997</v>
      </c>
      <c r="N238" s="21">
        <v>43006</v>
      </c>
      <c r="O238" s="21">
        <v>43080</v>
      </c>
      <c r="P238" s="23">
        <f t="shared" si="11"/>
        <v>74</v>
      </c>
      <c r="Q238" s="73">
        <f>INDEX([1]Sheet1!$J:$J,MATCH(A238,[1]Sheet1!$A:$A,0))</f>
        <v>151.07364628299999</v>
      </c>
      <c r="R238" s="87" t="s">
        <v>94</v>
      </c>
      <c r="S238" s="81">
        <v>1.75</v>
      </c>
      <c r="T238" s="81">
        <v>1.4</v>
      </c>
      <c r="U238" s="25">
        <v>10</v>
      </c>
      <c r="V238" s="25">
        <v>10</v>
      </c>
      <c r="W238" s="1">
        <v>2.5</v>
      </c>
      <c r="X238" s="67">
        <v>1.9</v>
      </c>
      <c r="Y238">
        <v>5</v>
      </c>
      <c r="Z238" s="4">
        <v>10</v>
      </c>
      <c r="AA238">
        <v>3.6</v>
      </c>
      <c r="AB238">
        <v>6.8900000000000006</v>
      </c>
      <c r="AC238" s="103">
        <v>3</v>
      </c>
      <c r="AD238" s="106">
        <v>2</v>
      </c>
      <c r="AE238" s="103">
        <f t="shared" si="9"/>
        <v>5</v>
      </c>
      <c r="AF238" s="103">
        <f t="shared" si="10"/>
        <v>13.888888888888889</v>
      </c>
      <c r="AH238" s="103">
        <f>IF(ISBLANK(AC238),"",IF(ISBLANK(AA238),"",IFERROR(((AC238-AA238)/0.36/P238),"")))</f>
        <v>-2.2522522522522525E-2</v>
      </c>
      <c r="AJ238" s="103">
        <f>IF(ISBLANK(AE238),"",IF(ISBLANK(AB238),"",IFERROR(((AE238-AB238)/0.36/P238),"")))</f>
        <v>-7.0945945945945971E-2</v>
      </c>
    </row>
    <row r="239" spans="1:37" x14ac:dyDescent="0.25">
      <c r="A239" s="12" t="s">
        <v>416</v>
      </c>
      <c r="B239" s="4" t="s">
        <v>678</v>
      </c>
      <c r="C239" s="4" t="s">
        <v>663</v>
      </c>
      <c r="D239" s="4" t="s">
        <v>741</v>
      </c>
      <c r="E239" s="4" t="s">
        <v>31</v>
      </c>
      <c r="F239" s="12" t="s">
        <v>561</v>
      </c>
      <c r="G239" s="12" t="s">
        <v>556</v>
      </c>
      <c r="H239" s="24">
        <v>4</v>
      </c>
      <c r="I239" s="12" t="s">
        <v>557</v>
      </c>
      <c r="J239" s="12" t="s">
        <v>567</v>
      </c>
      <c r="K239" s="23">
        <v>1000</v>
      </c>
      <c r="L239" s="94">
        <v>-3.296013018</v>
      </c>
      <c r="M239" s="94">
        <v>34.854326974999999</v>
      </c>
      <c r="N239" s="21">
        <v>43006</v>
      </c>
      <c r="O239" s="21">
        <v>43080</v>
      </c>
      <c r="P239" s="23">
        <f t="shared" si="11"/>
        <v>74</v>
      </c>
      <c r="Q239" s="73">
        <f>INDEX([1]Sheet1!$J:$J,MATCH(A239,[1]Sheet1!$A:$A,0))</f>
        <v>214.846940249</v>
      </c>
      <c r="R239" s="87" t="s">
        <v>94</v>
      </c>
      <c r="S239" s="81">
        <v>1.25</v>
      </c>
      <c r="T239" s="81">
        <v>2.4</v>
      </c>
      <c r="U239" s="25">
        <v>10</v>
      </c>
      <c r="V239" s="25">
        <v>10</v>
      </c>
      <c r="W239" s="1">
        <v>1</v>
      </c>
      <c r="X239" s="67">
        <v>5.0999999999999996</v>
      </c>
      <c r="Y239">
        <v>15</v>
      </c>
      <c r="Z239" s="4">
        <v>20</v>
      </c>
      <c r="AA239">
        <v>3.8</v>
      </c>
      <c r="AB239">
        <v>7.67</v>
      </c>
      <c r="AC239" s="103">
        <v>3</v>
      </c>
      <c r="AD239" s="106">
        <v>8</v>
      </c>
      <c r="AE239" s="103">
        <f t="shared" si="9"/>
        <v>11</v>
      </c>
      <c r="AF239" s="103">
        <f t="shared" si="10"/>
        <v>30.555555555555557</v>
      </c>
      <c r="AH239" s="103">
        <f>IF(ISBLANK(AC239),"",IF(ISBLANK(AA241),"",IFERROR(((AC239-AA241)/0.36/P239),"")))</f>
        <v>4.8048048048048055E-2</v>
      </c>
      <c r="AI239" s="103">
        <f>IF(ISBLANK(AC239),"",IF(ISBLANK(AC241),"",IFERROR(((AC239-AC241)/0.36/P239),"")))</f>
        <v>-0.15015015015015015</v>
      </c>
      <c r="AJ239" s="103">
        <f>IF(ISBLANK(AE239),"",IF(ISBLANK(AB241),"",IFERROR(((AE239-AB241)/0.36/P239),"")))</f>
        <v>0.1753003003003003</v>
      </c>
      <c r="AK239" s="103">
        <f>IF(ISBLANK(AE241),"",IF(ISBLANK(AE239),"",IFERROR(((AE239-AE241)/0.36/P239),"")))</f>
        <v>7.5075075075075076E-2</v>
      </c>
    </row>
    <row r="240" spans="1:37" x14ac:dyDescent="0.25">
      <c r="A240" s="12" t="s">
        <v>417</v>
      </c>
      <c r="B240" s="4" t="s">
        <v>678</v>
      </c>
      <c r="C240" s="4" t="s">
        <v>663</v>
      </c>
      <c r="D240" s="4" t="s">
        <v>741</v>
      </c>
      <c r="E240" s="4" t="s">
        <v>31</v>
      </c>
      <c r="F240" s="12" t="s">
        <v>561</v>
      </c>
      <c r="G240" s="12" t="s">
        <v>556</v>
      </c>
      <c r="H240" s="24">
        <v>4</v>
      </c>
      <c r="I240" s="12" t="s">
        <v>562</v>
      </c>
      <c r="J240" s="12" t="s">
        <v>567</v>
      </c>
      <c r="K240" s="23">
        <v>1000</v>
      </c>
      <c r="L240" s="94">
        <v>-3.296013018</v>
      </c>
      <c r="M240" s="94">
        <v>34.854326974999999</v>
      </c>
      <c r="N240" s="21">
        <v>43006</v>
      </c>
      <c r="O240" s="21">
        <v>43080</v>
      </c>
      <c r="P240" s="23">
        <f t="shared" si="11"/>
        <v>74</v>
      </c>
      <c r="Q240" s="73">
        <f>INDEX([1]Sheet1!$J:$J,MATCH(A240,[1]Sheet1!$A:$A,0))</f>
        <v>214.846940249</v>
      </c>
      <c r="R240" s="87" t="s">
        <v>94</v>
      </c>
      <c r="S240" s="81">
        <v>1.75</v>
      </c>
      <c r="T240" s="81">
        <v>3.4</v>
      </c>
      <c r="U240" s="25">
        <v>8</v>
      </c>
      <c r="V240" s="25">
        <v>12</v>
      </c>
      <c r="W240" s="1">
        <v>1</v>
      </c>
      <c r="X240" s="67">
        <v>5.2</v>
      </c>
      <c r="Y240">
        <v>20</v>
      </c>
      <c r="Z240" s="4">
        <v>45</v>
      </c>
      <c r="AA240">
        <v>3.92</v>
      </c>
      <c r="AB240">
        <v>10.210000000000001</v>
      </c>
      <c r="AC240" s="103">
        <v>4</v>
      </c>
      <c r="AD240" s="106">
        <v>1.31</v>
      </c>
      <c r="AE240" s="103">
        <f t="shared" si="9"/>
        <v>5.3100000000000005</v>
      </c>
      <c r="AF240" s="103">
        <f t="shared" si="10"/>
        <v>14.750000000000002</v>
      </c>
      <c r="AH240" s="103">
        <f>IF(ISBLANK(AC240),"",IF(ISBLANK(AA241),"",IFERROR(((AC240-AA241)/0.36/P240),"")))</f>
        <v>8.55855855855856E-2</v>
      </c>
      <c r="AI240" s="103">
        <f>IF(ISBLANK(AC240),"",IF(ISBLANK(AC241),"",IFERROR(((AC240-AC241)/0.36/P240),"")))</f>
        <v>-0.11261261261261261</v>
      </c>
      <c r="AJ240" s="103">
        <f>IF(ISBLANK(AE240),"",IF(ISBLANK(AB241),"",IFERROR(((AE240-AB241)/0.36/P240),"")))</f>
        <v>-3.8288288288288272E-2</v>
      </c>
      <c r="AK240" s="103">
        <f>IF(ISBLANK(AE241),"",IF(ISBLANK(AE240),"",IFERROR(((AE240-AE241)/0.36/P240),"")))</f>
        <v>-0.13851351351351349</v>
      </c>
    </row>
    <row r="241" spans="1:37" x14ac:dyDescent="0.25">
      <c r="A241" s="12" t="s">
        <v>418</v>
      </c>
      <c r="B241" s="4" t="s">
        <v>678</v>
      </c>
      <c r="C241" s="4" t="s">
        <v>663</v>
      </c>
      <c r="D241" s="4" t="s">
        <v>741</v>
      </c>
      <c r="E241" s="4" t="s">
        <v>31</v>
      </c>
      <c r="F241" s="12" t="s">
        <v>561</v>
      </c>
      <c r="G241" s="12" t="s">
        <v>556</v>
      </c>
      <c r="H241" s="24">
        <v>4</v>
      </c>
      <c r="I241" s="12" t="s">
        <v>559</v>
      </c>
      <c r="J241" s="12" t="s">
        <v>567</v>
      </c>
      <c r="K241" s="23">
        <v>1000</v>
      </c>
      <c r="L241" s="94">
        <v>-3.296013018</v>
      </c>
      <c r="M241" s="94">
        <v>34.854326974999999</v>
      </c>
      <c r="N241" s="21">
        <v>43006</v>
      </c>
      <c r="O241" s="21">
        <v>43080</v>
      </c>
      <c r="P241" s="23">
        <f t="shared" si="11"/>
        <v>74</v>
      </c>
      <c r="Q241" s="73">
        <f>INDEX([1]Sheet1!$J:$J,MATCH(A241,[1]Sheet1!$A:$A,0))</f>
        <v>214.846940249</v>
      </c>
      <c r="R241" s="87" t="s">
        <v>94</v>
      </c>
      <c r="S241" s="81">
        <v>1.5</v>
      </c>
      <c r="T241" s="81">
        <v>7.6</v>
      </c>
      <c r="U241" s="25">
        <v>10</v>
      </c>
      <c r="V241" s="25">
        <v>14</v>
      </c>
      <c r="W241" s="1">
        <v>1.5</v>
      </c>
      <c r="X241" s="67">
        <v>2.6</v>
      </c>
      <c r="Y241">
        <v>25</v>
      </c>
      <c r="Z241" s="4">
        <v>40</v>
      </c>
      <c r="AA241">
        <v>1.72</v>
      </c>
      <c r="AB241">
        <v>6.33</v>
      </c>
      <c r="AC241" s="103">
        <v>7</v>
      </c>
      <c r="AD241" s="106">
        <v>2</v>
      </c>
      <c r="AE241" s="103">
        <f t="shared" si="9"/>
        <v>9</v>
      </c>
      <c r="AF241" s="103">
        <f t="shared" si="10"/>
        <v>25</v>
      </c>
      <c r="AH241" s="103">
        <f>IF(ISBLANK(AC241),"",IF(ISBLANK(AA241),"",IFERROR(((AC241-AA241)/0.36/P241),"")))</f>
        <v>0.19819819819819823</v>
      </c>
      <c r="AJ241" s="103">
        <f>IF(ISBLANK(AE241),"",IF(ISBLANK(AB241),"",IFERROR(((AE241-AB241)/0.36/P241),"")))</f>
        <v>0.10022522522522523</v>
      </c>
    </row>
    <row r="242" spans="1:37" x14ac:dyDescent="0.25">
      <c r="A242" s="12" t="s">
        <v>419</v>
      </c>
      <c r="B242" s="4" t="s">
        <v>679</v>
      </c>
      <c r="C242" s="4" t="s">
        <v>664</v>
      </c>
      <c r="D242" s="4" t="s">
        <v>742</v>
      </c>
      <c r="E242" s="4" t="s">
        <v>59</v>
      </c>
      <c r="F242" s="12" t="s">
        <v>561</v>
      </c>
      <c r="G242" s="12" t="s">
        <v>560</v>
      </c>
      <c r="H242" s="24">
        <v>1</v>
      </c>
      <c r="I242" s="12" t="s">
        <v>557</v>
      </c>
      <c r="J242" s="12" t="s">
        <v>567</v>
      </c>
      <c r="K242" s="23">
        <v>1009</v>
      </c>
      <c r="L242" s="94">
        <v>-3.3032119830000002</v>
      </c>
      <c r="M242" s="94">
        <v>34.847736032999997</v>
      </c>
      <c r="N242" s="21">
        <v>43005</v>
      </c>
      <c r="O242" s="21">
        <v>43079</v>
      </c>
      <c r="P242" s="23">
        <f t="shared" si="11"/>
        <v>74</v>
      </c>
      <c r="Q242" s="73">
        <f>INDEX([1]Sheet1!$J:$J,MATCH(A242,[1]Sheet1!$A:$A,0))</f>
        <v>128.54716680300001</v>
      </c>
      <c r="R242" s="87" t="s">
        <v>292</v>
      </c>
      <c r="S242" s="81">
        <v>0</v>
      </c>
      <c r="T242" s="81">
        <v>0</v>
      </c>
      <c r="U242" s="25">
        <v>1</v>
      </c>
      <c r="V242" s="25">
        <v>4</v>
      </c>
      <c r="W242" s="1">
        <v>0.8</v>
      </c>
      <c r="X242" s="67">
        <v>1.6</v>
      </c>
      <c r="Y242">
        <v>10</v>
      </c>
      <c r="Z242" s="4">
        <v>25</v>
      </c>
      <c r="AA242">
        <v>0.18</v>
      </c>
      <c r="AB242">
        <v>2.37</v>
      </c>
      <c r="AC242" s="103">
        <v>1</v>
      </c>
      <c r="AD242" s="106">
        <v>1</v>
      </c>
      <c r="AE242" s="103">
        <f t="shared" si="9"/>
        <v>2</v>
      </c>
      <c r="AF242" s="103">
        <f t="shared" si="10"/>
        <v>5.5555555555555554</v>
      </c>
      <c r="AH242" s="103">
        <f>IF(ISBLANK(AC242),"",IF(ISBLANK(AA243),"",IFERROR(((AC242-AA243)/0.36/P242),"")))</f>
        <v>3.7537537537537538E-2</v>
      </c>
      <c r="AI242" s="103">
        <f>IF(ISBLANK(AC242),"",IF(ISBLANK(AC243),"",IFERROR(((AC242-AC243)/0.36/P242),"")))</f>
        <v>5.6306306306306312E-3</v>
      </c>
      <c r="AJ242" s="103">
        <f>IF(ISBLANK(AE242),"",IF(ISBLANK(AB243),"",IFERROR(((AE242-AB243)/0.36/P242),"")))</f>
        <v>7.5075075075075076E-2</v>
      </c>
      <c r="AK242" s="103">
        <f>IF(ISBLANK(AE243),"",IF(ISBLANK(AE242),"",IFERROR(((AE242-AE243)/0.36/P242),"")))</f>
        <v>-0.33633633633633631</v>
      </c>
    </row>
    <row r="243" spans="1:37" x14ac:dyDescent="0.25">
      <c r="A243" s="12" t="s">
        <v>420</v>
      </c>
      <c r="B243" s="4" t="s">
        <v>679</v>
      </c>
      <c r="C243" s="4" t="s">
        <v>664</v>
      </c>
      <c r="D243" s="4" t="s">
        <v>742</v>
      </c>
      <c r="E243" s="4" t="s">
        <v>59</v>
      </c>
      <c r="F243" s="12" t="s">
        <v>561</v>
      </c>
      <c r="G243" s="12" t="s">
        <v>560</v>
      </c>
      <c r="H243" s="24">
        <v>1</v>
      </c>
      <c r="I243" s="12" t="s">
        <v>559</v>
      </c>
      <c r="J243" s="12" t="s">
        <v>567</v>
      </c>
      <c r="K243" s="23">
        <v>1009</v>
      </c>
      <c r="L243" s="94">
        <v>-3.3032119830000002</v>
      </c>
      <c r="M243" s="94">
        <v>34.847736032999997</v>
      </c>
      <c r="N243" s="21">
        <v>43005</v>
      </c>
      <c r="O243" s="21">
        <v>43079</v>
      </c>
      <c r="P243" s="23">
        <f t="shared" si="11"/>
        <v>74</v>
      </c>
      <c r="Q243" s="73">
        <f>INDEX([1]Sheet1!$J:$J,MATCH(A243,[1]Sheet1!$A:$A,0))</f>
        <v>128.54716680300001</v>
      </c>
      <c r="R243" s="87" t="s">
        <v>292</v>
      </c>
      <c r="S243" s="81">
        <v>0</v>
      </c>
      <c r="T243" s="81">
        <v>0</v>
      </c>
      <c r="U243" s="25">
        <v>1</v>
      </c>
      <c r="V243" s="25">
        <v>6</v>
      </c>
      <c r="W243" s="1">
        <v>0</v>
      </c>
      <c r="X243" s="67">
        <v>0.8</v>
      </c>
      <c r="Y243">
        <v>15</v>
      </c>
      <c r="Z243" s="4">
        <v>35</v>
      </c>
      <c r="AA243">
        <v>0</v>
      </c>
      <c r="AB243">
        <v>0</v>
      </c>
      <c r="AC243" s="103">
        <v>0.85</v>
      </c>
      <c r="AD243" s="106">
        <v>10.11</v>
      </c>
      <c r="AE243" s="103">
        <f t="shared" si="9"/>
        <v>10.959999999999999</v>
      </c>
      <c r="AF243" s="103">
        <f t="shared" si="10"/>
        <v>30.444444444444443</v>
      </c>
      <c r="AH243" s="103">
        <f>IF(ISBLANK(AC243),"",IF(ISBLANK(AA243),"",IFERROR(((AC243-AA243)/0.36/P243),"")))</f>
        <v>3.1906906906906909E-2</v>
      </c>
      <c r="AJ243" s="103">
        <f>IF(ISBLANK(AE243),"",IF(ISBLANK(AB243),"",IFERROR(((AE243-AB243)/0.36/P243),"")))</f>
        <v>0.41141141141141141</v>
      </c>
    </row>
    <row r="244" spans="1:37" x14ac:dyDescent="0.25">
      <c r="A244" s="12" t="s">
        <v>421</v>
      </c>
      <c r="B244" s="4" t="s">
        <v>680</v>
      </c>
      <c r="C244" s="4" t="s">
        <v>664</v>
      </c>
      <c r="D244" s="4" t="s">
        <v>743</v>
      </c>
      <c r="E244" s="4" t="s">
        <v>59</v>
      </c>
      <c r="F244" s="12" t="s">
        <v>561</v>
      </c>
      <c r="G244" s="12" t="s">
        <v>560</v>
      </c>
      <c r="H244" s="24">
        <v>2</v>
      </c>
      <c r="I244" s="12" t="s">
        <v>557</v>
      </c>
      <c r="J244" s="12" t="s">
        <v>567</v>
      </c>
      <c r="K244" s="23">
        <v>1006</v>
      </c>
      <c r="L244" s="94">
        <v>-3.40842599</v>
      </c>
      <c r="M244" s="94">
        <v>34.850243982000002</v>
      </c>
      <c r="N244" s="21">
        <v>43005</v>
      </c>
      <c r="O244" s="21">
        <v>43079</v>
      </c>
      <c r="P244" s="23">
        <f t="shared" si="11"/>
        <v>74</v>
      </c>
      <c r="Q244" s="73">
        <f>INDEX([1]Sheet1!$J:$J,MATCH(A244,[1]Sheet1!$A:$A,0))</f>
        <v>128.54716680300001</v>
      </c>
      <c r="R244" s="87" t="s">
        <v>292</v>
      </c>
      <c r="S244" s="81">
        <v>0</v>
      </c>
      <c r="T244" s="81">
        <v>0</v>
      </c>
      <c r="U244" s="25">
        <v>1</v>
      </c>
      <c r="V244" s="25">
        <v>6</v>
      </c>
      <c r="W244" s="1">
        <v>2.9</v>
      </c>
      <c r="X244" s="67">
        <v>3.3</v>
      </c>
      <c r="Y244">
        <v>5</v>
      </c>
      <c r="Z244" s="4">
        <v>35</v>
      </c>
      <c r="AA244">
        <v>0</v>
      </c>
      <c r="AB244">
        <v>0</v>
      </c>
      <c r="AC244" s="103">
        <v>1</v>
      </c>
      <c r="AD244" s="106">
        <v>4</v>
      </c>
      <c r="AE244" s="103">
        <f t="shared" si="9"/>
        <v>5</v>
      </c>
      <c r="AF244" s="103">
        <f t="shared" si="10"/>
        <v>13.888888888888889</v>
      </c>
      <c r="AH244" s="103">
        <f>IF(ISBLANK(AC244),"",IF(ISBLANK(AA245),"",IFERROR(((AC244-AA245)/0.36/P244),"")))</f>
        <v>3.7537537537537538E-2</v>
      </c>
      <c r="AI244" s="103">
        <f>IF(ISBLANK(AC244),"",IF(ISBLANK(AC245),"",IFERROR(((AC244-AC245)/0.36/P244),"")))</f>
        <v>0</v>
      </c>
      <c r="AJ244" s="103">
        <f>IF(ISBLANK(AE244),"",IF(ISBLANK(AB245),"",IFERROR(((AE244-AB245)/0.36/P244),"")))</f>
        <v>0.1876876876876877</v>
      </c>
      <c r="AK244" s="103">
        <f>IF(ISBLANK(AE245),"",IF(ISBLANK(AE244),"",IFERROR(((AE244-AE245)/0.36/P244),"")))</f>
        <v>0.11261261261261261</v>
      </c>
    </row>
    <row r="245" spans="1:37" x14ac:dyDescent="0.25">
      <c r="A245" s="12" t="s">
        <v>422</v>
      </c>
      <c r="B245" s="4" t="s">
        <v>680</v>
      </c>
      <c r="C245" s="4" t="s">
        <v>664</v>
      </c>
      <c r="D245" s="12" t="s">
        <v>743</v>
      </c>
      <c r="E245" s="4" t="s">
        <v>59</v>
      </c>
      <c r="F245" s="12" t="s">
        <v>561</v>
      </c>
      <c r="G245" s="12" t="s">
        <v>560</v>
      </c>
      <c r="H245" s="24">
        <v>2</v>
      </c>
      <c r="I245" s="12" t="s">
        <v>559</v>
      </c>
      <c r="J245" s="12" t="s">
        <v>567</v>
      </c>
      <c r="K245" s="24">
        <v>1006</v>
      </c>
      <c r="L245" s="94">
        <v>-3.40842599</v>
      </c>
      <c r="M245" s="94">
        <v>34.850243982000002</v>
      </c>
      <c r="N245" s="21">
        <v>43005</v>
      </c>
      <c r="O245" s="21">
        <v>43079</v>
      </c>
      <c r="P245" s="23">
        <f t="shared" si="11"/>
        <v>74</v>
      </c>
      <c r="Q245" s="73">
        <f>INDEX([1]Sheet1!$J:$J,MATCH(A245,[1]Sheet1!$A:$A,0))</f>
        <v>128.54716680300001</v>
      </c>
      <c r="R245" s="87" t="s">
        <v>292</v>
      </c>
      <c r="S245" s="81">
        <v>0</v>
      </c>
      <c r="T245" s="81">
        <v>0</v>
      </c>
      <c r="U245" s="25">
        <v>1</v>
      </c>
      <c r="V245" s="25">
        <v>3</v>
      </c>
      <c r="W245" s="1">
        <v>0</v>
      </c>
      <c r="X245" s="67">
        <v>0.7</v>
      </c>
      <c r="Y245">
        <v>4</v>
      </c>
      <c r="Z245" s="4">
        <v>10</v>
      </c>
      <c r="AA245">
        <v>0</v>
      </c>
      <c r="AB245">
        <v>0</v>
      </c>
      <c r="AC245" s="103">
        <v>1</v>
      </c>
      <c r="AD245" s="106">
        <v>1</v>
      </c>
      <c r="AE245" s="103">
        <f t="shared" si="9"/>
        <v>2</v>
      </c>
      <c r="AF245" s="103">
        <f t="shared" si="10"/>
        <v>5.5555555555555554</v>
      </c>
      <c r="AH245" s="103">
        <f>IF(ISBLANK(AC245),"",IF(ISBLANK(AA245),"",IFERROR(((AC245-AA245)/0.36/P245),"")))</f>
        <v>3.7537537537537538E-2</v>
      </c>
      <c r="AJ245" s="103">
        <f>IF(ISBLANK(AE245),"",IF(ISBLANK(AB245),"",IFERROR(((AE245-AB245)/0.36/P245),"")))</f>
        <v>7.5075075075075076E-2</v>
      </c>
    </row>
    <row r="246" spans="1:37" x14ac:dyDescent="0.25">
      <c r="A246" s="12" t="s">
        <v>423</v>
      </c>
      <c r="B246" s="12" t="s">
        <v>688</v>
      </c>
      <c r="C246" s="12" t="s">
        <v>664</v>
      </c>
      <c r="D246" s="12" t="s">
        <v>744</v>
      </c>
      <c r="E246" s="4" t="s">
        <v>59</v>
      </c>
      <c r="F246" s="12" t="s">
        <v>561</v>
      </c>
      <c r="G246" s="12" t="s">
        <v>560</v>
      </c>
      <c r="H246" s="24">
        <v>3</v>
      </c>
      <c r="I246" s="12" t="s">
        <v>557</v>
      </c>
      <c r="J246" s="12" t="s">
        <v>567</v>
      </c>
      <c r="K246" s="24">
        <v>1001</v>
      </c>
      <c r="L246" s="94">
        <v>-3.4063160140000002</v>
      </c>
      <c r="M246" s="94">
        <v>34.850407009999998</v>
      </c>
      <c r="N246" s="21">
        <v>43005</v>
      </c>
      <c r="O246" s="21">
        <v>43079</v>
      </c>
      <c r="P246" s="23">
        <f t="shared" si="11"/>
        <v>74</v>
      </c>
      <c r="Q246" s="73">
        <f>INDEX([1]Sheet1!$J:$J,MATCH(A246,[1]Sheet1!$A:$A,0))</f>
        <v>128.54716680300001</v>
      </c>
      <c r="R246" s="87" t="s">
        <v>292</v>
      </c>
      <c r="S246" s="81">
        <v>0</v>
      </c>
      <c r="T246" s="81">
        <v>0</v>
      </c>
      <c r="U246" s="25">
        <v>1</v>
      </c>
      <c r="V246" s="25">
        <v>4</v>
      </c>
      <c r="W246" s="1">
        <v>0.5</v>
      </c>
      <c r="X246" s="67">
        <v>2.5</v>
      </c>
      <c r="Y246">
        <v>5</v>
      </c>
      <c r="Z246" s="4">
        <v>18</v>
      </c>
      <c r="AA246">
        <v>0</v>
      </c>
      <c r="AB246">
        <v>0</v>
      </c>
      <c r="AC246" s="103">
        <v>1</v>
      </c>
      <c r="AD246" s="106">
        <v>3.17</v>
      </c>
      <c r="AE246" s="103">
        <f t="shared" si="9"/>
        <v>4.17</v>
      </c>
      <c r="AF246" s="103">
        <f t="shared" si="10"/>
        <v>11.583333333333334</v>
      </c>
      <c r="AH246" s="103">
        <f>IF(ISBLANK(AC246),"",IF(ISBLANK(AA247),"",IFERROR(((AC246-AA247)/0.36/P246),"")))</f>
        <v>3.7537537537537538E-2</v>
      </c>
      <c r="AI246" s="103">
        <f>IF(ISBLANK(AC246),"",IF(ISBLANK(AC247),"",IFERROR(((AC246-AC247)/0.36/P246),"")))</f>
        <v>0</v>
      </c>
      <c r="AJ246" s="103">
        <f>IF(ISBLANK(AE246),"",IF(ISBLANK(AB247),"",IFERROR(((AE246-AB247)/0.36/P246),"")))</f>
        <v>0.15653153153153154</v>
      </c>
      <c r="AK246" s="103">
        <f>IF(ISBLANK(AE247),"",IF(ISBLANK(AE246),"",IFERROR(((AE246-AE247)/0.36/P246),"")))</f>
        <v>7.3573573573573581E-2</v>
      </c>
    </row>
    <row r="247" spans="1:37" x14ac:dyDescent="0.25">
      <c r="A247" s="12" t="s">
        <v>424</v>
      </c>
      <c r="B247" s="12" t="s">
        <v>688</v>
      </c>
      <c r="C247" s="12" t="s">
        <v>664</v>
      </c>
      <c r="D247" s="12" t="s">
        <v>744</v>
      </c>
      <c r="E247" s="4" t="s">
        <v>59</v>
      </c>
      <c r="F247" s="12" t="s">
        <v>561</v>
      </c>
      <c r="G247" s="12" t="s">
        <v>560</v>
      </c>
      <c r="H247" s="24">
        <v>3</v>
      </c>
      <c r="I247" s="12" t="s">
        <v>559</v>
      </c>
      <c r="J247" s="12" t="s">
        <v>567</v>
      </c>
      <c r="K247" s="24">
        <v>1001</v>
      </c>
      <c r="L247" s="94">
        <v>-3.4063160140000002</v>
      </c>
      <c r="M247" s="94">
        <v>34.850407009999998</v>
      </c>
      <c r="N247" s="21">
        <v>43005</v>
      </c>
      <c r="O247" s="21">
        <v>43079</v>
      </c>
      <c r="P247" s="23">
        <f t="shared" si="11"/>
        <v>74</v>
      </c>
      <c r="Q247" s="73">
        <f>INDEX([1]Sheet1!$J:$J,MATCH(A247,[1]Sheet1!$A:$A,0))</f>
        <v>128.54716680300001</v>
      </c>
      <c r="R247" s="87" t="s">
        <v>292</v>
      </c>
      <c r="S247" s="81">
        <v>0</v>
      </c>
      <c r="T247" s="81">
        <v>0</v>
      </c>
      <c r="U247" s="25">
        <v>1</v>
      </c>
      <c r="V247" s="25">
        <v>3</v>
      </c>
      <c r="W247" s="1">
        <v>0</v>
      </c>
      <c r="X247" s="67">
        <v>1.74</v>
      </c>
      <c r="Y247">
        <v>7</v>
      </c>
      <c r="Z247" s="4">
        <v>20</v>
      </c>
      <c r="AA247">
        <v>0</v>
      </c>
      <c r="AB247">
        <v>0</v>
      </c>
      <c r="AC247" s="103">
        <v>1</v>
      </c>
      <c r="AD247" s="106">
        <v>1.21</v>
      </c>
      <c r="AE247" s="103">
        <f t="shared" si="9"/>
        <v>2.21</v>
      </c>
      <c r="AF247" s="103">
        <f t="shared" si="10"/>
        <v>6.1388888888888893</v>
      </c>
      <c r="AH247" s="103">
        <f>IF(ISBLANK(AC247),"",IF(ISBLANK(AA247),"",IFERROR(((AC247-AA247)/0.36/P247),"")))</f>
        <v>3.7537537537537538E-2</v>
      </c>
      <c r="AJ247" s="103">
        <f>IF(ISBLANK(AE247),"",IF(ISBLANK(AB247),"",IFERROR(((AE247-AB247)/0.36/P247),"")))</f>
        <v>8.2957957957957962E-2</v>
      </c>
    </row>
    <row r="248" spans="1:37" x14ac:dyDescent="0.25">
      <c r="A248" s="12" t="s">
        <v>425</v>
      </c>
      <c r="B248" s="4" t="s">
        <v>681</v>
      </c>
      <c r="C248" s="4" t="s">
        <v>664</v>
      </c>
      <c r="D248" s="4" t="s">
        <v>745</v>
      </c>
      <c r="E248" s="4" t="s">
        <v>59</v>
      </c>
      <c r="F248" s="12" t="s">
        <v>561</v>
      </c>
      <c r="G248" s="12" t="s">
        <v>560</v>
      </c>
      <c r="H248" s="24">
        <v>4</v>
      </c>
      <c r="I248" s="12" t="s">
        <v>557</v>
      </c>
      <c r="J248" s="12" t="s">
        <v>567</v>
      </c>
      <c r="K248" s="23">
        <v>1003</v>
      </c>
      <c r="L248" s="94">
        <v>-3.4068529590000001</v>
      </c>
      <c r="M248" s="94">
        <v>34.851600005999998</v>
      </c>
      <c r="N248" s="21">
        <v>43005</v>
      </c>
      <c r="O248" s="21">
        <v>43079</v>
      </c>
      <c r="P248" s="23">
        <f t="shared" si="11"/>
        <v>74</v>
      </c>
      <c r="Q248" s="73">
        <f>INDEX([1]Sheet1!$J:$J,MATCH(A248,[1]Sheet1!$A:$A,0))</f>
        <v>128.54716680300001</v>
      </c>
      <c r="R248" s="87" t="s">
        <v>292</v>
      </c>
      <c r="S248" s="81">
        <v>0</v>
      </c>
      <c r="T248" s="81">
        <v>0</v>
      </c>
      <c r="U248" s="25">
        <v>1</v>
      </c>
      <c r="V248" s="25">
        <v>7</v>
      </c>
      <c r="W248" s="1">
        <v>0.5</v>
      </c>
      <c r="X248" s="67">
        <v>3.2</v>
      </c>
      <c r="Y248">
        <v>5</v>
      </c>
      <c r="Z248" s="4">
        <v>35</v>
      </c>
      <c r="AA248">
        <v>0</v>
      </c>
      <c r="AB248">
        <v>0</v>
      </c>
      <c r="AC248" s="103">
        <v>1</v>
      </c>
      <c r="AD248" s="106">
        <v>1</v>
      </c>
      <c r="AE248" s="103">
        <f t="shared" si="9"/>
        <v>2</v>
      </c>
      <c r="AF248" s="103">
        <f t="shared" si="10"/>
        <v>5.5555555555555554</v>
      </c>
      <c r="AH248" s="103">
        <f>IF(ISBLANK(AC248),"",IF(ISBLANK(AA249),"",IFERROR(((AC248-AA249)/0.36/P248),"")))</f>
        <v>3.7537537537537538E-2</v>
      </c>
      <c r="AI248" s="103">
        <f>IF(ISBLANK(AC248),"",IF(ISBLANK(AC249),"",IFERROR(((AC248-AC249)/0.36/P248),"")))</f>
        <v>0</v>
      </c>
      <c r="AJ248" s="103">
        <f>IF(ISBLANK(AE248),"",IF(ISBLANK(AB249),"",IFERROR(((AE248-AB249)/0.36/P248),"")))</f>
        <v>7.5075075075075076E-2</v>
      </c>
      <c r="AK248" s="103">
        <f>IF(ISBLANK(AE249),"",IF(ISBLANK(AE248),"",IFERROR(((AE248-AE249)/0.36/P248),"")))</f>
        <v>0</v>
      </c>
    </row>
    <row r="249" spans="1:37" x14ac:dyDescent="0.25">
      <c r="A249" s="12" t="s">
        <v>426</v>
      </c>
      <c r="B249" s="4" t="s">
        <v>681</v>
      </c>
      <c r="C249" s="4" t="s">
        <v>664</v>
      </c>
      <c r="D249" s="4" t="s">
        <v>745</v>
      </c>
      <c r="E249" s="4" t="s">
        <v>59</v>
      </c>
      <c r="F249" s="12" t="s">
        <v>561</v>
      </c>
      <c r="G249" s="12" t="s">
        <v>560</v>
      </c>
      <c r="H249" s="24">
        <v>4</v>
      </c>
      <c r="I249" s="12" t="s">
        <v>559</v>
      </c>
      <c r="J249" s="12" t="s">
        <v>567</v>
      </c>
      <c r="K249" s="23">
        <v>1003</v>
      </c>
      <c r="L249" s="94">
        <v>-3.4068529590000001</v>
      </c>
      <c r="M249" s="94">
        <v>34.851600005999998</v>
      </c>
      <c r="N249" s="21">
        <v>43005</v>
      </c>
      <c r="O249" s="21">
        <v>43079</v>
      </c>
      <c r="P249" s="23">
        <f t="shared" si="11"/>
        <v>74</v>
      </c>
      <c r="Q249" s="73">
        <f>INDEX([1]Sheet1!$J:$J,MATCH(A249,[1]Sheet1!$A:$A,0))</f>
        <v>128.54716680300001</v>
      </c>
      <c r="R249" s="87" t="s">
        <v>292</v>
      </c>
      <c r="S249" s="81">
        <v>0</v>
      </c>
      <c r="T249" s="81">
        <v>0</v>
      </c>
      <c r="U249" s="25">
        <v>1</v>
      </c>
      <c r="V249" s="25">
        <v>5</v>
      </c>
      <c r="W249" s="1">
        <v>0.5</v>
      </c>
      <c r="X249" s="67">
        <v>1.1000000000000001</v>
      </c>
      <c r="Y249">
        <v>18</v>
      </c>
      <c r="Z249" s="4">
        <v>32</v>
      </c>
      <c r="AA249">
        <v>0</v>
      </c>
      <c r="AB249">
        <v>0</v>
      </c>
      <c r="AC249" s="103">
        <v>1</v>
      </c>
      <c r="AD249" s="106">
        <v>1</v>
      </c>
      <c r="AE249" s="103">
        <f t="shared" si="9"/>
        <v>2</v>
      </c>
      <c r="AF249" s="103">
        <f t="shared" si="10"/>
        <v>5.5555555555555554</v>
      </c>
      <c r="AH249" s="103">
        <f>IF(ISBLANK(AC249),"",IF(ISBLANK(AA249),"",IFERROR(((AC249-AA249)/0.36/P249),"")))</f>
        <v>3.7537537537537538E-2</v>
      </c>
      <c r="AJ249" s="103">
        <f>IF(ISBLANK(AE249),"",IF(ISBLANK(AB249),"",IFERROR(((AE249-AB249)/0.36/P249),"")))</f>
        <v>7.5075075075075076E-2</v>
      </c>
    </row>
    <row r="250" spans="1:37" x14ac:dyDescent="0.25">
      <c r="A250" s="12" t="s">
        <v>427</v>
      </c>
      <c r="B250" s="4" t="s">
        <v>682</v>
      </c>
      <c r="C250" s="4" t="s">
        <v>563</v>
      </c>
      <c r="D250" s="4" t="s">
        <v>747</v>
      </c>
      <c r="E250" s="4" t="s">
        <v>137</v>
      </c>
      <c r="F250" s="12" t="s">
        <v>563</v>
      </c>
      <c r="G250" s="12" t="s">
        <v>556</v>
      </c>
      <c r="H250" s="24">
        <v>1</v>
      </c>
      <c r="I250" s="12" t="s">
        <v>557</v>
      </c>
      <c r="J250" s="12" t="s">
        <v>567</v>
      </c>
      <c r="K250" s="24">
        <v>1023</v>
      </c>
      <c r="L250" s="94">
        <v>-2.4377470369999998</v>
      </c>
      <c r="M250" s="94">
        <v>34.855161979999998</v>
      </c>
      <c r="N250" s="21">
        <v>43003</v>
      </c>
      <c r="O250" s="21">
        <v>43084</v>
      </c>
      <c r="P250" s="23">
        <f t="shared" si="11"/>
        <v>81</v>
      </c>
      <c r="Q250" s="73">
        <f>INDEX([1]Sheet1!$J:$J,MATCH(A250,[1]Sheet1!$A:$A,0))</f>
        <v>265.08225911</v>
      </c>
      <c r="R250" s="87" t="s">
        <v>76</v>
      </c>
      <c r="S250" s="81">
        <v>4.5</v>
      </c>
      <c r="T250" s="81">
        <v>7.4</v>
      </c>
      <c r="U250" s="25">
        <v>30</v>
      </c>
      <c r="V250" s="25">
        <v>40</v>
      </c>
      <c r="W250" s="1">
        <v>5</v>
      </c>
      <c r="X250" s="67">
        <v>15</v>
      </c>
      <c r="Y250">
        <v>20</v>
      </c>
      <c r="Z250" s="4">
        <v>50</v>
      </c>
      <c r="AA250">
        <v>30.41</v>
      </c>
      <c r="AB250">
        <v>61.239999999999995</v>
      </c>
      <c r="AC250" s="103">
        <v>9</v>
      </c>
      <c r="AD250" s="106">
        <v>16</v>
      </c>
      <c r="AE250" s="103">
        <f t="shared" si="9"/>
        <v>25</v>
      </c>
      <c r="AF250" s="103">
        <f t="shared" si="10"/>
        <v>69.444444444444443</v>
      </c>
      <c r="AH250" s="103">
        <f>IF(ISBLANK(AC250),"",IF(ISBLANK(AA252),"",IFERROR(((AC250-AA252)/0.36/P250),"")))</f>
        <v>-0.49039780521262011</v>
      </c>
      <c r="AI250" s="103">
        <f>IF(ISBLANK(AC250),"",IF(ISBLANK(AC252),"",IFERROR(((AC250-AC252)/0.36/P250),"")))</f>
        <v>-0.58299039780521256</v>
      </c>
      <c r="AJ250" s="103">
        <f>IF(ISBLANK(AE250),"",IF(ISBLANK(AB252),"",IFERROR(((AE250-AB252)/0.36/P250),"")))</f>
        <v>-0.75823045267489708</v>
      </c>
      <c r="AK250" s="103">
        <f>IF(ISBLANK(AE252),"",IF(ISBLANK(AE250),"",IFERROR(((AE250-AE252)/0.36/P250),"")))</f>
        <v>-0.17146776406035666</v>
      </c>
    </row>
    <row r="251" spans="1:37" x14ac:dyDescent="0.25">
      <c r="A251" s="12" t="s">
        <v>428</v>
      </c>
      <c r="B251" s="4" t="s">
        <v>682</v>
      </c>
      <c r="C251" s="4" t="s">
        <v>563</v>
      </c>
      <c r="D251" s="4" t="s">
        <v>747</v>
      </c>
      <c r="E251" s="4" t="s">
        <v>137</v>
      </c>
      <c r="F251" s="12" t="s">
        <v>563</v>
      </c>
      <c r="G251" s="12" t="s">
        <v>556</v>
      </c>
      <c r="H251" s="24">
        <v>1</v>
      </c>
      <c r="I251" s="12" t="s">
        <v>562</v>
      </c>
      <c r="J251" s="12" t="s">
        <v>567</v>
      </c>
      <c r="K251" s="24">
        <v>1023</v>
      </c>
      <c r="L251" s="94">
        <v>-2.4377470369999998</v>
      </c>
      <c r="M251" s="94">
        <v>34.855161979999998</v>
      </c>
      <c r="N251" s="21">
        <v>43003</v>
      </c>
      <c r="O251" s="21">
        <v>43084</v>
      </c>
      <c r="P251" s="23">
        <f t="shared" si="11"/>
        <v>81</v>
      </c>
      <c r="Q251" s="73">
        <f>INDEX([1]Sheet1!$J:$J,MATCH(A251,[1]Sheet1!$A:$A,0))</f>
        <v>265.08225911</v>
      </c>
      <c r="R251" s="87" t="s">
        <v>76</v>
      </c>
      <c r="S251" s="81">
        <v>5.25</v>
      </c>
      <c r="T251" s="81">
        <v>11.4</v>
      </c>
      <c r="U251" s="25">
        <v>35</v>
      </c>
      <c r="V251" s="25">
        <v>45</v>
      </c>
      <c r="W251" s="1">
        <v>5</v>
      </c>
      <c r="X251" s="67">
        <v>21.9</v>
      </c>
      <c r="Y251">
        <v>25</v>
      </c>
      <c r="Z251" s="4">
        <v>35</v>
      </c>
      <c r="AA251">
        <v>23.55</v>
      </c>
      <c r="AB251">
        <v>78.72</v>
      </c>
      <c r="AC251" s="103">
        <v>11</v>
      </c>
      <c r="AD251" s="106">
        <v>30</v>
      </c>
      <c r="AE251" s="103">
        <f t="shared" si="9"/>
        <v>41</v>
      </c>
      <c r="AF251" s="103">
        <f t="shared" si="10"/>
        <v>113.8888888888889</v>
      </c>
      <c r="AH251" s="103">
        <f>IF(ISBLANK(AC251),"",IF(ISBLANK(AA252),"",IFERROR(((AC251-AA252)/0.36/P251),"")))</f>
        <v>-0.42181069958847744</v>
      </c>
      <c r="AI251" s="103">
        <f>IF(ISBLANK(AC251),"",IF(ISBLANK(AC252),"",IFERROR(((AC251-AC252)/0.36/P251),"")))</f>
        <v>-0.51440329218107006</v>
      </c>
      <c r="AJ251" s="103">
        <f>IF(ISBLANK(AE251),"",IF(ISBLANK(AB252),"",IFERROR(((AE251-AB252)/0.36/P251),"")))</f>
        <v>-0.20953360768175583</v>
      </c>
      <c r="AK251" s="103">
        <f>IF(ISBLANK(AE252),"",IF(ISBLANK(AE251),"",IFERROR(((AE251-AE252)/0.36/P251),"")))</f>
        <v>0.37722908093278468</v>
      </c>
    </row>
    <row r="252" spans="1:37" x14ac:dyDescent="0.25">
      <c r="A252" s="12" t="s">
        <v>429</v>
      </c>
      <c r="B252" s="4" t="s">
        <v>682</v>
      </c>
      <c r="C252" s="4" t="s">
        <v>563</v>
      </c>
      <c r="D252" s="4" t="s">
        <v>747</v>
      </c>
      <c r="E252" s="4" t="s">
        <v>137</v>
      </c>
      <c r="F252" s="12" t="s">
        <v>563</v>
      </c>
      <c r="G252" s="12" t="s">
        <v>556</v>
      </c>
      <c r="H252" s="24">
        <v>1</v>
      </c>
      <c r="I252" s="12" t="s">
        <v>559</v>
      </c>
      <c r="J252" s="12" t="s">
        <v>567</v>
      </c>
      <c r="K252" s="24">
        <v>1023</v>
      </c>
      <c r="L252" s="94">
        <v>-2.4377470369999998</v>
      </c>
      <c r="M252" s="94">
        <v>34.855161979999998</v>
      </c>
      <c r="N252" s="21">
        <v>43003</v>
      </c>
      <c r="O252" s="21">
        <v>43084</v>
      </c>
      <c r="P252" s="23">
        <f t="shared" si="11"/>
        <v>81</v>
      </c>
      <c r="Q252" s="73">
        <f>INDEX([1]Sheet1!$J:$J,MATCH(A252,[1]Sheet1!$A:$A,0))</f>
        <v>265.08225911</v>
      </c>
      <c r="R252" s="87" t="s">
        <v>76</v>
      </c>
      <c r="S252" s="81">
        <v>6</v>
      </c>
      <c r="T252" s="81">
        <v>9</v>
      </c>
      <c r="U252" s="25">
        <v>30</v>
      </c>
      <c r="V252" s="25">
        <v>55</v>
      </c>
      <c r="W252" s="1">
        <v>3.5</v>
      </c>
      <c r="X252" s="67">
        <v>0.5</v>
      </c>
      <c r="Y252">
        <v>20</v>
      </c>
      <c r="Z252" s="4">
        <v>40</v>
      </c>
      <c r="AA252">
        <v>23.3</v>
      </c>
      <c r="AB252">
        <v>47.11</v>
      </c>
      <c r="AC252" s="103">
        <v>26</v>
      </c>
      <c r="AD252" s="106">
        <v>4</v>
      </c>
      <c r="AE252" s="103">
        <f t="shared" si="9"/>
        <v>30</v>
      </c>
      <c r="AF252" s="103">
        <f t="shared" si="10"/>
        <v>83.333333333333343</v>
      </c>
      <c r="AH252" s="103">
        <f>IF(ISBLANK(AC252),"",IF(ISBLANK(AA252),"",IFERROR(((AC252-AA252)/0.36/P252),"")))</f>
        <v>9.2592592592592574E-2</v>
      </c>
      <c r="AJ252" s="103">
        <f>IF(ISBLANK(AE252),"",IF(ISBLANK(AB252),"",IFERROR(((AE252-AB252)/0.36/P252),"")))</f>
        <v>-0.58676268861454051</v>
      </c>
    </row>
    <row r="253" spans="1:37" x14ac:dyDescent="0.25">
      <c r="A253" s="12" t="s">
        <v>430</v>
      </c>
      <c r="B253" s="4" t="s">
        <v>683</v>
      </c>
      <c r="C253" s="4" t="s">
        <v>563</v>
      </c>
      <c r="D253" s="4" t="s">
        <v>748</v>
      </c>
      <c r="E253" s="4" t="s">
        <v>137</v>
      </c>
      <c r="F253" s="12" t="s">
        <v>563</v>
      </c>
      <c r="G253" s="12" t="s">
        <v>556</v>
      </c>
      <c r="H253" s="24">
        <v>2</v>
      </c>
      <c r="I253" s="12" t="s">
        <v>557</v>
      </c>
      <c r="J253" s="12" t="s">
        <v>567</v>
      </c>
      <c r="K253" s="24">
        <v>1025</v>
      </c>
      <c r="L253" s="94">
        <v>-2.43776598</v>
      </c>
      <c r="M253" s="94">
        <v>34.855393991</v>
      </c>
      <c r="N253" s="21">
        <v>43003</v>
      </c>
      <c r="O253" s="21">
        <v>43084</v>
      </c>
      <c r="P253" s="23">
        <f t="shared" si="11"/>
        <v>81</v>
      </c>
      <c r="Q253" s="73">
        <f>INDEX([1]Sheet1!$J:$J,MATCH(A253,[1]Sheet1!$A:$A,0))</f>
        <v>265.08225911</v>
      </c>
      <c r="R253" s="87" t="s">
        <v>76</v>
      </c>
      <c r="S253" s="81">
        <v>3</v>
      </c>
      <c r="T253" s="81">
        <v>3.6</v>
      </c>
      <c r="U253" s="25">
        <v>20</v>
      </c>
      <c r="V253" s="25">
        <v>30</v>
      </c>
      <c r="W253" s="1">
        <v>4</v>
      </c>
      <c r="X253" s="67">
        <v>17.600000000000001</v>
      </c>
      <c r="Y253">
        <v>20</v>
      </c>
      <c r="Z253" s="4">
        <v>47</v>
      </c>
      <c r="AA253">
        <v>10.67</v>
      </c>
      <c r="AB253">
        <v>82.75</v>
      </c>
      <c r="AC253" s="103">
        <v>10</v>
      </c>
      <c r="AD253" s="106">
        <v>21</v>
      </c>
      <c r="AE253" s="103">
        <f t="shared" si="9"/>
        <v>31</v>
      </c>
      <c r="AF253" s="103">
        <f t="shared" si="10"/>
        <v>86.111111111111114</v>
      </c>
      <c r="AH253" s="103">
        <f>IF(ISBLANK(AC253),"",IF(ISBLANK(AA255),"",IFERROR(((AC253-AA255)/0.36/P253),"")))</f>
        <v>-7.3388203017832665E-2</v>
      </c>
      <c r="AI253" s="103">
        <f>IF(ISBLANK(AC253),"",IF(ISBLANK(AC255),"",IFERROR(((AC253-AC255)/0.36/P253),"")))</f>
        <v>0.17146776406035666</v>
      </c>
      <c r="AJ253" s="103">
        <f>IF(ISBLANK(AE253),"",IF(ISBLANK(AB255),"",IFERROR(((AE253-AB255)/0.36/P253),"")))</f>
        <v>-0.41529492455418376</v>
      </c>
      <c r="AK253" s="103">
        <f>IF(ISBLANK(AE255),"",IF(ISBLANK(AE253),"",IFERROR(((AE253-AE255)/0.36/P253),"")))</f>
        <v>0.41152263374485598</v>
      </c>
    </row>
    <row r="254" spans="1:37" x14ac:dyDescent="0.25">
      <c r="A254" s="12" t="s">
        <v>431</v>
      </c>
      <c r="B254" s="4" t="s">
        <v>683</v>
      </c>
      <c r="C254" s="4" t="s">
        <v>563</v>
      </c>
      <c r="D254" s="4" t="s">
        <v>748</v>
      </c>
      <c r="E254" s="4" t="s">
        <v>137</v>
      </c>
      <c r="F254" s="12" t="s">
        <v>563</v>
      </c>
      <c r="G254" s="12" t="s">
        <v>556</v>
      </c>
      <c r="H254" s="24">
        <v>2</v>
      </c>
      <c r="I254" s="12" t="s">
        <v>562</v>
      </c>
      <c r="J254" s="12" t="s">
        <v>567</v>
      </c>
      <c r="K254" s="24">
        <v>1025</v>
      </c>
      <c r="L254" s="94">
        <v>-2.43776598</v>
      </c>
      <c r="M254" s="94">
        <v>34.855393991</v>
      </c>
      <c r="N254" s="21">
        <v>43003</v>
      </c>
      <c r="O254" s="21">
        <v>43084</v>
      </c>
      <c r="P254" s="23">
        <f t="shared" si="11"/>
        <v>81</v>
      </c>
      <c r="Q254" s="73">
        <f>INDEX([1]Sheet1!$J:$J,MATCH(A254,[1]Sheet1!$A:$A,0))</f>
        <v>265.08225911</v>
      </c>
      <c r="R254" s="87" t="s">
        <v>76</v>
      </c>
      <c r="S254" s="81">
        <v>3.5</v>
      </c>
      <c r="T254" s="81">
        <v>8.1999999999999993</v>
      </c>
      <c r="U254" s="25">
        <v>12</v>
      </c>
      <c r="V254" s="25">
        <v>40</v>
      </c>
      <c r="W254" s="1">
        <v>6</v>
      </c>
      <c r="X254" s="67">
        <v>31.2</v>
      </c>
      <c r="Y254">
        <v>7</v>
      </c>
      <c r="Z254" s="4">
        <v>62</v>
      </c>
      <c r="AA254">
        <v>8.58</v>
      </c>
      <c r="AB254">
        <v>48.68</v>
      </c>
      <c r="AC254" s="103">
        <v>3</v>
      </c>
      <c r="AD254" s="106">
        <v>34</v>
      </c>
      <c r="AE254" s="103">
        <f t="shared" si="9"/>
        <v>37</v>
      </c>
      <c r="AF254" s="103">
        <f t="shared" si="10"/>
        <v>102.77777777777779</v>
      </c>
      <c r="AH254" s="103">
        <f>IF(ISBLANK(AC254),"",IF(ISBLANK(AA255),"",IFERROR(((AC254-AA255)/0.36/P254),"")))</f>
        <v>-0.31344307270233202</v>
      </c>
      <c r="AI254" s="103">
        <f>IF(ISBLANK(AC254),"",IF(ISBLANK(AC255),"",IFERROR(((AC254-AC255)/0.36/P254),"")))</f>
        <v>-6.8587105624142664E-2</v>
      </c>
      <c r="AJ254" s="103">
        <f>IF(ISBLANK(AE254),"",IF(ISBLANK(AB255),"",IFERROR(((AE254-AB255)/0.36/P254),"")))</f>
        <v>-0.20953360768175583</v>
      </c>
      <c r="AK254" s="103">
        <f>IF(ISBLANK(AE255),"",IF(ISBLANK(AE254),"",IFERROR(((AE254-AE255)/0.36/P254),"")))</f>
        <v>0.61728395061728392</v>
      </c>
    </row>
    <row r="255" spans="1:37" x14ac:dyDescent="0.25">
      <c r="A255" s="12" t="s">
        <v>432</v>
      </c>
      <c r="B255" s="4" t="s">
        <v>683</v>
      </c>
      <c r="C255" s="4" t="s">
        <v>563</v>
      </c>
      <c r="D255" s="4" t="s">
        <v>748</v>
      </c>
      <c r="E255" s="4" t="s">
        <v>137</v>
      </c>
      <c r="F255" s="12" t="s">
        <v>563</v>
      </c>
      <c r="G255" s="12" t="s">
        <v>556</v>
      </c>
      <c r="H255" s="24">
        <v>2</v>
      </c>
      <c r="I255" s="12" t="s">
        <v>559</v>
      </c>
      <c r="J255" s="12" t="s">
        <v>567</v>
      </c>
      <c r="K255" s="24">
        <v>1025</v>
      </c>
      <c r="L255" s="94">
        <v>-2.43776598</v>
      </c>
      <c r="M255" s="94">
        <v>34.855393991</v>
      </c>
      <c r="N255" s="21">
        <v>43003</v>
      </c>
      <c r="O255" s="21">
        <v>43084</v>
      </c>
      <c r="P255" s="23">
        <f t="shared" si="11"/>
        <v>81</v>
      </c>
      <c r="Q255" s="73">
        <f>INDEX([1]Sheet1!$J:$J,MATCH(A255,[1]Sheet1!$A:$A,0))</f>
        <v>265.08225911</v>
      </c>
      <c r="R255" s="87" t="s">
        <v>76</v>
      </c>
      <c r="S255" s="81">
        <v>1.75</v>
      </c>
      <c r="T255" s="81">
        <v>6</v>
      </c>
      <c r="U255" s="25">
        <v>17</v>
      </c>
      <c r="V255" s="25">
        <v>30</v>
      </c>
      <c r="W255" s="1">
        <v>3</v>
      </c>
      <c r="X255" s="67">
        <v>3.7</v>
      </c>
      <c r="Y255">
        <v>10</v>
      </c>
      <c r="Z255" s="4">
        <v>30</v>
      </c>
      <c r="AA255">
        <v>12.14</v>
      </c>
      <c r="AB255">
        <v>43.11</v>
      </c>
      <c r="AC255" s="103">
        <v>5</v>
      </c>
      <c r="AD255" s="106">
        <v>14</v>
      </c>
      <c r="AE255" s="103">
        <f t="shared" si="9"/>
        <v>19</v>
      </c>
      <c r="AF255" s="103">
        <f t="shared" si="10"/>
        <v>52.777777777777779</v>
      </c>
      <c r="AH255" s="103">
        <f>IF(ISBLANK(AC255),"",IF(ISBLANK(AA255),"",IFERROR(((AC255-AA255)/0.36/P255),"")))</f>
        <v>-0.24485596707818932</v>
      </c>
      <c r="AJ255" s="103">
        <f>IF(ISBLANK(AE255),"",IF(ISBLANK(AB255),"",IFERROR(((AE255-AB255)/0.36/P255),"")))</f>
        <v>-0.82681755829903991</v>
      </c>
    </row>
    <row r="256" spans="1:37" x14ac:dyDescent="0.25">
      <c r="A256" s="12" t="s">
        <v>433</v>
      </c>
      <c r="B256" s="4" t="s">
        <v>689</v>
      </c>
      <c r="C256" s="4" t="s">
        <v>563</v>
      </c>
      <c r="D256" s="4" t="s">
        <v>749</v>
      </c>
      <c r="E256" s="4" t="s">
        <v>137</v>
      </c>
      <c r="F256" s="12" t="s">
        <v>563</v>
      </c>
      <c r="G256" s="12" t="s">
        <v>556</v>
      </c>
      <c r="H256" s="24">
        <v>3</v>
      </c>
      <c r="I256" s="12" t="s">
        <v>557</v>
      </c>
      <c r="J256" s="12" t="s">
        <v>567</v>
      </c>
      <c r="K256" s="24">
        <v>1027</v>
      </c>
      <c r="L256" s="94">
        <v>-2.4379910339999999</v>
      </c>
      <c r="M256" s="94">
        <v>34.855417963000001</v>
      </c>
      <c r="N256" s="21">
        <v>43003</v>
      </c>
      <c r="O256" s="21">
        <v>43084</v>
      </c>
      <c r="P256" s="23">
        <f t="shared" si="11"/>
        <v>81</v>
      </c>
      <c r="Q256" s="73">
        <f>INDEX([1]Sheet1!$J:$J,MATCH(A256,[1]Sheet1!$A:$A,0))</f>
        <v>265.08225911</v>
      </c>
      <c r="R256" s="87" t="s">
        <v>76</v>
      </c>
      <c r="S256" s="81">
        <v>2</v>
      </c>
      <c r="T256" s="81">
        <v>4.8</v>
      </c>
      <c r="U256" s="25">
        <v>10</v>
      </c>
      <c r="V256" s="25">
        <v>25</v>
      </c>
      <c r="W256" s="1">
        <v>3</v>
      </c>
      <c r="X256" s="67">
        <v>15.8</v>
      </c>
      <c r="Y256">
        <v>15</v>
      </c>
      <c r="Z256" s="4">
        <v>45</v>
      </c>
      <c r="AA256">
        <v>34.89</v>
      </c>
      <c r="AB256">
        <v>88.07</v>
      </c>
      <c r="AC256" s="103">
        <v>21.8</v>
      </c>
      <c r="AD256" s="106">
        <v>12</v>
      </c>
      <c r="AE256" s="103">
        <f t="shared" si="9"/>
        <v>33.799999999999997</v>
      </c>
      <c r="AF256" s="103">
        <f t="shared" si="10"/>
        <v>93.888888888888886</v>
      </c>
      <c r="AH256" s="103">
        <f>IF(ISBLANK(AC256),"",IF(ISBLANK(AA258),"",IFERROR(((AC256-AA258)/0.36/P256),"")))</f>
        <v>0.47805212620027443</v>
      </c>
      <c r="AI256" s="103">
        <f>IF(ISBLANK(AC256),"",IF(ISBLANK(AC258),"",IFERROR(((AC256-AC258)/0.36/P256),"")))</f>
        <v>0.5761316872427984</v>
      </c>
      <c r="AJ256" s="103">
        <f>IF(ISBLANK(AE256),"",IF(ISBLANK(AB258),"",IFERROR(((AE256-AB258)/0.36/P256),"")))</f>
        <v>0.35253772290809321</v>
      </c>
      <c r="AK256" s="103">
        <f>IF(ISBLANK(AE258),"",IF(ISBLANK(AE256),"",IFERROR(((AE256-AE258)/0.36/P256),"")))</f>
        <v>0.67901234567901225</v>
      </c>
    </row>
    <row r="257" spans="1:39" x14ac:dyDescent="0.25">
      <c r="A257" s="12" t="s">
        <v>434</v>
      </c>
      <c r="B257" s="4" t="s">
        <v>689</v>
      </c>
      <c r="C257" s="4" t="s">
        <v>563</v>
      </c>
      <c r="D257" s="4" t="s">
        <v>749</v>
      </c>
      <c r="E257" s="4" t="s">
        <v>137</v>
      </c>
      <c r="F257" s="12" t="s">
        <v>563</v>
      </c>
      <c r="G257" s="12" t="s">
        <v>556</v>
      </c>
      <c r="H257" s="24">
        <v>3</v>
      </c>
      <c r="I257" s="12" t="s">
        <v>562</v>
      </c>
      <c r="J257" s="12" t="s">
        <v>567</v>
      </c>
      <c r="K257" s="24">
        <v>1027</v>
      </c>
      <c r="L257" s="94">
        <v>-2.4379910339999999</v>
      </c>
      <c r="M257" s="94">
        <v>34.855417963000001</v>
      </c>
      <c r="N257" s="21">
        <v>43003</v>
      </c>
      <c r="O257" s="21">
        <v>43084</v>
      </c>
      <c r="P257" s="23">
        <f t="shared" si="11"/>
        <v>81</v>
      </c>
      <c r="Q257" s="73">
        <f>INDEX([1]Sheet1!$J:$J,MATCH(A257,[1]Sheet1!$A:$A,0))</f>
        <v>265.08225911</v>
      </c>
      <c r="R257" s="87" t="s">
        <v>76</v>
      </c>
      <c r="S257" s="81">
        <v>3</v>
      </c>
      <c r="T257" s="81">
        <v>3.4</v>
      </c>
      <c r="U257" s="25">
        <v>23</v>
      </c>
      <c r="V257" s="25">
        <v>35</v>
      </c>
      <c r="W257" s="1">
        <v>4</v>
      </c>
      <c r="X257" s="67">
        <v>29</v>
      </c>
      <c r="Y257">
        <v>20</v>
      </c>
      <c r="Z257" s="4">
        <v>30</v>
      </c>
      <c r="AA257">
        <v>18.62</v>
      </c>
      <c r="AB257">
        <v>37.78</v>
      </c>
      <c r="AC257" s="103">
        <v>9</v>
      </c>
      <c r="AD257" s="106">
        <v>15</v>
      </c>
      <c r="AE257" s="103">
        <f t="shared" si="9"/>
        <v>24</v>
      </c>
      <c r="AF257" s="103">
        <f t="shared" si="10"/>
        <v>66.666666666666671</v>
      </c>
      <c r="AH257" s="103">
        <f>IF(ISBLANK(AC257),"",IF(ISBLANK(AA258),"",IFERROR(((AC257-AA258)/0.36/P257),"")))</f>
        <v>3.9094650205761312E-2</v>
      </c>
      <c r="AI257" s="103">
        <f>IF(ISBLANK(AC257),"",IF(ISBLANK(AC258),"",IFERROR(((AC257-AC258)/0.36/P257),"")))</f>
        <v>0.13717421124828533</v>
      </c>
      <c r="AJ257" s="103">
        <f>IF(ISBLANK(AE257),"",IF(ISBLANK(AB258),"",IFERROR(((AE257-AB258)/0.36/P257),"")))</f>
        <v>1.6460905349794254E-2</v>
      </c>
      <c r="AK257" s="103">
        <f>IF(ISBLANK(AE258),"",IF(ISBLANK(AE257),"",IFERROR(((AE257-AE258)/0.36/P257),"")))</f>
        <v>0.34293552812071332</v>
      </c>
    </row>
    <row r="258" spans="1:39" x14ac:dyDescent="0.25">
      <c r="A258" s="12" t="s">
        <v>435</v>
      </c>
      <c r="B258" s="4" t="s">
        <v>689</v>
      </c>
      <c r="C258" s="4" t="s">
        <v>563</v>
      </c>
      <c r="D258" s="4" t="s">
        <v>749</v>
      </c>
      <c r="E258" s="4" t="s">
        <v>137</v>
      </c>
      <c r="F258" s="12" t="s">
        <v>563</v>
      </c>
      <c r="G258" s="12" t="s">
        <v>556</v>
      </c>
      <c r="H258" s="24">
        <v>3</v>
      </c>
      <c r="I258" s="12" t="s">
        <v>559</v>
      </c>
      <c r="J258" s="12" t="s">
        <v>567</v>
      </c>
      <c r="K258" s="24">
        <v>1027</v>
      </c>
      <c r="L258" s="94">
        <v>-2.4379910339999999</v>
      </c>
      <c r="M258" s="94">
        <v>34.855417963000001</v>
      </c>
      <c r="N258" s="21">
        <v>43003</v>
      </c>
      <c r="O258" s="21">
        <v>43084</v>
      </c>
      <c r="P258" s="23">
        <f t="shared" si="11"/>
        <v>81</v>
      </c>
      <c r="Q258" s="73">
        <f>INDEX([1]Sheet1!$J:$J,MATCH(A258,[1]Sheet1!$A:$A,0))</f>
        <v>265.08225911</v>
      </c>
      <c r="R258" s="87" t="s">
        <v>76</v>
      </c>
      <c r="S258" s="81">
        <v>2.2999999999999998</v>
      </c>
      <c r="T258" s="81">
        <v>3.2</v>
      </c>
      <c r="U258" s="25">
        <v>15</v>
      </c>
      <c r="V258" s="25">
        <v>28</v>
      </c>
      <c r="W258" s="1">
        <v>2</v>
      </c>
      <c r="X258" s="67">
        <v>1.7</v>
      </c>
      <c r="Y258">
        <v>10</v>
      </c>
      <c r="Z258" s="4">
        <v>45</v>
      </c>
      <c r="AA258">
        <v>7.86</v>
      </c>
      <c r="AB258">
        <v>23.52</v>
      </c>
      <c r="AC258" s="103">
        <v>5</v>
      </c>
      <c r="AD258" s="106">
        <v>9</v>
      </c>
      <c r="AE258" s="103">
        <f t="shared" ref="AE258:AE321" si="12">IF((AND(AC258="", AD258="")),"",AC258+AD258)</f>
        <v>14</v>
      </c>
      <c r="AF258" s="103">
        <f t="shared" si="10"/>
        <v>38.888888888888893</v>
      </c>
      <c r="AH258" s="103">
        <f>IF(ISBLANK(AC258),"",IF(ISBLANK(AA258),"",IFERROR(((AC258-AA258)/0.36/P258),"")))</f>
        <v>-9.8079561042524022E-2</v>
      </c>
      <c r="AJ258" s="103">
        <f>IF(ISBLANK(AE258),"",IF(ISBLANK(AB258),"",IFERROR(((AE258-AB258)/0.36/P258),"")))</f>
        <v>-0.32647462277091904</v>
      </c>
    </row>
    <row r="259" spans="1:39" x14ac:dyDescent="0.25">
      <c r="A259" s="12" t="s">
        <v>436</v>
      </c>
      <c r="B259" s="4" t="s">
        <v>684</v>
      </c>
      <c r="C259" s="4" t="s">
        <v>563</v>
      </c>
      <c r="D259" s="4" t="s">
        <v>750</v>
      </c>
      <c r="E259" s="4" t="s">
        <v>137</v>
      </c>
      <c r="F259" s="12" t="s">
        <v>563</v>
      </c>
      <c r="G259" s="12" t="s">
        <v>556</v>
      </c>
      <c r="H259" s="24">
        <v>4</v>
      </c>
      <c r="I259" s="12" t="s">
        <v>557</v>
      </c>
      <c r="J259" s="12" t="s">
        <v>567</v>
      </c>
      <c r="K259" s="98">
        <v>1026</v>
      </c>
      <c r="L259" s="96">
        <v>-2.4380789599999999</v>
      </c>
      <c r="M259" s="96">
        <v>34.854988976999998</v>
      </c>
      <c r="N259" s="21">
        <v>43003</v>
      </c>
      <c r="O259" s="21">
        <v>43084</v>
      </c>
      <c r="P259" s="23">
        <f t="shared" si="11"/>
        <v>81</v>
      </c>
      <c r="Q259" s="73">
        <f>INDEX([1]Sheet1!$J:$J,MATCH(A259,[1]Sheet1!$A:$A,0))</f>
        <v>265.08225911</v>
      </c>
      <c r="R259" s="87" t="s">
        <v>76</v>
      </c>
      <c r="S259" s="81">
        <v>2.75</v>
      </c>
      <c r="T259" s="81">
        <v>4.3</v>
      </c>
      <c r="U259" s="25">
        <v>20</v>
      </c>
      <c r="V259" s="25">
        <v>40</v>
      </c>
      <c r="W259" s="1">
        <v>5.5</v>
      </c>
      <c r="X259" s="67">
        <v>20.6</v>
      </c>
      <c r="Y259">
        <v>30</v>
      </c>
      <c r="Z259" s="4">
        <v>50</v>
      </c>
      <c r="AA259">
        <v>18.329999999999998</v>
      </c>
      <c r="AB259">
        <v>37.26</v>
      </c>
      <c r="AC259" s="103">
        <v>12</v>
      </c>
      <c r="AD259" s="106">
        <v>17</v>
      </c>
      <c r="AE259" s="103">
        <f t="shared" si="12"/>
        <v>29</v>
      </c>
      <c r="AF259" s="103">
        <f t="shared" ref="AF259:AF322" si="13">IFERROR(AE259/0.36,"")</f>
        <v>80.555555555555557</v>
      </c>
      <c r="AH259" s="103">
        <f>IF(ISBLANK(AC259),"",IF(ISBLANK(AA261),"",IFERROR(((AC259-AA261)/0.36/P259),"")))</f>
        <v>-0.12345679012345678</v>
      </c>
      <c r="AI259" s="103">
        <f>IF(ISBLANK(AC259),"",IF(ISBLANK(AC261),"",IFERROR(((AC259-AC261)/0.36/P259),"")))</f>
        <v>-0.56207133058984915</v>
      </c>
      <c r="AJ259" s="103">
        <f>IF(ISBLANK(AE259),"",IF(ISBLANK(AB261),"",IFERROR(((AE259-AB261)/0.36/P259),"")))</f>
        <v>-3.2578875171467743E-2</v>
      </c>
      <c r="AK259" s="103">
        <f>IF(ISBLANK(AE261),"",IF(ISBLANK(AE259),"",IFERROR(((AE259-AE261)/0.36/P259),"")))</f>
        <v>-0.49348422496570654</v>
      </c>
    </row>
    <row r="260" spans="1:39" x14ac:dyDescent="0.25">
      <c r="A260" s="12" t="s">
        <v>437</v>
      </c>
      <c r="B260" s="4" t="s">
        <v>684</v>
      </c>
      <c r="C260" s="4" t="s">
        <v>563</v>
      </c>
      <c r="D260" s="4" t="s">
        <v>750</v>
      </c>
      <c r="E260" s="4" t="s">
        <v>137</v>
      </c>
      <c r="F260" s="12" t="s">
        <v>563</v>
      </c>
      <c r="G260" s="12" t="s">
        <v>556</v>
      </c>
      <c r="H260" s="24">
        <v>4</v>
      </c>
      <c r="I260" s="12" t="s">
        <v>562</v>
      </c>
      <c r="J260" s="12" t="s">
        <v>567</v>
      </c>
      <c r="K260" s="98">
        <v>1026</v>
      </c>
      <c r="L260" s="96">
        <v>-2.4380789599999999</v>
      </c>
      <c r="M260" s="96">
        <v>34.854988976999998</v>
      </c>
      <c r="N260" s="21">
        <v>43003</v>
      </c>
      <c r="O260" s="21">
        <v>43084</v>
      </c>
      <c r="P260" s="23">
        <f t="shared" si="11"/>
        <v>81</v>
      </c>
      <c r="Q260" s="73">
        <f>INDEX([1]Sheet1!$J:$J,MATCH(A260,[1]Sheet1!$A:$A,0))</f>
        <v>265.08225911</v>
      </c>
      <c r="R260" s="87" t="s">
        <v>76</v>
      </c>
      <c r="S260" s="81">
        <v>4.3</v>
      </c>
      <c r="T260" s="81">
        <v>5.8</v>
      </c>
      <c r="U260" s="25">
        <v>25</v>
      </c>
      <c r="V260" s="25">
        <v>40</v>
      </c>
      <c r="W260" s="1">
        <v>7</v>
      </c>
      <c r="X260" s="67">
        <v>21.6</v>
      </c>
      <c r="Y260">
        <v>25</v>
      </c>
      <c r="Z260" s="4">
        <v>65</v>
      </c>
      <c r="AA260">
        <v>27.72</v>
      </c>
      <c r="AB260">
        <v>51.269999999999996</v>
      </c>
      <c r="AC260" s="103">
        <v>15</v>
      </c>
      <c r="AD260" s="106">
        <v>37.43</v>
      </c>
      <c r="AE260" s="103">
        <f t="shared" si="12"/>
        <v>52.43</v>
      </c>
      <c r="AF260" s="103">
        <f t="shared" si="13"/>
        <v>145.63888888888889</v>
      </c>
      <c r="AH260" s="103">
        <f>IF(ISBLANK(AC260),"",IF(ISBLANK(AA261),"",IFERROR(((AC260-AA261)/0.36/P260),"")))</f>
        <v>-2.0576131687242784E-2</v>
      </c>
      <c r="AI260" s="103">
        <f>IF(ISBLANK(AC260),"",IF(ISBLANK(AC261),"",IFERROR(((AC260-AC261)/0.36/P260),"")))</f>
        <v>-0.45919067215363518</v>
      </c>
      <c r="AJ260" s="103">
        <f>IF(ISBLANK(AE260),"",IF(ISBLANK(AB261),"",IFERROR(((AE260-AB261)/0.36/P260),"")))</f>
        <v>0.77091906721536363</v>
      </c>
      <c r="AK260" s="103">
        <f>IF(ISBLANK(AE261),"",IF(ISBLANK(AE260),"",IFERROR(((AE260-AE261)/0.36/P260),"")))</f>
        <v>0.31001371742112482</v>
      </c>
    </row>
    <row r="261" spans="1:39" s="46" customFormat="1" x14ac:dyDescent="0.25">
      <c r="A261" s="45" t="s">
        <v>438</v>
      </c>
      <c r="B261" s="47" t="s">
        <v>684</v>
      </c>
      <c r="C261" s="47" t="s">
        <v>563</v>
      </c>
      <c r="D261" s="47" t="s">
        <v>750</v>
      </c>
      <c r="E261" s="47" t="s">
        <v>137</v>
      </c>
      <c r="F261" s="45" t="s">
        <v>563</v>
      </c>
      <c r="G261" s="45" t="s">
        <v>556</v>
      </c>
      <c r="H261" s="65">
        <v>4</v>
      </c>
      <c r="I261" s="45" t="s">
        <v>559</v>
      </c>
      <c r="J261" s="45" t="s">
        <v>567</v>
      </c>
      <c r="K261" s="65">
        <v>1026</v>
      </c>
      <c r="L261" s="95">
        <v>-2.4380789599999999</v>
      </c>
      <c r="M261" s="95">
        <v>34.854988976999998</v>
      </c>
      <c r="N261" s="48">
        <v>43003</v>
      </c>
      <c r="O261" s="48">
        <v>43084</v>
      </c>
      <c r="P261" s="56">
        <f t="shared" si="11"/>
        <v>81</v>
      </c>
      <c r="Q261" s="74">
        <f>INDEX([1]Sheet1!$J:$J,MATCH(A261,[1]Sheet1!$A:$A,0))</f>
        <v>265.08225911</v>
      </c>
      <c r="R261" s="88" t="s">
        <v>76</v>
      </c>
      <c r="S261" s="82">
        <v>4.4000000000000004</v>
      </c>
      <c r="T261" s="82">
        <v>8.4</v>
      </c>
      <c r="U261" s="101">
        <v>25</v>
      </c>
      <c r="V261" s="101">
        <v>45</v>
      </c>
      <c r="W261" s="49">
        <v>4.5</v>
      </c>
      <c r="X261" s="47">
        <v>16.399999999999999</v>
      </c>
      <c r="Y261" s="46">
        <v>10</v>
      </c>
      <c r="Z261" s="47">
        <v>45</v>
      </c>
      <c r="AA261" s="46">
        <v>15.6</v>
      </c>
      <c r="AB261" s="46">
        <v>29.95</v>
      </c>
      <c r="AC261" s="105">
        <v>28.39</v>
      </c>
      <c r="AD261" s="107">
        <v>15</v>
      </c>
      <c r="AE261" s="105">
        <f t="shared" si="12"/>
        <v>43.39</v>
      </c>
      <c r="AF261" s="103">
        <f t="shared" si="13"/>
        <v>120.52777777777779</v>
      </c>
      <c r="AG261" s="103"/>
      <c r="AH261" s="105">
        <f>IF(ISBLANK(AC261),"",IF(ISBLANK(AA261),"",IFERROR(((AC261-AA261)/0.36/P261),"")))</f>
        <v>0.43861454046639231</v>
      </c>
      <c r="AI261" s="105"/>
      <c r="AJ261" s="105">
        <f>IF(ISBLANK(AE261),"",IF(ISBLANK(AB261),"",IFERROR(((AE261-AB261)/0.36/P261),"")))</f>
        <v>0.46090534979423869</v>
      </c>
      <c r="AK261" s="105"/>
      <c r="AL261" s="105"/>
      <c r="AM261" s="105"/>
    </row>
    <row r="262" spans="1:39" x14ac:dyDescent="0.25">
      <c r="A262" s="12" t="s">
        <v>439</v>
      </c>
      <c r="B262" s="4" t="s">
        <v>690</v>
      </c>
      <c r="C262" s="4" t="s">
        <v>661</v>
      </c>
      <c r="D262" s="4" t="s">
        <v>730</v>
      </c>
      <c r="E262" s="4" t="s">
        <v>14</v>
      </c>
      <c r="F262" s="12" t="s">
        <v>555</v>
      </c>
      <c r="G262" s="12" t="s">
        <v>556</v>
      </c>
      <c r="H262" s="24">
        <v>1</v>
      </c>
      <c r="I262" s="12" t="s">
        <v>557</v>
      </c>
      <c r="J262" s="12" t="s">
        <v>568</v>
      </c>
      <c r="K262" s="23">
        <v>954</v>
      </c>
      <c r="L262" s="94">
        <v>-2.2724839860000001</v>
      </c>
      <c r="M262" s="94">
        <v>34.023325982999999</v>
      </c>
      <c r="N262" s="21">
        <v>43083</v>
      </c>
      <c r="O262" s="21">
        <v>43169</v>
      </c>
      <c r="P262" s="23">
        <f t="shared" si="11"/>
        <v>86</v>
      </c>
      <c r="Q262" s="117">
        <v>320.24547267200001</v>
      </c>
      <c r="R262" s="87" t="s">
        <v>39</v>
      </c>
      <c r="S262" s="83">
        <v>2.5</v>
      </c>
      <c r="T262" s="83">
        <v>40.4</v>
      </c>
      <c r="U262" s="102">
        <v>20</v>
      </c>
      <c r="V262" s="102">
        <v>75</v>
      </c>
      <c r="W262" s="1">
        <v>3.5</v>
      </c>
      <c r="X262" s="67">
        <v>26.5</v>
      </c>
      <c r="Y262" s="68">
        <v>35</v>
      </c>
      <c r="Z262" s="54">
        <v>60</v>
      </c>
      <c r="AA262" s="73">
        <v>14</v>
      </c>
      <c r="AB262" s="73">
        <v>55.45</v>
      </c>
      <c r="AC262" s="103">
        <v>39.22</v>
      </c>
      <c r="AD262" s="106">
        <v>26.49</v>
      </c>
      <c r="AE262" s="103">
        <f t="shared" si="12"/>
        <v>65.709999999999994</v>
      </c>
      <c r="AF262" s="103">
        <f t="shared" si="13"/>
        <v>182.52777777777777</v>
      </c>
      <c r="AH262" s="103">
        <f>IF(ISBLANK(AC262),"",IF(ISBLANK(AA263),"",IFERROR(((AC262-AA263)/0.36/P262),"")))</f>
        <v>1.0729974160206717</v>
      </c>
      <c r="AI262" s="103">
        <f>IF(ISBLANK(AC262),"",IF(ISBLANK(AC262),"",IFERROR(((AC262-AC263)/0.36/P262),"")))</f>
        <v>-0.19799741602067192</v>
      </c>
      <c r="AJ262" s="103">
        <f>IF(ISBLANK(AB263),"",IF(ISBLANK(AE262),"",IFERROR(((AE262-AB263)/0.36/P262),"")))</f>
        <v>1.1857235142118863</v>
      </c>
      <c r="AK262" s="103">
        <f>IF(ISBLANK(AE263),"",IF(ISBLANK(AE262),"",IFERROR(((AE262-AE263)/0.36/P262),"")))</f>
        <v>0.39405684754521925</v>
      </c>
    </row>
    <row r="263" spans="1:39" x14ac:dyDescent="0.25">
      <c r="A263" s="12" t="s">
        <v>440</v>
      </c>
      <c r="B263" s="4" t="s">
        <v>690</v>
      </c>
      <c r="C263" s="4" t="s">
        <v>661</v>
      </c>
      <c r="D263" s="4" t="s">
        <v>730</v>
      </c>
      <c r="E263" s="4" t="s">
        <v>14</v>
      </c>
      <c r="F263" s="12" t="s">
        <v>555</v>
      </c>
      <c r="G263" s="12" t="s">
        <v>556</v>
      </c>
      <c r="H263" s="24">
        <v>1</v>
      </c>
      <c r="I263" s="12" t="s">
        <v>559</v>
      </c>
      <c r="J263" s="12" t="s">
        <v>568</v>
      </c>
      <c r="K263" s="23">
        <v>954</v>
      </c>
      <c r="L263" s="94">
        <v>-2.2724839860000001</v>
      </c>
      <c r="M263" s="94">
        <v>34.023325982999999</v>
      </c>
      <c r="N263" s="21">
        <v>43083</v>
      </c>
      <c r="O263" s="21">
        <v>43169</v>
      </c>
      <c r="P263" s="23">
        <f t="shared" si="11"/>
        <v>86</v>
      </c>
      <c r="Q263" s="117">
        <v>320.24547267200001</v>
      </c>
      <c r="R263" s="87" t="s">
        <v>39</v>
      </c>
      <c r="S263" s="83">
        <v>4</v>
      </c>
      <c r="T263" s="83">
        <v>44.4</v>
      </c>
      <c r="U263" s="102">
        <v>10</v>
      </c>
      <c r="V263" s="102">
        <v>60</v>
      </c>
      <c r="W263" s="1">
        <v>3.5</v>
      </c>
      <c r="X263" s="67">
        <v>16.25</v>
      </c>
      <c r="Y263" s="68">
        <v>35</v>
      </c>
      <c r="Z263" s="54">
        <v>50</v>
      </c>
      <c r="AA263" s="73">
        <v>6</v>
      </c>
      <c r="AB263" s="73">
        <v>29</v>
      </c>
      <c r="AC263" s="103">
        <v>45.35</v>
      </c>
      <c r="AD263" s="106">
        <v>8.16</v>
      </c>
      <c r="AE263" s="103">
        <f t="shared" si="12"/>
        <v>53.510000000000005</v>
      </c>
      <c r="AF263" s="103">
        <f t="shared" si="13"/>
        <v>148.63888888888891</v>
      </c>
      <c r="AH263" s="103">
        <f>IF(ISBLANK(AC263),"",IF(ISBLANK(AA263),"",IFERROR(((AC263-AA263)/0.36/P263),"")))</f>
        <v>1.2709948320413438</v>
      </c>
      <c r="AJ263" s="103">
        <f>IF(ISBLANK(AE263),"",IF(ISBLANK(AB263),"",IFERROR(((AE263-AB263)/0.36/P263),"")))</f>
        <v>0.79166666666666696</v>
      </c>
    </row>
    <row r="264" spans="1:39" x14ac:dyDescent="0.25">
      <c r="A264" s="12" t="s">
        <v>441</v>
      </c>
      <c r="B264" s="4" t="s">
        <v>691</v>
      </c>
      <c r="C264" s="4" t="s">
        <v>661</v>
      </c>
      <c r="D264" s="4" t="s">
        <v>731</v>
      </c>
      <c r="E264" s="4" t="s">
        <v>14</v>
      </c>
      <c r="F264" s="12" t="s">
        <v>555</v>
      </c>
      <c r="G264" s="12" t="s">
        <v>556</v>
      </c>
      <c r="H264" s="24">
        <v>2</v>
      </c>
      <c r="I264" s="12" t="s">
        <v>557</v>
      </c>
      <c r="J264" s="12" t="s">
        <v>568</v>
      </c>
      <c r="K264" s="23">
        <v>953</v>
      </c>
      <c r="L264" s="94">
        <v>-2.2783000210000002</v>
      </c>
      <c r="M264" s="94">
        <v>34.024458965000001</v>
      </c>
      <c r="N264" s="21">
        <v>43083</v>
      </c>
      <c r="O264" s="21">
        <v>43169</v>
      </c>
      <c r="P264" s="23">
        <f t="shared" si="11"/>
        <v>86</v>
      </c>
      <c r="Q264" s="117">
        <v>320.24547267200001</v>
      </c>
      <c r="R264" s="87" t="s">
        <v>39</v>
      </c>
      <c r="S264" s="83">
        <v>1.8</v>
      </c>
      <c r="T264" s="83">
        <v>17.399999999999999</v>
      </c>
      <c r="U264" s="102">
        <v>10</v>
      </c>
      <c r="V264" s="102">
        <v>65</v>
      </c>
      <c r="W264" s="1">
        <v>4</v>
      </c>
      <c r="X264" s="67">
        <v>25.25</v>
      </c>
      <c r="Y264" s="68">
        <v>10</v>
      </c>
      <c r="Z264" s="54">
        <v>70</v>
      </c>
      <c r="AA264" s="73">
        <v>12</v>
      </c>
      <c r="AB264" s="73">
        <v>21</v>
      </c>
      <c r="AC264" s="103">
        <v>8.33</v>
      </c>
      <c r="AD264" s="106">
        <v>92.14</v>
      </c>
      <c r="AE264" s="103">
        <f t="shared" si="12"/>
        <v>100.47</v>
      </c>
      <c r="AF264" s="103">
        <f t="shared" si="13"/>
        <v>279.08333333333331</v>
      </c>
      <c r="AH264" s="103">
        <f>IF(ISBLANK(AC264),"",IF(ISBLANK(AA265),"",IFERROR(((AC264-AA265)/0.36/P264),"")))</f>
        <v>-8.624031007751938E-2</v>
      </c>
      <c r="AI264" s="103">
        <f>IF(ISBLANK(AC264),"",IF(ISBLANK(AC264),"",IFERROR(((AC264-AC265)/0.36/P264),"")))</f>
        <v>-0.8969638242894058</v>
      </c>
      <c r="AJ264" s="103">
        <f>IF(ISBLANK(AB265),"",IF(ISBLANK(AE264),"",IFERROR(((AE264-AB265)/0.36/P264),"")))</f>
        <v>1.888565891472868</v>
      </c>
      <c r="AK264" s="103">
        <f>IF(ISBLANK(AE265),"",IF(ISBLANK(AE264),"",IFERROR(((AE264-AE265)/0.36/P264),"")))</f>
        <v>1.3368863049095607</v>
      </c>
    </row>
    <row r="265" spans="1:39" x14ac:dyDescent="0.25">
      <c r="A265" s="12" t="s">
        <v>442</v>
      </c>
      <c r="B265" s="4" t="s">
        <v>691</v>
      </c>
      <c r="C265" s="4" t="s">
        <v>661</v>
      </c>
      <c r="D265" s="4" t="s">
        <v>731</v>
      </c>
      <c r="E265" s="4" t="s">
        <v>14</v>
      </c>
      <c r="F265" s="12" t="s">
        <v>555</v>
      </c>
      <c r="G265" s="12" t="s">
        <v>556</v>
      </c>
      <c r="H265" s="24">
        <v>2</v>
      </c>
      <c r="I265" s="12" t="s">
        <v>559</v>
      </c>
      <c r="J265" s="12" t="s">
        <v>568</v>
      </c>
      <c r="K265" s="23">
        <v>953</v>
      </c>
      <c r="L265" s="94">
        <v>-2.2783000210000002</v>
      </c>
      <c r="M265" s="94">
        <v>34.024458965000001</v>
      </c>
      <c r="N265" s="21">
        <v>43083</v>
      </c>
      <c r="O265" s="21">
        <v>43169</v>
      </c>
      <c r="P265" s="23">
        <f t="shared" si="11"/>
        <v>86</v>
      </c>
      <c r="Q265" s="117">
        <v>320.24547267200001</v>
      </c>
      <c r="R265" s="87" t="s">
        <v>39</v>
      </c>
      <c r="S265" s="83">
        <v>3</v>
      </c>
      <c r="T265" s="83">
        <v>26</v>
      </c>
      <c r="U265" s="102">
        <v>25</v>
      </c>
      <c r="V265" s="102">
        <v>85</v>
      </c>
      <c r="W265" s="1">
        <v>4</v>
      </c>
      <c r="X265" s="67">
        <v>7</v>
      </c>
      <c r="Y265" s="68">
        <v>25</v>
      </c>
      <c r="Z265" s="54">
        <v>60</v>
      </c>
      <c r="AA265" s="73">
        <v>11</v>
      </c>
      <c r="AB265" s="73">
        <v>42</v>
      </c>
      <c r="AC265" s="103">
        <v>36.1</v>
      </c>
      <c r="AD265" s="106">
        <v>22.98</v>
      </c>
      <c r="AE265" s="103">
        <f t="shared" si="12"/>
        <v>59.08</v>
      </c>
      <c r="AF265" s="103">
        <f t="shared" si="13"/>
        <v>164.11111111111111</v>
      </c>
      <c r="AH265" s="103">
        <f>IF(ISBLANK(AC265),"",IF(ISBLANK(AA265),"",IFERROR(((AC265-AA265)/0.36/P265),"")))</f>
        <v>0.81072351421188638</v>
      </c>
      <c r="AJ265" s="103">
        <f>IF(ISBLANK(AE265),"",IF(ISBLANK(AB265),"",IFERROR(((AE265-AB265)/0.36/P265),"")))</f>
        <v>0.55167958656330751</v>
      </c>
    </row>
    <row r="266" spans="1:39" x14ac:dyDescent="0.25">
      <c r="A266" s="12" t="s">
        <v>443</v>
      </c>
      <c r="B266" s="4" t="s">
        <v>692</v>
      </c>
      <c r="C266" s="4" t="s">
        <v>661</v>
      </c>
      <c r="D266" s="4" t="s">
        <v>732</v>
      </c>
      <c r="E266" s="4" t="s">
        <v>14</v>
      </c>
      <c r="F266" s="12" t="s">
        <v>555</v>
      </c>
      <c r="G266" s="12" t="s">
        <v>556</v>
      </c>
      <c r="H266" s="24">
        <v>3</v>
      </c>
      <c r="I266" s="12" t="s">
        <v>557</v>
      </c>
      <c r="J266" s="12" t="s">
        <v>568</v>
      </c>
      <c r="K266" s="23">
        <v>951</v>
      </c>
      <c r="L266" s="94">
        <v>-2.2779990269999999</v>
      </c>
      <c r="M266" s="94">
        <v>34.027678035000001</v>
      </c>
      <c r="N266" s="21">
        <v>43083</v>
      </c>
      <c r="O266" s="21">
        <v>43169</v>
      </c>
      <c r="P266" s="23">
        <f t="shared" si="11"/>
        <v>86</v>
      </c>
      <c r="Q266" s="117">
        <v>320.24547267200001</v>
      </c>
      <c r="R266" s="87" t="s">
        <v>39</v>
      </c>
      <c r="S266" s="83">
        <v>5.5</v>
      </c>
      <c r="T266" s="83">
        <v>48</v>
      </c>
      <c r="U266" s="102">
        <v>50</v>
      </c>
      <c r="V266" s="102">
        <v>78</v>
      </c>
      <c r="W266" s="1">
        <v>2.5</v>
      </c>
      <c r="X266" s="67">
        <v>4.5</v>
      </c>
      <c r="Y266" s="68">
        <v>20</v>
      </c>
      <c r="Z266" s="54">
        <v>30</v>
      </c>
      <c r="AA266" s="73">
        <v>19</v>
      </c>
      <c r="AB266" s="73">
        <v>46</v>
      </c>
      <c r="AC266" s="103">
        <v>5.78</v>
      </c>
      <c r="AD266" s="106">
        <v>6.07</v>
      </c>
      <c r="AE266" s="103">
        <f t="shared" si="12"/>
        <v>11.850000000000001</v>
      </c>
      <c r="AF266" s="103">
        <f t="shared" si="13"/>
        <v>32.916666666666671</v>
      </c>
      <c r="AH266" s="103">
        <f>IF(ISBLANK(AC266),"",IF(ISBLANK(AA267),"",IFERROR(((AC266-AA267)/0.36/P266),"")))</f>
        <v>-3.9405684754521955E-2</v>
      </c>
      <c r="AI266" s="103">
        <f>IF(ISBLANK(AC266),"",IF(ISBLANK(AC266),"",IFERROR(((AC266-AC267)/0.36/P266),"")))</f>
        <v>0.12661498708010335</v>
      </c>
      <c r="AJ266" s="103">
        <f>IF(ISBLANK(AB267),"",IF(ISBLANK(AE266),"",IFERROR(((AE266-AB267)/0.36/P266),"")))</f>
        <v>-4.8449612403100315E-3</v>
      </c>
      <c r="AK266" s="103">
        <f>IF(ISBLANK(AE267),"",IF(ISBLANK(AE266),"",IFERROR(((AE266-AE267)/0.36/P266),"")))</f>
        <v>0.10949612403100782</v>
      </c>
    </row>
    <row r="267" spans="1:39" x14ac:dyDescent="0.25">
      <c r="A267" s="12" t="s">
        <v>444</v>
      </c>
      <c r="B267" s="4" t="s">
        <v>692</v>
      </c>
      <c r="C267" s="4" t="s">
        <v>661</v>
      </c>
      <c r="D267" s="4" t="s">
        <v>732</v>
      </c>
      <c r="E267" s="4" t="s">
        <v>14</v>
      </c>
      <c r="F267" s="12" t="s">
        <v>555</v>
      </c>
      <c r="G267" s="12" t="s">
        <v>556</v>
      </c>
      <c r="H267" s="24">
        <v>3</v>
      </c>
      <c r="I267" s="12" t="s">
        <v>559</v>
      </c>
      <c r="J267" s="12" t="s">
        <v>568</v>
      </c>
      <c r="K267" s="23">
        <v>951</v>
      </c>
      <c r="L267" s="94">
        <v>-2.2779990269999999</v>
      </c>
      <c r="M267" s="94">
        <v>34.027678035000001</v>
      </c>
      <c r="N267" s="21">
        <v>43083</v>
      </c>
      <c r="O267" s="21">
        <v>43169</v>
      </c>
      <c r="P267" s="23">
        <f t="shared" si="11"/>
        <v>86</v>
      </c>
      <c r="Q267" s="117">
        <v>320.24547267200001</v>
      </c>
      <c r="R267" s="87" t="s">
        <v>39</v>
      </c>
      <c r="S267" s="83">
        <v>5</v>
      </c>
      <c r="T267" s="83">
        <v>59.6</v>
      </c>
      <c r="U267" s="102">
        <v>58</v>
      </c>
      <c r="V267" s="102">
        <v>90</v>
      </c>
      <c r="W267" s="1">
        <v>3.5</v>
      </c>
      <c r="X267" s="67">
        <v>4.25</v>
      </c>
      <c r="Y267" s="68">
        <v>30</v>
      </c>
      <c r="Z267" s="54">
        <v>40</v>
      </c>
      <c r="AA267" s="73">
        <v>7</v>
      </c>
      <c r="AB267" s="73">
        <v>12</v>
      </c>
      <c r="AC267" s="103">
        <v>1.86</v>
      </c>
      <c r="AD267" s="106">
        <v>6.6</v>
      </c>
      <c r="AE267" s="103">
        <f t="shared" si="12"/>
        <v>8.4599999999999991</v>
      </c>
      <c r="AF267" s="103">
        <f t="shared" si="13"/>
        <v>23.5</v>
      </c>
      <c r="AH267" s="103">
        <f>IF(ISBLANK(AC267),"",IF(ISBLANK(AA267),"",IFERROR(((AC267-AA267)/0.36/P267),"")))</f>
        <v>-0.16602067183462532</v>
      </c>
      <c r="AJ267" s="103">
        <f>IF(ISBLANK(AE267),"",IF(ISBLANK(AB267),"",IFERROR(((AE267-AB267)/0.36/P267),"")))</f>
        <v>-0.11434108527131785</v>
      </c>
    </row>
    <row r="268" spans="1:39" x14ac:dyDescent="0.25">
      <c r="A268" s="12" t="s">
        <v>445</v>
      </c>
      <c r="B268" s="4" t="s">
        <v>693</v>
      </c>
      <c r="C268" s="4" t="s">
        <v>661</v>
      </c>
      <c r="D268" s="4" t="s">
        <v>733</v>
      </c>
      <c r="E268" s="4" t="s">
        <v>14</v>
      </c>
      <c r="F268" s="12" t="s">
        <v>555</v>
      </c>
      <c r="G268" s="12" t="s">
        <v>556</v>
      </c>
      <c r="H268" s="24">
        <v>4</v>
      </c>
      <c r="I268" s="12" t="s">
        <v>557</v>
      </c>
      <c r="J268" s="12" t="s">
        <v>568</v>
      </c>
      <c r="K268" s="23">
        <v>950</v>
      </c>
      <c r="L268" s="94">
        <v>-2.2788369660000001</v>
      </c>
      <c r="M268" s="94">
        <v>34.031883989999997</v>
      </c>
      <c r="N268" s="21">
        <v>43083</v>
      </c>
      <c r="O268" s="21">
        <v>43169</v>
      </c>
      <c r="P268" s="23">
        <f t="shared" si="11"/>
        <v>86</v>
      </c>
      <c r="Q268" s="117">
        <v>320.24547267200001</v>
      </c>
      <c r="R268" s="87" t="s">
        <v>39</v>
      </c>
      <c r="S268" s="83">
        <v>5</v>
      </c>
      <c r="T268" s="83">
        <v>57.4</v>
      </c>
      <c r="U268" s="102">
        <v>20</v>
      </c>
      <c r="V268" s="102">
        <v>60</v>
      </c>
      <c r="W268" s="1">
        <v>6</v>
      </c>
      <c r="X268" s="67">
        <v>10.25</v>
      </c>
      <c r="Y268" s="68">
        <v>15</v>
      </c>
      <c r="Z268" s="54">
        <v>35</v>
      </c>
      <c r="AA268" s="73">
        <v>21</v>
      </c>
      <c r="AB268" s="73">
        <v>62.29</v>
      </c>
      <c r="AC268" s="103">
        <v>11.98</v>
      </c>
      <c r="AD268" s="106">
        <v>17.45</v>
      </c>
      <c r="AE268" s="103">
        <f t="shared" si="12"/>
        <v>29.43</v>
      </c>
      <c r="AF268" s="103">
        <f t="shared" si="13"/>
        <v>81.75</v>
      </c>
      <c r="AH268" s="103">
        <f>IF(ISBLANK(AC268),"",IF(ISBLANK(AA269),"",IFERROR(((AC268-AA269)/0.36/P268),"")))</f>
        <v>-6.4599483204132993E-4</v>
      </c>
      <c r="AI268" s="103">
        <f>IF(ISBLANK(AC268),"",IF(ISBLANK(AC268),"",IFERROR(((AC268-AC269)/0.36/P268),"")))</f>
        <v>0.17441860465116282</v>
      </c>
      <c r="AJ268" s="103">
        <f>IF(ISBLANK(AB269),"",IF(ISBLANK(AE268),"",IFERROR(((AE268-AB269)/0.36/P268),"")))</f>
        <v>4.6188630490956062E-2</v>
      </c>
      <c r="AK268" s="103">
        <f>IF(ISBLANK(AE269),"",IF(ISBLANK(AE268),"",IFERROR(((AE268-AE269)/0.36/P268),"")))</f>
        <v>0.40374677002583981</v>
      </c>
    </row>
    <row r="269" spans="1:39" x14ac:dyDescent="0.25">
      <c r="A269" s="12" t="s">
        <v>446</v>
      </c>
      <c r="B269" s="4" t="s">
        <v>693</v>
      </c>
      <c r="C269" s="4" t="s">
        <v>661</v>
      </c>
      <c r="D269" s="4" t="s">
        <v>733</v>
      </c>
      <c r="E269" s="4" t="s">
        <v>14</v>
      </c>
      <c r="F269" s="12" t="s">
        <v>555</v>
      </c>
      <c r="G269" s="12" t="s">
        <v>556</v>
      </c>
      <c r="H269" s="24">
        <v>4</v>
      </c>
      <c r="I269" s="12" t="s">
        <v>559</v>
      </c>
      <c r="J269" s="12" t="s">
        <v>568</v>
      </c>
      <c r="K269" s="23">
        <v>950</v>
      </c>
      <c r="L269" s="94">
        <v>-2.2788369660000001</v>
      </c>
      <c r="M269" s="94">
        <v>34.031883989999997</v>
      </c>
      <c r="N269" s="21">
        <v>43083</v>
      </c>
      <c r="O269" s="21">
        <v>43169</v>
      </c>
      <c r="P269" s="23">
        <f t="shared" si="11"/>
        <v>86</v>
      </c>
      <c r="Q269" s="117">
        <v>320.24547267200001</v>
      </c>
      <c r="R269" s="87" t="s">
        <v>39</v>
      </c>
      <c r="S269" s="83">
        <v>3.5</v>
      </c>
      <c r="T269" s="83">
        <v>73.8</v>
      </c>
      <c r="U269" s="102">
        <v>50</v>
      </c>
      <c r="V269" s="102">
        <v>65</v>
      </c>
      <c r="W269" s="1">
        <v>2.5</v>
      </c>
      <c r="X269" s="67">
        <v>3.25</v>
      </c>
      <c r="Y269" s="68">
        <v>25</v>
      </c>
      <c r="Z269" s="54">
        <v>35</v>
      </c>
      <c r="AA269" s="73">
        <v>12</v>
      </c>
      <c r="AB269" s="73">
        <v>28</v>
      </c>
      <c r="AC269" s="103">
        <v>6.58</v>
      </c>
      <c r="AD269" s="106">
        <v>10.35</v>
      </c>
      <c r="AE269" s="103">
        <f t="shared" si="12"/>
        <v>16.93</v>
      </c>
      <c r="AF269" s="103">
        <f t="shared" si="13"/>
        <v>47.027777777777779</v>
      </c>
      <c r="AH269" s="103">
        <f>IF(ISBLANK(AC269),"",IF(ISBLANK(AA269),"",IFERROR(((AC269-AA269)/0.36/P269),"")))</f>
        <v>-0.17506459948320413</v>
      </c>
      <c r="AJ269" s="103">
        <f>IF(ISBLANK(AE269),"",IF(ISBLANK(AB269),"",IFERROR(((AE269-AB269)/0.36/P269),"")))</f>
        <v>-0.35755813953488375</v>
      </c>
    </row>
    <row r="270" spans="1:39" x14ac:dyDescent="0.25">
      <c r="A270" s="12" t="s">
        <v>447</v>
      </c>
      <c r="B270" s="4" t="s">
        <v>694</v>
      </c>
      <c r="C270" s="4" t="s">
        <v>662</v>
      </c>
      <c r="D270" s="4" t="s">
        <v>734</v>
      </c>
      <c r="E270" s="4" t="s">
        <v>15</v>
      </c>
      <c r="F270" s="12" t="s">
        <v>555</v>
      </c>
      <c r="G270" s="12" t="s">
        <v>560</v>
      </c>
      <c r="H270" s="24">
        <v>1</v>
      </c>
      <c r="I270" s="12" t="s">
        <v>557</v>
      </c>
      <c r="J270" s="12" t="s">
        <v>568</v>
      </c>
      <c r="K270" s="23">
        <v>957</v>
      </c>
      <c r="L270" s="94">
        <v>-2.3500519620000002</v>
      </c>
      <c r="M270" s="94">
        <v>34.049975992999997</v>
      </c>
      <c r="N270" s="21">
        <v>43082</v>
      </c>
      <c r="O270" s="21">
        <v>43168</v>
      </c>
      <c r="P270" s="23">
        <f t="shared" si="11"/>
        <v>86</v>
      </c>
      <c r="Q270" s="117">
        <v>297.54515616499998</v>
      </c>
      <c r="R270" s="87" t="s">
        <v>23</v>
      </c>
      <c r="S270" s="83">
        <v>1.5</v>
      </c>
      <c r="T270" s="83">
        <v>2.1</v>
      </c>
      <c r="U270" s="102">
        <v>80</v>
      </c>
      <c r="V270" s="102">
        <v>95</v>
      </c>
      <c r="W270" s="1">
        <v>2.5</v>
      </c>
      <c r="X270" s="67">
        <v>3.5</v>
      </c>
      <c r="Y270" s="68">
        <v>75</v>
      </c>
      <c r="Z270" s="54">
        <v>90</v>
      </c>
      <c r="AA270" s="73">
        <v>12</v>
      </c>
      <c r="AB270" s="73">
        <v>16</v>
      </c>
      <c r="AC270" s="103">
        <v>40.21</v>
      </c>
      <c r="AD270" s="106">
        <v>4</v>
      </c>
      <c r="AE270" s="103">
        <f t="shared" si="12"/>
        <v>44.21</v>
      </c>
      <c r="AF270" s="103">
        <f t="shared" si="13"/>
        <v>122.80555555555556</v>
      </c>
      <c r="AH270" s="103">
        <f>IF(ISBLANK(AC270),"",IF(ISBLANK(AA271),"",IFERROR(((AC270-AA271)/0.36/P270),"")))</f>
        <v>1.0726744186046511</v>
      </c>
      <c r="AI270" s="103">
        <f>IF(ISBLANK(AC270),"",IF(ISBLANK(AC270),"",IFERROR(((AC270-AC271)/0.36/P270),"")))</f>
        <v>0.74192506459948326</v>
      </c>
      <c r="AJ270" s="103">
        <f>IF(ISBLANK(AB271),"",IF(ISBLANK(AE270),"",IFERROR(((AE270-AB271)/0.36/P270),"")))</f>
        <v>1.1695736434108528</v>
      </c>
      <c r="AK270" s="103">
        <f>IF(ISBLANK(AE271),"",IF(ISBLANK(AE270),"",IFERROR(((AE270-AE271)/0.36/P270),"")))</f>
        <v>0.84851421188630494</v>
      </c>
    </row>
    <row r="271" spans="1:39" x14ac:dyDescent="0.25">
      <c r="A271" s="12" t="s">
        <v>448</v>
      </c>
      <c r="B271" s="4" t="s">
        <v>694</v>
      </c>
      <c r="C271" s="4" t="s">
        <v>662</v>
      </c>
      <c r="D271" s="4" t="s">
        <v>734</v>
      </c>
      <c r="E271" s="4" t="s">
        <v>15</v>
      </c>
      <c r="F271" s="12" t="s">
        <v>555</v>
      </c>
      <c r="G271" s="12" t="s">
        <v>560</v>
      </c>
      <c r="H271" s="24">
        <v>1</v>
      </c>
      <c r="I271" s="12" t="s">
        <v>559</v>
      </c>
      <c r="J271" s="12" t="s">
        <v>568</v>
      </c>
      <c r="K271" s="23">
        <v>957</v>
      </c>
      <c r="L271" s="94">
        <v>-2.3500519620000002</v>
      </c>
      <c r="M271" s="94">
        <v>34.049975992999997</v>
      </c>
      <c r="N271" s="21">
        <v>43082</v>
      </c>
      <c r="O271" s="21">
        <v>43168</v>
      </c>
      <c r="P271" s="23">
        <f t="shared" si="11"/>
        <v>86</v>
      </c>
      <c r="Q271" s="117">
        <v>297.54515616499998</v>
      </c>
      <c r="R271" s="87" t="s">
        <v>23</v>
      </c>
      <c r="S271" s="83">
        <v>2</v>
      </c>
      <c r="T271" s="83">
        <v>8.6999999999999993</v>
      </c>
      <c r="U271" s="102">
        <v>75</v>
      </c>
      <c r="V271" s="102">
        <v>85</v>
      </c>
      <c r="W271" s="1">
        <v>1.5</v>
      </c>
      <c r="X271" s="67">
        <v>2.13</v>
      </c>
      <c r="Y271" s="68">
        <v>75</v>
      </c>
      <c r="Z271" s="54">
        <v>80</v>
      </c>
      <c r="AA271" s="73">
        <v>7</v>
      </c>
      <c r="AB271" s="73">
        <v>8</v>
      </c>
      <c r="AC271" s="103">
        <v>17.239999999999998</v>
      </c>
      <c r="AD271" s="106">
        <v>0.7</v>
      </c>
      <c r="AE271" s="103">
        <f t="shared" si="12"/>
        <v>17.939999999999998</v>
      </c>
      <c r="AF271" s="103">
        <f t="shared" si="13"/>
        <v>49.833333333333329</v>
      </c>
      <c r="AH271" s="103">
        <f>IF(ISBLANK(AC271),"",IF(ISBLANK(AA271),"",IFERROR(((AC271-AA271)/0.36/P271),"")))</f>
        <v>0.33074935400516792</v>
      </c>
      <c r="AJ271" s="103">
        <f>IF(ISBLANK(AE271),"",IF(ISBLANK(AB271),"",IFERROR(((AE271-AB271)/0.36/P271),"")))</f>
        <v>0.32105943152454774</v>
      </c>
    </row>
    <row r="272" spans="1:39" x14ac:dyDescent="0.25">
      <c r="A272" s="12" t="s">
        <v>449</v>
      </c>
      <c r="B272" s="4" t="s">
        <v>695</v>
      </c>
      <c r="C272" s="4" t="s">
        <v>662</v>
      </c>
      <c r="D272" s="4" t="s">
        <v>735</v>
      </c>
      <c r="E272" s="4" t="s">
        <v>15</v>
      </c>
      <c r="F272" s="12" t="s">
        <v>555</v>
      </c>
      <c r="G272" s="12" t="s">
        <v>560</v>
      </c>
      <c r="H272" s="24">
        <v>2</v>
      </c>
      <c r="I272" s="12" t="s">
        <v>557</v>
      </c>
      <c r="J272" s="12" t="s">
        <v>568</v>
      </c>
      <c r="K272" s="23">
        <v>959</v>
      </c>
      <c r="L272" s="94">
        <v>-2.3484879830000001</v>
      </c>
      <c r="M272" s="94">
        <v>34.050110019999998</v>
      </c>
      <c r="N272" s="21">
        <v>43082</v>
      </c>
      <c r="O272" s="21">
        <v>43168</v>
      </c>
      <c r="P272" s="23">
        <f t="shared" si="11"/>
        <v>86</v>
      </c>
      <c r="Q272" s="117">
        <v>297.54515616499998</v>
      </c>
      <c r="R272" s="87" t="s">
        <v>23</v>
      </c>
      <c r="S272" s="83">
        <v>2.4</v>
      </c>
      <c r="T272" s="83">
        <v>6.8</v>
      </c>
      <c r="U272" s="102">
        <v>90</v>
      </c>
      <c r="V272" s="102">
        <v>95</v>
      </c>
      <c r="W272" s="1">
        <v>5.5</v>
      </c>
      <c r="X272" s="67">
        <v>16</v>
      </c>
      <c r="Y272" s="68">
        <v>67</v>
      </c>
      <c r="Z272" s="54">
        <v>95</v>
      </c>
      <c r="AA272" s="73">
        <v>9</v>
      </c>
      <c r="AB272" s="73">
        <v>20</v>
      </c>
      <c r="AC272" s="103">
        <v>53.4</v>
      </c>
      <c r="AD272" s="106">
        <v>21.38</v>
      </c>
      <c r="AE272" s="103">
        <f t="shared" si="12"/>
        <v>74.78</v>
      </c>
      <c r="AF272" s="103">
        <f t="shared" si="13"/>
        <v>207.72222222222223</v>
      </c>
      <c r="AH272" s="103">
        <f>IF(ISBLANK(AC272),"",IF(ISBLANK(AA273),"",IFERROR(((AC272-AA273)/0.36/P272),"")))</f>
        <v>1.5310077519379843</v>
      </c>
      <c r="AI272" s="103">
        <f>IF(ISBLANK(AC272),"",IF(ISBLANK(AC272),"",IFERROR(((AC272-AC273)/0.36/P272),"")))</f>
        <v>1.3065245478036178</v>
      </c>
      <c r="AJ272" s="103">
        <f>IF(ISBLANK(AB273),"",IF(ISBLANK(AE272),"",IFERROR(((AE272-AB273)/0.36/P272),"")))</f>
        <v>2.1569767441860463</v>
      </c>
      <c r="AK272" s="103">
        <f>IF(ISBLANK(AE273),"",IF(ISBLANK(AE272),"",IFERROR(((AE272-AE273)/0.36/P272),"")))</f>
        <v>1.8233204134366927</v>
      </c>
    </row>
    <row r="273" spans="1:37" x14ac:dyDescent="0.25">
      <c r="A273" s="12" t="s">
        <v>450</v>
      </c>
      <c r="B273" s="4" t="s">
        <v>695</v>
      </c>
      <c r="C273" s="4" t="s">
        <v>662</v>
      </c>
      <c r="D273" s="4" t="s">
        <v>735</v>
      </c>
      <c r="E273" s="4" t="s">
        <v>15</v>
      </c>
      <c r="F273" s="12" t="s">
        <v>555</v>
      </c>
      <c r="G273" s="12" t="s">
        <v>560</v>
      </c>
      <c r="H273" s="24">
        <v>2</v>
      </c>
      <c r="I273" s="12" t="s">
        <v>559</v>
      </c>
      <c r="J273" s="12" t="s">
        <v>568</v>
      </c>
      <c r="K273" s="23">
        <v>959</v>
      </c>
      <c r="L273" s="94">
        <v>-2.3484879830000001</v>
      </c>
      <c r="M273" s="94">
        <v>34.050110019999998</v>
      </c>
      <c r="N273" s="21">
        <v>43082</v>
      </c>
      <c r="O273" s="21">
        <v>43168</v>
      </c>
      <c r="P273" s="23">
        <f t="shared" si="11"/>
        <v>86</v>
      </c>
      <c r="Q273" s="117">
        <v>297.54515616499998</v>
      </c>
      <c r="R273" s="87" t="s">
        <v>23</v>
      </c>
      <c r="S273" s="83">
        <v>2</v>
      </c>
      <c r="T273" s="83">
        <v>5.6</v>
      </c>
      <c r="U273" s="102">
        <v>65</v>
      </c>
      <c r="V273" s="102">
        <v>80</v>
      </c>
      <c r="W273" s="1">
        <v>2.5</v>
      </c>
      <c r="X273" s="67">
        <v>3.63</v>
      </c>
      <c r="Y273" s="68">
        <v>50</v>
      </c>
      <c r="Z273" s="54">
        <v>75</v>
      </c>
      <c r="AA273" s="73">
        <v>6</v>
      </c>
      <c r="AB273" s="73">
        <v>8</v>
      </c>
      <c r="AC273" s="103">
        <v>12.95</v>
      </c>
      <c r="AD273" s="106">
        <v>5.38</v>
      </c>
      <c r="AE273" s="103">
        <f t="shared" si="12"/>
        <v>18.329999999999998</v>
      </c>
      <c r="AF273" s="103">
        <f t="shared" si="13"/>
        <v>50.916666666666664</v>
      </c>
      <c r="AH273" s="103">
        <f>IF(ISBLANK(AC273),"",IF(ISBLANK(AA273),"",IFERROR(((AC273-AA273)/0.36/P273),"")))</f>
        <v>0.2244832041343669</v>
      </c>
      <c r="AJ273" s="103">
        <f>IF(ISBLANK(AE273),"",IF(ISBLANK(AB273),"",IFERROR(((AE273-AB273)/0.36/P273),"")))</f>
        <v>0.33365633074935397</v>
      </c>
    </row>
    <row r="274" spans="1:37" x14ac:dyDescent="0.25">
      <c r="A274" s="12" t="s">
        <v>451</v>
      </c>
      <c r="B274" s="4" t="s">
        <v>696</v>
      </c>
      <c r="C274" s="4" t="s">
        <v>662</v>
      </c>
      <c r="D274" s="4" t="s">
        <v>736</v>
      </c>
      <c r="E274" s="4" t="s">
        <v>15</v>
      </c>
      <c r="F274" s="12" t="s">
        <v>555</v>
      </c>
      <c r="G274" s="12" t="s">
        <v>560</v>
      </c>
      <c r="H274" s="24">
        <v>3</v>
      </c>
      <c r="I274" s="12" t="s">
        <v>557</v>
      </c>
      <c r="J274" s="12" t="s">
        <v>568</v>
      </c>
      <c r="K274" s="23">
        <v>1022</v>
      </c>
      <c r="L274" s="94">
        <v>-2.3672930339999998</v>
      </c>
      <c r="M274" s="94">
        <v>34.062509034000001</v>
      </c>
      <c r="N274" s="21">
        <v>43082</v>
      </c>
      <c r="O274" s="21">
        <v>43168</v>
      </c>
      <c r="P274" s="23">
        <f t="shared" si="11"/>
        <v>86</v>
      </c>
      <c r="Q274" s="117">
        <v>297.54515616499998</v>
      </c>
      <c r="R274" s="87" t="s">
        <v>23</v>
      </c>
      <c r="S274" s="83">
        <v>1.5</v>
      </c>
      <c r="T274" s="83">
        <v>2.9</v>
      </c>
      <c r="U274" s="102">
        <v>70</v>
      </c>
      <c r="V274" s="102">
        <v>78</v>
      </c>
      <c r="W274" s="1">
        <v>2</v>
      </c>
      <c r="X274" s="67">
        <v>10</v>
      </c>
      <c r="Y274" s="68">
        <v>72</v>
      </c>
      <c r="Z274" s="54">
        <v>90</v>
      </c>
      <c r="AA274" s="73">
        <v>14</v>
      </c>
      <c r="AB274" s="73">
        <v>21</v>
      </c>
      <c r="AC274" s="103">
        <v>117.12</v>
      </c>
      <c r="AD274" s="106">
        <v>11.51</v>
      </c>
      <c r="AE274" s="103">
        <f t="shared" si="12"/>
        <v>128.63</v>
      </c>
      <c r="AF274" s="103">
        <f t="shared" si="13"/>
        <v>357.30555555555554</v>
      </c>
      <c r="AH274" s="103">
        <f>IF(ISBLANK(AC274),"",IF(ISBLANK(AA275),"",IFERROR(((AC274-AA275)/0.36/P274),"")))</f>
        <v>3.3020025839793283</v>
      </c>
      <c r="AI274" s="103">
        <f>IF(ISBLANK(AC274),"",IF(ISBLANK(AC274),"",IFERROR(((AC274-AC275)/0.36/P274),"")))</f>
        <v>-0.17054263565891475</v>
      </c>
      <c r="AJ274" s="103">
        <f>IF(ISBLANK(AB275),"",IF(ISBLANK(AE274),"",IFERROR(((AE274-AB275)/0.36/P274),"")))</f>
        <v>3.6091731266149876</v>
      </c>
      <c r="AK274" s="103">
        <f>IF(ISBLANK(AE275),"",IF(ISBLANK(AE274),"",IFERROR(((AE274-AE275)/0.36/P274),"")))</f>
        <v>-0.58139534883720934</v>
      </c>
    </row>
    <row r="275" spans="1:37" x14ac:dyDescent="0.25">
      <c r="A275" s="12" t="s">
        <v>452</v>
      </c>
      <c r="B275" s="4" t="s">
        <v>696</v>
      </c>
      <c r="C275" s="4" t="s">
        <v>662</v>
      </c>
      <c r="D275" s="4" t="s">
        <v>736</v>
      </c>
      <c r="E275" s="4" t="s">
        <v>15</v>
      </c>
      <c r="F275" s="12" t="s">
        <v>555</v>
      </c>
      <c r="G275" s="12" t="s">
        <v>560</v>
      </c>
      <c r="H275" s="24">
        <v>3</v>
      </c>
      <c r="I275" s="12" t="s">
        <v>559</v>
      </c>
      <c r="J275" s="12" t="s">
        <v>568</v>
      </c>
      <c r="K275" s="23">
        <v>1022</v>
      </c>
      <c r="L275" s="94">
        <v>-2.3672930339999998</v>
      </c>
      <c r="M275" s="94">
        <v>34.062509034000001</v>
      </c>
      <c r="N275" s="21">
        <v>43082</v>
      </c>
      <c r="O275" s="21">
        <v>43168</v>
      </c>
      <c r="P275" s="23">
        <f t="shared" si="11"/>
        <v>86</v>
      </c>
      <c r="Q275" s="117">
        <v>297.54515616499998</v>
      </c>
      <c r="R275" s="87" t="s">
        <v>23</v>
      </c>
      <c r="S275" s="83">
        <v>1.5</v>
      </c>
      <c r="T275" s="83">
        <v>2.2000000000000002</v>
      </c>
      <c r="U275" s="102">
        <v>85</v>
      </c>
      <c r="V275" s="102">
        <v>90</v>
      </c>
      <c r="W275" s="1">
        <v>1.5</v>
      </c>
      <c r="X275" s="67">
        <v>2.25</v>
      </c>
      <c r="Y275" s="68">
        <v>78</v>
      </c>
      <c r="Z275" s="54">
        <v>85</v>
      </c>
      <c r="AA275" s="73">
        <v>14.89</v>
      </c>
      <c r="AB275" s="73">
        <v>16.89</v>
      </c>
      <c r="AC275" s="103">
        <v>122.4</v>
      </c>
      <c r="AD275" s="106">
        <v>24.23</v>
      </c>
      <c r="AE275" s="103">
        <f t="shared" si="12"/>
        <v>146.63</v>
      </c>
      <c r="AF275" s="103">
        <f t="shared" si="13"/>
        <v>407.30555555555554</v>
      </c>
      <c r="AH275" s="103">
        <f>IF(ISBLANK(AC275),"",IF(ISBLANK(AA275),"",IFERROR(((AC275-AA275)/0.36/P275),"")))</f>
        <v>3.4725452196382434</v>
      </c>
      <c r="AJ275" s="103">
        <f>IF(ISBLANK(AE275),"",IF(ISBLANK(AB275),"",IFERROR(((AE275-AB275)/0.36/P275),"")))</f>
        <v>4.1905684754521966</v>
      </c>
    </row>
    <row r="276" spans="1:37" x14ac:dyDescent="0.25">
      <c r="A276" s="12" t="s">
        <v>453</v>
      </c>
      <c r="B276" s="4" t="s">
        <v>697</v>
      </c>
      <c r="C276" s="4" t="s">
        <v>662</v>
      </c>
      <c r="D276" s="4" t="s">
        <v>737</v>
      </c>
      <c r="E276" s="4" t="s">
        <v>15</v>
      </c>
      <c r="F276" s="12" t="s">
        <v>555</v>
      </c>
      <c r="G276" s="12" t="s">
        <v>560</v>
      </c>
      <c r="H276" s="24">
        <v>4</v>
      </c>
      <c r="I276" s="12" t="s">
        <v>557</v>
      </c>
      <c r="J276" s="12" t="s">
        <v>568</v>
      </c>
      <c r="K276" s="23">
        <v>1020</v>
      </c>
      <c r="L276" s="94">
        <v>-2.3685700170000001</v>
      </c>
      <c r="M276" s="94">
        <v>34.062585980000001</v>
      </c>
      <c r="N276" s="21">
        <v>43082</v>
      </c>
      <c r="O276" s="21">
        <v>43168</v>
      </c>
      <c r="P276" s="23">
        <f t="shared" si="11"/>
        <v>86</v>
      </c>
      <c r="Q276" s="117">
        <v>297.54515616499998</v>
      </c>
      <c r="R276" s="87" t="s">
        <v>23</v>
      </c>
      <c r="S276" s="83">
        <v>2</v>
      </c>
      <c r="T276" s="83">
        <v>3.3</v>
      </c>
      <c r="U276" s="102">
        <v>45</v>
      </c>
      <c r="V276" s="102">
        <v>75</v>
      </c>
      <c r="W276" s="1">
        <v>3.5</v>
      </c>
      <c r="X276" s="67">
        <v>20.25</v>
      </c>
      <c r="Y276" s="68">
        <v>50</v>
      </c>
      <c r="Z276" s="54">
        <v>95</v>
      </c>
      <c r="AA276" s="73">
        <v>21.78</v>
      </c>
      <c r="AB276" s="73">
        <v>56.25</v>
      </c>
      <c r="AC276" s="103">
        <v>52.47</v>
      </c>
      <c r="AD276" s="106">
        <v>47.87</v>
      </c>
      <c r="AE276" s="103">
        <f t="shared" si="12"/>
        <v>100.34</v>
      </c>
      <c r="AF276" s="103">
        <f t="shared" si="13"/>
        <v>278.72222222222223</v>
      </c>
      <c r="AH276" s="103">
        <f>IF(ISBLANK(AC276),"",IF(ISBLANK(AA277),"",IFERROR(((AC276-AA277)/0.36/P276),"")))</f>
        <v>1.500968992248062</v>
      </c>
      <c r="AI276" s="103">
        <f>IF(ISBLANK(AC276),"",IF(ISBLANK(AC276),"",IFERROR(((AC276-AC277)/0.36/P276),"")))</f>
        <v>0.93604651162790697</v>
      </c>
      <c r="AJ276" s="103">
        <f>IF(ISBLANK(AB277),"",IF(ISBLANK(AE276),"",IFERROR(((AE276-AB277)/0.36/P276),"")))</f>
        <v>2.7564599483204137</v>
      </c>
      <c r="AK276" s="103">
        <f>IF(ISBLANK(AE277),"",IF(ISBLANK(AE276),"",IFERROR(((AE276-AE277)/0.36/P276),"")))</f>
        <v>0.79069767441860483</v>
      </c>
    </row>
    <row r="277" spans="1:37" x14ac:dyDescent="0.25">
      <c r="A277" s="12" t="s">
        <v>454</v>
      </c>
      <c r="B277" s="4" t="s">
        <v>697</v>
      </c>
      <c r="C277" s="4" t="s">
        <v>662</v>
      </c>
      <c r="D277" s="4" t="s">
        <v>737</v>
      </c>
      <c r="E277" s="4" t="s">
        <v>15</v>
      </c>
      <c r="F277" s="12" t="s">
        <v>555</v>
      </c>
      <c r="G277" s="12" t="s">
        <v>560</v>
      </c>
      <c r="H277" s="24">
        <v>4</v>
      </c>
      <c r="I277" s="12" t="s">
        <v>559</v>
      </c>
      <c r="J277" s="12" t="s">
        <v>568</v>
      </c>
      <c r="K277" s="23">
        <v>1020</v>
      </c>
      <c r="L277" s="94">
        <v>-2.3685700170000001</v>
      </c>
      <c r="M277" s="94">
        <v>34.062585980000001</v>
      </c>
      <c r="N277" s="21">
        <v>43082</v>
      </c>
      <c r="O277" s="21">
        <v>43168</v>
      </c>
      <c r="P277" s="23">
        <f t="shared" si="11"/>
        <v>86</v>
      </c>
      <c r="Q277" s="117">
        <v>297.54515616499998</v>
      </c>
      <c r="R277" s="87" t="s">
        <v>23</v>
      </c>
      <c r="S277" s="83">
        <v>1.5</v>
      </c>
      <c r="T277" s="83">
        <v>4.5</v>
      </c>
      <c r="U277" s="102">
        <v>45</v>
      </c>
      <c r="V277" s="102">
        <v>70</v>
      </c>
      <c r="W277" s="1">
        <v>1.5</v>
      </c>
      <c r="X277" s="67">
        <v>4.63</v>
      </c>
      <c r="Y277" s="68">
        <v>57</v>
      </c>
      <c r="Z277" s="54">
        <v>80</v>
      </c>
      <c r="AA277" s="73">
        <v>6</v>
      </c>
      <c r="AB277" s="73">
        <v>15</v>
      </c>
      <c r="AC277" s="103">
        <v>23.49</v>
      </c>
      <c r="AD277" s="106">
        <v>52.37</v>
      </c>
      <c r="AE277" s="103">
        <f t="shared" si="12"/>
        <v>75.86</v>
      </c>
      <c r="AF277" s="103">
        <f t="shared" si="13"/>
        <v>210.72222222222223</v>
      </c>
      <c r="AH277" s="103">
        <f>IF(ISBLANK(AC277),"",IF(ISBLANK(AA277),"",IFERROR(((AC277-AA277)/0.36/P277),"")))</f>
        <v>0.56492248062015493</v>
      </c>
      <c r="AJ277" s="103">
        <f>IF(ISBLANK(AE277),"",IF(ISBLANK(AB277),"",IFERROR(((AE277-AB277)/0.36/P277),"")))</f>
        <v>1.965762273901809</v>
      </c>
    </row>
    <row r="278" spans="1:37" x14ac:dyDescent="0.25">
      <c r="A278" s="12" t="s">
        <v>455</v>
      </c>
      <c r="B278" s="4" t="s">
        <v>698</v>
      </c>
      <c r="C278" s="4" t="s">
        <v>663</v>
      </c>
      <c r="D278" s="4" t="s">
        <v>738</v>
      </c>
      <c r="E278" s="4" t="s">
        <v>31</v>
      </c>
      <c r="F278" s="12" t="s">
        <v>561</v>
      </c>
      <c r="G278" s="12" t="s">
        <v>556</v>
      </c>
      <c r="H278" s="24">
        <v>1</v>
      </c>
      <c r="I278" s="12" t="s">
        <v>557</v>
      </c>
      <c r="J278" s="12" t="s">
        <v>568</v>
      </c>
      <c r="K278" s="23">
        <v>995</v>
      </c>
      <c r="L278" s="94">
        <v>-3.2993320000000002</v>
      </c>
      <c r="M278" s="94">
        <v>34.848457965999998</v>
      </c>
      <c r="N278" s="21">
        <v>43080</v>
      </c>
      <c r="O278" s="21">
        <v>43166</v>
      </c>
      <c r="P278" s="23">
        <f t="shared" si="11"/>
        <v>86</v>
      </c>
      <c r="Q278" s="117">
        <v>426.87334890699998</v>
      </c>
      <c r="R278" s="87" t="s">
        <v>94</v>
      </c>
      <c r="S278" s="83">
        <v>2.5</v>
      </c>
      <c r="T278" s="83">
        <v>3.3</v>
      </c>
      <c r="U278" s="102">
        <v>18</v>
      </c>
      <c r="V278" s="102">
        <v>30</v>
      </c>
      <c r="W278" s="1">
        <v>2.5</v>
      </c>
      <c r="X278" s="67">
        <v>11.25</v>
      </c>
      <c r="Y278" s="68">
        <v>13</v>
      </c>
      <c r="Z278" s="54">
        <v>50</v>
      </c>
      <c r="AA278" s="73">
        <v>7.7</v>
      </c>
      <c r="AB278" s="73">
        <v>29.7</v>
      </c>
      <c r="AC278" s="103">
        <v>6.53</v>
      </c>
      <c r="AD278" s="106">
        <v>33.590000000000003</v>
      </c>
      <c r="AE278" s="103">
        <f t="shared" si="12"/>
        <v>40.120000000000005</v>
      </c>
      <c r="AF278" s="103">
        <f t="shared" si="13"/>
        <v>111.44444444444446</v>
      </c>
      <c r="AH278" s="103">
        <f>IF(ISBLANK(AC278),"",IF(ISBLANK(AA280),"",IFERROR(((AC278-AA280)/0.36/P278),"")))</f>
        <v>0.14631782945736435</v>
      </c>
      <c r="AI278" s="103">
        <f>IF(ISBLANK(AC278),"",IF(ISBLANK(AC280),"",IFERROR(((AC278-AC280)/0.36/P278),"")))</f>
        <v>0.19541343669250646</v>
      </c>
      <c r="AJ278" s="103">
        <f>IF(ISBLANK(AE278),"",IF(ISBLANK(AB280),"",IFERROR(((AE278-AB280)/0.36/P278),"")))</f>
        <v>1.1666666666666667</v>
      </c>
      <c r="AK278" s="103">
        <f>IF(ISBLANK(AE280),"",IF(ISBLANK(AE278),"",IFERROR(((AE278-AE280)/0.36/P278),"")))</f>
        <v>1.169573643410853</v>
      </c>
    </row>
    <row r="279" spans="1:37" x14ac:dyDescent="0.25">
      <c r="A279" s="12" t="s">
        <v>456</v>
      </c>
      <c r="B279" s="4" t="s">
        <v>698</v>
      </c>
      <c r="C279" s="4" t="s">
        <v>663</v>
      </c>
      <c r="D279" s="4" t="s">
        <v>738</v>
      </c>
      <c r="E279" s="4" t="s">
        <v>31</v>
      </c>
      <c r="F279" s="12" t="s">
        <v>561</v>
      </c>
      <c r="G279" s="12" t="s">
        <v>556</v>
      </c>
      <c r="H279" s="24">
        <v>1</v>
      </c>
      <c r="I279" s="12" t="s">
        <v>562</v>
      </c>
      <c r="J279" s="12" t="s">
        <v>568</v>
      </c>
      <c r="K279" s="23">
        <v>995</v>
      </c>
      <c r="L279" s="94">
        <v>-3.2993320000000002</v>
      </c>
      <c r="M279" s="94">
        <v>34.848457965999998</v>
      </c>
      <c r="N279" s="21">
        <v>43080</v>
      </c>
      <c r="O279" s="21">
        <v>43166</v>
      </c>
      <c r="P279" s="23">
        <f t="shared" ref="P279:P342" si="14">O279-N279</f>
        <v>86</v>
      </c>
      <c r="Q279" s="117">
        <v>426.87334890699998</v>
      </c>
      <c r="R279" s="87" t="s">
        <v>94</v>
      </c>
      <c r="S279" s="83">
        <v>2.5</v>
      </c>
      <c r="T279" s="83">
        <v>3.3</v>
      </c>
      <c r="U279" s="102">
        <v>20</v>
      </c>
      <c r="V279" s="102">
        <v>35</v>
      </c>
      <c r="W279" s="1">
        <v>3.5</v>
      </c>
      <c r="X279" s="67">
        <v>20.25</v>
      </c>
      <c r="Y279" s="68">
        <v>30</v>
      </c>
      <c r="Z279" s="54">
        <v>75</v>
      </c>
      <c r="AA279" s="73">
        <v>11.96</v>
      </c>
      <c r="AB279" s="73">
        <v>13.96</v>
      </c>
      <c r="AC279" s="103">
        <v>47.08</v>
      </c>
      <c r="AD279" s="106">
        <v>44.5</v>
      </c>
      <c r="AE279" s="103">
        <f t="shared" si="12"/>
        <v>91.58</v>
      </c>
      <c r="AF279" s="103">
        <f t="shared" si="13"/>
        <v>254.38888888888889</v>
      </c>
      <c r="AH279" s="103">
        <f>IF(ISBLANK(AC279),"",IF(ISBLANK(AA280),"",IFERROR(((AC279-AA280)/0.36/P279),"")))</f>
        <v>1.4560723514211886</v>
      </c>
      <c r="AI279" s="103">
        <f>IF(ISBLANK(AC279),"",IF(ISBLANK(AC280),"",IFERROR(((AC279-AC280)/0.36/P279),"")))</f>
        <v>1.5051679586563309</v>
      </c>
      <c r="AJ279" s="103">
        <f>IF(ISBLANK(AE279),"",IF(ISBLANK(AB280),"",IFERROR(((AE279-AB280)/0.36/P279),"")))</f>
        <v>2.8288113695090438</v>
      </c>
      <c r="AK279" s="103">
        <f>IF(ISBLANK(AE280),"",IF(ISBLANK(AE279),"",IFERROR(((AE279-AE280)/0.36/P279),"")))</f>
        <v>2.83171834625323</v>
      </c>
    </row>
    <row r="280" spans="1:37" x14ac:dyDescent="0.25">
      <c r="A280" s="12" t="s">
        <v>457</v>
      </c>
      <c r="B280" s="4" t="s">
        <v>698</v>
      </c>
      <c r="C280" s="4" t="s">
        <v>663</v>
      </c>
      <c r="D280" s="4" t="s">
        <v>738</v>
      </c>
      <c r="E280" s="4" t="s">
        <v>31</v>
      </c>
      <c r="F280" s="12" t="s">
        <v>561</v>
      </c>
      <c r="G280" s="12" t="s">
        <v>556</v>
      </c>
      <c r="H280" s="24">
        <v>1</v>
      </c>
      <c r="I280" s="12" t="s">
        <v>559</v>
      </c>
      <c r="J280" s="12" t="s">
        <v>568</v>
      </c>
      <c r="K280" s="23">
        <v>995</v>
      </c>
      <c r="L280" s="94">
        <v>-3.2993320000000002</v>
      </c>
      <c r="M280" s="94">
        <v>34.848457965999998</v>
      </c>
      <c r="N280" s="21">
        <v>43080</v>
      </c>
      <c r="O280" s="21">
        <v>43166</v>
      </c>
      <c r="P280" s="23">
        <f t="shared" si="14"/>
        <v>86</v>
      </c>
      <c r="Q280" s="117">
        <v>426.87334890699998</v>
      </c>
      <c r="R280" s="87" t="s">
        <v>94</v>
      </c>
      <c r="S280" s="81">
        <v>1</v>
      </c>
      <c r="T280" s="81">
        <v>2.1</v>
      </c>
      <c r="U280" s="25">
        <v>20</v>
      </c>
      <c r="V280" s="25">
        <v>30</v>
      </c>
      <c r="W280" s="1">
        <v>0.5</v>
      </c>
      <c r="X280" s="67">
        <v>2</v>
      </c>
      <c r="Y280" s="68">
        <v>2</v>
      </c>
      <c r="Z280" s="54">
        <v>10</v>
      </c>
      <c r="AA280" s="73">
        <v>2</v>
      </c>
      <c r="AB280" s="73">
        <v>4</v>
      </c>
      <c r="AC280" s="103">
        <v>0.48</v>
      </c>
      <c r="AD280" s="106">
        <v>3.43</v>
      </c>
      <c r="AE280" s="103">
        <f t="shared" si="12"/>
        <v>3.91</v>
      </c>
      <c r="AF280" s="103">
        <f t="shared" si="13"/>
        <v>10.861111111111112</v>
      </c>
      <c r="AH280" s="103">
        <f>IF(ISBLANK(AC280),"",IF(ISBLANK(AA280),"",IFERROR(((AC280-AA280)/0.36/P280),"")))</f>
        <v>-4.909560723514212E-2</v>
      </c>
      <c r="AJ280" s="103">
        <f>IF(ISBLANK(AE280),"",IF(ISBLANK(AB280),"",IFERROR(((AE280-AB280)/0.36/P280),"")))</f>
        <v>-2.9069767441860421E-3</v>
      </c>
    </row>
    <row r="281" spans="1:37" x14ac:dyDescent="0.25">
      <c r="A281" s="12" t="s">
        <v>458</v>
      </c>
      <c r="B281" s="4" t="s">
        <v>699</v>
      </c>
      <c r="C281" s="4" t="s">
        <v>663</v>
      </c>
      <c r="D281" s="4" t="s">
        <v>739</v>
      </c>
      <c r="E281" s="4" t="s">
        <v>31</v>
      </c>
      <c r="F281" s="12" t="s">
        <v>561</v>
      </c>
      <c r="G281" s="12" t="s">
        <v>556</v>
      </c>
      <c r="H281" s="24">
        <v>2</v>
      </c>
      <c r="I281" s="12" t="s">
        <v>557</v>
      </c>
      <c r="J281" s="12" t="s">
        <v>568</v>
      </c>
      <c r="K281" s="23">
        <v>980</v>
      </c>
      <c r="L281" s="94">
        <v>-3.3032679740000002</v>
      </c>
      <c r="M281" s="94">
        <v>34.847795963000003</v>
      </c>
      <c r="N281" s="21">
        <v>43080</v>
      </c>
      <c r="O281" s="21">
        <v>43166</v>
      </c>
      <c r="P281" s="23">
        <f t="shared" si="14"/>
        <v>86</v>
      </c>
      <c r="Q281" s="117">
        <v>426.87334890699998</v>
      </c>
      <c r="R281" s="87" t="s">
        <v>94</v>
      </c>
      <c r="S281" s="81">
        <v>1</v>
      </c>
      <c r="T281" s="81">
        <v>2.7</v>
      </c>
      <c r="U281" s="25">
        <v>15</v>
      </c>
      <c r="V281" s="25">
        <v>30</v>
      </c>
      <c r="W281" s="1">
        <v>1.5</v>
      </c>
      <c r="X281" s="67">
        <v>11.75</v>
      </c>
      <c r="Y281" s="68">
        <v>20</v>
      </c>
      <c r="Z281" s="54">
        <v>48</v>
      </c>
      <c r="AA281" s="73">
        <v>4</v>
      </c>
      <c r="AB281" s="73">
        <v>20.87</v>
      </c>
      <c r="AC281" s="103">
        <v>16.989999999999998</v>
      </c>
      <c r="AD281" s="106">
        <v>21.05</v>
      </c>
      <c r="AE281" s="103">
        <f t="shared" si="12"/>
        <v>38.04</v>
      </c>
      <c r="AF281" s="103">
        <f t="shared" si="13"/>
        <v>105.66666666666667</v>
      </c>
      <c r="AH281" s="103">
        <f>IF(ISBLANK(AC281),"",IF(ISBLANK(AA283),"",IFERROR(((AC281-AA283)/0.36/P281),"")))</f>
        <v>0.48417312661498707</v>
      </c>
      <c r="AI281" s="103">
        <f>IF(ISBLANK(AC281),"",IF(ISBLANK(AC283),"",IFERROR(((AC281-AC283)/0.36/P281),"")))</f>
        <v>0.34722222222222215</v>
      </c>
      <c r="AJ281" s="103">
        <f>IF(ISBLANK(AE281),"",IF(ISBLANK(AB283),"",IFERROR(((AE281-AB283)/0.36/P281),"")))</f>
        <v>1.0671834625322998</v>
      </c>
      <c r="AK281" s="103">
        <f>IF(ISBLANK(AE283),"",IF(ISBLANK(AE281),"",IFERROR(((AE281-AE283)/0.36/P281),"")))</f>
        <v>0.92248062015503873</v>
      </c>
    </row>
    <row r="282" spans="1:37" x14ac:dyDescent="0.25">
      <c r="A282" s="12" t="s">
        <v>365</v>
      </c>
      <c r="B282" s="4" t="s">
        <v>699</v>
      </c>
      <c r="C282" s="4" t="s">
        <v>663</v>
      </c>
      <c r="D282" s="4" t="s">
        <v>739</v>
      </c>
      <c r="E282" s="4" t="s">
        <v>31</v>
      </c>
      <c r="F282" s="12" t="s">
        <v>561</v>
      </c>
      <c r="G282" s="12" t="s">
        <v>556</v>
      </c>
      <c r="H282" s="24">
        <v>2</v>
      </c>
      <c r="I282" s="12" t="s">
        <v>562</v>
      </c>
      <c r="J282" s="12" t="s">
        <v>568</v>
      </c>
      <c r="K282" s="23">
        <v>980</v>
      </c>
      <c r="L282" s="94">
        <v>-3.3032679740000002</v>
      </c>
      <c r="M282" s="94">
        <v>34.847795963000003</v>
      </c>
      <c r="N282" s="21">
        <v>43080</v>
      </c>
      <c r="O282" s="21">
        <v>43166</v>
      </c>
      <c r="P282" s="23">
        <f t="shared" si="14"/>
        <v>86</v>
      </c>
      <c r="Q282" s="117">
        <v>426.87334890699998</v>
      </c>
      <c r="R282" s="87" t="s">
        <v>94</v>
      </c>
      <c r="S282" s="81">
        <v>1</v>
      </c>
      <c r="T282" s="81">
        <v>1.6</v>
      </c>
      <c r="U282" s="25">
        <v>10</v>
      </c>
      <c r="V282" s="25">
        <v>15</v>
      </c>
      <c r="W282" s="1">
        <v>2</v>
      </c>
      <c r="X282" s="67">
        <v>5.75</v>
      </c>
      <c r="Y282" s="68">
        <v>10</v>
      </c>
      <c r="Z282" s="54">
        <v>41</v>
      </c>
      <c r="AA282" s="73">
        <v>5</v>
      </c>
      <c r="AB282" s="73">
        <v>8</v>
      </c>
      <c r="AC282" s="103">
        <v>8.75</v>
      </c>
      <c r="AD282" s="106">
        <v>28.29</v>
      </c>
      <c r="AE282" s="103">
        <f t="shared" si="12"/>
        <v>37.04</v>
      </c>
      <c r="AF282" s="103">
        <f t="shared" si="13"/>
        <v>102.88888888888889</v>
      </c>
      <c r="AH282" s="103">
        <f>IF(ISBLANK(AC282),"",IF(ISBLANK(AA283),"",IFERROR(((AC282-AA283)/0.36/P282),"")))</f>
        <v>0.21802325581395349</v>
      </c>
      <c r="AI282" s="103">
        <f>IF(ISBLANK(AC282),"",IF(ISBLANK(AC283),"",IFERROR(((AC282-AC283)/0.36/P282),"")))</f>
        <v>8.1072351421188626E-2</v>
      </c>
      <c r="AJ282" s="103">
        <f>IF(ISBLANK(AE282),"",IF(ISBLANK(AB283),"",IFERROR(((AE282-AB283)/0.36/P282),"")))</f>
        <v>1.0348837209302326</v>
      </c>
      <c r="AK282" s="103">
        <f>IF(ISBLANK(AE283),"",IF(ISBLANK(AE282),"",IFERROR(((AE282-AE283)/0.36/P282),"")))</f>
        <v>0.89018087855297157</v>
      </c>
    </row>
    <row r="283" spans="1:37" x14ac:dyDescent="0.25">
      <c r="A283" s="12" t="s">
        <v>459</v>
      </c>
      <c r="B283" s="4" t="s">
        <v>699</v>
      </c>
      <c r="C283" s="4" t="s">
        <v>663</v>
      </c>
      <c r="D283" s="12" t="s">
        <v>739</v>
      </c>
      <c r="E283" s="4" t="s">
        <v>31</v>
      </c>
      <c r="F283" s="12" t="s">
        <v>561</v>
      </c>
      <c r="G283" s="12" t="s">
        <v>556</v>
      </c>
      <c r="H283" s="24">
        <v>2</v>
      </c>
      <c r="I283" s="12" t="s">
        <v>559</v>
      </c>
      <c r="J283" s="12" t="s">
        <v>568</v>
      </c>
      <c r="K283" s="24">
        <v>980</v>
      </c>
      <c r="L283" s="94">
        <v>-3.3032679740000002</v>
      </c>
      <c r="M283" s="94">
        <v>34.847795963000003</v>
      </c>
      <c r="N283" s="21">
        <v>43080</v>
      </c>
      <c r="O283" s="21">
        <v>43166</v>
      </c>
      <c r="P283" s="23">
        <f t="shared" si="14"/>
        <v>86</v>
      </c>
      <c r="Q283" s="117">
        <v>426.87334890699998</v>
      </c>
      <c r="R283" s="87" t="s">
        <v>94</v>
      </c>
      <c r="S283" s="81">
        <v>1.5</v>
      </c>
      <c r="T283" s="81">
        <v>2.2999999999999998</v>
      </c>
      <c r="U283" s="25">
        <v>15</v>
      </c>
      <c r="V283" s="25">
        <v>30</v>
      </c>
      <c r="W283" s="1">
        <v>1</v>
      </c>
      <c r="X283" s="67">
        <v>2.25</v>
      </c>
      <c r="Y283" s="68">
        <v>8</v>
      </c>
      <c r="Z283" s="54">
        <v>20</v>
      </c>
      <c r="AA283" s="73">
        <v>2</v>
      </c>
      <c r="AB283" s="73">
        <v>5</v>
      </c>
      <c r="AC283" s="103">
        <v>6.24</v>
      </c>
      <c r="AD283" s="106">
        <v>3.24</v>
      </c>
      <c r="AE283" s="103">
        <f t="shared" si="12"/>
        <v>9.48</v>
      </c>
      <c r="AF283" s="103">
        <f t="shared" si="13"/>
        <v>26.333333333333336</v>
      </c>
      <c r="AH283" s="103">
        <f>IF(ISBLANK(AC283),"",IF(ISBLANK(AA283),"",IFERROR(((AC283-AA283)/0.36/P283),"")))</f>
        <v>0.13695090439276486</v>
      </c>
      <c r="AJ283" s="103">
        <f>IF(ISBLANK(AE283),"",IF(ISBLANK(AB283),"",IFERROR(((AE283-AB283)/0.36/P283),"")))</f>
        <v>0.144702842377261</v>
      </c>
    </row>
    <row r="284" spans="1:37" x14ac:dyDescent="0.25">
      <c r="A284" s="12" t="s">
        <v>460</v>
      </c>
      <c r="B284" s="4" t="s">
        <v>700</v>
      </c>
      <c r="C284" s="4" t="s">
        <v>663</v>
      </c>
      <c r="D284" s="4" t="s">
        <v>740</v>
      </c>
      <c r="E284" s="4" t="s">
        <v>31</v>
      </c>
      <c r="F284" s="12" t="s">
        <v>561</v>
      </c>
      <c r="G284" s="12" t="s">
        <v>556</v>
      </c>
      <c r="H284" s="24">
        <v>3</v>
      </c>
      <c r="I284" s="12" t="s">
        <v>557</v>
      </c>
      <c r="J284" s="12" t="s">
        <v>568</v>
      </c>
      <c r="K284" s="23">
        <v>998</v>
      </c>
      <c r="L284" s="94">
        <v>-3.295644969</v>
      </c>
      <c r="M284" s="94">
        <v>34.852435010999997</v>
      </c>
      <c r="N284" s="21">
        <v>43080</v>
      </c>
      <c r="O284" s="21">
        <v>43166</v>
      </c>
      <c r="P284" s="23">
        <f t="shared" si="14"/>
        <v>86</v>
      </c>
      <c r="Q284" s="117">
        <v>426.87334890699998</v>
      </c>
      <c r="R284" s="87" t="s">
        <v>94</v>
      </c>
      <c r="S284" s="81">
        <v>2.4</v>
      </c>
      <c r="T284" s="81">
        <v>2.2000000000000002</v>
      </c>
      <c r="U284" s="25">
        <v>12</v>
      </c>
      <c r="V284" s="25">
        <v>30</v>
      </c>
      <c r="W284" s="1">
        <v>3</v>
      </c>
      <c r="X284" s="67">
        <v>5</v>
      </c>
      <c r="Y284" s="68">
        <v>10</v>
      </c>
      <c r="Z284" s="54">
        <v>55</v>
      </c>
      <c r="AA284" s="73">
        <v>10.48</v>
      </c>
      <c r="AB284" s="73">
        <v>14.48</v>
      </c>
      <c r="AC284" s="103">
        <v>2.64</v>
      </c>
      <c r="AD284" s="106">
        <v>11.69</v>
      </c>
      <c r="AE284" s="103">
        <f t="shared" si="12"/>
        <v>14.33</v>
      </c>
      <c r="AF284" s="103">
        <f t="shared" si="13"/>
        <v>39.805555555555557</v>
      </c>
      <c r="AH284" s="103">
        <f>IF(ISBLANK(AC284),"",IF(ISBLANK(AA286),"",IFERROR(((AC284-AA286)/0.36/P284),"")))</f>
        <v>-1.1627906976744182E-2</v>
      </c>
      <c r="AI284" s="103">
        <f>IF(ISBLANK(AC284),"",IF(ISBLANK(AC286),"",IFERROR(((AC284-AC286)/0.36/P284),"")))</f>
        <v>-4.7803617571059435E-2</v>
      </c>
      <c r="AJ284" s="103">
        <f>IF(ISBLANK(AE284),"",IF(ISBLANK(AB286),"",IFERROR(((AE284-AB286)/0.36/P284),"")))</f>
        <v>0.30135658914728686</v>
      </c>
      <c r="AK284" s="103">
        <f>IF(ISBLANK(AE286),"",IF(ISBLANK(AE284),"",IFERROR(((AE284-AE286)/0.36/P284),"")))</f>
        <v>0.20155038759689925</v>
      </c>
    </row>
    <row r="285" spans="1:37" x14ac:dyDescent="0.25">
      <c r="A285" s="12" t="s">
        <v>461</v>
      </c>
      <c r="B285" s="4" t="s">
        <v>700</v>
      </c>
      <c r="C285" s="4" t="s">
        <v>663</v>
      </c>
      <c r="D285" s="4" t="s">
        <v>740</v>
      </c>
      <c r="E285" s="4" t="s">
        <v>31</v>
      </c>
      <c r="F285" s="12" t="s">
        <v>561</v>
      </c>
      <c r="G285" s="12" t="s">
        <v>556</v>
      </c>
      <c r="H285" s="24">
        <v>3</v>
      </c>
      <c r="I285" s="12" t="s">
        <v>562</v>
      </c>
      <c r="J285" s="12" t="s">
        <v>568</v>
      </c>
      <c r="K285" s="23">
        <v>998</v>
      </c>
      <c r="L285" s="94">
        <v>-3.295644969</v>
      </c>
      <c r="M285" s="94">
        <v>34.852435010999997</v>
      </c>
      <c r="N285" s="21">
        <v>43080</v>
      </c>
      <c r="O285" s="21">
        <v>43166</v>
      </c>
      <c r="P285" s="23">
        <f t="shared" si="14"/>
        <v>86</v>
      </c>
      <c r="Q285" s="117">
        <v>426.87334890699998</v>
      </c>
      <c r="R285" s="87" t="s">
        <v>94</v>
      </c>
      <c r="S285" s="81">
        <v>2.5</v>
      </c>
      <c r="T285" s="81">
        <v>2.1</v>
      </c>
      <c r="U285" s="25">
        <v>6</v>
      </c>
      <c r="V285" s="25">
        <v>30</v>
      </c>
      <c r="W285" s="1">
        <v>2.5</v>
      </c>
      <c r="X285" s="67">
        <v>4.13</v>
      </c>
      <c r="Y285" s="68">
        <v>25</v>
      </c>
      <c r="Z285" s="54">
        <v>55</v>
      </c>
      <c r="AA285" s="73">
        <v>2</v>
      </c>
      <c r="AB285" s="73">
        <v>8</v>
      </c>
      <c r="AC285" s="103">
        <v>12.7</v>
      </c>
      <c r="AD285" s="106">
        <v>5.89</v>
      </c>
      <c r="AE285" s="103">
        <f t="shared" si="12"/>
        <v>18.59</v>
      </c>
      <c r="AF285" s="103">
        <f t="shared" si="13"/>
        <v>51.638888888888893</v>
      </c>
      <c r="AH285" s="103">
        <f>IF(ISBLANK(AC285),"",IF(ISBLANK(AA286),"",IFERROR(((AC285-AA286)/0.36/P285),"")))</f>
        <v>0.31330749354005166</v>
      </c>
      <c r="AI285" s="103">
        <f>IF(ISBLANK(AC285),"",IF(ISBLANK(AC286),"",IFERROR(((AC285-AC286)/0.36/P285),"")))</f>
        <v>0.27713178294573637</v>
      </c>
      <c r="AJ285" s="103">
        <f>IF(ISBLANK(AE285),"",IF(ISBLANK(AB286),"",IFERROR(((AE285-AB286)/0.36/P285),"")))</f>
        <v>0.43895348837209303</v>
      </c>
      <c r="AK285" s="103">
        <f>IF(ISBLANK(AE286),"",IF(ISBLANK(AE285),"",IFERROR(((AE285-AE286)/0.36/P285),"")))</f>
        <v>0.33914728682170542</v>
      </c>
    </row>
    <row r="286" spans="1:37" x14ac:dyDescent="0.25">
      <c r="A286" s="12" t="s">
        <v>462</v>
      </c>
      <c r="B286" s="4" t="s">
        <v>700</v>
      </c>
      <c r="C286" s="4" t="s">
        <v>663</v>
      </c>
      <c r="D286" s="4" t="s">
        <v>740</v>
      </c>
      <c r="E286" s="4" t="s">
        <v>31</v>
      </c>
      <c r="F286" s="12" t="s">
        <v>561</v>
      </c>
      <c r="G286" s="12" t="s">
        <v>556</v>
      </c>
      <c r="H286" s="24">
        <v>3</v>
      </c>
      <c r="I286" s="12" t="s">
        <v>559</v>
      </c>
      <c r="J286" s="12" t="s">
        <v>568</v>
      </c>
      <c r="K286" s="23">
        <v>998</v>
      </c>
      <c r="L286" s="94">
        <v>-3.295644969</v>
      </c>
      <c r="M286" s="94">
        <v>34.852435010999997</v>
      </c>
      <c r="N286" s="21">
        <v>43080</v>
      </c>
      <c r="O286" s="21">
        <v>43166</v>
      </c>
      <c r="P286" s="23">
        <f t="shared" si="14"/>
        <v>86</v>
      </c>
      <c r="Q286" s="117">
        <v>426.87334890699998</v>
      </c>
      <c r="R286" s="87" t="s">
        <v>94</v>
      </c>
      <c r="S286" s="81">
        <v>2</v>
      </c>
      <c r="T286" s="81">
        <v>0.9</v>
      </c>
      <c r="U286" s="25">
        <v>8</v>
      </c>
      <c r="V286" s="25">
        <v>15</v>
      </c>
      <c r="W286" s="1">
        <v>3</v>
      </c>
      <c r="X286" s="67">
        <v>2</v>
      </c>
      <c r="Y286" s="68">
        <v>15</v>
      </c>
      <c r="Z286" s="54">
        <v>40</v>
      </c>
      <c r="AA286" s="73">
        <v>3</v>
      </c>
      <c r="AB286" s="73">
        <v>5</v>
      </c>
      <c r="AC286" s="103">
        <v>4.12</v>
      </c>
      <c r="AD286" s="106">
        <v>3.97</v>
      </c>
      <c r="AE286" s="103">
        <f t="shared" si="12"/>
        <v>8.09</v>
      </c>
      <c r="AF286" s="103">
        <f t="shared" si="13"/>
        <v>22.472222222222221</v>
      </c>
      <c r="AH286" s="103">
        <f>IF(ISBLANK(AC286),"",IF(ISBLANK(AA286),"",IFERROR(((AC286-AA286)/0.36/P286),"")))</f>
        <v>3.617571059431525E-2</v>
      </c>
      <c r="AJ286" s="103">
        <f>IF(ISBLANK(AE286),"",IF(ISBLANK(AB286),"",IFERROR(((AE286-AB286)/0.36/P286),"")))</f>
        <v>9.9806201550387608E-2</v>
      </c>
    </row>
    <row r="287" spans="1:37" x14ac:dyDescent="0.25">
      <c r="A287" s="12" t="s">
        <v>463</v>
      </c>
      <c r="B287" s="4" t="s">
        <v>701</v>
      </c>
      <c r="C287" s="4" t="s">
        <v>663</v>
      </c>
      <c r="D287" s="4" t="s">
        <v>741</v>
      </c>
      <c r="E287" s="4" t="s">
        <v>31</v>
      </c>
      <c r="F287" s="12" t="s">
        <v>561</v>
      </c>
      <c r="G287" s="12" t="s">
        <v>556</v>
      </c>
      <c r="H287" s="24">
        <v>4</v>
      </c>
      <c r="I287" s="12" t="s">
        <v>557</v>
      </c>
      <c r="J287" s="12" t="s">
        <v>568</v>
      </c>
      <c r="K287" s="23">
        <v>1000</v>
      </c>
      <c r="L287" s="94">
        <v>-3.296013018</v>
      </c>
      <c r="M287" s="94">
        <v>34.854326974999999</v>
      </c>
      <c r="N287" s="21">
        <v>43080</v>
      </c>
      <c r="O287" s="21">
        <v>43166</v>
      </c>
      <c r="P287" s="23">
        <f t="shared" si="14"/>
        <v>86</v>
      </c>
      <c r="Q287" s="117">
        <v>427.56816676300002</v>
      </c>
      <c r="R287" s="87" t="s">
        <v>94</v>
      </c>
      <c r="S287" s="81">
        <v>1</v>
      </c>
      <c r="T287" s="81">
        <v>6</v>
      </c>
      <c r="U287" s="25">
        <v>10</v>
      </c>
      <c r="V287" s="25">
        <v>30</v>
      </c>
      <c r="W287" s="1">
        <v>1.5</v>
      </c>
      <c r="X287" s="67">
        <v>9.3800000000000008</v>
      </c>
      <c r="Y287" s="68">
        <v>7</v>
      </c>
      <c r="Z287" s="54">
        <v>45</v>
      </c>
      <c r="AA287" s="73">
        <v>3</v>
      </c>
      <c r="AB287" s="73">
        <v>11</v>
      </c>
      <c r="AC287" s="103">
        <v>6.64</v>
      </c>
      <c r="AD287" s="106">
        <v>14.1</v>
      </c>
      <c r="AE287" s="103">
        <f t="shared" si="12"/>
        <v>20.74</v>
      </c>
      <c r="AF287" s="103">
        <f t="shared" si="13"/>
        <v>57.611111111111107</v>
      </c>
      <c r="AH287" s="103">
        <f>IF(ISBLANK(AC287),"",IF(ISBLANK(AA289),"",IFERROR(((AC287-AA289)/0.36/P287),"")))</f>
        <v>-1.1627906976744196E-2</v>
      </c>
      <c r="AI287" s="103">
        <f>IF(ISBLANK(AC287),"",IF(ISBLANK(AC289),"",IFERROR(((AC287-AC289)/0.36/P287),"")))</f>
        <v>3.5529715762273716E-3</v>
      </c>
      <c r="AJ287" s="103">
        <f>IF(ISBLANK(AE287),"",IF(ISBLANK(AB289),"",IFERROR(((AE287-AB289)/0.36/P287),"")))</f>
        <v>0.37919896640826867</v>
      </c>
      <c r="AK287" s="103">
        <f>IF(ISBLANK(AE289),"",IF(ISBLANK(AE287),"",IFERROR(((AE287-AE289)/0.36/P287),"")))</f>
        <v>-0.24903100775193812</v>
      </c>
    </row>
    <row r="288" spans="1:37" x14ac:dyDescent="0.25">
      <c r="A288" s="12" t="s">
        <v>464</v>
      </c>
      <c r="B288" s="4" t="s">
        <v>701</v>
      </c>
      <c r="C288" s="4" t="s">
        <v>663</v>
      </c>
      <c r="D288" s="4" t="s">
        <v>741</v>
      </c>
      <c r="E288" s="4" t="s">
        <v>31</v>
      </c>
      <c r="F288" s="12" t="s">
        <v>561</v>
      </c>
      <c r="G288" s="12" t="s">
        <v>556</v>
      </c>
      <c r="H288" s="24">
        <v>4</v>
      </c>
      <c r="I288" s="12" t="s">
        <v>562</v>
      </c>
      <c r="J288" s="12" t="s">
        <v>568</v>
      </c>
      <c r="K288" s="23">
        <v>1000</v>
      </c>
      <c r="L288" s="94">
        <v>-3.296013018</v>
      </c>
      <c r="M288" s="94">
        <v>34.854326974999999</v>
      </c>
      <c r="N288" s="21">
        <v>43080</v>
      </c>
      <c r="O288" s="21">
        <v>43166</v>
      </c>
      <c r="P288" s="23">
        <f t="shared" si="14"/>
        <v>86</v>
      </c>
      <c r="Q288" s="117">
        <v>427.56816676300002</v>
      </c>
      <c r="R288" s="87" t="s">
        <v>94</v>
      </c>
      <c r="T288" s="81">
        <v>3.6</v>
      </c>
      <c r="U288" s="25">
        <v>10</v>
      </c>
      <c r="V288" s="25">
        <v>40</v>
      </c>
      <c r="W288" s="1">
        <v>1.5</v>
      </c>
      <c r="X288" s="67">
        <v>2.13</v>
      </c>
      <c r="Y288" s="68">
        <v>8</v>
      </c>
      <c r="Z288" s="54">
        <v>30</v>
      </c>
      <c r="AA288" s="73">
        <v>4</v>
      </c>
      <c r="AB288" s="73">
        <v>5.3100000000000005</v>
      </c>
      <c r="AC288" s="103">
        <v>5.37</v>
      </c>
      <c r="AD288" s="106">
        <v>11.15</v>
      </c>
      <c r="AE288" s="103">
        <f t="shared" si="12"/>
        <v>16.52</v>
      </c>
      <c r="AF288" s="103">
        <f t="shared" si="13"/>
        <v>45.888888888888893</v>
      </c>
      <c r="AH288" s="103">
        <f>IF(ISBLANK(AC288),"",IF(ISBLANK(AA289),"",IFERROR(((AC288-AA289)/0.36/P288),"")))</f>
        <v>-5.2648578811369508E-2</v>
      </c>
      <c r="AI288" s="103">
        <f>IF(ISBLANK(AC288),"",IF(ISBLANK(AC289),"",IFERROR(((AC288-AC289)/0.36/P288),"")))</f>
        <v>-3.7467700258397942E-2</v>
      </c>
      <c r="AJ288" s="103">
        <f>IF(ISBLANK(AE288),"",IF(ISBLANK(AB289),"",IFERROR(((AE288-AB289)/0.36/P288),"")))</f>
        <v>0.24289405684754523</v>
      </c>
      <c r="AK288" s="103">
        <f>IF(ISBLANK(AE289),"",IF(ISBLANK(AE288),"",IFERROR(((AE288-AE289)/0.36/P288),"")))</f>
        <v>-0.38533591731266165</v>
      </c>
    </row>
    <row r="289" spans="1:37" x14ac:dyDescent="0.25">
      <c r="A289" s="12" t="s">
        <v>465</v>
      </c>
      <c r="B289" s="4" t="s">
        <v>701</v>
      </c>
      <c r="C289" s="4" t="s">
        <v>663</v>
      </c>
      <c r="D289" s="4" t="s">
        <v>741</v>
      </c>
      <c r="E289" s="4" t="s">
        <v>31</v>
      </c>
      <c r="F289" s="12" t="s">
        <v>561</v>
      </c>
      <c r="G289" s="12" t="s">
        <v>556</v>
      </c>
      <c r="H289" s="24">
        <v>4</v>
      </c>
      <c r="I289" s="12" t="s">
        <v>559</v>
      </c>
      <c r="J289" s="12" t="s">
        <v>568</v>
      </c>
      <c r="K289" s="23">
        <v>1000</v>
      </c>
      <c r="L289" s="94">
        <v>-3.296013018</v>
      </c>
      <c r="M289" s="94">
        <v>34.854326974999999</v>
      </c>
      <c r="N289" s="21">
        <v>43080</v>
      </c>
      <c r="O289" s="21">
        <v>43166</v>
      </c>
      <c r="P289" s="23">
        <f t="shared" si="14"/>
        <v>86</v>
      </c>
      <c r="Q289" s="117">
        <v>427.56816676300002</v>
      </c>
      <c r="R289" s="87" t="s">
        <v>94</v>
      </c>
      <c r="S289" s="81">
        <v>1.5</v>
      </c>
      <c r="T289" s="81">
        <v>1.5</v>
      </c>
      <c r="U289" s="25">
        <v>18</v>
      </c>
      <c r="V289" s="25">
        <v>40</v>
      </c>
      <c r="W289" s="1">
        <v>2</v>
      </c>
      <c r="X289" s="67">
        <v>3.13</v>
      </c>
      <c r="Y289" s="68">
        <v>15</v>
      </c>
      <c r="Z289" s="54">
        <v>35</v>
      </c>
      <c r="AA289" s="73">
        <v>7</v>
      </c>
      <c r="AB289" s="73">
        <v>9</v>
      </c>
      <c r="AC289" s="103">
        <v>6.53</v>
      </c>
      <c r="AD289" s="106">
        <v>21.92</v>
      </c>
      <c r="AE289" s="103">
        <f t="shared" si="12"/>
        <v>28.450000000000003</v>
      </c>
      <c r="AF289" s="103">
        <f t="shared" si="13"/>
        <v>79.027777777777786</v>
      </c>
      <c r="AH289" s="103">
        <f>IF(ISBLANK(AC289),"",IF(ISBLANK(AA289),"",IFERROR(((AC289-AA289)/0.36/P289),"")))</f>
        <v>-1.5180878552971568E-2</v>
      </c>
      <c r="AJ289" s="103">
        <f>IF(ISBLANK(AE289),"",IF(ISBLANK(AB289),"",IFERROR(((AE289-AB289)/0.36/P289),"")))</f>
        <v>0.62822997416020676</v>
      </c>
    </row>
    <row r="290" spans="1:37" x14ac:dyDescent="0.25">
      <c r="A290" s="12" t="s">
        <v>466</v>
      </c>
      <c r="B290" s="4" t="s">
        <v>702</v>
      </c>
      <c r="C290" s="4" t="s">
        <v>664</v>
      </c>
      <c r="D290" s="4" t="s">
        <v>742</v>
      </c>
      <c r="E290" s="4" t="s">
        <v>59</v>
      </c>
      <c r="F290" s="12" t="s">
        <v>561</v>
      </c>
      <c r="G290" s="12" t="s">
        <v>560</v>
      </c>
      <c r="H290" s="24">
        <v>1</v>
      </c>
      <c r="I290" s="12" t="s">
        <v>557</v>
      </c>
      <c r="J290" s="12" t="s">
        <v>568</v>
      </c>
      <c r="K290" s="23">
        <v>1009</v>
      </c>
      <c r="L290" s="94">
        <v>-3.3032119830000002</v>
      </c>
      <c r="M290" s="94">
        <v>34.847736032999997</v>
      </c>
      <c r="N290" s="21">
        <v>43079</v>
      </c>
      <c r="O290" s="21">
        <v>43167</v>
      </c>
      <c r="P290" s="23">
        <f t="shared" si="14"/>
        <v>88</v>
      </c>
      <c r="Q290" s="117">
        <v>470.80427923299999</v>
      </c>
      <c r="R290" s="87" t="s">
        <v>292</v>
      </c>
      <c r="S290" s="81">
        <v>1.5</v>
      </c>
      <c r="T290" s="81">
        <v>2.6</v>
      </c>
      <c r="U290" s="25">
        <v>20</v>
      </c>
      <c r="V290" s="25">
        <v>50</v>
      </c>
      <c r="W290" s="1">
        <v>10.5</v>
      </c>
      <c r="X290" s="67">
        <v>35.5</v>
      </c>
      <c r="Y290" s="68">
        <v>0</v>
      </c>
      <c r="Z290" s="54">
        <v>95</v>
      </c>
      <c r="AA290" s="73">
        <v>1</v>
      </c>
      <c r="AB290" s="73">
        <v>2</v>
      </c>
      <c r="AC290" s="103">
        <v>0</v>
      </c>
      <c r="AD290" s="106">
        <v>93.2</v>
      </c>
      <c r="AE290" s="103">
        <f t="shared" si="12"/>
        <v>93.2</v>
      </c>
      <c r="AF290" s="103">
        <f t="shared" si="13"/>
        <v>258.88888888888891</v>
      </c>
      <c r="AH290" s="103">
        <f>IF(ISBLANK(AC290),"",IF(ISBLANK(AA291),"",IFERROR(((AC290-AA291)/0.36/P290),"")))</f>
        <v>-2.683080808080808E-2</v>
      </c>
      <c r="AI290" s="103">
        <f>IF(ISBLANK(AC290),"",IF(ISBLANK(AC291),"",IFERROR(((AC290-AC291)/0.36/P290),"")))</f>
        <v>-0.33806818181818188</v>
      </c>
      <c r="AJ290" s="103">
        <f>IF(ISBLANK(AE290),"",IF(ISBLANK(AB291),"",IFERROR(((AE290-AB291)/0.36/P290),"")))</f>
        <v>2.5959595959595965</v>
      </c>
      <c r="AK290" s="103">
        <f>IF(ISBLANK(AE291),"",IF(ISBLANK(AE290),"",IFERROR(((AE290-AE291)/0.36/P290),"")))</f>
        <v>1.538510101010101</v>
      </c>
    </row>
    <row r="291" spans="1:37" x14ac:dyDescent="0.25">
      <c r="A291" s="12" t="s">
        <v>467</v>
      </c>
      <c r="B291" s="4" t="s">
        <v>702</v>
      </c>
      <c r="C291" s="4" t="s">
        <v>664</v>
      </c>
      <c r="D291" s="4" t="s">
        <v>742</v>
      </c>
      <c r="E291" s="4" t="s">
        <v>59</v>
      </c>
      <c r="F291" s="12" t="s">
        <v>561</v>
      </c>
      <c r="G291" s="12" t="s">
        <v>560</v>
      </c>
      <c r="H291" s="24">
        <v>1</v>
      </c>
      <c r="I291" s="12" t="s">
        <v>559</v>
      </c>
      <c r="J291" s="12" t="s">
        <v>568</v>
      </c>
      <c r="K291" s="23">
        <v>1009</v>
      </c>
      <c r="L291" s="94">
        <v>-3.3032119830000002</v>
      </c>
      <c r="M291" s="94">
        <v>34.847736032999997</v>
      </c>
      <c r="N291" s="21">
        <v>43079</v>
      </c>
      <c r="O291" s="21">
        <v>43167</v>
      </c>
      <c r="P291" s="23">
        <f t="shared" si="14"/>
        <v>88</v>
      </c>
      <c r="Q291" s="117">
        <v>470.80427923299999</v>
      </c>
      <c r="R291" s="87" t="s">
        <v>292</v>
      </c>
      <c r="S291" s="81">
        <v>0.6</v>
      </c>
      <c r="T291" s="81">
        <v>2</v>
      </c>
      <c r="U291" s="25">
        <v>15</v>
      </c>
      <c r="V291" s="25">
        <v>35</v>
      </c>
      <c r="W291" s="1">
        <v>2</v>
      </c>
      <c r="X291" s="67">
        <v>3.88</v>
      </c>
      <c r="Y291" s="68">
        <v>15</v>
      </c>
      <c r="Z291" s="54">
        <v>50</v>
      </c>
      <c r="AA291" s="73">
        <v>0.85</v>
      </c>
      <c r="AB291" s="73">
        <v>10.959999999999999</v>
      </c>
      <c r="AC291" s="103">
        <v>10.71</v>
      </c>
      <c r="AD291" s="106">
        <v>33.75</v>
      </c>
      <c r="AE291" s="103">
        <f t="shared" si="12"/>
        <v>44.46</v>
      </c>
      <c r="AF291" s="103">
        <f t="shared" si="13"/>
        <v>123.5</v>
      </c>
      <c r="AH291" s="103">
        <f>IF(ISBLANK(AC291),"",IF(ISBLANK(AA291),"",IFERROR(((AC291-AA291)/0.36/P291),"")))</f>
        <v>0.31123737373737376</v>
      </c>
      <c r="AJ291" s="103">
        <f>IF(ISBLANK(AE291),"",IF(ISBLANK(AB291),"",IFERROR(((AE291-AB291)/0.36/P291),"")))</f>
        <v>1.057449494949495</v>
      </c>
    </row>
    <row r="292" spans="1:37" x14ac:dyDescent="0.25">
      <c r="A292" s="12" t="s">
        <v>468</v>
      </c>
      <c r="B292" s="4" t="s">
        <v>703</v>
      </c>
      <c r="C292" s="4" t="s">
        <v>664</v>
      </c>
      <c r="D292" s="4" t="s">
        <v>743</v>
      </c>
      <c r="E292" s="4" t="s">
        <v>59</v>
      </c>
      <c r="F292" s="12" t="s">
        <v>561</v>
      </c>
      <c r="G292" s="12" t="s">
        <v>560</v>
      </c>
      <c r="H292" s="24">
        <v>2</v>
      </c>
      <c r="I292" s="12" t="s">
        <v>557</v>
      </c>
      <c r="J292" s="12" t="s">
        <v>568</v>
      </c>
      <c r="K292" s="23">
        <v>1006</v>
      </c>
      <c r="L292" s="94">
        <v>-3.40842599</v>
      </c>
      <c r="M292" s="94">
        <v>34.850243982000002</v>
      </c>
      <c r="N292" s="21">
        <v>43079</v>
      </c>
      <c r="O292" s="21">
        <v>43167</v>
      </c>
      <c r="P292" s="23">
        <f t="shared" si="14"/>
        <v>88</v>
      </c>
      <c r="Q292" s="117">
        <v>470.80427923299999</v>
      </c>
      <c r="R292" s="87" t="s">
        <v>292</v>
      </c>
      <c r="S292" s="81">
        <v>1.5</v>
      </c>
      <c r="T292" s="81">
        <v>0.6</v>
      </c>
      <c r="U292" s="25">
        <v>5</v>
      </c>
      <c r="V292" s="25">
        <v>22</v>
      </c>
      <c r="W292" s="1">
        <v>2.5</v>
      </c>
      <c r="X292" s="67">
        <v>17.25</v>
      </c>
      <c r="Y292" s="68">
        <v>30</v>
      </c>
      <c r="Z292" s="54">
        <v>68</v>
      </c>
      <c r="AA292" s="73">
        <v>1</v>
      </c>
      <c r="AB292" s="73">
        <v>5</v>
      </c>
      <c r="AC292" s="103">
        <v>4.87</v>
      </c>
      <c r="AD292" s="106">
        <v>43.79</v>
      </c>
      <c r="AE292" s="103">
        <f t="shared" si="12"/>
        <v>48.66</v>
      </c>
      <c r="AF292" s="103">
        <f t="shared" si="13"/>
        <v>135.16666666666666</v>
      </c>
      <c r="AH292" s="103">
        <f>IF(ISBLANK(AC292),"",IF(ISBLANK(AA293),"",IFERROR(((AC292-AA293)/0.36/P292),"")))</f>
        <v>0.12215909090909091</v>
      </c>
      <c r="AI292" s="103">
        <f>IF(ISBLANK(AC292),"",IF(ISBLANK(AC293),"",IFERROR(((AC292-AC293)/0.36/P292),"")))</f>
        <v>8.7121212121212141E-2</v>
      </c>
      <c r="AJ292" s="103">
        <f>IF(ISBLANK(AE292),"",IF(ISBLANK(AB293),"",IFERROR(((AE292-AB293)/0.36/P292),"")))</f>
        <v>1.4728535353535355</v>
      </c>
      <c r="AK292" s="103">
        <f>IF(ISBLANK(AE293),"",IF(ISBLANK(AE292),"",IFERROR(((AE292-AE293)/0.36/P292),"")))</f>
        <v>1.0334595959595958</v>
      </c>
    </row>
    <row r="293" spans="1:37" x14ac:dyDescent="0.25">
      <c r="A293" s="12" t="s">
        <v>469</v>
      </c>
      <c r="B293" s="4" t="s">
        <v>703</v>
      </c>
      <c r="C293" s="4" t="s">
        <v>664</v>
      </c>
      <c r="D293" s="12" t="s">
        <v>743</v>
      </c>
      <c r="E293" s="4" t="s">
        <v>59</v>
      </c>
      <c r="F293" s="12" t="s">
        <v>561</v>
      </c>
      <c r="G293" s="12" t="s">
        <v>560</v>
      </c>
      <c r="H293" s="24">
        <v>2</v>
      </c>
      <c r="I293" s="12" t="s">
        <v>559</v>
      </c>
      <c r="J293" s="12" t="s">
        <v>568</v>
      </c>
      <c r="K293" s="24">
        <v>1006</v>
      </c>
      <c r="L293" s="94">
        <v>-3.40842599</v>
      </c>
      <c r="M293" s="94">
        <v>34.850243982000002</v>
      </c>
      <c r="N293" s="21">
        <v>43079</v>
      </c>
      <c r="O293" s="21">
        <v>43167</v>
      </c>
      <c r="P293" s="23">
        <f t="shared" si="14"/>
        <v>88</v>
      </c>
      <c r="Q293" s="117">
        <v>470.80427923299999</v>
      </c>
      <c r="R293" s="87" t="s">
        <v>292</v>
      </c>
      <c r="S293" s="81">
        <v>0.1</v>
      </c>
      <c r="T293" s="81">
        <v>0.44</v>
      </c>
      <c r="U293" s="25">
        <v>5</v>
      </c>
      <c r="V293" s="25">
        <v>25</v>
      </c>
      <c r="W293" s="1">
        <v>1.5</v>
      </c>
      <c r="X293" s="67">
        <v>1.25</v>
      </c>
      <c r="Y293" s="68">
        <v>5</v>
      </c>
      <c r="Z293" s="54">
        <v>30</v>
      </c>
      <c r="AA293" s="73">
        <v>1</v>
      </c>
      <c r="AB293" s="73">
        <v>2</v>
      </c>
      <c r="AC293" s="103">
        <v>2.11</v>
      </c>
      <c r="AD293" s="106">
        <v>13.81</v>
      </c>
      <c r="AE293" s="103">
        <f t="shared" si="12"/>
        <v>15.92</v>
      </c>
      <c r="AF293" s="103">
        <f t="shared" si="13"/>
        <v>44.222222222222221</v>
      </c>
      <c r="AH293" s="103">
        <f>IF(ISBLANK(AC293),"",IF(ISBLANK(AA293),"",IFERROR(((AC293-AA293)/0.36/P293),"")))</f>
        <v>3.5037878787878785E-2</v>
      </c>
      <c r="AJ293" s="103">
        <f>IF(ISBLANK(AE293),"",IF(ISBLANK(AB293),"",IFERROR(((AE293-AB293)/0.36/P293),"")))</f>
        <v>0.43939393939393945</v>
      </c>
    </row>
    <row r="294" spans="1:37" x14ac:dyDescent="0.25">
      <c r="A294" s="12" t="s">
        <v>470</v>
      </c>
      <c r="B294" s="12" t="s">
        <v>704</v>
      </c>
      <c r="C294" s="12" t="s">
        <v>664</v>
      </c>
      <c r="D294" s="12" t="s">
        <v>744</v>
      </c>
      <c r="E294" s="4" t="s">
        <v>59</v>
      </c>
      <c r="F294" s="12" t="s">
        <v>561</v>
      </c>
      <c r="G294" s="12" t="s">
        <v>560</v>
      </c>
      <c r="H294" s="24">
        <v>3</v>
      </c>
      <c r="I294" s="12" t="s">
        <v>557</v>
      </c>
      <c r="J294" s="12" t="s">
        <v>568</v>
      </c>
      <c r="K294" s="24">
        <v>1001</v>
      </c>
      <c r="L294" s="94">
        <v>-3.4063160140000002</v>
      </c>
      <c r="M294" s="94">
        <v>34.850407009999998</v>
      </c>
      <c r="N294" s="21">
        <v>43079</v>
      </c>
      <c r="O294" s="21">
        <v>43167</v>
      </c>
      <c r="P294" s="23">
        <f t="shared" si="14"/>
        <v>88</v>
      </c>
      <c r="Q294" s="117">
        <v>470.80427923299999</v>
      </c>
      <c r="R294" s="87" t="s">
        <v>292</v>
      </c>
      <c r="S294" s="81">
        <v>0.5</v>
      </c>
      <c r="T294" s="81">
        <v>2.2999999999999998</v>
      </c>
      <c r="U294" s="25">
        <v>7</v>
      </c>
      <c r="V294" s="25">
        <v>40</v>
      </c>
      <c r="W294" s="1">
        <v>2</v>
      </c>
      <c r="X294" s="67">
        <v>7.25</v>
      </c>
      <c r="Y294" s="68">
        <v>25</v>
      </c>
      <c r="Z294" s="54">
        <v>70</v>
      </c>
      <c r="AA294" s="73">
        <v>1</v>
      </c>
      <c r="AB294" s="73">
        <v>4.17</v>
      </c>
      <c r="AC294" s="103">
        <v>6.8</v>
      </c>
      <c r="AD294" s="106">
        <v>32.01</v>
      </c>
      <c r="AE294" s="103">
        <f t="shared" si="12"/>
        <v>38.809999999999995</v>
      </c>
      <c r="AF294" s="103">
        <f t="shared" si="13"/>
        <v>107.80555555555554</v>
      </c>
      <c r="AH294" s="103">
        <f>IF(ISBLANK(AC294),"",IF(ISBLANK(AA295),"",IFERROR(((AC294-AA295)/0.36/P294),"")))</f>
        <v>0.18308080808080807</v>
      </c>
      <c r="AI294" s="103">
        <f>IF(ISBLANK(AC294),"",IF(ISBLANK(AC295),"",IFERROR(((AC294-AC295)/0.36/P294),"")))</f>
        <v>7.133838383838384E-2</v>
      </c>
      <c r="AJ294" s="103">
        <f>IF(ISBLANK(AE294),"",IF(ISBLANK(AB295),"",IFERROR(((AE294-AB295)/0.36/P294),"")))</f>
        <v>1.1553030303030303</v>
      </c>
      <c r="AK294" s="103">
        <f>IF(ISBLANK(AE295),"",IF(ISBLANK(AE294),"",IFERROR(((AE294-AE295)/0.36/P294),"")))</f>
        <v>0.55808080808080796</v>
      </c>
    </row>
    <row r="295" spans="1:37" x14ac:dyDescent="0.25">
      <c r="A295" s="12" t="s">
        <v>471</v>
      </c>
      <c r="B295" s="12" t="s">
        <v>704</v>
      </c>
      <c r="C295" s="12" t="s">
        <v>664</v>
      </c>
      <c r="D295" s="12" t="s">
        <v>744</v>
      </c>
      <c r="E295" s="4" t="s">
        <v>59</v>
      </c>
      <c r="F295" s="12" t="s">
        <v>561</v>
      </c>
      <c r="G295" s="12" t="s">
        <v>560</v>
      </c>
      <c r="H295" s="24">
        <v>3</v>
      </c>
      <c r="I295" s="12" t="s">
        <v>559</v>
      </c>
      <c r="J295" s="12" t="s">
        <v>568</v>
      </c>
      <c r="K295" s="24">
        <v>1001</v>
      </c>
      <c r="L295" s="94">
        <v>-3.4063160140000002</v>
      </c>
      <c r="M295" s="94">
        <v>34.850407009999998</v>
      </c>
      <c r="N295" s="21">
        <v>43079</v>
      </c>
      <c r="O295" s="21">
        <v>43167</v>
      </c>
      <c r="P295" s="23">
        <f t="shared" si="14"/>
        <v>88</v>
      </c>
      <c r="Q295" s="117">
        <v>470.80427923299999</v>
      </c>
      <c r="R295" s="87" t="s">
        <v>292</v>
      </c>
      <c r="S295" s="81">
        <v>1</v>
      </c>
      <c r="T295" s="81">
        <v>2.4</v>
      </c>
      <c r="U295" s="25">
        <v>5</v>
      </c>
      <c r="V295" s="25">
        <v>28</v>
      </c>
      <c r="W295" s="1">
        <v>1.5</v>
      </c>
      <c r="X295" s="67">
        <v>4.5</v>
      </c>
      <c r="Y295" s="68">
        <v>30</v>
      </c>
      <c r="Z295" s="54">
        <v>70</v>
      </c>
      <c r="AA295" s="73">
        <v>1</v>
      </c>
      <c r="AB295" s="73">
        <v>2.21</v>
      </c>
      <c r="AC295" s="103">
        <v>4.54</v>
      </c>
      <c r="AD295" s="106">
        <v>16.59</v>
      </c>
      <c r="AE295" s="103">
        <f t="shared" si="12"/>
        <v>21.13</v>
      </c>
      <c r="AF295" s="103">
        <f t="shared" si="13"/>
        <v>58.694444444444443</v>
      </c>
      <c r="AH295" s="103">
        <f>IF(ISBLANK(AC295),"",IF(ISBLANK(AA295),"",IFERROR(((AC295-AA295)/0.36/P295),"")))</f>
        <v>0.11174242424242425</v>
      </c>
      <c r="AJ295" s="103">
        <f>IF(ISBLANK(AE295),"",IF(ISBLANK(AB295),"",IFERROR(((AE295-AB295)/0.36/P295),"")))</f>
        <v>0.59722222222222221</v>
      </c>
    </row>
    <row r="296" spans="1:37" x14ac:dyDescent="0.25">
      <c r="A296" s="12" t="s">
        <v>472</v>
      </c>
      <c r="B296" s="4" t="s">
        <v>705</v>
      </c>
      <c r="C296" s="4" t="s">
        <v>664</v>
      </c>
      <c r="D296" s="4" t="s">
        <v>745</v>
      </c>
      <c r="E296" s="4" t="s">
        <v>59</v>
      </c>
      <c r="F296" s="12" t="s">
        <v>561</v>
      </c>
      <c r="G296" s="12" t="s">
        <v>560</v>
      </c>
      <c r="H296" s="24">
        <v>4</v>
      </c>
      <c r="I296" s="12" t="s">
        <v>557</v>
      </c>
      <c r="J296" s="12" t="s">
        <v>568</v>
      </c>
      <c r="K296" s="23">
        <v>1003</v>
      </c>
      <c r="L296" s="94">
        <v>-3.4068529590000001</v>
      </c>
      <c r="M296" s="94">
        <v>34.851600005999998</v>
      </c>
      <c r="N296" s="21">
        <v>43079</v>
      </c>
      <c r="O296" s="21">
        <v>43167</v>
      </c>
      <c r="P296" s="23">
        <f t="shared" si="14"/>
        <v>88</v>
      </c>
      <c r="Q296" s="117">
        <v>470.80427923299999</v>
      </c>
      <c r="R296" s="87" t="s">
        <v>292</v>
      </c>
      <c r="S296" s="81">
        <v>0.5</v>
      </c>
      <c r="T296" s="81">
        <v>2.4</v>
      </c>
      <c r="U296" s="25">
        <v>28</v>
      </c>
      <c r="V296" s="25">
        <v>50</v>
      </c>
      <c r="W296" s="1">
        <v>3</v>
      </c>
      <c r="X296" s="67">
        <v>13.38</v>
      </c>
      <c r="Y296" s="68">
        <v>5</v>
      </c>
      <c r="Z296" s="54">
        <v>62</v>
      </c>
      <c r="AA296" s="73">
        <v>1</v>
      </c>
      <c r="AB296" s="73">
        <v>2</v>
      </c>
      <c r="AC296" s="103">
        <v>1.29</v>
      </c>
      <c r="AD296" s="106">
        <v>56.42</v>
      </c>
      <c r="AE296" s="103">
        <f t="shared" si="12"/>
        <v>57.71</v>
      </c>
      <c r="AF296" s="103">
        <f t="shared" si="13"/>
        <v>160.30555555555557</v>
      </c>
      <c r="AH296" s="103">
        <f>IF(ISBLANK(AC296),"",IF(ISBLANK(AA297),"",IFERROR(((AC296-AA297)/0.36/P296),"")))</f>
        <v>9.1540404040404057E-3</v>
      </c>
      <c r="AI296" s="103">
        <f>IF(ISBLANK(AC296),"",IF(ISBLANK(AC297),"",IFERROR(((AC296-AC297)/0.36/P296),"")))</f>
        <v>-5.2398989898989903E-2</v>
      </c>
      <c r="AJ296" s="103">
        <f>IF(ISBLANK(AE296),"",IF(ISBLANK(AB297),"",IFERROR(((AE296-AB297)/0.36/P296),"")))</f>
        <v>1.7585227272727273</v>
      </c>
      <c r="AK296" s="103">
        <f>IF(ISBLANK(AE297),"",IF(ISBLANK(AE296),"",IFERROR(((AE296-AE297)/0.36/P296),"")))</f>
        <v>0.63226010101010111</v>
      </c>
    </row>
    <row r="297" spans="1:37" x14ac:dyDescent="0.25">
      <c r="A297" s="12" t="s">
        <v>473</v>
      </c>
      <c r="B297" s="4" t="s">
        <v>705</v>
      </c>
      <c r="C297" s="4" t="s">
        <v>664</v>
      </c>
      <c r="D297" s="4" t="s">
        <v>745</v>
      </c>
      <c r="E297" s="4" t="s">
        <v>59</v>
      </c>
      <c r="F297" s="12" t="s">
        <v>561</v>
      </c>
      <c r="G297" s="12" t="s">
        <v>560</v>
      </c>
      <c r="H297" s="24">
        <v>4</v>
      </c>
      <c r="I297" s="12" t="s">
        <v>559</v>
      </c>
      <c r="J297" s="12" t="s">
        <v>568</v>
      </c>
      <c r="K297" s="23">
        <v>1003</v>
      </c>
      <c r="L297" s="94">
        <v>-3.4068529590000001</v>
      </c>
      <c r="M297" s="94">
        <v>34.851600005999998</v>
      </c>
      <c r="N297" s="21">
        <v>43079</v>
      </c>
      <c r="O297" s="21">
        <v>43167</v>
      </c>
      <c r="P297" s="23">
        <f t="shared" si="14"/>
        <v>88</v>
      </c>
      <c r="Q297" s="117">
        <v>470.80427923299999</v>
      </c>
      <c r="R297" s="87" t="s">
        <v>292</v>
      </c>
      <c r="S297" s="81">
        <v>1.5</v>
      </c>
      <c r="T297" s="81">
        <v>2.8</v>
      </c>
      <c r="U297" s="25">
        <v>20</v>
      </c>
      <c r="V297" s="25">
        <v>40</v>
      </c>
      <c r="W297" s="1">
        <v>2</v>
      </c>
      <c r="X297" s="67">
        <v>3.75</v>
      </c>
      <c r="Y297" s="68">
        <v>5</v>
      </c>
      <c r="Z297" s="54">
        <v>45</v>
      </c>
      <c r="AA297" s="73">
        <v>1</v>
      </c>
      <c r="AB297" s="73">
        <v>2</v>
      </c>
      <c r="AC297" s="103">
        <v>2.95</v>
      </c>
      <c r="AD297" s="106">
        <v>34.729999999999997</v>
      </c>
      <c r="AE297" s="103">
        <f t="shared" si="12"/>
        <v>37.68</v>
      </c>
      <c r="AF297" s="103">
        <f t="shared" si="13"/>
        <v>104.66666666666667</v>
      </c>
      <c r="AH297" s="103">
        <f>IF(ISBLANK(AC297),"",IF(ISBLANK(AA297),"",IFERROR(((AC297-AA297)/0.36/P297),"")))</f>
        <v>6.1553030303030304E-2</v>
      </c>
      <c r="AJ297" s="103">
        <f>IF(ISBLANK(AE297),"",IF(ISBLANK(AB297),"",IFERROR(((AE297-AB297)/0.36/P297),"")))</f>
        <v>1.1262626262626263</v>
      </c>
    </row>
    <row r="298" spans="1:37" x14ac:dyDescent="0.25">
      <c r="A298" s="12" t="s">
        <v>474</v>
      </c>
      <c r="B298" s="4" t="s">
        <v>706</v>
      </c>
      <c r="C298" s="4" t="s">
        <v>563</v>
      </c>
      <c r="D298" s="4" t="s">
        <v>747</v>
      </c>
      <c r="E298" s="4" t="s">
        <v>137</v>
      </c>
      <c r="F298" s="12" t="s">
        <v>563</v>
      </c>
      <c r="G298" s="12" t="s">
        <v>556</v>
      </c>
      <c r="H298" s="24">
        <v>1</v>
      </c>
      <c r="I298" s="12" t="s">
        <v>557</v>
      </c>
      <c r="J298" s="12" t="s">
        <v>568</v>
      </c>
      <c r="K298" s="24">
        <v>1023</v>
      </c>
      <c r="L298" s="94">
        <v>-2.4377470369999998</v>
      </c>
      <c r="M298" s="94">
        <v>34.855161979999998</v>
      </c>
      <c r="N298" s="21">
        <v>43084</v>
      </c>
      <c r="O298" s="21">
        <v>43171</v>
      </c>
      <c r="P298" s="23">
        <f t="shared" si="14"/>
        <v>87</v>
      </c>
      <c r="Q298" s="117">
        <v>327.09215088299999</v>
      </c>
      <c r="R298" s="87" t="s">
        <v>76</v>
      </c>
      <c r="S298" s="81">
        <v>3.5</v>
      </c>
      <c r="T298" s="81">
        <v>14.4</v>
      </c>
      <c r="U298" s="25">
        <v>40</v>
      </c>
      <c r="V298" s="25">
        <v>55</v>
      </c>
      <c r="W298" s="1">
        <v>17</v>
      </c>
      <c r="X298" s="67">
        <v>37</v>
      </c>
      <c r="Y298" s="68">
        <v>13</v>
      </c>
      <c r="Z298" s="54">
        <v>98</v>
      </c>
      <c r="AA298" s="73">
        <v>9</v>
      </c>
      <c r="AB298" s="73">
        <v>25</v>
      </c>
      <c r="AC298" s="103">
        <v>54.88</v>
      </c>
      <c r="AD298" s="106">
        <v>55.86</v>
      </c>
      <c r="AE298" s="103">
        <f t="shared" si="12"/>
        <v>110.74000000000001</v>
      </c>
      <c r="AF298" s="103">
        <f t="shared" si="13"/>
        <v>307.61111111111114</v>
      </c>
      <c r="AH298" s="103">
        <f>IF(ISBLANK(AC298),"",IF(ISBLANK(AA300),"",IFERROR(((AC298-AA300)/0.36/P298),"")))</f>
        <v>0.92209450830140494</v>
      </c>
      <c r="AI298" s="103">
        <f>IF(ISBLANK(AC298),"",IF(ISBLANK(AC300),"",IFERROR(((AC298-AC300)/0.36/P298),"")))</f>
        <v>1.3630268199233719</v>
      </c>
      <c r="AJ298" s="103">
        <f>IF(ISBLANK(AE298),"",IF(ISBLANK(AB300),"",IFERROR(((AE298-AB300)/0.36/P298),"")))</f>
        <v>2.5779054916985955</v>
      </c>
      <c r="AK298" s="103">
        <f>IF(ISBLANK(AE300),"",IF(ISBLANK(AE298),"",IFERROR(((AE298-AE300)/0.36/P298),"")))</f>
        <v>2.4642401021711371</v>
      </c>
    </row>
    <row r="299" spans="1:37" x14ac:dyDescent="0.25">
      <c r="A299" s="12" t="s">
        <v>475</v>
      </c>
      <c r="B299" s="4" t="s">
        <v>706</v>
      </c>
      <c r="C299" s="4" t="s">
        <v>563</v>
      </c>
      <c r="D299" s="4" t="s">
        <v>747</v>
      </c>
      <c r="E299" s="4" t="s">
        <v>137</v>
      </c>
      <c r="F299" s="12" t="s">
        <v>563</v>
      </c>
      <c r="G299" s="12" t="s">
        <v>556</v>
      </c>
      <c r="H299" s="24">
        <v>1</v>
      </c>
      <c r="I299" s="12" t="s">
        <v>562</v>
      </c>
      <c r="J299" s="12" t="s">
        <v>568</v>
      </c>
      <c r="K299" s="24">
        <v>1023</v>
      </c>
      <c r="L299" s="94">
        <v>-2.4377470369999998</v>
      </c>
      <c r="M299" s="94">
        <v>34.855161979999998</v>
      </c>
      <c r="N299" s="21">
        <v>43084</v>
      </c>
      <c r="O299" s="21">
        <v>43171</v>
      </c>
      <c r="P299" s="23">
        <f t="shared" si="14"/>
        <v>87</v>
      </c>
      <c r="Q299" s="117">
        <v>327.09215088299999</v>
      </c>
      <c r="R299" s="87" t="s">
        <v>76</v>
      </c>
      <c r="S299" s="81">
        <v>3</v>
      </c>
      <c r="T299" s="81">
        <v>11</v>
      </c>
      <c r="U299" s="25">
        <v>20</v>
      </c>
      <c r="V299" s="25">
        <v>40</v>
      </c>
      <c r="W299" s="1">
        <v>6.5</v>
      </c>
      <c r="X299" s="67">
        <v>30.5</v>
      </c>
      <c r="Y299" s="68">
        <v>15</v>
      </c>
      <c r="Z299" s="54">
        <v>60</v>
      </c>
      <c r="AA299" s="73">
        <v>11</v>
      </c>
      <c r="AB299" s="73">
        <v>41</v>
      </c>
      <c r="AC299" s="103">
        <v>25.19</v>
      </c>
      <c r="AD299" s="106">
        <v>71.45</v>
      </c>
      <c r="AE299" s="103">
        <f t="shared" si="12"/>
        <v>96.64</v>
      </c>
      <c r="AF299" s="103">
        <f t="shared" si="13"/>
        <v>268.44444444444446</v>
      </c>
      <c r="AH299" s="103">
        <f>IF(ISBLANK(AC299),"",IF(ISBLANK(AA300),"",IFERROR(((AC299-AA300)/0.36/P299),"")))</f>
        <v>-2.5862068965517199E-2</v>
      </c>
      <c r="AI299" s="103">
        <f>IF(ISBLANK(AC299),"",IF(ISBLANK(AC300),"",IFERROR(((AC299-AC300)/0.36/P299),"")))</f>
        <v>0.4150702426564496</v>
      </c>
      <c r="AJ299" s="103">
        <f>IF(ISBLANK(AE299),"",IF(ISBLANK(AB300),"",IFERROR(((AE299-AB300)/0.36/P299),"")))</f>
        <v>2.127713920817369</v>
      </c>
      <c r="AK299" s="103">
        <f>IF(ISBLANK(AE300),"",IF(ISBLANK(AE299),"",IFERROR(((AE299-AE300)/0.36/P299),"")))</f>
        <v>2.0140485312899106</v>
      </c>
    </row>
    <row r="300" spans="1:37" x14ac:dyDescent="0.25">
      <c r="A300" s="12" t="s">
        <v>476</v>
      </c>
      <c r="B300" s="4" t="s">
        <v>706</v>
      </c>
      <c r="C300" s="4" t="s">
        <v>563</v>
      </c>
      <c r="D300" s="4" t="s">
        <v>747</v>
      </c>
      <c r="E300" s="4" t="s">
        <v>137</v>
      </c>
      <c r="F300" s="12" t="s">
        <v>563</v>
      </c>
      <c r="G300" s="12" t="s">
        <v>556</v>
      </c>
      <c r="H300" s="24">
        <v>1</v>
      </c>
      <c r="I300" s="12" t="s">
        <v>559</v>
      </c>
      <c r="J300" s="12" t="s">
        <v>568</v>
      </c>
      <c r="K300" s="24">
        <v>1023</v>
      </c>
      <c r="L300" s="94">
        <v>-2.4377470369999998</v>
      </c>
      <c r="M300" s="94">
        <v>34.855161979999998</v>
      </c>
      <c r="N300" s="21">
        <v>43084</v>
      </c>
      <c r="O300" s="21">
        <v>43171</v>
      </c>
      <c r="P300" s="23">
        <f t="shared" si="14"/>
        <v>87</v>
      </c>
      <c r="Q300" s="117">
        <v>327.09215088299999</v>
      </c>
      <c r="R300" s="87" t="s">
        <v>76</v>
      </c>
      <c r="S300" s="81">
        <v>4</v>
      </c>
      <c r="T300" s="81">
        <v>17.399999999999999</v>
      </c>
      <c r="U300" s="25">
        <v>25</v>
      </c>
      <c r="V300" s="25">
        <v>50</v>
      </c>
      <c r="W300" s="1">
        <v>4</v>
      </c>
      <c r="X300" s="67">
        <v>18.75</v>
      </c>
      <c r="Y300" s="68">
        <v>10</v>
      </c>
      <c r="Z300" s="54">
        <v>50</v>
      </c>
      <c r="AA300" s="73">
        <v>26</v>
      </c>
      <c r="AB300" s="73">
        <v>30</v>
      </c>
      <c r="AC300" s="103">
        <v>12.19</v>
      </c>
      <c r="AD300" s="106">
        <v>21.37</v>
      </c>
      <c r="AE300" s="103">
        <f t="shared" si="12"/>
        <v>33.56</v>
      </c>
      <c r="AF300" s="103">
        <f t="shared" si="13"/>
        <v>93.222222222222229</v>
      </c>
      <c r="AH300" s="103">
        <f>IF(ISBLANK(AC300),"",IF(ISBLANK(AA300),"",IFERROR(((AC300-AA300)/0.36/P300),"")))</f>
        <v>-0.44093231162196683</v>
      </c>
      <c r="AJ300" s="103">
        <f>IF(ISBLANK(AE300),"",IF(ISBLANK(AB300),"",IFERROR(((AE300-AB300)/0.36/P300),"")))</f>
        <v>0.11366538952745858</v>
      </c>
    </row>
    <row r="301" spans="1:37" x14ac:dyDescent="0.25">
      <c r="A301" s="12" t="s">
        <v>477</v>
      </c>
      <c r="B301" s="4" t="s">
        <v>707</v>
      </c>
      <c r="C301" s="4" t="s">
        <v>563</v>
      </c>
      <c r="D301" s="4" t="s">
        <v>748</v>
      </c>
      <c r="E301" s="4" t="s">
        <v>137</v>
      </c>
      <c r="F301" s="12" t="s">
        <v>563</v>
      </c>
      <c r="G301" s="12" t="s">
        <v>556</v>
      </c>
      <c r="H301" s="24">
        <v>2</v>
      </c>
      <c r="I301" s="12" t="s">
        <v>557</v>
      </c>
      <c r="J301" s="12" t="s">
        <v>568</v>
      </c>
      <c r="K301" s="24">
        <v>1025</v>
      </c>
      <c r="L301" s="94">
        <v>-2.43776598</v>
      </c>
      <c r="M301" s="94">
        <v>34.855393991</v>
      </c>
      <c r="N301" s="21">
        <v>43084</v>
      </c>
      <c r="O301" s="21">
        <v>43171</v>
      </c>
      <c r="P301" s="23">
        <f t="shared" si="14"/>
        <v>87</v>
      </c>
      <c r="Q301" s="117">
        <v>327.09215088299999</v>
      </c>
      <c r="R301" s="87" t="s">
        <v>76</v>
      </c>
      <c r="S301" s="81">
        <v>3.5</v>
      </c>
      <c r="T301" s="81">
        <v>7.3</v>
      </c>
      <c r="U301" s="25">
        <v>20</v>
      </c>
      <c r="V301" s="25">
        <v>35</v>
      </c>
      <c r="W301" s="1">
        <v>6</v>
      </c>
      <c r="X301" s="67">
        <v>30.5</v>
      </c>
      <c r="Y301" s="68">
        <v>20</v>
      </c>
      <c r="Z301" s="54">
        <v>70</v>
      </c>
      <c r="AA301" s="73">
        <v>10</v>
      </c>
      <c r="AB301" s="73">
        <v>31</v>
      </c>
      <c r="AC301" s="103">
        <v>45.16</v>
      </c>
      <c r="AD301" s="106">
        <v>73.91</v>
      </c>
      <c r="AE301" s="103">
        <f t="shared" si="12"/>
        <v>119.07</v>
      </c>
      <c r="AF301" s="103">
        <f t="shared" si="13"/>
        <v>330.75</v>
      </c>
      <c r="AH301" s="103">
        <f>IF(ISBLANK(AC301),"",IF(ISBLANK(AA303),"",IFERROR(((AC301-AA303)/0.36/P301),"")))</f>
        <v>1.2822477650063857</v>
      </c>
      <c r="AI301" s="103">
        <f>IF(ISBLANK(AC301),"",IF(ISBLANK(AC303),"",IFERROR(((AC301-AC303)/0.36/P301),"")))</f>
        <v>0.32375478927203044</v>
      </c>
      <c r="AJ301" s="103">
        <f>IF(ISBLANK(AE301),"",IF(ISBLANK(AB303),"",IFERROR(((AE301-AB303)/0.36/P301),"")))</f>
        <v>3.1950830140485316</v>
      </c>
      <c r="AK301" s="103">
        <f>IF(ISBLANK(AE303),"",IF(ISBLANK(AE301),"",IFERROR(((AE301-AE303)/0.36/P301),"")))</f>
        <v>0.19955300127713921</v>
      </c>
    </row>
    <row r="302" spans="1:37" x14ac:dyDescent="0.25">
      <c r="A302" s="12" t="s">
        <v>478</v>
      </c>
      <c r="B302" s="4" t="s">
        <v>707</v>
      </c>
      <c r="C302" s="4" t="s">
        <v>563</v>
      </c>
      <c r="D302" s="4" t="s">
        <v>748</v>
      </c>
      <c r="E302" s="4" t="s">
        <v>137</v>
      </c>
      <c r="F302" s="12" t="s">
        <v>563</v>
      </c>
      <c r="G302" s="12" t="s">
        <v>556</v>
      </c>
      <c r="H302" s="24">
        <v>2</v>
      </c>
      <c r="I302" s="12" t="s">
        <v>562</v>
      </c>
      <c r="J302" s="12" t="s">
        <v>568</v>
      </c>
      <c r="K302" s="24">
        <v>1025</v>
      </c>
      <c r="L302" s="94">
        <v>-2.43776598</v>
      </c>
      <c r="M302" s="94">
        <v>34.855393991</v>
      </c>
      <c r="N302" s="21">
        <v>43084</v>
      </c>
      <c r="O302" s="21">
        <v>43171</v>
      </c>
      <c r="P302" s="23">
        <f t="shared" si="14"/>
        <v>87</v>
      </c>
      <c r="Q302" s="117">
        <v>327.09215088299999</v>
      </c>
      <c r="R302" s="87" t="s">
        <v>76</v>
      </c>
      <c r="S302" s="81">
        <v>3.5</v>
      </c>
      <c r="T302" s="81">
        <v>12.9</v>
      </c>
      <c r="U302" s="25">
        <v>25</v>
      </c>
      <c r="V302" s="25">
        <v>35</v>
      </c>
      <c r="W302" s="1">
        <v>11</v>
      </c>
      <c r="X302" s="67">
        <v>45.5</v>
      </c>
      <c r="Y302" s="68">
        <v>35</v>
      </c>
      <c r="Z302" s="54">
        <v>90</v>
      </c>
      <c r="AA302" s="73">
        <v>3</v>
      </c>
      <c r="AB302" s="73">
        <v>37</v>
      </c>
      <c r="AC302" s="103">
        <v>48.19</v>
      </c>
      <c r="AD302" s="106">
        <v>79.73</v>
      </c>
      <c r="AE302" s="103">
        <f t="shared" si="12"/>
        <v>127.92</v>
      </c>
      <c r="AF302" s="103">
        <f t="shared" si="13"/>
        <v>355.33333333333337</v>
      </c>
      <c r="AH302" s="103">
        <f>IF(ISBLANK(AC302),"",IF(ISBLANK(AA303),"",IFERROR(((AC302-AA303)/0.36/P302),"")))</f>
        <v>1.3789910600255426</v>
      </c>
      <c r="AI302" s="103">
        <f>IF(ISBLANK(AC302),"",IF(ISBLANK(AC303),"",IFERROR(((AC302-AC303)/0.36/P302),"")))</f>
        <v>0.42049808429118762</v>
      </c>
      <c r="AJ302" s="103">
        <f>IF(ISBLANK(AE302),"",IF(ISBLANK(AB303),"",IFERROR(((AE302-AB303)/0.36/P302),"")))</f>
        <v>3.4776500638569607</v>
      </c>
      <c r="AK302" s="103">
        <f>IF(ISBLANK(AE303),"",IF(ISBLANK(AE302),"",IFERROR(((AE302-AE303)/0.36/P302),"")))</f>
        <v>0.48212005108556866</v>
      </c>
    </row>
    <row r="303" spans="1:37" x14ac:dyDescent="0.25">
      <c r="A303" s="12" t="s">
        <v>479</v>
      </c>
      <c r="B303" s="4" t="s">
        <v>707</v>
      </c>
      <c r="C303" s="4" t="s">
        <v>563</v>
      </c>
      <c r="D303" s="4" t="s">
        <v>748</v>
      </c>
      <c r="E303" s="4" t="s">
        <v>137</v>
      </c>
      <c r="F303" s="12" t="s">
        <v>563</v>
      </c>
      <c r="G303" s="12" t="s">
        <v>556</v>
      </c>
      <c r="H303" s="24">
        <v>2</v>
      </c>
      <c r="I303" s="12" t="s">
        <v>559</v>
      </c>
      <c r="J303" s="12" t="s">
        <v>568</v>
      </c>
      <c r="K303" s="24">
        <v>1025</v>
      </c>
      <c r="L303" s="94">
        <v>-2.43776598</v>
      </c>
      <c r="M303" s="94">
        <v>34.855393991</v>
      </c>
      <c r="N303" s="21">
        <v>43084</v>
      </c>
      <c r="O303" s="21">
        <v>43171</v>
      </c>
      <c r="P303" s="23">
        <f t="shared" si="14"/>
        <v>87</v>
      </c>
      <c r="Q303" s="117">
        <v>327.09215088299999</v>
      </c>
      <c r="R303" s="87" t="s">
        <v>76</v>
      </c>
      <c r="S303" s="81">
        <v>3</v>
      </c>
      <c r="T303" s="81">
        <v>6.6</v>
      </c>
      <c r="U303" s="25">
        <v>25</v>
      </c>
      <c r="V303" s="25">
        <v>30</v>
      </c>
      <c r="W303" s="1">
        <v>6</v>
      </c>
      <c r="X303" s="67">
        <v>24.75</v>
      </c>
      <c r="Y303" s="68">
        <v>15</v>
      </c>
      <c r="Z303" s="54">
        <v>55</v>
      </c>
      <c r="AA303" s="73">
        <v>5</v>
      </c>
      <c r="AB303" s="73">
        <v>19</v>
      </c>
      <c r="AC303" s="103">
        <v>35.020000000000003</v>
      </c>
      <c r="AD303" s="106">
        <v>77.8</v>
      </c>
      <c r="AE303" s="103">
        <f t="shared" si="12"/>
        <v>112.82</v>
      </c>
      <c r="AF303" s="103">
        <f t="shared" si="13"/>
        <v>313.38888888888886</v>
      </c>
      <c r="AH303" s="103">
        <f>IF(ISBLANK(AC303),"",IF(ISBLANK(AA303),"",IFERROR(((AC303-AA303)/0.36/P303),"")))</f>
        <v>0.95849297573435521</v>
      </c>
      <c r="AJ303" s="103">
        <f>IF(ISBLANK(AE303),"",IF(ISBLANK(AB303),"",IFERROR(((AE303-AB303)/0.36/P303),"")))</f>
        <v>2.995530012771392</v>
      </c>
    </row>
    <row r="304" spans="1:37" x14ac:dyDescent="0.25">
      <c r="A304" s="12" t="s">
        <v>480</v>
      </c>
      <c r="B304" s="4" t="s">
        <v>708</v>
      </c>
      <c r="C304" s="4" t="s">
        <v>563</v>
      </c>
      <c r="D304" s="4" t="s">
        <v>749</v>
      </c>
      <c r="E304" s="4" t="s">
        <v>137</v>
      </c>
      <c r="F304" s="12" t="s">
        <v>563</v>
      </c>
      <c r="G304" s="12" t="s">
        <v>556</v>
      </c>
      <c r="H304" s="24">
        <v>3</v>
      </c>
      <c r="I304" s="12" t="s">
        <v>557</v>
      </c>
      <c r="J304" s="12" t="s">
        <v>568</v>
      </c>
      <c r="K304" s="24">
        <v>1027</v>
      </c>
      <c r="L304" s="94">
        <v>-2.4379910339999999</v>
      </c>
      <c r="M304" s="94">
        <v>34.855417963000001</v>
      </c>
      <c r="N304" s="21">
        <v>43084</v>
      </c>
      <c r="O304" s="21">
        <v>43171</v>
      </c>
      <c r="P304" s="23">
        <f t="shared" si="14"/>
        <v>87</v>
      </c>
      <c r="Q304" s="117">
        <v>327.09215088299999</v>
      </c>
      <c r="R304" s="87" t="s">
        <v>76</v>
      </c>
      <c r="S304" s="81">
        <v>5</v>
      </c>
      <c r="T304" s="81">
        <v>9.4</v>
      </c>
      <c r="U304" s="25">
        <v>15</v>
      </c>
      <c r="V304" s="25">
        <v>40</v>
      </c>
      <c r="W304" s="1">
        <v>9</v>
      </c>
      <c r="X304" s="67">
        <v>27.5</v>
      </c>
      <c r="Y304" s="68">
        <v>15</v>
      </c>
      <c r="Z304" s="54">
        <v>90</v>
      </c>
      <c r="AA304" s="73">
        <v>21.8</v>
      </c>
      <c r="AB304" s="73">
        <v>33.799999999999997</v>
      </c>
      <c r="AC304" s="103">
        <v>20.010000000000002</v>
      </c>
      <c r="AD304" s="106">
        <v>104.25</v>
      </c>
      <c r="AE304" s="103">
        <f t="shared" si="12"/>
        <v>124.26</v>
      </c>
      <c r="AF304" s="103">
        <f t="shared" si="13"/>
        <v>345.16666666666669</v>
      </c>
      <c r="AH304" s="103">
        <f>IF(ISBLANK(AC304),"",IF(ISBLANK(AA306),"",IFERROR(((AC304-AA306)/0.36/P304),"")))</f>
        <v>0.47924648786717761</v>
      </c>
      <c r="AI304" s="103">
        <f>IF(ISBLANK(AC304),"",IF(ISBLANK(AC306),"",IFERROR(((AC304-AC306)/0.36/P304),"")))</f>
        <v>-0.33461047254150694</v>
      </c>
      <c r="AJ304" s="103">
        <f>IF(ISBLANK(AE304),"",IF(ISBLANK(AB306),"",IFERROR(((AE304-AB306)/0.36/P304),"")))</f>
        <v>3.5204342273307798</v>
      </c>
      <c r="AK304" s="103">
        <f>IF(ISBLANK(AE306),"",IF(ISBLANK(AE304),"",IFERROR(((AE304-AE306)/0.36/P304),"")))</f>
        <v>2.2822477650063857</v>
      </c>
    </row>
    <row r="305" spans="1:39" x14ac:dyDescent="0.25">
      <c r="A305" s="12" t="s">
        <v>481</v>
      </c>
      <c r="B305" s="4" t="s">
        <v>708</v>
      </c>
      <c r="C305" s="4" t="s">
        <v>563</v>
      </c>
      <c r="D305" s="4" t="s">
        <v>749</v>
      </c>
      <c r="E305" s="4" t="s">
        <v>137</v>
      </c>
      <c r="F305" s="12" t="s">
        <v>563</v>
      </c>
      <c r="G305" s="12" t="s">
        <v>556</v>
      </c>
      <c r="H305" s="24">
        <v>3</v>
      </c>
      <c r="I305" s="12" t="s">
        <v>562</v>
      </c>
      <c r="J305" s="12" t="s">
        <v>568</v>
      </c>
      <c r="K305" s="24">
        <v>1027</v>
      </c>
      <c r="L305" s="94">
        <v>-2.4379910339999999</v>
      </c>
      <c r="M305" s="94">
        <v>34.855417963000001</v>
      </c>
      <c r="N305" s="21">
        <v>43084</v>
      </c>
      <c r="O305" s="21">
        <v>43171</v>
      </c>
      <c r="P305" s="23">
        <f t="shared" si="14"/>
        <v>87</v>
      </c>
      <c r="Q305" s="117">
        <v>327.09215088299999</v>
      </c>
      <c r="R305" s="87" t="s">
        <v>76</v>
      </c>
      <c r="S305" s="81">
        <v>3.5</v>
      </c>
      <c r="T305" s="81">
        <v>8.26</v>
      </c>
      <c r="U305" s="25">
        <v>15</v>
      </c>
      <c r="V305" s="25">
        <v>25</v>
      </c>
      <c r="W305" s="1">
        <v>4</v>
      </c>
      <c r="X305" s="67">
        <v>18.5</v>
      </c>
      <c r="Y305" s="68">
        <v>15</v>
      </c>
      <c r="Z305" s="54">
        <v>50</v>
      </c>
      <c r="AA305" s="73">
        <v>9</v>
      </c>
      <c r="AB305" s="73">
        <v>24</v>
      </c>
      <c r="AC305" s="103">
        <v>25.4</v>
      </c>
      <c r="AD305" s="106">
        <v>77.97</v>
      </c>
      <c r="AE305" s="103">
        <f t="shared" si="12"/>
        <v>103.37</v>
      </c>
      <c r="AF305" s="103">
        <f t="shared" si="13"/>
        <v>287.13888888888891</v>
      </c>
      <c r="AH305" s="103">
        <f>IF(ISBLANK(AC305),"",IF(ISBLANK(AA306),"",IFERROR(((AC305-AA306)/0.36/P305),"")))</f>
        <v>0.65134099616858232</v>
      </c>
      <c r="AI305" s="103">
        <f>IF(ISBLANK(AC305),"",IF(ISBLANK(AC306),"",IFERROR(((AC305-AC306)/0.36/P305),"")))</f>
        <v>-0.16251596424010217</v>
      </c>
      <c r="AJ305" s="103">
        <f>IF(ISBLANK(AE305),"",IF(ISBLANK(AB306),"",IFERROR(((AE305-AB306)/0.36/P305),"")))</f>
        <v>2.8534482758620694</v>
      </c>
      <c r="AK305" s="103">
        <f>IF(ISBLANK(AE306),"",IF(ISBLANK(AE305),"",IFERROR(((AE305-AE306)/0.36/P305),"")))</f>
        <v>1.615261813537676</v>
      </c>
    </row>
    <row r="306" spans="1:39" x14ac:dyDescent="0.25">
      <c r="A306" s="12" t="s">
        <v>482</v>
      </c>
      <c r="B306" s="4" t="s">
        <v>708</v>
      </c>
      <c r="C306" s="4" t="s">
        <v>563</v>
      </c>
      <c r="D306" s="4" t="s">
        <v>749</v>
      </c>
      <c r="E306" s="4" t="s">
        <v>137</v>
      </c>
      <c r="F306" s="12" t="s">
        <v>563</v>
      </c>
      <c r="G306" s="12" t="s">
        <v>556</v>
      </c>
      <c r="H306" s="24">
        <v>3</v>
      </c>
      <c r="I306" s="12" t="s">
        <v>559</v>
      </c>
      <c r="J306" s="12" t="s">
        <v>568</v>
      </c>
      <c r="K306" s="24">
        <v>1027</v>
      </c>
      <c r="L306" s="94">
        <v>-2.4379910339999999</v>
      </c>
      <c r="M306" s="94">
        <v>34.855417963000001</v>
      </c>
      <c r="N306" s="21">
        <v>43084</v>
      </c>
      <c r="O306" s="21">
        <v>43171</v>
      </c>
      <c r="P306" s="23">
        <f t="shared" si="14"/>
        <v>87</v>
      </c>
      <c r="Q306" s="117">
        <v>327.09215088299999</v>
      </c>
      <c r="R306" s="87" t="s">
        <v>76</v>
      </c>
      <c r="S306" s="81">
        <v>3.5</v>
      </c>
      <c r="T306" s="81">
        <v>18.5</v>
      </c>
      <c r="U306" s="25">
        <v>30</v>
      </c>
      <c r="V306" s="25">
        <v>85</v>
      </c>
      <c r="W306" s="1">
        <v>3.5</v>
      </c>
      <c r="X306" s="67">
        <v>9.5</v>
      </c>
      <c r="Y306" s="68">
        <v>20</v>
      </c>
      <c r="Z306" s="54">
        <v>45</v>
      </c>
      <c r="AA306" s="73">
        <v>5</v>
      </c>
      <c r="AB306" s="73">
        <v>14</v>
      </c>
      <c r="AC306" s="103">
        <v>30.49</v>
      </c>
      <c r="AD306" s="106">
        <v>22.29</v>
      </c>
      <c r="AE306" s="103">
        <f t="shared" si="12"/>
        <v>52.78</v>
      </c>
      <c r="AF306" s="103">
        <f t="shared" si="13"/>
        <v>146.61111111111111</v>
      </c>
      <c r="AH306" s="103">
        <f>IF(ISBLANK(AC306),"",IF(ISBLANK(AA306),"",IFERROR(((AC306-AA306)/0.36/P306),"")))</f>
        <v>0.8138569604086846</v>
      </c>
      <c r="AJ306" s="103">
        <f>IF(ISBLANK(AE306),"",IF(ISBLANK(AB306),"",IFERROR(((AE306-AB306)/0.36/P306),"")))</f>
        <v>1.2381864623243934</v>
      </c>
    </row>
    <row r="307" spans="1:39" x14ac:dyDescent="0.25">
      <c r="A307" s="12" t="s">
        <v>483</v>
      </c>
      <c r="B307" s="4" t="s">
        <v>709</v>
      </c>
      <c r="C307" s="4" t="s">
        <v>563</v>
      </c>
      <c r="D307" s="4" t="s">
        <v>750</v>
      </c>
      <c r="E307" s="4" t="s">
        <v>137</v>
      </c>
      <c r="F307" s="12" t="s">
        <v>563</v>
      </c>
      <c r="G307" s="12" t="s">
        <v>556</v>
      </c>
      <c r="H307" s="24">
        <v>4</v>
      </c>
      <c r="I307" s="12" t="s">
        <v>557</v>
      </c>
      <c r="J307" s="12" t="s">
        <v>568</v>
      </c>
      <c r="K307" s="98">
        <v>1026</v>
      </c>
      <c r="L307" s="96">
        <v>-2.4380789599999999</v>
      </c>
      <c r="M307" s="96">
        <v>34.854988976999998</v>
      </c>
      <c r="N307" s="21">
        <v>43084</v>
      </c>
      <c r="O307" s="21">
        <v>43171</v>
      </c>
      <c r="P307" s="23">
        <f t="shared" si="14"/>
        <v>87</v>
      </c>
      <c r="Q307" s="117">
        <v>327.09215088299999</v>
      </c>
      <c r="R307" s="87" t="s">
        <v>76</v>
      </c>
      <c r="S307" s="81">
        <v>2.5</v>
      </c>
      <c r="T307" s="81">
        <v>9.68</v>
      </c>
      <c r="U307" s="25">
        <v>15</v>
      </c>
      <c r="V307" s="25">
        <v>45</v>
      </c>
      <c r="W307" s="1">
        <v>3.5</v>
      </c>
      <c r="X307" s="67">
        <v>27.5</v>
      </c>
      <c r="Y307" s="68">
        <v>25</v>
      </c>
      <c r="Z307" s="54">
        <v>70</v>
      </c>
      <c r="AA307" s="73">
        <v>12</v>
      </c>
      <c r="AB307" s="73">
        <v>29</v>
      </c>
      <c r="AC307" s="103">
        <v>27.19</v>
      </c>
      <c r="AD307" s="106">
        <v>38.36</v>
      </c>
      <c r="AE307" s="103">
        <f t="shared" si="12"/>
        <v>65.55</v>
      </c>
      <c r="AF307" s="103">
        <f t="shared" si="13"/>
        <v>182.08333333333334</v>
      </c>
      <c r="AH307" s="103">
        <f>IF(ISBLANK(AC307),"",IF(ISBLANK(AA309),"",IFERROR(((AC307-AA309)/0.36/P307),"")))</f>
        <v>-3.8314176245210704E-2</v>
      </c>
      <c r="AI307" s="103">
        <f>IF(ISBLANK(AC307),"",IF(ISBLANK(AC309),"",IFERROR(((AC307-AC309)/0.36/P307),"")))</f>
        <v>-0.12260536398467432</v>
      </c>
      <c r="AJ307" s="103">
        <f>IF(ISBLANK(AE307),"",IF(ISBLANK(AB309),"",IFERROR(((AE307-AB309)/0.36/P307),"")))</f>
        <v>0.70753512132822471</v>
      </c>
      <c r="AK307" s="103">
        <f>IF(ISBLANK(AE309),"",IF(ISBLANK(AE307),"",IFERROR(((AE307-AE309)/0.36/P307),"")))</f>
        <v>-1.7832056194125163</v>
      </c>
    </row>
    <row r="308" spans="1:39" x14ac:dyDescent="0.25">
      <c r="A308" s="12" t="s">
        <v>484</v>
      </c>
      <c r="B308" s="4" t="s">
        <v>709</v>
      </c>
      <c r="C308" s="4" t="s">
        <v>563</v>
      </c>
      <c r="D308" s="4" t="s">
        <v>750</v>
      </c>
      <c r="E308" s="4" t="s">
        <v>137</v>
      </c>
      <c r="F308" s="12" t="s">
        <v>563</v>
      </c>
      <c r="G308" s="12" t="s">
        <v>556</v>
      </c>
      <c r="H308" s="24">
        <v>4</v>
      </c>
      <c r="I308" s="12" t="s">
        <v>562</v>
      </c>
      <c r="J308" s="12" t="s">
        <v>568</v>
      </c>
      <c r="K308" s="98">
        <v>1026</v>
      </c>
      <c r="L308" s="96">
        <v>-2.4380789599999999</v>
      </c>
      <c r="M308" s="96">
        <v>34.854988976999998</v>
      </c>
      <c r="N308" s="21">
        <v>43084</v>
      </c>
      <c r="O308" s="21">
        <v>43171</v>
      </c>
      <c r="P308" s="23">
        <f t="shared" si="14"/>
        <v>87</v>
      </c>
      <c r="Q308" s="117">
        <v>327.09215088299999</v>
      </c>
      <c r="R308" s="87" t="s">
        <v>76</v>
      </c>
      <c r="S308" s="81">
        <v>3</v>
      </c>
      <c r="T308" s="81">
        <v>25.6</v>
      </c>
      <c r="U308" s="25">
        <v>25</v>
      </c>
      <c r="V308" s="25">
        <v>70</v>
      </c>
      <c r="W308" s="1">
        <v>8</v>
      </c>
      <c r="X308" s="67">
        <v>46</v>
      </c>
      <c r="Y308" s="68">
        <v>8</v>
      </c>
      <c r="Z308" s="54">
        <v>98</v>
      </c>
      <c r="AA308" s="73">
        <v>15</v>
      </c>
      <c r="AB308" s="73">
        <v>52.43</v>
      </c>
      <c r="AC308" s="103">
        <v>9.36</v>
      </c>
      <c r="AD308" s="106">
        <v>146.6</v>
      </c>
      <c r="AE308" s="103">
        <f t="shared" si="12"/>
        <v>155.95999999999998</v>
      </c>
      <c r="AF308" s="103">
        <f t="shared" si="13"/>
        <v>433.22222222222217</v>
      </c>
      <c r="AH308" s="103">
        <f>IF(ISBLANK(AC308),"",IF(ISBLANK(AA309),"",IFERROR(((AC308-AA309)/0.36/P308),"")))</f>
        <v>-0.60759897828863352</v>
      </c>
      <c r="AI308" s="103">
        <f>IF(ISBLANK(AC308),"",IF(ISBLANK(AC309),"",IFERROR(((AC308-AC309)/0.36/P308),"")))</f>
        <v>-0.69189016602809716</v>
      </c>
      <c r="AJ308" s="103">
        <f>IF(ISBLANK(AE308),"",IF(ISBLANK(AB309),"",IFERROR(((AE308-AB309)/0.36/P308),"")))</f>
        <v>3.594189016602809</v>
      </c>
      <c r="AK308" s="103">
        <f>IF(ISBLANK(AE309),"",IF(ISBLANK(AE308),"",IFERROR(((AE308-AE309)/0.36/P308),"")))</f>
        <v>1.1034482758620681</v>
      </c>
    </row>
    <row r="309" spans="1:39" s="46" customFormat="1" x14ac:dyDescent="0.25">
      <c r="A309" s="45" t="s">
        <v>485</v>
      </c>
      <c r="B309" s="47" t="s">
        <v>709</v>
      </c>
      <c r="C309" s="47" t="s">
        <v>563</v>
      </c>
      <c r="D309" s="47" t="s">
        <v>750</v>
      </c>
      <c r="E309" s="47" t="s">
        <v>137</v>
      </c>
      <c r="F309" s="45" t="s">
        <v>563</v>
      </c>
      <c r="G309" s="45" t="s">
        <v>556</v>
      </c>
      <c r="H309" s="65">
        <v>4</v>
      </c>
      <c r="I309" s="45" t="s">
        <v>559</v>
      </c>
      <c r="J309" s="45" t="s">
        <v>568</v>
      </c>
      <c r="K309" s="65">
        <v>1026</v>
      </c>
      <c r="L309" s="95">
        <v>-2.4380789599999999</v>
      </c>
      <c r="M309" s="95">
        <v>34.854988976999998</v>
      </c>
      <c r="N309" s="48">
        <v>43084</v>
      </c>
      <c r="O309" s="48">
        <v>43171</v>
      </c>
      <c r="P309" s="56">
        <f t="shared" si="14"/>
        <v>87</v>
      </c>
      <c r="Q309" s="117">
        <v>327.09215088299999</v>
      </c>
      <c r="R309" s="88" t="s">
        <v>76</v>
      </c>
      <c r="S309" s="82">
        <v>4.5</v>
      </c>
      <c r="T309" s="82">
        <v>16.399999999999999</v>
      </c>
      <c r="U309" s="101">
        <v>10</v>
      </c>
      <c r="V309" s="101">
        <v>45</v>
      </c>
      <c r="W309" s="49">
        <v>10.5</v>
      </c>
      <c r="X309" s="47">
        <v>18.25</v>
      </c>
      <c r="Y309" s="46">
        <v>35</v>
      </c>
      <c r="Z309" s="47">
        <v>80</v>
      </c>
      <c r="AA309" s="74">
        <v>28.39</v>
      </c>
      <c r="AB309" s="74">
        <v>43.39</v>
      </c>
      <c r="AC309" s="105">
        <v>31.03</v>
      </c>
      <c r="AD309" s="107">
        <v>90.37</v>
      </c>
      <c r="AE309" s="105">
        <f t="shared" si="12"/>
        <v>121.4</v>
      </c>
      <c r="AF309" s="103">
        <f t="shared" si="13"/>
        <v>337.22222222222223</v>
      </c>
      <c r="AG309" s="103"/>
      <c r="AH309" s="105">
        <f>IF(ISBLANK(AC309),"",IF(ISBLANK(AA309),"",IFERROR(((AC309-AA309)/0.36/P309),"")))</f>
        <v>8.4291187739463619E-2</v>
      </c>
      <c r="AI309" s="105"/>
      <c r="AJ309" s="105">
        <f>IF(ISBLANK(AE309),"",IF(ISBLANK(AB309),"",IFERROR(((AE309-AB309)/0.36/P309),"")))</f>
        <v>2.4907407407407409</v>
      </c>
      <c r="AK309" s="105"/>
      <c r="AL309" s="105"/>
      <c r="AM309" s="105"/>
    </row>
    <row r="310" spans="1:39" x14ac:dyDescent="0.25">
      <c r="A310" s="12" t="s">
        <v>600</v>
      </c>
      <c r="B310" s="4" t="s">
        <v>710</v>
      </c>
      <c r="C310" s="4" t="s">
        <v>661</v>
      </c>
      <c r="D310" s="4" t="s">
        <v>730</v>
      </c>
      <c r="E310" s="4" t="s">
        <v>14</v>
      </c>
      <c r="F310" s="12" t="s">
        <v>555</v>
      </c>
      <c r="G310" s="12" t="s">
        <v>556</v>
      </c>
      <c r="H310" s="24">
        <v>1</v>
      </c>
      <c r="I310" s="12" t="s">
        <v>557</v>
      </c>
      <c r="J310" s="54" t="s">
        <v>648</v>
      </c>
      <c r="K310" s="23">
        <v>954</v>
      </c>
      <c r="L310" s="94">
        <v>-2.2724839860000001</v>
      </c>
      <c r="M310" s="94">
        <v>34.023325982999999</v>
      </c>
      <c r="N310" s="21">
        <v>43169</v>
      </c>
      <c r="O310" s="21">
        <v>43242</v>
      </c>
      <c r="P310" s="23">
        <f t="shared" si="14"/>
        <v>73</v>
      </c>
      <c r="R310" s="87" t="s">
        <v>39</v>
      </c>
      <c r="S310" s="81">
        <v>4</v>
      </c>
      <c r="T310" s="81">
        <v>7.5</v>
      </c>
      <c r="U310" s="25">
        <v>35</v>
      </c>
      <c r="V310" s="25">
        <v>70</v>
      </c>
      <c r="Y310" s="68">
        <v>35</v>
      </c>
      <c r="Z310" s="54">
        <v>100</v>
      </c>
      <c r="AA310">
        <v>39.22</v>
      </c>
      <c r="AB310">
        <v>65.709999999999994</v>
      </c>
      <c r="AC310" s="103">
        <v>29.64</v>
      </c>
      <c r="AD310" s="106">
        <v>160.35</v>
      </c>
      <c r="AE310" s="103">
        <f t="shared" si="12"/>
        <v>189.99</v>
      </c>
      <c r="AF310" s="103">
        <f t="shared" si="13"/>
        <v>527.75</v>
      </c>
      <c r="AH310" s="103">
        <f>IF(ISBLANK(AC310),"",IF(ISBLANK(AA311),"",IFERROR(((AC310-AA311)/0.36/P310),"")))</f>
        <v>-0.59779299847792999</v>
      </c>
      <c r="AI310" s="103">
        <f>IF(ISBLANK(AC310),"",IF(ISBLANK(AC310),"",IFERROR(((AC310-AC311)/0.36/P310),"")))</f>
        <v>-0.55441400304414001</v>
      </c>
      <c r="AJ310" s="103">
        <f>IF(ISBLANK(AB311),"",IF(ISBLANK(AE310),"",IFERROR(((AE310-AB311)/0.36/P310),"")))</f>
        <v>5.1933028919330297</v>
      </c>
      <c r="AK310" s="103">
        <f>IF(ISBLANK(AE311),"",IF(ISBLANK(AE310),"",IFERROR(((AE310-AE311)/0.36/P310),"")))</f>
        <v>2.6286149162861498</v>
      </c>
    </row>
    <row r="311" spans="1:39" x14ac:dyDescent="0.25">
      <c r="A311" s="12" t="s">
        <v>601</v>
      </c>
      <c r="B311" s="4" t="s">
        <v>710</v>
      </c>
      <c r="C311" s="4" t="s">
        <v>661</v>
      </c>
      <c r="D311" s="4" t="s">
        <v>730</v>
      </c>
      <c r="E311" s="4" t="s">
        <v>14</v>
      </c>
      <c r="F311" s="12" t="s">
        <v>555</v>
      </c>
      <c r="G311" s="12" t="s">
        <v>556</v>
      </c>
      <c r="H311" s="24">
        <v>1</v>
      </c>
      <c r="I311" s="12" t="s">
        <v>559</v>
      </c>
      <c r="J311" s="54" t="s">
        <v>648</v>
      </c>
      <c r="K311" s="23">
        <v>954</v>
      </c>
      <c r="L311" s="94">
        <v>-2.2724839860000001</v>
      </c>
      <c r="M311" s="94">
        <v>34.023325982999999</v>
      </c>
      <c r="N311" s="21">
        <v>43169</v>
      </c>
      <c r="O311" s="21">
        <v>43242</v>
      </c>
      <c r="P311" s="23">
        <f t="shared" si="14"/>
        <v>73</v>
      </c>
      <c r="R311" s="87" t="s">
        <v>39</v>
      </c>
      <c r="S311" s="81">
        <v>1.5</v>
      </c>
      <c r="T311" s="81">
        <v>7.75</v>
      </c>
      <c r="U311" s="25">
        <v>30</v>
      </c>
      <c r="V311" s="25">
        <v>65</v>
      </c>
      <c r="Y311" s="68">
        <v>40</v>
      </c>
      <c r="Z311" s="54">
        <v>90</v>
      </c>
      <c r="AA311">
        <v>45.35</v>
      </c>
      <c r="AB311">
        <v>53.510000000000005</v>
      </c>
      <c r="AC311" s="103">
        <v>44.21</v>
      </c>
      <c r="AD311" s="106">
        <v>76.7</v>
      </c>
      <c r="AE311" s="103">
        <f t="shared" si="12"/>
        <v>120.91</v>
      </c>
      <c r="AF311" s="103">
        <f t="shared" si="13"/>
        <v>335.86111111111109</v>
      </c>
      <c r="AH311" s="103">
        <f>IF(ISBLANK(AC311),"",IF(ISBLANK(AA311),"",IFERROR(((AC311-AA311)/0.36/P311),"")))</f>
        <v>-4.337899543378998E-2</v>
      </c>
      <c r="AJ311" s="103">
        <f>IF(ISBLANK(AE311),"",IF(ISBLANK(AB311),"",IFERROR(((AE311-AB311)/0.36/P311),"")))</f>
        <v>2.5646879756468794</v>
      </c>
    </row>
    <row r="312" spans="1:39" x14ac:dyDescent="0.25">
      <c r="A312" s="12" t="s">
        <v>602</v>
      </c>
      <c r="B312" s="4" t="s">
        <v>711</v>
      </c>
      <c r="C312" s="4" t="s">
        <v>661</v>
      </c>
      <c r="D312" s="4" t="s">
        <v>731</v>
      </c>
      <c r="E312" s="4" t="s">
        <v>14</v>
      </c>
      <c r="F312" s="12" t="s">
        <v>555</v>
      </c>
      <c r="G312" s="12" t="s">
        <v>556</v>
      </c>
      <c r="H312" s="24">
        <v>2</v>
      </c>
      <c r="I312" s="12" t="s">
        <v>557</v>
      </c>
      <c r="J312" s="54" t="s">
        <v>648</v>
      </c>
      <c r="K312" s="23">
        <v>953</v>
      </c>
      <c r="L312" s="94">
        <v>-2.2783000210000002</v>
      </c>
      <c r="M312" s="94">
        <v>34.024458965000001</v>
      </c>
      <c r="N312" s="21">
        <v>43169</v>
      </c>
      <c r="O312" s="21">
        <v>43242</v>
      </c>
      <c r="P312" s="23">
        <f t="shared" si="14"/>
        <v>73</v>
      </c>
      <c r="R312" s="87" t="s">
        <v>39</v>
      </c>
      <c r="S312" s="81">
        <v>3</v>
      </c>
      <c r="T312" s="81">
        <v>24.25</v>
      </c>
      <c r="U312" s="25">
        <v>35</v>
      </c>
      <c r="V312" s="25">
        <v>80</v>
      </c>
      <c r="Y312" s="68">
        <v>40</v>
      </c>
      <c r="Z312" s="54">
        <v>97</v>
      </c>
      <c r="AA312">
        <v>8.33</v>
      </c>
      <c r="AB312">
        <v>100.47</v>
      </c>
      <c r="AC312" s="103">
        <v>94.16</v>
      </c>
      <c r="AD312" s="106">
        <v>179.47</v>
      </c>
      <c r="AE312" s="103">
        <f t="shared" si="12"/>
        <v>273.63</v>
      </c>
      <c r="AF312" s="103">
        <f t="shared" si="13"/>
        <v>760.08333333333337</v>
      </c>
      <c r="AH312" s="103">
        <f>IF(ISBLANK(AC312),"",IF(ISBLANK(AA313),"",IFERROR(((AC312-AA313)/0.36/P312),"")))</f>
        <v>2.2092846270928463</v>
      </c>
      <c r="AI312" s="103">
        <f>IF(ISBLANK(AC312),"",IF(ISBLANK(AC312),"",IFERROR(((AC312-AC313)/0.36/P312),"")))</f>
        <v>1.0114155251141552</v>
      </c>
      <c r="AJ312" s="103">
        <f>IF(ISBLANK(AB313),"",IF(ISBLANK(AE312),"",IFERROR(((AE312-AB313)/0.36/P312),"")))</f>
        <v>8.1640030441400313</v>
      </c>
      <c r="AK312" s="103">
        <f>IF(ISBLANK(AE313),"",IF(ISBLANK(AE312),"",IFERROR(((AE312-AE313)/0.36/P312),"")))</f>
        <v>2.4022070015220702</v>
      </c>
    </row>
    <row r="313" spans="1:39" x14ac:dyDescent="0.25">
      <c r="A313" s="12" t="s">
        <v>603</v>
      </c>
      <c r="B313" s="4" t="s">
        <v>711</v>
      </c>
      <c r="C313" s="4" t="s">
        <v>661</v>
      </c>
      <c r="D313" s="4" t="s">
        <v>731</v>
      </c>
      <c r="E313" s="4" t="s">
        <v>14</v>
      </c>
      <c r="F313" s="12" t="s">
        <v>555</v>
      </c>
      <c r="G313" s="12" t="s">
        <v>556</v>
      </c>
      <c r="H313" s="24">
        <v>2</v>
      </c>
      <c r="I313" s="12" t="s">
        <v>559</v>
      </c>
      <c r="J313" s="54" t="s">
        <v>648</v>
      </c>
      <c r="K313" s="23">
        <v>953</v>
      </c>
      <c r="L313" s="94">
        <v>-2.2783000210000002</v>
      </c>
      <c r="M313" s="94">
        <v>34.024458965000001</v>
      </c>
      <c r="N313" s="21">
        <v>43169</v>
      </c>
      <c r="O313" s="21">
        <v>43242</v>
      </c>
      <c r="P313" s="23">
        <f t="shared" si="14"/>
        <v>73</v>
      </c>
      <c r="R313" s="87" t="s">
        <v>39</v>
      </c>
      <c r="S313" s="81">
        <v>4</v>
      </c>
      <c r="T313" s="81">
        <v>7</v>
      </c>
      <c r="U313" s="25">
        <v>25</v>
      </c>
      <c r="V313" s="25">
        <v>60</v>
      </c>
      <c r="Y313" s="68">
        <v>20</v>
      </c>
      <c r="Z313" s="54">
        <v>93</v>
      </c>
      <c r="AA313">
        <v>36.1</v>
      </c>
      <c r="AB313">
        <v>59.08</v>
      </c>
      <c r="AC313" s="103">
        <v>67.58</v>
      </c>
      <c r="AD313" s="106">
        <v>142.91999999999999</v>
      </c>
      <c r="AE313" s="103">
        <f t="shared" si="12"/>
        <v>210.5</v>
      </c>
      <c r="AF313" s="103">
        <f t="shared" si="13"/>
        <v>584.72222222222229</v>
      </c>
      <c r="AH313" s="103">
        <f>IF(ISBLANK(AC313),"",IF(ISBLANK(AA313),"",IFERROR(((AC313-AA313)/0.36/P313),"")))</f>
        <v>1.1978691019786909</v>
      </c>
      <c r="AJ313" s="103">
        <f>IF(ISBLANK(AE313),"",IF(ISBLANK(AB313),"",IFERROR(((AE313-AB313)/0.36/P313),"")))</f>
        <v>5.7617960426179611</v>
      </c>
    </row>
    <row r="314" spans="1:39" x14ac:dyDescent="0.25">
      <c r="A314" s="12" t="s">
        <v>604</v>
      </c>
      <c r="B314" s="4" t="s">
        <v>712</v>
      </c>
      <c r="C314" s="4" t="s">
        <v>661</v>
      </c>
      <c r="D314" s="4" t="s">
        <v>732</v>
      </c>
      <c r="E314" s="4" t="s">
        <v>14</v>
      </c>
      <c r="F314" s="12" t="s">
        <v>555</v>
      </c>
      <c r="G314" s="12" t="s">
        <v>556</v>
      </c>
      <c r="H314" s="24">
        <v>3</v>
      </c>
      <c r="I314" s="12" t="s">
        <v>557</v>
      </c>
      <c r="J314" s="54" t="s">
        <v>648</v>
      </c>
      <c r="K314" s="23">
        <v>951</v>
      </c>
      <c r="L314" s="94">
        <v>-2.2779990269999999</v>
      </c>
      <c r="M314" s="94">
        <v>34.027678035000001</v>
      </c>
      <c r="N314" s="21">
        <v>43169</v>
      </c>
      <c r="O314" s="21">
        <v>43242</v>
      </c>
      <c r="P314" s="23">
        <f t="shared" si="14"/>
        <v>73</v>
      </c>
      <c r="R314" s="87" t="s">
        <v>39</v>
      </c>
      <c r="S314" s="81">
        <v>2.5</v>
      </c>
      <c r="T314" s="81">
        <v>4.5</v>
      </c>
      <c r="U314" s="25">
        <v>20</v>
      </c>
      <c r="V314" s="25">
        <v>30</v>
      </c>
      <c r="Y314" s="68">
        <v>0</v>
      </c>
      <c r="Z314" s="54">
        <v>90</v>
      </c>
      <c r="AA314">
        <v>5.78</v>
      </c>
      <c r="AB314">
        <v>11.850000000000001</v>
      </c>
      <c r="AC314" s="103">
        <v>0</v>
      </c>
      <c r="AD314" s="106">
        <v>182.2</v>
      </c>
      <c r="AE314" s="103">
        <f t="shared" si="12"/>
        <v>182.2</v>
      </c>
      <c r="AF314" s="103">
        <f t="shared" si="13"/>
        <v>506.11111111111109</v>
      </c>
      <c r="AH314" s="103">
        <f>IF(ISBLANK(AC314),"",IF(ISBLANK(AA315),"",IFERROR(((AC314-AA315)/0.36/P314),"")))</f>
        <v>-7.0776255707762567E-2</v>
      </c>
      <c r="AI314" s="103">
        <f>IF(ISBLANK(AC314),"",IF(ISBLANK(AC314),"",IFERROR(((AC314-AC315)/0.36/P314),"")))</f>
        <v>-0.68455098934550984</v>
      </c>
      <c r="AJ314" s="103">
        <f>IF(ISBLANK(AB315),"",IF(ISBLANK(AE314),"",IFERROR(((AE314-AB315)/0.36/P314),"")))</f>
        <v>6.6111111111111107</v>
      </c>
      <c r="AK314" s="103">
        <f>IF(ISBLANK(AE315),"",IF(ISBLANK(AE314),"",IFERROR(((AE314-AE315)/0.36/P314),"")))</f>
        <v>-6.1263318112633705E-2</v>
      </c>
    </row>
    <row r="315" spans="1:39" x14ac:dyDescent="0.25">
      <c r="A315" s="12" t="s">
        <v>605</v>
      </c>
      <c r="B315" s="4" t="s">
        <v>712</v>
      </c>
      <c r="C315" s="4" t="s">
        <v>661</v>
      </c>
      <c r="D315" s="4" t="s">
        <v>732</v>
      </c>
      <c r="E315" s="4" t="s">
        <v>14</v>
      </c>
      <c r="F315" s="12" t="s">
        <v>555</v>
      </c>
      <c r="G315" s="12" t="s">
        <v>556</v>
      </c>
      <c r="H315" s="24">
        <v>3</v>
      </c>
      <c r="I315" s="12" t="s">
        <v>559</v>
      </c>
      <c r="J315" s="54" t="s">
        <v>648</v>
      </c>
      <c r="K315" s="23">
        <v>951</v>
      </c>
      <c r="L315" s="94">
        <v>-2.2779990269999999</v>
      </c>
      <c r="M315" s="94">
        <v>34.027678035000001</v>
      </c>
      <c r="N315" s="21">
        <v>43169</v>
      </c>
      <c r="O315" s="21">
        <v>43242</v>
      </c>
      <c r="P315" s="23">
        <f t="shared" si="14"/>
        <v>73</v>
      </c>
      <c r="R315" s="87" t="s">
        <v>39</v>
      </c>
      <c r="S315" s="81">
        <v>5</v>
      </c>
      <c r="T315" s="81">
        <v>3</v>
      </c>
      <c r="U315" s="25">
        <v>30</v>
      </c>
      <c r="V315" s="25">
        <v>36</v>
      </c>
      <c r="Y315" s="68">
        <v>5</v>
      </c>
      <c r="Z315" s="54">
        <v>85</v>
      </c>
      <c r="AA315">
        <v>1.86</v>
      </c>
      <c r="AB315">
        <v>8.4599999999999991</v>
      </c>
      <c r="AC315" s="103">
        <v>17.989999999999998</v>
      </c>
      <c r="AD315" s="106">
        <v>165.82</v>
      </c>
      <c r="AE315" s="103">
        <f t="shared" si="12"/>
        <v>183.81</v>
      </c>
      <c r="AF315" s="103">
        <f t="shared" si="13"/>
        <v>510.58333333333337</v>
      </c>
      <c r="AH315" s="103">
        <f>IF(ISBLANK(AC315),"",IF(ISBLANK(AA315),"",IFERROR(((AC315-AA315)/0.36/P315),"")))</f>
        <v>0.61377473363774737</v>
      </c>
      <c r="AJ315" s="103">
        <f>IF(ISBLANK(AE315),"",IF(ISBLANK(AB315),"",IFERROR(((AE315-AB315)/0.36/P315),"")))</f>
        <v>6.6723744292237441</v>
      </c>
    </row>
    <row r="316" spans="1:39" x14ac:dyDescent="0.25">
      <c r="A316" s="12" t="s">
        <v>606</v>
      </c>
      <c r="B316" s="4" t="s">
        <v>713</v>
      </c>
      <c r="C316" s="4" t="s">
        <v>661</v>
      </c>
      <c r="D316" s="4" t="s">
        <v>733</v>
      </c>
      <c r="E316" s="4" t="s">
        <v>14</v>
      </c>
      <c r="F316" s="12" t="s">
        <v>555</v>
      </c>
      <c r="G316" s="12" t="s">
        <v>556</v>
      </c>
      <c r="H316" s="24">
        <v>4</v>
      </c>
      <c r="I316" s="12" t="s">
        <v>557</v>
      </c>
      <c r="J316" s="54" t="s">
        <v>648</v>
      </c>
      <c r="K316" s="23">
        <v>950</v>
      </c>
      <c r="L316" s="94">
        <v>-2.2788369660000001</v>
      </c>
      <c r="M316" s="94">
        <v>34.031883989999997</v>
      </c>
      <c r="N316" s="21">
        <v>43169</v>
      </c>
      <c r="O316" s="21">
        <v>43242</v>
      </c>
      <c r="P316" s="23">
        <f t="shared" si="14"/>
        <v>73</v>
      </c>
      <c r="R316" s="87" t="s">
        <v>39</v>
      </c>
      <c r="S316" s="81">
        <v>3.5</v>
      </c>
      <c r="T316" s="81">
        <v>4.5</v>
      </c>
      <c r="U316" s="25">
        <v>30</v>
      </c>
      <c r="V316" s="25">
        <v>45</v>
      </c>
      <c r="Y316" s="68">
        <v>10</v>
      </c>
      <c r="Z316" s="54">
        <v>90</v>
      </c>
      <c r="AA316">
        <v>11.98</v>
      </c>
      <c r="AB316">
        <v>29.43</v>
      </c>
      <c r="AC316" s="103">
        <v>21.45</v>
      </c>
      <c r="AD316" s="106">
        <v>224.21</v>
      </c>
      <c r="AE316" s="103">
        <f t="shared" si="12"/>
        <v>245.66</v>
      </c>
      <c r="AF316" s="103">
        <f t="shared" si="13"/>
        <v>682.38888888888891</v>
      </c>
      <c r="AH316" s="103">
        <f>IF(ISBLANK(AC316),"",IF(ISBLANK(AA317),"",IFERROR(((AC316-AA317)/0.36/P316),"")))</f>
        <v>0.56582952815829535</v>
      </c>
      <c r="AI316" s="103">
        <f>IF(ISBLANK(AC316),"",IF(ISBLANK(AC316),"",IFERROR(((AC316-AC317)/0.36/P316),"")))</f>
        <v>-0.9387366818873667</v>
      </c>
      <c r="AJ316" s="103">
        <f>IF(ISBLANK(AB317),"",IF(ISBLANK(AE316),"",IFERROR(((AE316-AB317)/0.36/P316),"")))</f>
        <v>8.7035768645357692</v>
      </c>
      <c r="AK316" s="103">
        <f>IF(ISBLANK(AE317),"",IF(ISBLANK(AE316),"",IFERROR(((AE316-AE317)/0.36/P316),"")))</f>
        <v>1.562404870624049</v>
      </c>
    </row>
    <row r="317" spans="1:39" x14ac:dyDescent="0.25">
      <c r="A317" s="12" t="s">
        <v>607</v>
      </c>
      <c r="B317" s="4" t="s">
        <v>713</v>
      </c>
      <c r="C317" s="4" t="s">
        <v>661</v>
      </c>
      <c r="D317" s="4" t="s">
        <v>733</v>
      </c>
      <c r="E317" s="4" t="s">
        <v>14</v>
      </c>
      <c r="F317" s="12" t="s">
        <v>555</v>
      </c>
      <c r="G317" s="12" t="s">
        <v>556</v>
      </c>
      <c r="H317" s="24">
        <v>4</v>
      </c>
      <c r="I317" s="12" t="s">
        <v>559</v>
      </c>
      <c r="J317" s="54" t="s">
        <v>648</v>
      </c>
      <c r="K317" s="23">
        <v>950</v>
      </c>
      <c r="L317" s="94">
        <v>-2.2788369660000001</v>
      </c>
      <c r="M317" s="94">
        <v>34.031883989999997</v>
      </c>
      <c r="N317" s="21">
        <v>43169</v>
      </c>
      <c r="O317" s="21">
        <v>43242</v>
      </c>
      <c r="P317" s="23">
        <f t="shared" si="14"/>
        <v>73</v>
      </c>
      <c r="R317" s="87" t="s">
        <v>39</v>
      </c>
      <c r="S317" s="81">
        <v>5.5</v>
      </c>
      <c r="T317" s="81">
        <v>5</v>
      </c>
      <c r="U317" s="25">
        <v>30</v>
      </c>
      <c r="V317" s="25">
        <v>40</v>
      </c>
      <c r="Y317" s="68">
        <v>55</v>
      </c>
      <c r="Z317" s="54">
        <v>90</v>
      </c>
      <c r="AA317">
        <v>6.58</v>
      </c>
      <c r="AB317">
        <v>16.93</v>
      </c>
      <c r="AC317" s="103">
        <v>46.12</v>
      </c>
      <c r="AD317" s="106">
        <v>158.47999999999999</v>
      </c>
      <c r="AE317" s="103">
        <f t="shared" si="12"/>
        <v>204.6</v>
      </c>
      <c r="AF317" s="103">
        <f t="shared" si="13"/>
        <v>568.33333333333337</v>
      </c>
      <c r="AH317" s="103">
        <f>IF(ISBLANK(AC317),"",IF(ISBLANK(AA317),"",IFERROR(((AC317-AA317)/0.36/P317),"")))</f>
        <v>1.504566210045662</v>
      </c>
      <c r="AJ317" s="103">
        <f>IF(ISBLANK(AE317),"",IF(ISBLANK(AB317),"",IFERROR(((AE317-AB317)/0.36/P317),"")))</f>
        <v>7.14117199391172</v>
      </c>
    </row>
    <row r="318" spans="1:39" x14ac:dyDescent="0.25">
      <c r="A318" s="12" t="s">
        <v>608</v>
      </c>
      <c r="B318" s="4" t="s">
        <v>714</v>
      </c>
      <c r="C318" s="4" t="s">
        <v>662</v>
      </c>
      <c r="D318" s="4" t="s">
        <v>734</v>
      </c>
      <c r="E318" s="4" t="s">
        <v>15</v>
      </c>
      <c r="F318" s="12" t="s">
        <v>555</v>
      </c>
      <c r="G318" s="12" t="s">
        <v>560</v>
      </c>
      <c r="H318" s="24">
        <v>1</v>
      </c>
      <c r="I318" s="12" t="s">
        <v>557</v>
      </c>
      <c r="J318" s="54" t="s">
        <v>648</v>
      </c>
      <c r="K318" s="23">
        <v>957</v>
      </c>
      <c r="L318" s="94">
        <v>-2.3500519620000002</v>
      </c>
      <c r="M318" s="94">
        <v>34.049975992999997</v>
      </c>
      <c r="N318" s="21">
        <v>43168</v>
      </c>
      <c r="O318" s="21">
        <v>43241</v>
      </c>
      <c r="P318" s="23">
        <f t="shared" si="14"/>
        <v>73</v>
      </c>
      <c r="R318" s="87" t="s">
        <v>23</v>
      </c>
      <c r="S318" s="81">
        <v>1.5</v>
      </c>
      <c r="T318" s="81">
        <v>2.5</v>
      </c>
      <c r="U318" s="25">
        <v>70</v>
      </c>
      <c r="V318" s="25">
        <v>80</v>
      </c>
      <c r="Y318" s="68">
        <v>92</v>
      </c>
      <c r="Z318" s="54">
        <v>97</v>
      </c>
      <c r="AA318">
        <v>40.21</v>
      </c>
      <c r="AB318">
        <v>44.21</v>
      </c>
      <c r="AC318" s="103">
        <v>60.1</v>
      </c>
      <c r="AD318" s="106">
        <v>9.74</v>
      </c>
      <c r="AE318" s="103">
        <f t="shared" si="12"/>
        <v>69.84</v>
      </c>
      <c r="AF318" s="103">
        <f t="shared" si="13"/>
        <v>194.00000000000003</v>
      </c>
      <c r="AH318" s="103">
        <f>IF(ISBLANK(AC318),"",IF(ISBLANK(AA319),"",IFERROR(((AC318-AA319)/0.36/P318),"")))</f>
        <v>1.6308980213089803</v>
      </c>
      <c r="AI318" s="103">
        <f>IF(ISBLANK(AC318),"",IF(ISBLANK(AC318),"",IFERROR(((AC318-AC319)/0.36/P318),"")))</f>
        <v>0.58143074581430754</v>
      </c>
      <c r="AJ318" s="103">
        <f>IF(ISBLANK(AB319),"",IF(ISBLANK(AE318),"",IFERROR(((AE318-AB319)/0.36/P318),"")))</f>
        <v>1.9748858447488586</v>
      </c>
      <c r="AK318" s="103">
        <f>IF(ISBLANK(AE319),"",IF(ISBLANK(AE318),"",IFERROR(((AE318-AE319)/0.36/P318),"")))</f>
        <v>0.56316590563165925</v>
      </c>
    </row>
    <row r="319" spans="1:39" x14ac:dyDescent="0.25">
      <c r="A319" s="12" t="s">
        <v>609</v>
      </c>
      <c r="B319" s="4" t="s">
        <v>714</v>
      </c>
      <c r="C319" s="4" t="s">
        <v>662</v>
      </c>
      <c r="D319" s="4" t="s">
        <v>734</v>
      </c>
      <c r="E319" s="4" t="s">
        <v>15</v>
      </c>
      <c r="F319" s="12" t="s">
        <v>555</v>
      </c>
      <c r="G319" s="12" t="s">
        <v>560</v>
      </c>
      <c r="H319" s="24">
        <v>1</v>
      </c>
      <c r="I319" s="12" t="s">
        <v>559</v>
      </c>
      <c r="J319" s="54" t="s">
        <v>648</v>
      </c>
      <c r="K319" s="23">
        <v>957</v>
      </c>
      <c r="L319" s="94">
        <v>-2.3500519620000002</v>
      </c>
      <c r="M319" s="94">
        <v>34.049975992999997</v>
      </c>
      <c r="N319" s="21">
        <v>43168</v>
      </c>
      <c r="O319" s="21">
        <v>43241</v>
      </c>
      <c r="P319" s="23">
        <f t="shared" si="14"/>
        <v>73</v>
      </c>
      <c r="R319" s="87" t="s">
        <v>23</v>
      </c>
      <c r="S319" s="81">
        <v>2</v>
      </c>
      <c r="T319" s="81">
        <v>2.25</v>
      </c>
      <c r="U319" s="25">
        <v>59</v>
      </c>
      <c r="V319" s="25">
        <v>70</v>
      </c>
      <c r="Y319" s="68">
        <v>90</v>
      </c>
      <c r="Z319" s="54">
        <v>95</v>
      </c>
      <c r="AA319">
        <v>17.239999999999998</v>
      </c>
      <c r="AB319">
        <v>17.939999999999998</v>
      </c>
      <c r="AC319" s="103">
        <v>44.82</v>
      </c>
      <c r="AD319" s="106">
        <v>10.220000000000001</v>
      </c>
      <c r="AE319" s="103">
        <f t="shared" si="12"/>
        <v>55.04</v>
      </c>
      <c r="AF319" s="103">
        <f t="shared" si="13"/>
        <v>152.88888888888889</v>
      </c>
      <c r="AH319" s="103">
        <f>IF(ISBLANK(AC319),"",IF(ISBLANK(AA319),"",IFERROR(((AC319-AA319)/0.36/P319),"")))</f>
        <v>1.0494672754946728</v>
      </c>
      <c r="AJ319" s="103">
        <f>IF(ISBLANK(AE319),"",IF(ISBLANK(AB319),"",IFERROR(((AE319-AB319)/0.36/P319),"")))</f>
        <v>1.4117199391171995</v>
      </c>
    </row>
    <row r="320" spans="1:39" x14ac:dyDescent="0.25">
      <c r="A320" s="12" t="s">
        <v>610</v>
      </c>
      <c r="B320" s="4" t="s">
        <v>715</v>
      </c>
      <c r="C320" s="4" t="s">
        <v>662</v>
      </c>
      <c r="D320" s="4" t="s">
        <v>735</v>
      </c>
      <c r="E320" s="4" t="s">
        <v>15</v>
      </c>
      <c r="F320" s="12" t="s">
        <v>555</v>
      </c>
      <c r="G320" s="12" t="s">
        <v>560</v>
      </c>
      <c r="H320" s="24">
        <v>2</v>
      </c>
      <c r="I320" s="12" t="s">
        <v>557</v>
      </c>
      <c r="J320" s="54" t="s">
        <v>648</v>
      </c>
      <c r="K320" s="23">
        <v>959</v>
      </c>
      <c r="L320" s="94">
        <v>-2.3484879830000001</v>
      </c>
      <c r="M320" s="94">
        <v>34.050110019999998</v>
      </c>
      <c r="N320" s="21">
        <v>43168</v>
      </c>
      <c r="O320" s="21">
        <v>43241</v>
      </c>
      <c r="P320" s="23">
        <f t="shared" si="14"/>
        <v>73</v>
      </c>
      <c r="R320" s="87" t="s">
        <v>23</v>
      </c>
      <c r="S320" s="81">
        <v>2</v>
      </c>
      <c r="T320" s="81">
        <v>3.5</v>
      </c>
      <c r="U320" s="25">
        <v>43</v>
      </c>
      <c r="V320" s="25">
        <v>65</v>
      </c>
      <c r="Y320" s="68">
        <v>76</v>
      </c>
      <c r="Z320" s="54">
        <v>96</v>
      </c>
      <c r="AA320">
        <v>53.4</v>
      </c>
      <c r="AB320">
        <v>74.78</v>
      </c>
      <c r="AC320" s="103">
        <v>55.98</v>
      </c>
      <c r="AD320" s="106">
        <v>27.22</v>
      </c>
      <c r="AE320" s="103">
        <f t="shared" si="12"/>
        <v>83.199999999999989</v>
      </c>
      <c r="AF320" s="103">
        <f t="shared" si="13"/>
        <v>231.11111111111109</v>
      </c>
      <c r="AH320" s="103">
        <f>IF(ISBLANK(AC320),"",IF(ISBLANK(AA321),"",IFERROR(((AC320-AA321)/0.36/P320),"")))</f>
        <v>1.6373668188736683</v>
      </c>
      <c r="AI320" s="103">
        <f>IF(ISBLANK(AC320),"",IF(ISBLANK(AC320),"",IFERROR(((AC320-AC321)/0.36/P320),"")))</f>
        <v>-0.36719939117199391</v>
      </c>
      <c r="AJ320" s="103">
        <f>IF(ISBLANK(AB321),"",IF(ISBLANK(AE320),"",IFERROR(((AE320-AB321)/0.36/P320),"")))</f>
        <v>2.4684170471841704</v>
      </c>
      <c r="AK320" s="103">
        <f>IF(ISBLANK(AE321),"",IF(ISBLANK(AE320),"",IFERROR(((AE320-AE321)/0.36/P320),"")))</f>
        <v>-8.4094368340943998E-2</v>
      </c>
    </row>
    <row r="321" spans="1:37" x14ac:dyDescent="0.25">
      <c r="A321" s="12" t="s">
        <v>611</v>
      </c>
      <c r="B321" s="4" t="s">
        <v>715</v>
      </c>
      <c r="C321" s="4" t="s">
        <v>662</v>
      </c>
      <c r="D321" s="4" t="s">
        <v>735</v>
      </c>
      <c r="E321" s="4" t="s">
        <v>15</v>
      </c>
      <c r="F321" s="12" t="s">
        <v>555</v>
      </c>
      <c r="G321" s="12" t="s">
        <v>560</v>
      </c>
      <c r="H321" s="24">
        <v>2</v>
      </c>
      <c r="I321" s="12" t="s">
        <v>559</v>
      </c>
      <c r="J321" s="54" t="s">
        <v>648</v>
      </c>
      <c r="K321" s="23">
        <v>959</v>
      </c>
      <c r="L321" s="94">
        <v>-2.3484879830000001</v>
      </c>
      <c r="M321" s="94">
        <v>34.050110019999998</v>
      </c>
      <c r="N321" s="21">
        <v>43168</v>
      </c>
      <c r="O321" s="21">
        <v>43241</v>
      </c>
      <c r="P321" s="23">
        <f t="shared" si="14"/>
        <v>73</v>
      </c>
      <c r="R321" s="87" t="s">
        <v>23</v>
      </c>
      <c r="S321" s="81">
        <v>2.5</v>
      </c>
      <c r="T321" s="81">
        <v>5</v>
      </c>
      <c r="U321" s="25">
        <v>50</v>
      </c>
      <c r="V321" s="25">
        <v>70</v>
      </c>
      <c r="Y321" s="68">
        <v>80</v>
      </c>
      <c r="Z321" s="54">
        <v>95</v>
      </c>
      <c r="AA321">
        <v>12.95</v>
      </c>
      <c r="AB321">
        <v>18.329999999999998</v>
      </c>
      <c r="AC321" s="103">
        <v>65.63</v>
      </c>
      <c r="AD321" s="106">
        <v>19.78</v>
      </c>
      <c r="AE321" s="103">
        <f t="shared" si="12"/>
        <v>85.41</v>
      </c>
      <c r="AF321" s="103">
        <f t="shared" si="13"/>
        <v>237.25</v>
      </c>
      <c r="AH321" s="103">
        <f>IF(ISBLANK(AC321),"",IF(ISBLANK(AA321),"",IFERROR(((AC321-AA321)/0.36/P321),"")))</f>
        <v>2.0045662100456618</v>
      </c>
      <c r="AJ321" s="103">
        <f>IF(ISBLANK(AE321),"",IF(ISBLANK(AB321),"",IFERROR(((AE321-AB321)/0.36/P321),"")))</f>
        <v>2.5525114155251143</v>
      </c>
    </row>
    <row r="322" spans="1:37" x14ac:dyDescent="0.25">
      <c r="A322" s="12" t="s">
        <v>612</v>
      </c>
      <c r="B322" s="4" t="s">
        <v>716</v>
      </c>
      <c r="C322" s="4" t="s">
        <v>662</v>
      </c>
      <c r="D322" s="4" t="s">
        <v>736</v>
      </c>
      <c r="E322" s="4" t="s">
        <v>15</v>
      </c>
      <c r="F322" s="12" t="s">
        <v>555</v>
      </c>
      <c r="G322" s="12" t="s">
        <v>560</v>
      </c>
      <c r="H322" s="24">
        <v>3</v>
      </c>
      <c r="I322" s="12" t="s">
        <v>557</v>
      </c>
      <c r="J322" s="54" t="s">
        <v>648</v>
      </c>
      <c r="K322" s="23">
        <v>1022</v>
      </c>
      <c r="L322" s="94">
        <v>-2.3672930339999998</v>
      </c>
      <c r="M322" s="94">
        <v>34.062509034000001</v>
      </c>
      <c r="N322" s="21">
        <v>43168</v>
      </c>
      <c r="O322" s="21">
        <v>43241</v>
      </c>
      <c r="P322" s="23">
        <f t="shared" si="14"/>
        <v>73</v>
      </c>
      <c r="R322" s="87" t="s">
        <v>23</v>
      </c>
      <c r="S322" s="81">
        <v>1.5</v>
      </c>
      <c r="T322" s="81">
        <v>2.25</v>
      </c>
      <c r="U322" s="25">
        <v>82</v>
      </c>
      <c r="V322" s="25">
        <v>90</v>
      </c>
      <c r="Y322" s="68">
        <v>23</v>
      </c>
      <c r="Z322" s="54">
        <v>98</v>
      </c>
      <c r="AA322">
        <v>117.12</v>
      </c>
      <c r="AB322">
        <v>128.63</v>
      </c>
      <c r="AC322" s="103">
        <v>9.5399999999999991</v>
      </c>
      <c r="AD322" s="106">
        <v>137.21</v>
      </c>
      <c r="AE322" s="103">
        <f t="shared" ref="AE322:AE357" si="15">IF((AND(AC322="", AD322="")),"",AC322+AD322)</f>
        <v>146.75</v>
      </c>
      <c r="AF322" s="103">
        <f t="shared" si="13"/>
        <v>407.63888888888891</v>
      </c>
      <c r="AH322" s="103">
        <f>IF(ISBLANK(AC322),"",IF(ISBLANK(AA323),"",IFERROR(((AC322-AA323)/0.36/P322),"")))</f>
        <v>-4.294520547945206</v>
      </c>
      <c r="AI322" s="103">
        <f>IF(ISBLANK(AC322),"",IF(ISBLANK(AC322),"",IFERROR(((AC322-AC323)/0.36/P322),"")))</f>
        <v>0.36301369863013699</v>
      </c>
      <c r="AJ322" s="103">
        <f>IF(ISBLANK(AB323),"",IF(ISBLANK(AE322),"",IFERROR(((AE322-AB323)/0.36/P322),"")))</f>
        <v>4.5662100456622737E-3</v>
      </c>
      <c r="AK322" s="103">
        <f>IF(ISBLANK(AE323),"",IF(ISBLANK(AE322),"",IFERROR(((AE322-AE323)/0.36/P322),"")))</f>
        <v>3.4950532724505328</v>
      </c>
    </row>
    <row r="323" spans="1:37" x14ac:dyDescent="0.25">
      <c r="A323" s="12" t="s">
        <v>613</v>
      </c>
      <c r="B323" s="4" t="s">
        <v>716</v>
      </c>
      <c r="C323" s="4" t="s">
        <v>662</v>
      </c>
      <c r="D323" s="4" t="s">
        <v>736</v>
      </c>
      <c r="E323" s="4" t="s">
        <v>15</v>
      </c>
      <c r="F323" s="12" t="s">
        <v>555</v>
      </c>
      <c r="G323" s="12" t="s">
        <v>560</v>
      </c>
      <c r="H323" s="24">
        <v>3</v>
      </c>
      <c r="I323" s="12" t="s">
        <v>559</v>
      </c>
      <c r="J323" s="54" t="s">
        <v>648</v>
      </c>
      <c r="K323" s="23">
        <v>1022</v>
      </c>
      <c r="L323" s="94">
        <v>-2.3672930339999998</v>
      </c>
      <c r="M323" s="94">
        <v>34.062509034000001</v>
      </c>
      <c r="N323" s="21">
        <v>43168</v>
      </c>
      <c r="O323" s="21">
        <v>43241</v>
      </c>
      <c r="P323" s="23">
        <f t="shared" si="14"/>
        <v>73</v>
      </c>
      <c r="R323" s="87" t="s">
        <v>23</v>
      </c>
      <c r="S323" s="81">
        <v>1.5</v>
      </c>
      <c r="T323" s="81">
        <v>1.25</v>
      </c>
      <c r="U323" s="25">
        <v>75</v>
      </c>
      <c r="V323" s="25">
        <v>85</v>
      </c>
      <c r="Y323" s="68">
        <v>0</v>
      </c>
      <c r="Z323" s="54">
        <v>85</v>
      </c>
      <c r="AA323">
        <v>122.4</v>
      </c>
      <c r="AB323">
        <v>146.63</v>
      </c>
      <c r="AC323" s="104">
        <v>0</v>
      </c>
      <c r="AD323" s="104">
        <v>54.9</v>
      </c>
      <c r="AE323" s="103">
        <f t="shared" si="15"/>
        <v>54.9</v>
      </c>
      <c r="AF323" s="103">
        <f t="shared" ref="AF323:AF357" si="16">IFERROR(AE323/0.36,"")</f>
        <v>152.5</v>
      </c>
      <c r="AH323" s="103">
        <f>IF(ISBLANK(AC323),"",IF(ISBLANK(AA323),"",IFERROR(((AC323-AA323)/0.36/P323),"")))</f>
        <v>-4.6575342465753424</v>
      </c>
      <c r="AJ323" s="103">
        <f>IF(ISBLANK(AE323),"",IF(ISBLANK(AB323),"",IFERROR(((AE323-AB323)/0.36/P323),"")))</f>
        <v>-3.4904870624048705</v>
      </c>
    </row>
    <row r="324" spans="1:37" x14ac:dyDescent="0.25">
      <c r="A324" s="12" t="s">
        <v>614</v>
      </c>
      <c r="B324" s="4" t="s">
        <v>717</v>
      </c>
      <c r="C324" s="4" t="s">
        <v>662</v>
      </c>
      <c r="D324" s="4" t="s">
        <v>737</v>
      </c>
      <c r="E324" s="4" t="s">
        <v>15</v>
      </c>
      <c r="F324" s="12" t="s">
        <v>555</v>
      </c>
      <c r="G324" s="12" t="s">
        <v>560</v>
      </c>
      <c r="H324" s="24">
        <v>4</v>
      </c>
      <c r="I324" s="12" t="s">
        <v>557</v>
      </c>
      <c r="J324" s="54" t="s">
        <v>648</v>
      </c>
      <c r="K324" s="23">
        <v>1020</v>
      </c>
      <c r="L324" s="94">
        <v>-2.3685700170000001</v>
      </c>
      <c r="M324" s="94">
        <v>34.062585980000001</v>
      </c>
      <c r="N324" s="21">
        <v>43168</v>
      </c>
      <c r="O324" s="21">
        <v>43241</v>
      </c>
      <c r="P324" s="23">
        <f t="shared" si="14"/>
        <v>73</v>
      </c>
      <c r="R324" s="87" t="s">
        <v>23</v>
      </c>
      <c r="S324" s="81">
        <v>1.5</v>
      </c>
      <c r="T324" s="81">
        <v>3</v>
      </c>
      <c r="U324" s="25">
        <v>75</v>
      </c>
      <c r="V324" s="25">
        <v>85</v>
      </c>
      <c r="Y324" s="68">
        <v>0</v>
      </c>
      <c r="Z324" s="54">
        <v>98</v>
      </c>
      <c r="AA324">
        <v>52.47</v>
      </c>
      <c r="AB324">
        <v>100.34</v>
      </c>
      <c r="AC324" s="103">
        <v>0</v>
      </c>
      <c r="AD324" s="106">
        <v>122.5</v>
      </c>
      <c r="AE324" s="103">
        <f t="shared" si="15"/>
        <v>122.5</v>
      </c>
      <c r="AF324" s="103">
        <f t="shared" si="16"/>
        <v>340.27777777777777</v>
      </c>
      <c r="AH324" s="103">
        <f>IF(ISBLANK(AC324),"",IF(ISBLANK(AA325),"",IFERROR(((AC324-AA325)/0.36/P324),"")))</f>
        <v>-0.89383561643835618</v>
      </c>
      <c r="AI324" s="103">
        <f>IF(ISBLANK(AC324),"",IF(ISBLANK(AC324),"",IFERROR(((AC324-AC325)/0.36/P324),"")))</f>
        <v>0</v>
      </c>
      <c r="AJ324" s="103">
        <f>IF(ISBLANK(AB325),"",IF(ISBLANK(AE324),"",IFERROR(((AE324-AB325)/0.36/P324),"")))</f>
        <v>1.7747336377473366</v>
      </c>
      <c r="AK324" s="103">
        <f>IF(ISBLANK(AE325),"",IF(ISBLANK(AE324),"",IFERROR(((AE324-AE325)/0.36/P324),"")))</f>
        <v>2.9935312024353125</v>
      </c>
    </row>
    <row r="325" spans="1:37" x14ac:dyDescent="0.25">
      <c r="A325" s="12" t="s">
        <v>615</v>
      </c>
      <c r="B325" s="4" t="s">
        <v>717</v>
      </c>
      <c r="C325" s="4" t="s">
        <v>662</v>
      </c>
      <c r="D325" s="4" t="s">
        <v>737</v>
      </c>
      <c r="E325" s="4" t="s">
        <v>15</v>
      </c>
      <c r="F325" s="12" t="s">
        <v>555</v>
      </c>
      <c r="G325" s="12" t="s">
        <v>560</v>
      </c>
      <c r="H325" s="24">
        <v>4</v>
      </c>
      <c r="I325" s="12" t="s">
        <v>559</v>
      </c>
      <c r="J325" s="54" t="s">
        <v>648</v>
      </c>
      <c r="K325" s="23">
        <v>1020</v>
      </c>
      <c r="L325" s="94">
        <v>-2.3685700170000001</v>
      </c>
      <c r="M325" s="94">
        <v>34.062585980000001</v>
      </c>
      <c r="N325" s="21">
        <v>43168</v>
      </c>
      <c r="O325" s="21">
        <v>43241</v>
      </c>
      <c r="P325" s="23">
        <f t="shared" si="14"/>
        <v>73</v>
      </c>
      <c r="R325" s="87" t="s">
        <v>23</v>
      </c>
      <c r="S325" s="81">
        <v>2</v>
      </c>
      <c r="T325" s="81">
        <v>4.13</v>
      </c>
      <c r="U325" s="25">
        <v>52</v>
      </c>
      <c r="V325" s="25">
        <v>80</v>
      </c>
      <c r="Y325" s="68">
        <v>0</v>
      </c>
      <c r="Z325" s="54">
        <v>95</v>
      </c>
      <c r="AA325">
        <v>23.49</v>
      </c>
      <c r="AB325">
        <v>75.86</v>
      </c>
      <c r="AC325" s="103">
        <v>0</v>
      </c>
      <c r="AD325" s="106">
        <v>43.83</v>
      </c>
      <c r="AE325" s="103">
        <f t="shared" si="15"/>
        <v>43.83</v>
      </c>
      <c r="AF325" s="103">
        <f t="shared" si="16"/>
        <v>121.75</v>
      </c>
      <c r="AH325" s="103">
        <f>IF(ISBLANK(AC325),"",IF(ISBLANK(AA325),"",IFERROR(((AC325-AA325)/0.36/P325),"")))</f>
        <v>-0.89383561643835618</v>
      </c>
      <c r="AJ325" s="103">
        <f>IF(ISBLANK(AE325),"",IF(ISBLANK(AB325),"",IFERROR(((AE325-AB325)/0.36/P325),"")))</f>
        <v>-1.2187975646879758</v>
      </c>
    </row>
    <row r="326" spans="1:37" x14ac:dyDescent="0.25">
      <c r="A326" s="12" t="s">
        <v>616</v>
      </c>
      <c r="B326" s="4" t="s">
        <v>718</v>
      </c>
      <c r="C326" s="4" t="s">
        <v>663</v>
      </c>
      <c r="D326" s="4" t="s">
        <v>738</v>
      </c>
      <c r="E326" s="4" t="s">
        <v>31</v>
      </c>
      <c r="F326" s="12" t="s">
        <v>561</v>
      </c>
      <c r="G326" s="12" t="s">
        <v>556</v>
      </c>
      <c r="H326" s="24">
        <v>1</v>
      </c>
      <c r="I326" s="12" t="s">
        <v>557</v>
      </c>
      <c r="J326" s="54" t="s">
        <v>648</v>
      </c>
      <c r="K326" s="23">
        <v>995</v>
      </c>
      <c r="L326" s="94">
        <v>-3.2993320000000002</v>
      </c>
      <c r="M326" s="94">
        <v>34.848457965999998</v>
      </c>
      <c r="N326" s="21">
        <v>43166</v>
      </c>
      <c r="O326" s="21">
        <v>43245</v>
      </c>
      <c r="P326" s="23">
        <f t="shared" si="14"/>
        <v>79</v>
      </c>
      <c r="R326" s="87" t="s">
        <v>94</v>
      </c>
      <c r="S326" s="81">
        <v>1.5</v>
      </c>
      <c r="T326" s="81">
        <v>3.13</v>
      </c>
      <c r="U326" s="25">
        <v>7</v>
      </c>
      <c r="V326" s="25">
        <v>25</v>
      </c>
      <c r="Y326" s="68">
        <v>25</v>
      </c>
      <c r="Z326" s="54">
        <v>69</v>
      </c>
      <c r="AA326">
        <v>6.53</v>
      </c>
      <c r="AB326">
        <v>40.120000000000005</v>
      </c>
      <c r="AC326" s="103">
        <v>32.090000000000003</v>
      </c>
      <c r="AD326" s="106">
        <v>30.64</v>
      </c>
      <c r="AE326" s="103">
        <f t="shared" si="15"/>
        <v>62.730000000000004</v>
      </c>
      <c r="AF326" s="103">
        <f t="shared" si="16"/>
        <v>174.25000000000003</v>
      </c>
      <c r="AH326" s="103">
        <f>IF(ISBLANK(AC326),"",IF(ISBLANK(AA328),"",IFERROR(((AC326-AA328)/0.36/P326),"")))</f>
        <v>1.1114627285513363</v>
      </c>
      <c r="AI326" s="103">
        <f>IF(ISBLANK(AC326),"",IF(ISBLANK(AC328),"",IFERROR(((AC326-AC328)/0.36/P326),"")))</f>
        <v>0.75527426160337563</v>
      </c>
      <c r="AJ326" s="103">
        <f>IF(ISBLANK(AE326),"",IF(ISBLANK(AB328),"",IFERROR(((AE326-AB328)/0.36/P326),"")))</f>
        <v>2.0682137834036571</v>
      </c>
      <c r="AK326" s="103">
        <f>IF(ISBLANK(AE328),"",IF(ISBLANK(AE326),"",IFERROR(((AE326-AE328)/0.36/P326),"")))</f>
        <v>-1.3118846694796062</v>
      </c>
    </row>
    <row r="327" spans="1:37" x14ac:dyDescent="0.25">
      <c r="A327" s="12" t="s">
        <v>617</v>
      </c>
      <c r="B327" s="4" t="s">
        <v>718</v>
      </c>
      <c r="C327" s="4" t="s">
        <v>663</v>
      </c>
      <c r="D327" s="4" t="s">
        <v>738</v>
      </c>
      <c r="E327" s="4" t="s">
        <v>31</v>
      </c>
      <c r="F327" s="12" t="s">
        <v>561</v>
      </c>
      <c r="G327" s="12" t="s">
        <v>556</v>
      </c>
      <c r="H327" s="24">
        <v>1</v>
      </c>
      <c r="I327" s="12" t="s">
        <v>562</v>
      </c>
      <c r="J327" s="54" t="s">
        <v>648</v>
      </c>
      <c r="K327" s="23">
        <v>995</v>
      </c>
      <c r="L327" s="94">
        <v>-3.2993320000000002</v>
      </c>
      <c r="M327" s="94">
        <v>34.848457965999998</v>
      </c>
      <c r="N327" s="21">
        <v>43166</v>
      </c>
      <c r="O327" s="21">
        <v>43245</v>
      </c>
      <c r="P327" s="23">
        <f t="shared" si="14"/>
        <v>79</v>
      </c>
      <c r="R327" s="87" t="s">
        <v>94</v>
      </c>
      <c r="S327" s="81">
        <v>2.5</v>
      </c>
      <c r="T327" s="81">
        <v>3</v>
      </c>
      <c r="U327" s="25">
        <v>10</v>
      </c>
      <c r="V327" s="25">
        <v>35</v>
      </c>
      <c r="Y327" s="68">
        <v>10</v>
      </c>
      <c r="Z327" s="54">
        <v>70</v>
      </c>
      <c r="AA327">
        <v>47.08</v>
      </c>
      <c r="AB327">
        <v>91.58</v>
      </c>
      <c r="AC327" s="103">
        <v>23.2</v>
      </c>
      <c r="AD327" s="106">
        <v>110.2</v>
      </c>
      <c r="AE327" s="103">
        <f t="shared" si="15"/>
        <v>133.4</v>
      </c>
      <c r="AF327" s="103">
        <f t="shared" si="16"/>
        <v>370.5555555555556</v>
      </c>
      <c r="AH327" s="103">
        <f>IF(ISBLANK(AC327),"",IF(ISBLANK(AA328),"",IFERROR(((AC327-AA328)/0.36/P327),"")))</f>
        <v>0.79887482419127986</v>
      </c>
      <c r="AI327" s="103">
        <f>IF(ISBLANK(AC327),"",IF(ISBLANK(AC328),"",IFERROR(((AC327-AC328)/0.36/P327),"")))</f>
        <v>0.44268635724331928</v>
      </c>
      <c r="AJ327" s="103">
        <f>IF(ISBLANK(AE327),"",IF(ISBLANK(AB328),"",IFERROR(((AE327-AB328)/0.36/P327),"")))</f>
        <v>4.5530942334739803</v>
      </c>
      <c r="AK327" s="103">
        <f>IF(ISBLANK(AE328),"",IF(ISBLANK(AE327),"",IFERROR(((AE327-AE328)/0.36/P327),"")))</f>
        <v>1.1729957805907174</v>
      </c>
    </row>
    <row r="328" spans="1:37" x14ac:dyDescent="0.25">
      <c r="A328" s="12" t="s">
        <v>618</v>
      </c>
      <c r="B328" s="4" t="s">
        <v>718</v>
      </c>
      <c r="C328" s="4" t="s">
        <v>663</v>
      </c>
      <c r="D328" s="4" t="s">
        <v>738</v>
      </c>
      <c r="E328" s="4" t="s">
        <v>31</v>
      </c>
      <c r="F328" s="12" t="s">
        <v>561</v>
      </c>
      <c r="G328" s="12" t="s">
        <v>556</v>
      </c>
      <c r="H328" s="24">
        <v>1</v>
      </c>
      <c r="I328" s="12" t="s">
        <v>559</v>
      </c>
      <c r="J328" s="54" t="s">
        <v>648</v>
      </c>
      <c r="K328" s="23">
        <v>995</v>
      </c>
      <c r="L328" s="94">
        <v>-3.2993320000000002</v>
      </c>
      <c r="M328" s="94">
        <v>34.848457965999998</v>
      </c>
      <c r="N328" s="21">
        <v>43166</v>
      </c>
      <c r="O328" s="21">
        <v>43245</v>
      </c>
      <c r="P328" s="23">
        <f t="shared" si="14"/>
        <v>79</v>
      </c>
      <c r="R328" s="87" t="s">
        <v>94</v>
      </c>
      <c r="S328" s="81">
        <v>1.5</v>
      </c>
      <c r="T328" s="81">
        <v>2.5</v>
      </c>
      <c r="U328" s="25">
        <v>5</v>
      </c>
      <c r="V328" s="25">
        <v>15</v>
      </c>
      <c r="Y328" s="68">
        <v>7</v>
      </c>
      <c r="Z328" s="54">
        <v>57</v>
      </c>
      <c r="AA328">
        <v>0.48</v>
      </c>
      <c r="AB328">
        <v>3.91</v>
      </c>
      <c r="AC328" s="103">
        <v>10.61</v>
      </c>
      <c r="AD328" s="106">
        <v>89.43</v>
      </c>
      <c r="AE328" s="103">
        <f t="shared" si="15"/>
        <v>100.04</v>
      </c>
      <c r="AF328" s="103">
        <f t="shared" si="16"/>
        <v>277.88888888888891</v>
      </c>
      <c r="AH328" s="103">
        <f>IF(ISBLANK(AC328),"",IF(ISBLANK(AA328),"",IFERROR(((AC328-AA328)/0.36/P328),"")))</f>
        <v>0.35618846694796058</v>
      </c>
      <c r="AJ328" s="103">
        <f>IF(ISBLANK(AE328),"",IF(ISBLANK(AB328),"",IFERROR(((AE328-AB328)/0.36/P328),"")))</f>
        <v>3.3800984528832636</v>
      </c>
    </row>
    <row r="329" spans="1:37" x14ac:dyDescent="0.25">
      <c r="A329" s="12" t="s">
        <v>619</v>
      </c>
      <c r="B329" s="4" t="s">
        <v>719</v>
      </c>
      <c r="C329" s="4" t="s">
        <v>663</v>
      </c>
      <c r="D329" s="4" t="s">
        <v>739</v>
      </c>
      <c r="E329" s="4" t="s">
        <v>31</v>
      </c>
      <c r="F329" s="12" t="s">
        <v>561</v>
      </c>
      <c r="G329" s="12" t="s">
        <v>556</v>
      </c>
      <c r="H329" s="24">
        <v>2</v>
      </c>
      <c r="I329" s="12" t="s">
        <v>557</v>
      </c>
      <c r="J329" s="54" t="s">
        <v>648</v>
      </c>
      <c r="K329" s="23">
        <v>980</v>
      </c>
      <c r="L329" s="94">
        <v>-3.3032679740000002</v>
      </c>
      <c r="M329" s="94">
        <v>34.847795963000003</v>
      </c>
      <c r="N329" s="21">
        <v>43166</v>
      </c>
      <c r="O329" s="21">
        <v>43245</v>
      </c>
      <c r="P329" s="23">
        <f t="shared" si="14"/>
        <v>79</v>
      </c>
      <c r="R329" s="87" t="s">
        <v>94</v>
      </c>
      <c r="S329" s="81">
        <v>2</v>
      </c>
      <c r="T329" s="81">
        <v>1</v>
      </c>
      <c r="U329" s="25">
        <v>10</v>
      </c>
      <c r="V329" s="25">
        <v>25</v>
      </c>
      <c r="Y329" s="68">
        <v>25</v>
      </c>
      <c r="Z329" s="54">
        <v>75</v>
      </c>
      <c r="AA329">
        <v>16.989999999999998</v>
      </c>
      <c r="AB329">
        <v>38.04</v>
      </c>
      <c r="AC329" s="103">
        <v>37.49</v>
      </c>
      <c r="AD329" s="106">
        <v>46.66</v>
      </c>
      <c r="AE329" s="103">
        <f t="shared" si="15"/>
        <v>84.15</v>
      </c>
      <c r="AF329" s="103">
        <f t="shared" si="16"/>
        <v>233.75000000000003</v>
      </c>
      <c r="AH329" s="103">
        <f>IF(ISBLANK(AC329),"",IF(ISBLANK(AA331),"",IFERROR(((AC329-AA331)/0.36/P329),"")))</f>
        <v>1.098804500703235</v>
      </c>
      <c r="AI329" s="103">
        <f>IF(ISBLANK(AC329),"",IF(ISBLANK(AC331),"",IFERROR(((AC329-AC331)/0.36/P329),"")))</f>
        <v>-9.5288326300984563E-2</v>
      </c>
      <c r="AJ329" s="103">
        <f>IF(ISBLANK(AE329),"",IF(ISBLANK(AB331),"",IFERROR(((AE329-AB331)/0.36/P329),"")))</f>
        <v>2.6255274261603376</v>
      </c>
      <c r="AK329" s="103">
        <f>IF(ISBLANK(AE331),"",IF(ISBLANK(AE329),"",IFERROR(((AE329-AE331)/0.36/P329),"")))</f>
        <v>0.79500703234880454</v>
      </c>
    </row>
    <row r="330" spans="1:37" x14ac:dyDescent="0.25">
      <c r="A330" s="12" t="s">
        <v>620</v>
      </c>
      <c r="B330" s="4" t="s">
        <v>719</v>
      </c>
      <c r="C330" s="4" t="s">
        <v>663</v>
      </c>
      <c r="D330" s="4" t="s">
        <v>739</v>
      </c>
      <c r="E330" s="4" t="s">
        <v>31</v>
      </c>
      <c r="F330" s="12" t="s">
        <v>561</v>
      </c>
      <c r="G330" s="12" t="s">
        <v>556</v>
      </c>
      <c r="H330" s="24">
        <v>2</v>
      </c>
      <c r="I330" s="12" t="s">
        <v>562</v>
      </c>
      <c r="J330" s="54" t="s">
        <v>648</v>
      </c>
      <c r="K330" s="23">
        <v>980</v>
      </c>
      <c r="L330" s="94">
        <v>-3.3032679740000002</v>
      </c>
      <c r="M330" s="94">
        <v>34.847795963000003</v>
      </c>
      <c r="N330" s="21">
        <v>43166</v>
      </c>
      <c r="O330" s="21">
        <v>43245</v>
      </c>
      <c r="P330" s="23">
        <f t="shared" si="14"/>
        <v>79</v>
      </c>
      <c r="R330" s="87" t="s">
        <v>94</v>
      </c>
      <c r="S330" s="81">
        <v>1</v>
      </c>
      <c r="T330" s="81">
        <v>2</v>
      </c>
      <c r="U330" s="25">
        <v>8</v>
      </c>
      <c r="V330" s="25">
        <v>16</v>
      </c>
      <c r="Y330" s="68">
        <v>45</v>
      </c>
      <c r="Z330" s="54">
        <v>79</v>
      </c>
      <c r="AA330">
        <v>8.75</v>
      </c>
      <c r="AB330">
        <v>37.04</v>
      </c>
      <c r="AC330" s="103">
        <v>52.13</v>
      </c>
      <c r="AD330" s="106">
        <v>37.700000000000003</v>
      </c>
      <c r="AE330" s="103">
        <f t="shared" si="15"/>
        <v>89.830000000000013</v>
      </c>
      <c r="AF330" s="103">
        <f t="shared" si="16"/>
        <v>249.52777777777783</v>
      </c>
      <c r="AH330" s="103">
        <f>IF(ISBLANK(AC330),"",IF(ISBLANK(AA331),"",IFERROR(((AC330-AA331)/0.36/P330),"")))</f>
        <v>1.6135724331926864</v>
      </c>
      <c r="AI330" s="103">
        <f>IF(ISBLANK(AC330),"",IF(ISBLANK(AC331),"",IFERROR(((AC330-AC331)/0.36/P330),"")))</f>
        <v>0.41947960618846702</v>
      </c>
      <c r="AJ330" s="103">
        <f>IF(ISBLANK(AE330),"",IF(ISBLANK(AB331),"",IFERROR(((AE330-AB331)/0.36/P330),"")))</f>
        <v>2.8252461322081581</v>
      </c>
      <c r="AK330" s="103">
        <f>IF(ISBLANK(AE331),"",IF(ISBLANK(AE330),"",IFERROR(((AE330-AE331)/0.36/P330),"")))</f>
        <v>0.99472573839662481</v>
      </c>
    </row>
    <row r="331" spans="1:37" x14ac:dyDescent="0.25">
      <c r="A331" s="12" t="s">
        <v>621</v>
      </c>
      <c r="B331" s="4" t="s">
        <v>719</v>
      </c>
      <c r="C331" s="4" t="s">
        <v>663</v>
      </c>
      <c r="D331" s="12" t="s">
        <v>739</v>
      </c>
      <c r="E331" s="4" t="s">
        <v>31</v>
      </c>
      <c r="F331" s="12" t="s">
        <v>561</v>
      </c>
      <c r="G331" s="12" t="s">
        <v>556</v>
      </c>
      <c r="H331" s="24">
        <v>2</v>
      </c>
      <c r="I331" s="12" t="s">
        <v>559</v>
      </c>
      <c r="J331" s="54" t="s">
        <v>648</v>
      </c>
      <c r="K331" s="24">
        <v>980</v>
      </c>
      <c r="L331" s="94">
        <v>-3.3032679740000002</v>
      </c>
      <c r="M331" s="94">
        <v>34.847795963000003</v>
      </c>
      <c r="N331" s="21">
        <v>43166</v>
      </c>
      <c r="O331" s="21">
        <v>43245</v>
      </c>
      <c r="P331" s="23">
        <f t="shared" si="14"/>
        <v>79</v>
      </c>
      <c r="R331" s="87" t="s">
        <v>94</v>
      </c>
      <c r="S331" s="81">
        <v>1.5</v>
      </c>
      <c r="T331" s="81">
        <v>0.63</v>
      </c>
      <c r="U331" s="25">
        <v>12</v>
      </c>
      <c r="V331" s="25">
        <v>20</v>
      </c>
      <c r="Y331" s="68">
        <v>45</v>
      </c>
      <c r="Z331" s="54">
        <v>77</v>
      </c>
      <c r="AA331">
        <v>6.24</v>
      </c>
      <c r="AB331">
        <v>9.48</v>
      </c>
      <c r="AC331" s="103">
        <v>40.200000000000003</v>
      </c>
      <c r="AD331" s="106">
        <v>21.34</v>
      </c>
      <c r="AE331" s="103">
        <f t="shared" si="15"/>
        <v>61.540000000000006</v>
      </c>
      <c r="AF331" s="103">
        <f t="shared" si="16"/>
        <v>170.94444444444446</v>
      </c>
      <c r="AH331" s="103">
        <f>IF(ISBLANK(AC331),"",IF(ISBLANK(AA331),"",IFERROR(((AC331-AA331)/0.36/P331),"")))</f>
        <v>1.1940928270042195</v>
      </c>
      <c r="AJ331" s="103">
        <f>IF(ISBLANK(AE331),"",IF(ISBLANK(AB331),"",IFERROR(((AE331-AB331)/0.36/P331),"")))</f>
        <v>1.8305203938115331</v>
      </c>
    </row>
    <row r="332" spans="1:37" x14ac:dyDescent="0.25">
      <c r="A332" s="12" t="s">
        <v>622</v>
      </c>
      <c r="B332" s="4" t="s">
        <v>720</v>
      </c>
      <c r="C332" s="4" t="s">
        <v>663</v>
      </c>
      <c r="D332" s="4" t="s">
        <v>740</v>
      </c>
      <c r="E332" s="4" t="s">
        <v>31</v>
      </c>
      <c r="F332" s="12" t="s">
        <v>561</v>
      </c>
      <c r="G332" s="12" t="s">
        <v>556</v>
      </c>
      <c r="H332" s="24">
        <v>3</v>
      </c>
      <c r="I332" s="12" t="s">
        <v>557</v>
      </c>
      <c r="J332" s="54" t="s">
        <v>648</v>
      </c>
      <c r="K332" s="23">
        <v>998</v>
      </c>
      <c r="L332" s="94">
        <v>-3.295644969</v>
      </c>
      <c r="M332" s="94">
        <v>34.852435010999997</v>
      </c>
      <c r="N332" s="21">
        <v>43166</v>
      </c>
      <c r="O332" s="21">
        <v>43245</v>
      </c>
      <c r="P332" s="23">
        <f t="shared" si="14"/>
        <v>79</v>
      </c>
      <c r="R332" s="87" t="s">
        <v>94</v>
      </c>
      <c r="S332" s="81">
        <v>1</v>
      </c>
      <c r="T332" s="81">
        <v>1.25</v>
      </c>
      <c r="U332" s="25">
        <v>10</v>
      </c>
      <c r="V332" s="25">
        <v>20</v>
      </c>
      <c r="Y332" s="68">
        <v>5</v>
      </c>
      <c r="Z332" s="54">
        <v>28</v>
      </c>
      <c r="AA332">
        <v>2.64</v>
      </c>
      <c r="AB332">
        <v>14.33</v>
      </c>
      <c r="AC332" s="103">
        <v>10.220000000000001</v>
      </c>
      <c r="AD332" s="106">
        <v>18.34</v>
      </c>
      <c r="AE332" s="103">
        <f t="shared" si="15"/>
        <v>28.560000000000002</v>
      </c>
      <c r="AF332" s="103">
        <f t="shared" si="16"/>
        <v>79.333333333333343</v>
      </c>
      <c r="AH332" s="103">
        <f>IF(ISBLANK(AC332),"",IF(ISBLANK(AA334),"",IFERROR(((AC332-AA334)/0.36/P332),"")))</f>
        <v>0.21448663853727148</v>
      </c>
      <c r="AI332" s="103">
        <f>IF(ISBLANK(AC332),"",IF(ISBLANK(AC334),"",IFERROR(((AC332-AC334)/0.36/P332),"")))</f>
        <v>-0.18143459915611815</v>
      </c>
      <c r="AJ332" s="103">
        <f>IF(ISBLANK(AE332),"",IF(ISBLANK(AB334),"",IFERROR(((AE332-AB334)/0.36/P332),"")))</f>
        <v>0.71976090014064709</v>
      </c>
      <c r="AK332" s="103">
        <f>IF(ISBLANK(AE334),"",IF(ISBLANK(AE332),"",IFERROR(((AE332-AE334)/0.36/P332),"")))</f>
        <v>-1.5246132208157523</v>
      </c>
    </row>
    <row r="333" spans="1:37" x14ac:dyDescent="0.25">
      <c r="A333" s="12" t="s">
        <v>623</v>
      </c>
      <c r="B333" s="4" t="s">
        <v>720</v>
      </c>
      <c r="C333" s="4" t="s">
        <v>663</v>
      </c>
      <c r="D333" s="4" t="s">
        <v>740</v>
      </c>
      <c r="E333" s="4" t="s">
        <v>31</v>
      </c>
      <c r="F333" s="12" t="s">
        <v>561</v>
      </c>
      <c r="G333" s="12" t="s">
        <v>556</v>
      </c>
      <c r="H333" s="24">
        <v>3</v>
      </c>
      <c r="I333" s="12" t="s">
        <v>562</v>
      </c>
      <c r="J333" s="54" t="s">
        <v>648</v>
      </c>
      <c r="K333" s="23">
        <v>998</v>
      </c>
      <c r="L333" s="94">
        <v>-3.295644969</v>
      </c>
      <c r="M333" s="94">
        <v>34.852435010999997</v>
      </c>
      <c r="N333" s="21">
        <v>43166</v>
      </c>
      <c r="O333" s="21">
        <v>43245</v>
      </c>
      <c r="P333" s="23">
        <f t="shared" si="14"/>
        <v>79</v>
      </c>
      <c r="R333" s="87" t="s">
        <v>94</v>
      </c>
      <c r="S333" s="81">
        <v>2</v>
      </c>
      <c r="T333" s="81">
        <v>2.75</v>
      </c>
      <c r="U333" s="25">
        <v>10</v>
      </c>
      <c r="V333" s="25">
        <v>30</v>
      </c>
      <c r="Y333" s="68">
        <v>10</v>
      </c>
      <c r="Z333" s="54">
        <v>55</v>
      </c>
      <c r="AA333">
        <v>12.7</v>
      </c>
      <c r="AB333">
        <v>18.59</v>
      </c>
      <c r="AC333" s="103">
        <v>24.59</v>
      </c>
      <c r="AD333" s="106">
        <v>73.2</v>
      </c>
      <c r="AE333" s="103">
        <f t="shared" si="15"/>
        <v>97.79</v>
      </c>
      <c r="AF333" s="103">
        <f t="shared" si="16"/>
        <v>271.63888888888891</v>
      </c>
      <c r="AH333" s="103">
        <f>IF(ISBLANK(AC333),"",IF(ISBLANK(AA334),"",IFERROR(((AC333-AA334)/0.36/P333),"")))</f>
        <v>0.71976090014064698</v>
      </c>
      <c r="AI333" s="103">
        <f>IF(ISBLANK(AC333),"",IF(ISBLANK(AC334),"",IFERROR(((AC333-AC334)/0.36/P333),"")))</f>
        <v>0.32383966244725737</v>
      </c>
      <c r="AJ333" s="103">
        <f>IF(ISBLANK(AE333),"",IF(ISBLANK(AB334),"",IFERROR(((AE333-AB334)/0.36/P333),"")))</f>
        <v>3.1540084388185656</v>
      </c>
      <c r="AK333" s="103">
        <f>IF(ISBLANK(AE334),"",IF(ISBLANK(AE333),"",IFERROR(((AE333-AE334)/0.36/P333),"")))</f>
        <v>0.9096343178621662</v>
      </c>
    </row>
    <row r="334" spans="1:37" x14ac:dyDescent="0.25">
      <c r="A334" s="12" t="s">
        <v>624</v>
      </c>
      <c r="B334" s="4" t="s">
        <v>720</v>
      </c>
      <c r="C334" s="4" t="s">
        <v>663</v>
      </c>
      <c r="D334" s="4" t="s">
        <v>740</v>
      </c>
      <c r="E334" s="4" t="s">
        <v>31</v>
      </c>
      <c r="F334" s="12" t="s">
        <v>561</v>
      </c>
      <c r="G334" s="12" t="s">
        <v>556</v>
      </c>
      <c r="H334" s="24">
        <v>3</v>
      </c>
      <c r="I334" s="12" t="s">
        <v>559</v>
      </c>
      <c r="J334" s="54" t="s">
        <v>648</v>
      </c>
      <c r="K334" s="23">
        <v>998</v>
      </c>
      <c r="L334" s="94">
        <v>-3.295644969</v>
      </c>
      <c r="M334" s="94">
        <v>34.852435010999997</v>
      </c>
      <c r="N334" s="21">
        <v>43166</v>
      </c>
      <c r="O334" s="21">
        <v>43245</v>
      </c>
      <c r="P334" s="23">
        <f t="shared" si="14"/>
        <v>79</v>
      </c>
      <c r="R334" s="87" t="s">
        <v>94</v>
      </c>
      <c r="S334" s="81">
        <v>1.2</v>
      </c>
      <c r="T334" s="81">
        <v>1.88</v>
      </c>
      <c r="U334" s="25">
        <v>10</v>
      </c>
      <c r="V334" s="25">
        <v>30</v>
      </c>
      <c r="Y334" s="68">
        <v>15</v>
      </c>
      <c r="Z334" s="54">
        <v>35</v>
      </c>
      <c r="AA334">
        <v>4.12</v>
      </c>
      <c r="AB334">
        <v>8.09</v>
      </c>
      <c r="AC334" s="103">
        <v>15.38</v>
      </c>
      <c r="AD334" s="106">
        <v>56.54</v>
      </c>
      <c r="AE334" s="103">
        <f t="shared" si="15"/>
        <v>71.92</v>
      </c>
      <c r="AF334" s="103">
        <f t="shared" si="16"/>
        <v>199.7777777777778</v>
      </c>
      <c r="AH334" s="103">
        <f>IF(ISBLANK(AC334),"",IF(ISBLANK(AA334),"",IFERROR(((AC334-AA334)/0.36/P334),"")))</f>
        <v>0.39592123769338966</v>
      </c>
      <c r="AJ334" s="103">
        <f>IF(ISBLANK(AE334),"",IF(ISBLANK(AB334),"",IFERROR(((AE334-AB334)/0.36/P334),"")))</f>
        <v>2.2443741209563997</v>
      </c>
    </row>
    <row r="335" spans="1:37" x14ac:dyDescent="0.25">
      <c r="A335" s="12" t="s">
        <v>625</v>
      </c>
      <c r="B335" s="4" t="s">
        <v>721</v>
      </c>
      <c r="C335" s="4" t="s">
        <v>663</v>
      </c>
      <c r="D335" s="4" t="s">
        <v>741</v>
      </c>
      <c r="E335" s="4" t="s">
        <v>31</v>
      </c>
      <c r="F335" s="12" t="s">
        <v>561</v>
      </c>
      <c r="G335" s="12" t="s">
        <v>556</v>
      </c>
      <c r="H335" s="24">
        <v>4</v>
      </c>
      <c r="I335" s="12" t="s">
        <v>557</v>
      </c>
      <c r="J335" s="54" t="s">
        <v>648</v>
      </c>
      <c r="K335" s="23">
        <v>1000</v>
      </c>
      <c r="L335" s="94">
        <v>-3.296013018</v>
      </c>
      <c r="M335" s="94">
        <v>34.854326974999999</v>
      </c>
      <c r="N335" s="21">
        <v>43166</v>
      </c>
      <c r="O335" s="21">
        <v>43245</v>
      </c>
      <c r="P335" s="23">
        <f t="shared" si="14"/>
        <v>79</v>
      </c>
      <c r="R335" s="87" t="s">
        <v>94</v>
      </c>
      <c r="S335" s="81">
        <v>0.5</v>
      </c>
      <c r="T335" s="81">
        <v>1.75</v>
      </c>
      <c r="U335" s="25">
        <v>10</v>
      </c>
      <c r="V335" s="25">
        <v>30</v>
      </c>
      <c r="Y335" s="68">
        <v>20</v>
      </c>
      <c r="Z335" s="54">
        <v>66</v>
      </c>
      <c r="AA335">
        <v>6.64</v>
      </c>
      <c r="AB335">
        <v>20.74</v>
      </c>
      <c r="AC335" s="103">
        <v>31.15</v>
      </c>
      <c r="AD335" s="106">
        <v>30.9</v>
      </c>
      <c r="AE335" s="103">
        <f t="shared" si="15"/>
        <v>62.05</v>
      </c>
      <c r="AF335" s="103">
        <f t="shared" si="16"/>
        <v>172.36111111111111</v>
      </c>
      <c r="AH335" s="103">
        <f>IF(ISBLANK(AC335),"",IF(ISBLANK(AA337),"",IFERROR(((AC335-AA337)/0.36/P335),"")))</f>
        <v>0.86568213783403658</v>
      </c>
      <c r="AI335" s="103">
        <f>IF(ISBLANK(AC335),"",IF(ISBLANK(AC337),"",IFERROR(((AC335-AC337)/0.36/P335),"")))</f>
        <v>0.6188466947960618</v>
      </c>
      <c r="AJ335" s="103">
        <f>IF(ISBLANK(AE335),"",IF(ISBLANK(AB337),"",IFERROR(((AE335-AB337)/0.36/P335),"")))</f>
        <v>1.1814345991561179</v>
      </c>
      <c r="AK335" s="103">
        <f>IF(ISBLANK(AE337),"",IF(ISBLANK(AE335),"",IFERROR(((AE335-AE337)/0.36/P335),"")))</f>
        <v>0.5</v>
      </c>
    </row>
    <row r="336" spans="1:37" x14ac:dyDescent="0.25">
      <c r="A336" s="12" t="s">
        <v>626</v>
      </c>
      <c r="B336" s="4" t="s">
        <v>721</v>
      </c>
      <c r="C336" s="4" t="s">
        <v>663</v>
      </c>
      <c r="D336" s="4" t="s">
        <v>741</v>
      </c>
      <c r="E336" s="4" t="s">
        <v>31</v>
      </c>
      <c r="F336" s="12" t="s">
        <v>561</v>
      </c>
      <c r="G336" s="12" t="s">
        <v>556</v>
      </c>
      <c r="H336" s="24">
        <v>4</v>
      </c>
      <c r="I336" s="12" t="s">
        <v>562</v>
      </c>
      <c r="J336" s="54" t="s">
        <v>648</v>
      </c>
      <c r="K336" s="23">
        <v>1000</v>
      </c>
      <c r="L336" s="94">
        <v>-3.296013018</v>
      </c>
      <c r="M336" s="94">
        <v>34.854326974999999</v>
      </c>
      <c r="N336" s="21">
        <v>43166</v>
      </c>
      <c r="O336" s="21">
        <v>43245</v>
      </c>
      <c r="P336" s="23">
        <f t="shared" si="14"/>
        <v>79</v>
      </c>
      <c r="R336" s="87" t="s">
        <v>94</v>
      </c>
      <c r="S336" s="81">
        <v>1.5</v>
      </c>
      <c r="T336" s="81">
        <v>2</v>
      </c>
      <c r="U336" s="25">
        <v>5</v>
      </c>
      <c r="V336" s="25">
        <v>35</v>
      </c>
      <c r="Y336" s="68">
        <v>15</v>
      </c>
      <c r="Z336" s="54">
        <v>67</v>
      </c>
      <c r="AA336">
        <v>5.37</v>
      </c>
      <c r="AB336">
        <v>16.52</v>
      </c>
      <c r="AC336" s="103">
        <v>16.489999999999998</v>
      </c>
      <c r="AD336" s="106">
        <v>60.15</v>
      </c>
      <c r="AE336" s="103">
        <f t="shared" si="15"/>
        <v>76.64</v>
      </c>
      <c r="AF336" s="103">
        <f t="shared" si="16"/>
        <v>212.88888888888889</v>
      </c>
      <c r="AH336" s="103">
        <f>IF(ISBLANK(AC336),"",IF(ISBLANK(AA337),"",IFERROR(((AC336-AA337)/0.36/P336),"")))</f>
        <v>0.35021097046413496</v>
      </c>
      <c r="AI336" s="103">
        <f>IF(ISBLANK(AC336),"",IF(ISBLANK(AC337),"",IFERROR(((AC336-AC337)/0.36/P336),"")))</f>
        <v>0.10337552742616027</v>
      </c>
      <c r="AJ336" s="103">
        <f>IF(ISBLANK(AE336),"",IF(ISBLANK(AB337),"",IFERROR(((AE336-AB337)/0.36/P336),"")))</f>
        <v>1.6944444444444444</v>
      </c>
      <c r="AK336" s="103">
        <f>IF(ISBLANK(AE337),"",IF(ISBLANK(AE336),"",IFERROR(((AE336-AE337)/0.36/P336),"")))</f>
        <v>1.0130098452883265</v>
      </c>
    </row>
    <row r="337" spans="1:37" x14ac:dyDescent="0.25">
      <c r="A337" s="12" t="s">
        <v>627</v>
      </c>
      <c r="B337" s="4" t="s">
        <v>721</v>
      </c>
      <c r="C337" s="4" t="s">
        <v>663</v>
      </c>
      <c r="D337" s="4" t="s">
        <v>741</v>
      </c>
      <c r="E337" s="4" t="s">
        <v>31</v>
      </c>
      <c r="F337" s="12" t="s">
        <v>561</v>
      </c>
      <c r="G337" s="12" t="s">
        <v>556</v>
      </c>
      <c r="H337" s="24">
        <v>4</v>
      </c>
      <c r="I337" s="12" t="s">
        <v>559</v>
      </c>
      <c r="J337" s="54" t="s">
        <v>648</v>
      </c>
      <c r="K337" s="23">
        <v>1000</v>
      </c>
      <c r="L337" s="94">
        <v>-3.296013018</v>
      </c>
      <c r="M337" s="94">
        <v>34.854326974999999</v>
      </c>
      <c r="N337" s="21">
        <v>43166</v>
      </c>
      <c r="O337" s="21">
        <v>43245</v>
      </c>
      <c r="P337" s="23">
        <f t="shared" si="14"/>
        <v>79</v>
      </c>
      <c r="R337" s="87" t="s">
        <v>94</v>
      </c>
      <c r="S337" s="81">
        <v>1.5</v>
      </c>
      <c r="T337" s="81">
        <v>2.38</v>
      </c>
      <c r="U337" s="25">
        <v>10</v>
      </c>
      <c r="V337" s="25">
        <v>45</v>
      </c>
      <c r="Y337" s="68">
        <v>10</v>
      </c>
      <c r="Z337" s="54">
        <v>41</v>
      </c>
      <c r="AA337">
        <v>6.53</v>
      </c>
      <c r="AB337">
        <v>28.450000000000003</v>
      </c>
      <c r="AC337" s="103">
        <v>13.55</v>
      </c>
      <c r="AD337" s="106">
        <v>34.28</v>
      </c>
      <c r="AE337" s="103">
        <f t="shared" si="15"/>
        <v>47.83</v>
      </c>
      <c r="AF337" s="103">
        <f t="shared" si="16"/>
        <v>132.86111111111111</v>
      </c>
      <c r="AH337" s="103">
        <f>IF(ISBLANK(AC337),"",IF(ISBLANK(AA337),"",IFERROR(((AC337-AA337)/0.36/P337),"")))</f>
        <v>0.24683544303797472</v>
      </c>
      <c r="AJ337" s="103">
        <f>IF(ISBLANK(AE337),"",IF(ISBLANK(AB337),"",IFERROR(((AE337-AB337)/0.36/P337),"")))</f>
        <v>0.68143459915611804</v>
      </c>
    </row>
    <row r="338" spans="1:37" x14ac:dyDescent="0.25">
      <c r="A338" s="12" t="s">
        <v>628</v>
      </c>
      <c r="B338" s="4" t="s">
        <v>722</v>
      </c>
      <c r="C338" s="4" t="s">
        <v>664</v>
      </c>
      <c r="D338" s="4" t="s">
        <v>742</v>
      </c>
      <c r="E338" s="4" t="s">
        <v>59</v>
      </c>
      <c r="F338" s="12" t="s">
        <v>561</v>
      </c>
      <c r="G338" s="12" t="s">
        <v>560</v>
      </c>
      <c r="H338" s="24">
        <v>1</v>
      </c>
      <c r="I338" s="12" t="s">
        <v>557</v>
      </c>
      <c r="J338" s="54" t="s">
        <v>648</v>
      </c>
      <c r="K338" s="23">
        <v>1009</v>
      </c>
      <c r="L338" s="94">
        <v>-3.3032119830000002</v>
      </c>
      <c r="M338" s="94">
        <v>34.847736032999997</v>
      </c>
      <c r="N338" s="21">
        <v>43167</v>
      </c>
      <c r="O338" s="21">
        <v>43244</v>
      </c>
      <c r="P338" s="23">
        <f t="shared" si="14"/>
        <v>77</v>
      </c>
      <c r="R338" s="87" t="s">
        <v>292</v>
      </c>
      <c r="S338" s="81">
        <v>4</v>
      </c>
      <c r="T338" s="81">
        <v>9.25</v>
      </c>
      <c r="U338" s="25">
        <v>10</v>
      </c>
      <c r="V338" s="25">
        <v>60</v>
      </c>
      <c r="Y338" s="68">
        <v>70</v>
      </c>
      <c r="Z338" s="54">
        <v>90</v>
      </c>
      <c r="AB338">
        <v>93.2</v>
      </c>
      <c r="AC338" s="104">
        <v>41.13</v>
      </c>
      <c r="AD338" s="106">
        <v>49.11</v>
      </c>
      <c r="AE338" s="103">
        <f t="shared" si="15"/>
        <v>90.240000000000009</v>
      </c>
      <c r="AF338" s="103">
        <f t="shared" si="16"/>
        <v>250.66666666666671</v>
      </c>
      <c r="AH338" s="103">
        <f>IF(ISBLANK(AC338),"",IF(ISBLANK(AA339),"",IFERROR(((AC338-AA339)/0.36/P338),"")))</f>
        <v>1.0974025974025976</v>
      </c>
      <c r="AI338" s="103">
        <f>IF(ISBLANK(AC338),"",IF(ISBLANK(AC339),"",IFERROR(((AC338-AC339)/0.36/P338),"")))</f>
        <v>0.95021645021645051</v>
      </c>
      <c r="AJ338" s="103">
        <f>IF(ISBLANK(AE338),"",IF(ISBLANK(AB339),"",IFERROR(((AE338-AB339)/0.36/P338),"")))</f>
        <v>1.651515151515152</v>
      </c>
      <c r="AK338" s="103">
        <f>IF(ISBLANK(AE339),"",IF(ISBLANK(AE338),"",IFERROR(((AE338-AE339)/0.36/P338),"")))</f>
        <v>1.9567099567099571</v>
      </c>
    </row>
    <row r="339" spans="1:37" x14ac:dyDescent="0.25">
      <c r="A339" s="12" t="s">
        <v>629</v>
      </c>
      <c r="B339" s="4" t="s">
        <v>722</v>
      </c>
      <c r="C339" s="4" t="s">
        <v>664</v>
      </c>
      <c r="D339" s="4" t="s">
        <v>742</v>
      </c>
      <c r="E339" s="4" t="s">
        <v>59</v>
      </c>
      <c r="F339" s="12" t="s">
        <v>561</v>
      </c>
      <c r="G339" s="12" t="s">
        <v>560</v>
      </c>
      <c r="H339" s="24">
        <v>1</v>
      </c>
      <c r="I339" s="12" t="s">
        <v>559</v>
      </c>
      <c r="J339" s="54" t="s">
        <v>648</v>
      </c>
      <c r="K339" s="23">
        <v>1009</v>
      </c>
      <c r="L339" s="94">
        <v>-3.3032119830000002</v>
      </c>
      <c r="M339" s="94">
        <v>34.847736032999997</v>
      </c>
      <c r="N339" s="21">
        <v>43167</v>
      </c>
      <c r="O339" s="21">
        <v>43244</v>
      </c>
      <c r="P339" s="23">
        <f t="shared" si="14"/>
        <v>77</v>
      </c>
      <c r="R339" s="87" t="s">
        <v>292</v>
      </c>
      <c r="S339" s="81">
        <v>2.5</v>
      </c>
      <c r="T339" s="81">
        <v>5.75</v>
      </c>
      <c r="U339" s="25">
        <v>25</v>
      </c>
      <c r="V339" s="25">
        <v>70</v>
      </c>
      <c r="Y339" s="68">
        <v>30</v>
      </c>
      <c r="Z339" s="54">
        <v>50</v>
      </c>
      <c r="AA339">
        <v>10.71</v>
      </c>
      <c r="AB339">
        <v>44.46</v>
      </c>
      <c r="AC339" s="103">
        <v>14.79</v>
      </c>
      <c r="AD339" s="106">
        <v>21.21</v>
      </c>
      <c r="AE339" s="103">
        <f t="shared" si="15"/>
        <v>36</v>
      </c>
      <c r="AF339" s="103">
        <f t="shared" si="16"/>
        <v>100</v>
      </c>
      <c r="AH339" s="103">
        <f>IF(ISBLANK(AC339),"",IF(ISBLANK(AA339),"",IFERROR(((AC339-AA339)/0.36/P339),"")))</f>
        <v>0.14718614718614711</v>
      </c>
      <c r="AJ339" s="103">
        <f>IF(ISBLANK(AE339),"",IF(ISBLANK(AB339),"",IFERROR(((AE339-AB339)/0.36/P339),"")))</f>
        <v>-0.30519480519480524</v>
      </c>
    </row>
    <row r="340" spans="1:37" x14ac:dyDescent="0.25">
      <c r="A340" s="12" t="s">
        <v>630</v>
      </c>
      <c r="B340" s="4" t="s">
        <v>723</v>
      </c>
      <c r="C340" s="4" t="s">
        <v>664</v>
      </c>
      <c r="D340" s="4" t="s">
        <v>743</v>
      </c>
      <c r="E340" s="4" t="s">
        <v>59</v>
      </c>
      <c r="F340" s="12" t="s">
        <v>561</v>
      </c>
      <c r="G340" s="12" t="s">
        <v>560</v>
      </c>
      <c r="H340" s="24">
        <v>2</v>
      </c>
      <c r="I340" s="12" t="s">
        <v>557</v>
      </c>
      <c r="J340" s="54" t="s">
        <v>648</v>
      </c>
      <c r="K340" s="23">
        <v>1006</v>
      </c>
      <c r="L340" s="94">
        <v>-3.40842599</v>
      </c>
      <c r="M340" s="94">
        <v>34.850243982000002</v>
      </c>
      <c r="N340" s="21">
        <v>43167</v>
      </c>
      <c r="O340" s="21">
        <v>43244</v>
      </c>
      <c r="P340" s="23">
        <f t="shared" si="14"/>
        <v>77</v>
      </c>
      <c r="R340" s="87" t="s">
        <v>292</v>
      </c>
      <c r="S340" s="81">
        <v>3</v>
      </c>
      <c r="T340" s="81">
        <v>4.63</v>
      </c>
      <c r="U340" s="25">
        <v>25</v>
      </c>
      <c r="V340" s="25">
        <v>50</v>
      </c>
      <c r="Y340" s="68">
        <v>60</v>
      </c>
      <c r="Z340" s="54">
        <v>90</v>
      </c>
      <c r="AA340">
        <v>4.87</v>
      </c>
      <c r="AB340">
        <v>48.66</v>
      </c>
      <c r="AC340" s="104">
        <v>36.33</v>
      </c>
      <c r="AD340" s="106">
        <v>40.53</v>
      </c>
      <c r="AE340" s="103">
        <f t="shared" si="15"/>
        <v>76.86</v>
      </c>
      <c r="AF340" s="103">
        <f t="shared" si="16"/>
        <v>213.5</v>
      </c>
      <c r="AH340" s="103">
        <f>IF(ISBLANK(AC340),"",IF(ISBLANK(AA341),"",IFERROR(((AC340-AA341)/0.36/P340),"")))</f>
        <v>1.2344877344877345</v>
      </c>
      <c r="AI340" s="103">
        <f>IF(ISBLANK(AC340),"",IF(ISBLANK(AC341),"",IFERROR(((AC340-AC341)/0.36/P340),"")))</f>
        <v>0.33441558441558439</v>
      </c>
      <c r="AJ340" s="103">
        <f>IF(ISBLANK(AE340),"",IF(ISBLANK(AB341),"",IFERROR(((AE340-AB341)/0.36/P340),"")))</f>
        <v>2.1984126984126982</v>
      </c>
      <c r="AK340" s="103">
        <f>IF(ISBLANK(AE341),"",IF(ISBLANK(AE340),"",IFERROR(((AE340-AE341)/0.36/P340),"")))</f>
        <v>1.3062770562770565</v>
      </c>
    </row>
    <row r="341" spans="1:37" x14ac:dyDescent="0.25">
      <c r="A341" s="12" t="s">
        <v>631</v>
      </c>
      <c r="B341" s="4" t="s">
        <v>723</v>
      </c>
      <c r="C341" s="4" t="s">
        <v>664</v>
      </c>
      <c r="D341" s="12" t="s">
        <v>743</v>
      </c>
      <c r="E341" s="4" t="s">
        <v>59</v>
      </c>
      <c r="F341" s="12" t="s">
        <v>561</v>
      </c>
      <c r="G341" s="12" t="s">
        <v>560</v>
      </c>
      <c r="H341" s="24">
        <v>2</v>
      </c>
      <c r="I341" s="12" t="s">
        <v>559</v>
      </c>
      <c r="J341" s="54" t="s">
        <v>648</v>
      </c>
      <c r="K341" s="24">
        <v>1006</v>
      </c>
      <c r="L341" s="94">
        <v>-3.40842599</v>
      </c>
      <c r="M341" s="94">
        <v>34.850243982000002</v>
      </c>
      <c r="N341" s="21">
        <v>43167</v>
      </c>
      <c r="O341" s="21">
        <v>43244</v>
      </c>
      <c r="P341" s="23">
        <f t="shared" si="14"/>
        <v>77</v>
      </c>
      <c r="R341" s="87" t="s">
        <v>292</v>
      </c>
      <c r="S341" s="81">
        <v>2</v>
      </c>
      <c r="T341" s="81">
        <v>7.25</v>
      </c>
      <c r="U341" s="25">
        <v>10</v>
      </c>
      <c r="V341" s="25">
        <v>38</v>
      </c>
      <c r="Y341" s="68">
        <v>40</v>
      </c>
      <c r="Z341" s="54">
        <v>55</v>
      </c>
      <c r="AA341">
        <v>2.11</v>
      </c>
      <c r="AB341">
        <v>15.92</v>
      </c>
      <c r="AC341" s="103">
        <v>27.06</v>
      </c>
      <c r="AD341" s="106">
        <v>13.59</v>
      </c>
      <c r="AE341" s="103">
        <f t="shared" si="15"/>
        <v>40.65</v>
      </c>
      <c r="AF341" s="103">
        <f t="shared" si="16"/>
        <v>112.91666666666667</v>
      </c>
      <c r="AH341" s="103">
        <f>IF(ISBLANK(AC341),"",IF(ISBLANK(AA341),"",IFERROR(((AC341-AA341)/0.36/P341),"")))</f>
        <v>0.90007215007215013</v>
      </c>
      <c r="AJ341" s="103">
        <f>IF(ISBLANK(AE341),"",IF(ISBLANK(AB341),"",IFERROR(((AE341-AB341)/0.36/P341),"")))</f>
        <v>0.89213564213564212</v>
      </c>
    </row>
    <row r="342" spans="1:37" x14ac:dyDescent="0.25">
      <c r="A342" s="12" t="s">
        <v>632</v>
      </c>
      <c r="B342" s="12" t="s">
        <v>724</v>
      </c>
      <c r="C342" s="12" t="s">
        <v>664</v>
      </c>
      <c r="D342" s="12" t="s">
        <v>744</v>
      </c>
      <c r="E342" s="4" t="s">
        <v>59</v>
      </c>
      <c r="F342" s="12" t="s">
        <v>561</v>
      </c>
      <c r="G342" s="12" t="s">
        <v>560</v>
      </c>
      <c r="H342" s="24">
        <v>3</v>
      </c>
      <c r="I342" s="12" t="s">
        <v>557</v>
      </c>
      <c r="J342" s="54" t="s">
        <v>648</v>
      </c>
      <c r="K342" s="24">
        <v>1001</v>
      </c>
      <c r="L342" s="94">
        <v>-3.4063160140000002</v>
      </c>
      <c r="M342" s="94">
        <v>34.850407009999998</v>
      </c>
      <c r="N342" s="21">
        <v>43167</v>
      </c>
      <c r="O342" s="21">
        <v>43244</v>
      </c>
      <c r="P342" s="23">
        <f t="shared" si="14"/>
        <v>77</v>
      </c>
      <c r="R342" s="87" t="s">
        <v>292</v>
      </c>
      <c r="S342" s="81">
        <v>2</v>
      </c>
      <c r="T342" s="81">
        <v>3.5</v>
      </c>
      <c r="U342" s="25">
        <v>20</v>
      </c>
      <c r="V342" s="25">
        <v>55</v>
      </c>
      <c r="Y342" s="68">
        <v>60</v>
      </c>
      <c r="Z342" s="54">
        <v>90</v>
      </c>
      <c r="AA342">
        <v>6.8</v>
      </c>
      <c r="AB342">
        <v>38.809999999999995</v>
      </c>
      <c r="AC342" s="103">
        <v>23.33</v>
      </c>
      <c r="AD342" s="106">
        <v>66.709999999999994</v>
      </c>
      <c r="AE342" s="103">
        <f t="shared" si="15"/>
        <v>90.039999999999992</v>
      </c>
      <c r="AF342" s="103">
        <f t="shared" si="16"/>
        <v>250.11111111111109</v>
      </c>
      <c r="AH342" s="103">
        <f>IF(ISBLANK(AC342),"",IF(ISBLANK(AA343),"",IFERROR(((AC342-AA343)/0.36/P342),"")))</f>
        <v>0.67784992784992781</v>
      </c>
      <c r="AI342" s="103">
        <f>IF(ISBLANK(AC342),"",IF(ISBLANK(AC343),"",IFERROR(((AC342-AC343)/0.36/P342),"")))</f>
        <v>5.1587301587301577E-2</v>
      </c>
      <c r="AJ342" s="103">
        <f>IF(ISBLANK(AE342),"",IF(ISBLANK(AB343),"",IFERROR(((AE342-AB343)/0.36/P342),"")))</f>
        <v>2.4859307359307357</v>
      </c>
      <c r="AK342" s="103">
        <f>IF(ISBLANK(AE343),"",IF(ISBLANK(AE342),"",IFERROR(((AE342-AE343)/0.36/P342),"")))</f>
        <v>0.39538239538239517</v>
      </c>
    </row>
    <row r="343" spans="1:37" x14ac:dyDescent="0.25">
      <c r="A343" s="12" t="s">
        <v>633</v>
      </c>
      <c r="B343" s="12" t="s">
        <v>724</v>
      </c>
      <c r="C343" s="12" t="s">
        <v>664</v>
      </c>
      <c r="D343" s="12" t="s">
        <v>744</v>
      </c>
      <c r="E343" s="4" t="s">
        <v>59</v>
      </c>
      <c r="F343" s="12" t="s">
        <v>561</v>
      </c>
      <c r="G343" s="12" t="s">
        <v>560</v>
      </c>
      <c r="H343" s="24">
        <v>3</v>
      </c>
      <c r="I343" s="12" t="s">
        <v>559</v>
      </c>
      <c r="J343" s="54" t="s">
        <v>648</v>
      </c>
      <c r="K343" s="24">
        <v>1001</v>
      </c>
      <c r="L343" s="94">
        <v>-3.4063160140000002</v>
      </c>
      <c r="M343" s="94">
        <v>34.850407009999998</v>
      </c>
      <c r="N343" s="21">
        <v>43167</v>
      </c>
      <c r="O343" s="21">
        <v>43244</v>
      </c>
      <c r="P343" s="23">
        <f t="shared" ref="P343:P357" si="17">O343-N343</f>
        <v>77</v>
      </c>
      <c r="R343" s="87" t="s">
        <v>292</v>
      </c>
      <c r="S343" s="81">
        <v>1</v>
      </c>
      <c r="T343" s="81">
        <v>3.63</v>
      </c>
      <c r="U343" s="25">
        <v>15</v>
      </c>
      <c r="V343" s="25">
        <v>45</v>
      </c>
      <c r="Y343" s="68">
        <v>45</v>
      </c>
      <c r="Z343" s="54">
        <v>98</v>
      </c>
      <c r="AA343">
        <v>4.54</v>
      </c>
      <c r="AB343">
        <v>21.13</v>
      </c>
      <c r="AC343" s="103">
        <v>21.9</v>
      </c>
      <c r="AD343" s="106">
        <v>57.18</v>
      </c>
      <c r="AE343" s="103">
        <f t="shared" si="15"/>
        <v>79.08</v>
      </c>
      <c r="AF343" s="103">
        <f t="shared" si="16"/>
        <v>219.66666666666666</v>
      </c>
      <c r="AH343" s="103">
        <f>IF(ISBLANK(AC343),"",IF(ISBLANK(AA343),"",IFERROR(((AC343-AA343)/0.36/P343),"")))</f>
        <v>0.6262626262626263</v>
      </c>
      <c r="AJ343" s="103">
        <f>IF(ISBLANK(AE343),"",IF(ISBLANK(AB343),"",IFERROR(((AE343-AB343)/0.36/P343),"")))</f>
        <v>2.0905483405483407</v>
      </c>
    </row>
    <row r="344" spans="1:37" x14ac:dyDescent="0.25">
      <c r="A344" s="12" t="s">
        <v>634</v>
      </c>
      <c r="B344" s="4" t="s">
        <v>725</v>
      </c>
      <c r="C344" s="4" t="s">
        <v>664</v>
      </c>
      <c r="D344" s="4" t="s">
        <v>745</v>
      </c>
      <c r="E344" s="4" t="s">
        <v>59</v>
      </c>
      <c r="F344" s="12" t="s">
        <v>561</v>
      </c>
      <c r="G344" s="12" t="s">
        <v>560</v>
      </c>
      <c r="H344" s="24">
        <v>4</v>
      </c>
      <c r="I344" s="12" t="s">
        <v>557</v>
      </c>
      <c r="J344" s="54" t="s">
        <v>648</v>
      </c>
      <c r="K344" s="23">
        <v>1003</v>
      </c>
      <c r="L344" s="94">
        <v>-3.4068529590000001</v>
      </c>
      <c r="M344" s="94">
        <v>34.851600005999998</v>
      </c>
      <c r="N344" s="21">
        <v>43167</v>
      </c>
      <c r="O344" s="21">
        <v>43244</v>
      </c>
      <c r="P344" s="23">
        <f t="shared" si="17"/>
        <v>77</v>
      </c>
      <c r="R344" s="87" t="s">
        <v>292</v>
      </c>
      <c r="S344" s="81">
        <v>2.5</v>
      </c>
      <c r="T344" s="81">
        <v>3.75</v>
      </c>
      <c r="U344" s="25">
        <v>15</v>
      </c>
      <c r="V344" s="25">
        <v>70</v>
      </c>
      <c r="Y344" s="68">
        <v>70</v>
      </c>
      <c r="Z344" s="54">
        <v>98</v>
      </c>
      <c r="AA344">
        <v>1.29</v>
      </c>
      <c r="AB344">
        <v>57.71</v>
      </c>
      <c r="AC344" s="103">
        <v>65.92</v>
      </c>
      <c r="AD344" s="106">
        <v>29.07</v>
      </c>
      <c r="AE344" s="103">
        <f t="shared" si="15"/>
        <v>94.990000000000009</v>
      </c>
      <c r="AF344" s="103">
        <f t="shared" si="16"/>
        <v>263.86111111111114</v>
      </c>
      <c r="AH344" s="103">
        <f>IF(ISBLANK(AC344),"",IF(ISBLANK(AA345),"",IFERROR(((AC344-AA345)/0.36/P344),"")))</f>
        <v>2.2716450216450217</v>
      </c>
      <c r="AI344" s="103">
        <f>IF(ISBLANK(AC344),"",IF(ISBLANK(AC345),"",IFERROR(((AC344-AC345)/0.36/P344),"")))</f>
        <v>1.7413419913419914</v>
      </c>
      <c r="AJ344" s="103">
        <f>IF(ISBLANK(AE344),"",IF(ISBLANK(AB345),"",IFERROR(((AE344-AB345)/0.36/P344),"")))</f>
        <v>2.0674603174603181</v>
      </c>
      <c r="AK344" s="103">
        <f>IF(ISBLANK(AE345),"",IF(ISBLANK(AE344),"",IFERROR(((AE344-AE345)/0.36/P344),"")))</f>
        <v>1.2730880230880235</v>
      </c>
    </row>
    <row r="345" spans="1:37" x14ac:dyDescent="0.25">
      <c r="A345" s="12" t="s">
        <v>635</v>
      </c>
      <c r="B345" s="4" t="s">
        <v>725</v>
      </c>
      <c r="C345" s="4" t="s">
        <v>664</v>
      </c>
      <c r="D345" s="4" t="s">
        <v>745</v>
      </c>
      <c r="E345" s="4" t="s">
        <v>59</v>
      </c>
      <c r="F345" s="12" t="s">
        <v>561</v>
      </c>
      <c r="G345" s="12" t="s">
        <v>560</v>
      </c>
      <c r="H345" s="24">
        <v>4</v>
      </c>
      <c r="I345" s="12" t="s">
        <v>559</v>
      </c>
      <c r="J345" s="54" t="s">
        <v>648</v>
      </c>
      <c r="K345" s="23">
        <v>1003</v>
      </c>
      <c r="L345" s="94">
        <v>-3.4068529590000001</v>
      </c>
      <c r="M345" s="94">
        <v>34.851600005999998</v>
      </c>
      <c r="N345" s="21">
        <v>43167</v>
      </c>
      <c r="O345" s="21">
        <v>43244</v>
      </c>
      <c r="P345" s="23">
        <f t="shared" si="17"/>
        <v>77</v>
      </c>
      <c r="R345" s="87" t="s">
        <v>292</v>
      </c>
      <c r="S345" s="81">
        <v>3.5</v>
      </c>
      <c r="T345" s="81">
        <v>6</v>
      </c>
      <c r="U345" s="25">
        <v>10</v>
      </c>
      <c r="V345" s="25">
        <v>70</v>
      </c>
      <c r="Y345" s="68">
        <v>45</v>
      </c>
      <c r="Z345" s="54">
        <v>85</v>
      </c>
      <c r="AA345">
        <v>2.95</v>
      </c>
      <c r="AB345">
        <v>37.68</v>
      </c>
      <c r="AC345" s="103">
        <v>17.649999999999999</v>
      </c>
      <c r="AD345" s="106">
        <v>42.05</v>
      </c>
      <c r="AE345" s="103">
        <f t="shared" si="15"/>
        <v>59.699999999999996</v>
      </c>
      <c r="AF345" s="103">
        <f t="shared" si="16"/>
        <v>165.83333333333331</v>
      </c>
      <c r="AH345" s="103">
        <f>IF(ISBLANK(AC345),"",IF(ISBLANK(AA345),"",IFERROR(((AC345-AA345)/0.36/P345),"")))</f>
        <v>0.53030303030303039</v>
      </c>
      <c r="AJ345" s="103">
        <f>IF(ISBLANK(AE345),"",IF(ISBLANK(AB345),"",IFERROR(((AE345-AB345)/0.36/P345),"")))</f>
        <v>0.79437229437229429</v>
      </c>
    </row>
    <row r="346" spans="1:37" x14ac:dyDescent="0.25">
      <c r="A346" s="12" t="s">
        <v>636</v>
      </c>
      <c r="B346" s="4" t="s">
        <v>726</v>
      </c>
      <c r="C346" s="4" t="s">
        <v>563</v>
      </c>
      <c r="D346" s="4" t="s">
        <v>747</v>
      </c>
      <c r="E346" s="4" t="s">
        <v>137</v>
      </c>
      <c r="F346" s="12" t="s">
        <v>563</v>
      </c>
      <c r="G346" s="12" t="s">
        <v>556</v>
      </c>
      <c r="H346" s="24">
        <v>1</v>
      </c>
      <c r="I346" s="12" t="s">
        <v>557</v>
      </c>
      <c r="J346" s="54" t="s">
        <v>648</v>
      </c>
      <c r="K346" s="24">
        <v>1023</v>
      </c>
      <c r="L346" s="94">
        <v>-2.4377470369999998</v>
      </c>
      <c r="M346" s="94">
        <v>34.855161979999998</v>
      </c>
      <c r="N346" s="21">
        <v>43171</v>
      </c>
      <c r="O346" s="21">
        <v>43239</v>
      </c>
      <c r="P346" s="23">
        <f t="shared" si="17"/>
        <v>68</v>
      </c>
      <c r="R346" s="87" t="s">
        <v>76</v>
      </c>
      <c r="S346" s="81">
        <v>5.5</v>
      </c>
      <c r="T346" s="81">
        <v>11.7</v>
      </c>
      <c r="U346" s="25">
        <v>20</v>
      </c>
      <c r="V346" s="25">
        <v>40</v>
      </c>
      <c r="Y346" s="68">
        <v>0</v>
      </c>
      <c r="Z346" s="54">
        <v>68</v>
      </c>
      <c r="AA346">
        <v>54.88</v>
      </c>
      <c r="AB346">
        <v>110.74000000000001</v>
      </c>
      <c r="AC346" s="103">
        <v>0</v>
      </c>
      <c r="AD346" s="106">
        <v>98.82</v>
      </c>
      <c r="AE346" s="103">
        <f t="shared" si="15"/>
        <v>98.82</v>
      </c>
      <c r="AF346" s="103">
        <f t="shared" si="16"/>
        <v>274.5</v>
      </c>
      <c r="AH346" s="103">
        <f>IF(ISBLANK(AC346),"",IF(ISBLANK(AA348),"",IFERROR(((AC346-AA348)/0.36/P346),"")))</f>
        <v>-0.49795751633986934</v>
      </c>
      <c r="AI346" s="103">
        <f>IF(ISBLANK(AC346),"",IF(ISBLANK(AC348),"",IFERROR(((AC346-AC348)/0.36/P346),"")))</f>
        <v>-1.3766339869281048</v>
      </c>
      <c r="AJ346" s="103">
        <f>IF(ISBLANK(AE346),"",IF(ISBLANK(AB348),"",IFERROR(((AE346-AB348)/0.36/P346),"")))</f>
        <v>2.6658496732026142</v>
      </c>
      <c r="AK346" s="103">
        <f>IF(ISBLANK(AE348),"",IF(ISBLANK(AE346),"",IFERROR(((AE346-AE348)/0.36/P346),"")))</f>
        <v>-3.0996732026143792</v>
      </c>
    </row>
    <row r="347" spans="1:37" x14ac:dyDescent="0.25">
      <c r="A347" s="12" t="s">
        <v>637</v>
      </c>
      <c r="B347" s="4" t="s">
        <v>726</v>
      </c>
      <c r="C347" s="4" t="s">
        <v>563</v>
      </c>
      <c r="D347" s="4" t="s">
        <v>747</v>
      </c>
      <c r="E347" s="4" t="s">
        <v>137</v>
      </c>
      <c r="F347" s="12" t="s">
        <v>563</v>
      </c>
      <c r="G347" s="12" t="s">
        <v>556</v>
      </c>
      <c r="H347" s="24">
        <v>1</v>
      </c>
      <c r="I347" s="12" t="s">
        <v>562</v>
      </c>
      <c r="J347" s="54" t="s">
        <v>648</v>
      </c>
      <c r="K347" s="24">
        <v>1023</v>
      </c>
      <c r="L347" s="94">
        <v>-2.4377470369999998</v>
      </c>
      <c r="M347" s="94">
        <v>34.855161979999998</v>
      </c>
      <c r="N347" s="21">
        <v>43171</v>
      </c>
      <c r="O347" s="21">
        <v>43239</v>
      </c>
      <c r="P347" s="23">
        <f t="shared" si="17"/>
        <v>68</v>
      </c>
      <c r="R347" s="87" t="s">
        <v>76</v>
      </c>
      <c r="S347" s="81">
        <v>3.5</v>
      </c>
      <c r="T347" s="81">
        <v>8.5</v>
      </c>
      <c r="U347" s="25">
        <v>15</v>
      </c>
      <c r="V347" s="25">
        <v>35</v>
      </c>
      <c r="Y347" s="68">
        <v>25</v>
      </c>
      <c r="Z347" s="54">
        <v>50</v>
      </c>
      <c r="AA347">
        <v>25.19</v>
      </c>
      <c r="AB347">
        <v>96.64</v>
      </c>
      <c r="AC347" s="103">
        <v>36.200000000000003</v>
      </c>
      <c r="AD347" s="106">
        <v>36.69</v>
      </c>
      <c r="AE347" s="103">
        <f t="shared" si="15"/>
        <v>72.89</v>
      </c>
      <c r="AF347" s="103">
        <f t="shared" si="16"/>
        <v>202.47222222222223</v>
      </c>
      <c r="AH347" s="103">
        <f>IF(ISBLANK(AC347),"",IF(ISBLANK(AA348),"",IFERROR(((AC347-AA348)/0.36/P347),"")))</f>
        <v>0.98080065359477142</v>
      </c>
      <c r="AI347" s="103">
        <f>IF(ISBLANK(AC347),"",IF(ISBLANK(AC348),"",IFERROR(((AC347-AC348)/0.36/P347),"")))</f>
        <v>0.10212418300653595</v>
      </c>
      <c r="AJ347" s="103">
        <f>IF(ISBLANK(AE347),"",IF(ISBLANK(AB348),"",IFERROR(((AE347-AB348)/0.36/P347),"")))</f>
        <v>1.6066176470588236</v>
      </c>
      <c r="AK347" s="103">
        <f>IF(ISBLANK(AE348),"",IF(ISBLANK(AE347),"",IFERROR(((AE347-AE348)/0.36/P347),"")))</f>
        <v>-4.1589052287581696</v>
      </c>
    </row>
    <row r="348" spans="1:37" x14ac:dyDescent="0.25">
      <c r="A348" s="12" t="s">
        <v>638</v>
      </c>
      <c r="B348" s="4" t="s">
        <v>726</v>
      </c>
      <c r="C348" s="4" t="s">
        <v>563</v>
      </c>
      <c r="D348" s="4" t="s">
        <v>747</v>
      </c>
      <c r="E348" s="4" t="s">
        <v>137</v>
      </c>
      <c r="F348" s="12" t="s">
        <v>563</v>
      </c>
      <c r="G348" s="12" t="s">
        <v>556</v>
      </c>
      <c r="H348" s="24">
        <v>1</v>
      </c>
      <c r="I348" s="12" t="s">
        <v>559</v>
      </c>
      <c r="J348" s="54" t="s">
        <v>648</v>
      </c>
      <c r="K348" s="24">
        <v>1023</v>
      </c>
      <c r="L348" s="94">
        <v>-2.4377470369999998</v>
      </c>
      <c r="M348" s="94">
        <v>34.855161979999998</v>
      </c>
      <c r="N348" s="21">
        <v>43171</v>
      </c>
      <c r="O348" s="21">
        <v>43239</v>
      </c>
      <c r="P348" s="23">
        <f t="shared" si="17"/>
        <v>68</v>
      </c>
      <c r="R348" s="87" t="s">
        <v>76</v>
      </c>
      <c r="S348" s="81">
        <v>6</v>
      </c>
      <c r="T348" s="81">
        <v>19.25</v>
      </c>
      <c r="U348" s="25">
        <v>25</v>
      </c>
      <c r="V348" s="25">
        <v>50</v>
      </c>
      <c r="Y348" s="68">
        <v>15</v>
      </c>
      <c r="Z348" s="54">
        <v>88</v>
      </c>
      <c r="AA348">
        <v>12.19</v>
      </c>
      <c r="AB348">
        <v>33.56</v>
      </c>
      <c r="AC348" s="103">
        <v>33.700000000000003</v>
      </c>
      <c r="AD348" s="104">
        <v>141</v>
      </c>
      <c r="AE348" s="103">
        <f t="shared" si="15"/>
        <v>174.7</v>
      </c>
      <c r="AF348" s="103">
        <f t="shared" si="16"/>
        <v>485.27777777777777</v>
      </c>
      <c r="AH348" s="103">
        <f>IF(ISBLANK(AC348),"",IF(ISBLANK(AA348),"",IFERROR(((AC348-AA348)/0.36/P348),"")))</f>
        <v>0.8786764705882355</v>
      </c>
      <c r="AJ348" s="103">
        <f>IF(ISBLANK(AE348),"",IF(ISBLANK(AB348),"",IFERROR(((AE348-AB348)/0.36/P348),"")))</f>
        <v>5.765522875816993</v>
      </c>
    </row>
    <row r="349" spans="1:37" x14ac:dyDescent="0.25">
      <c r="A349" s="12" t="s">
        <v>639</v>
      </c>
      <c r="B349" s="4" t="s">
        <v>727</v>
      </c>
      <c r="C349" s="4" t="s">
        <v>563</v>
      </c>
      <c r="D349" s="4" t="s">
        <v>748</v>
      </c>
      <c r="E349" s="4" t="s">
        <v>137</v>
      </c>
      <c r="F349" s="12" t="s">
        <v>563</v>
      </c>
      <c r="G349" s="12" t="s">
        <v>556</v>
      </c>
      <c r="H349" s="24">
        <v>2</v>
      </c>
      <c r="I349" s="12" t="s">
        <v>557</v>
      </c>
      <c r="J349" s="54" t="s">
        <v>648</v>
      </c>
      <c r="K349" s="24">
        <v>1025</v>
      </c>
      <c r="L349" s="94">
        <v>-2.43776598</v>
      </c>
      <c r="M349" s="94">
        <v>34.855393991</v>
      </c>
      <c r="N349" s="21">
        <v>43171</v>
      </c>
      <c r="O349" s="21">
        <v>43239</v>
      </c>
      <c r="P349" s="23">
        <f t="shared" si="17"/>
        <v>68</v>
      </c>
      <c r="R349" s="87" t="s">
        <v>76</v>
      </c>
      <c r="S349" s="81">
        <v>3</v>
      </c>
      <c r="T349" s="81">
        <v>12.75</v>
      </c>
      <c r="U349" s="25">
        <v>15</v>
      </c>
      <c r="V349" s="25">
        <v>45</v>
      </c>
      <c r="Y349" s="68">
        <v>5</v>
      </c>
      <c r="Z349" s="54">
        <v>78</v>
      </c>
      <c r="AA349">
        <v>45.16</v>
      </c>
      <c r="AB349">
        <v>119.07</v>
      </c>
      <c r="AC349" s="103">
        <v>6.44</v>
      </c>
      <c r="AD349" s="106">
        <v>88.3</v>
      </c>
      <c r="AE349" s="103">
        <f t="shared" si="15"/>
        <v>94.74</v>
      </c>
      <c r="AF349" s="103">
        <f t="shared" si="16"/>
        <v>263.16666666666669</v>
      </c>
      <c r="AH349" s="103">
        <f>IF(ISBLANK(AC349),"",IF(ISBLANK(AA351),"",IFERROR(((AC349-AA351)/0.36/P349),"")))</f>
        <v>-1.167483660130719</v>
      </c>
      <c r="AI349" s="103">
        <f>IF(ISBLANK(AC349),"",IF(ISBLANK(AC351),"",IFERROR(((AC349-AC351)/0.36/P349),"")))</f>
        <v>0.14624183006535951</v>
      </c>
      <c r="AJ349" s="103">
        <f>IF(ISBLANK(AE349),"",IF(ISBLANK(AB351),"",IFERROR(((AE349-AB351)/0.36/P349),"")))</f>
        <v>-0.73856209150326801</v>
      </c>
      <c r="AK349" s="103">
        <f>IF(ISBLANK(AE351),"",IF(ISBLANK(AE349),"",IFERROR(((AE349-AE351)/0.36/P349),"")))</f>
        <v>-1.6932189542483673</v>
      </c>
    </row>
    <row r="350" spans="1:37" x14ac:dyDescent="0.25">
      <c r="A350" s="12" t="s">
        <v>640</v>
      </c>
      <c r="B350" s="4" t="s">
        <v>727</v>
      </c>
      <c r="C350" s="4" t="s">
        <v>563</v>
      </c>
      <c r="D350" s="4" t="s">
        <v>748</v>
      </c>
      <c r="E350" s="4" t="s">
        <v>137</v>
      </c>
      <c r="F350" s="12" t="s">
        <v>563</v>
      </c>
      <c r="G350" s="12" t="s">
        <v>556</v>
      </c>
      <c r="H350" s="24">
        <v>2</v>
      </c>
      <c r="I350" s="12" t="s">
        <v>562</v>
      </c>
      <c r="J350" s="54" t="s">
        <v>648</v>
      </c>
      <c r="K350" s="24">
        <v>1025</v>
      </c>
      <c r="L350" s="94">
        <v>-2.43776598</v>
      </c>
      <c r="M350" s="94">
        <v>34.855393991</v>
      </c>
      <c r="N350" s="21">
        <v>43171</v>
      </c>
      <c r="O350" s="21">
        <v>43239</v>
      </c>
      <c r="P350" s="23">
        <f t="shared" si="17"/>
        <v>68</v>
      </c>
      <c r="R350" s="87" t="s">
        <v>76</v>
      </c>
      <c r="S350" s="81">
        <v>3.5</v>
      </c>
      <c r="T350" s="81">
        <v>11.5</v>
      </c>
      <c r="U350" s="25">
        <v>10</v>
      </c>
      <c r="V350" s="25">
        <v>63</v>
      </c>
      <c r="Y350" s="68">
        <v>0</v>
      </c>
      <c r="Z350" s="54">
        <v>85</v>
      </c>
      <c r="AA350">
        <v>48.19</v>
      </c>
      <c r="AB350">
        <v>127.92</v>
      </c>
      <c r="AC350" s="103">
        <v>0</v>
      </c>
      <c r="AD350" s="116"/>
      <c r="AE350" s="103">
        <f t="shared" si="15"/>
        <v>0</v>
      </c>
      <c r="AF350" s="103">
        <f t="shared" si="16"/>
        <v>0</v>
      </c>
      <c r="AH350" s="103">
        <f>IF(ISBLANK(AC350),"",IF(ISBLANK(AA351),"",IFERROR(((AC350-AA351)/0.36/P350),"")))</f>
        <v>-1.4305555555555556</v>
      </c>
      <c r="AI350" s="103">
        <f>IF(ISBLANK(AC350),"",IF(ISBLANK(AC351),"",IFERROR(((AC350-AC351)/0.36/P350),"")))</f>
        <v>-0.11683006535947713</v>
      </c>
      <c r="AJ350" s="103">
        <f>IF(ISBLANK(AE350),"",IF(ISBLANK(AB351),"",IFERROR(((AE350-AB351)/0.36/P350),"")))</f>
        <v>-4.6086601307189534</v>
      </c>
      <c r="AK350" s="103">
        <f>IF(ISBLANK(AE351),"",IF(ISBLANK(AE350),"",IFERROR(((AE350-AE351)/0.36/P350),"")))</f>
        <v>-5.5633169934640536</v>
      </c>
    </row>
    <row r="351" spans="1:37" x14ac:dyDescent="0.25">
      <c r="A351" s="12" t="s">
        <v>641</v>
      </c>
      <c r="B351" s="4" t="s">
        <v>727</v>
      </c>
      <c r="C351" s="4" t="s">
        <v>563</v>
      </c>
      <c r="D351" s="4" t="s">
        <v>748</v>
      </c>
      <c r="E351" s="4" t="s">
        <v>137</v>
      </c>
      <c r="F351" s="12" t="s">
        <v>563</v>
      </c>
      <c r="G351" s="12" t="s">
        <v>556</v>
      </c>
      <c r="H351" s="24">
        <v>2</v>
      </c>
      <c r="I351" s="12" t="s">
        <v>559</v>
      </c>
      <c r="J351" s="54" t="s">
        <v>648</v>
      </c>
      <c r="K351" s="24">
        <v>1025</v>
      </c>
      <c r="L351" s="94">
        <v>-2.43776598</v>
      </c>
      <c r="M351" s="94">
        <v>34.855393991</v>
      </c>
      <c r="N351" s="21">
        <v>43171</v>
      </c>
      <c r="O351" s="21">
        <v>43239</v>
      </c>
      <c r="P351" s="23">
        <f t="shared" si="17"/>
        <v>68</v>
      </c>
      <c r="R351" s="87" t="s">
        <v>76</v>
      </c>
      <c r="S351" s="81">
        <v>4</v>
      </c>
      <c r="T351" s="81">
        <v>29.75</v>
      </c>
      <c r="U351" s="25">
        <v>10</v>
      </c>
      <c r="V351" s="25">
        <v>70</v>
      </c>
      <c r="Y351" s="68">
        <v>5</v>
      </c>
      <c r="Z351" s="54">
        <v>95</v>
      </c>
      <c r="AA351">
        <v>35.020000000000003</v>
      </c>
      <c r="AB351">
        <v>112.82</v>
      </c>
      <c r="AC351" s="103">
        <v>2.86</v>
      </c>
      <c r="AD351" s="104">
        <v>133.33000000000001</v>
      </c>
      <c r="AE351" s="103">
        <f t="shared" si="15"/>
        <v>136.19000000000003</v>
      </c>
      <c r="AF351" s="103">
        <f t="shared" si="16"/>
        <v>378.30555555555566</v>
      </c>
      <c r="AH351" s="103">
        <f>IF(ISBLANK(AC351),"",IF(ISBLANK(AA351),"",IFERROR(((AC351-AA351)/0.36/P351),"")))</f>
        <v>-1.3137254901960786</v>
      </c>
      <c r="AJ351" s="103">
        <f>IF(ISBLANK(AE351),"",IF(ISBLANK(AB351),"",IFERROR(((AE351-AB351)/0.36/P351),"")))</f>
        <v>0.95465686274509931</v>
      </c>
    </row>
    <row r="352" spans="1:37" x14ac:dyDescent="0.25">
      <c r="A352" s="12" t="s">
        <v>642</v>
      </c>
      <c r="B352" s="4" t="s">
        <v>728</v>
      </c>
      <c r="C352" s="4" t="s">
        <v>563</v>
      </c>
      <c r="D352" s="4" t="s">
        <v>749</v>
      </c>
      <c r="E352" s="4" t="s">
        <v>137</v>
      </c>
      <c r="F352" s="12" t="s">
        <v>563</v>
      </c>
      <c r="G352" s="12" t="s">
        <v>556</v>
      </c>
      <c r="H352" s="24">
        <v>3</v>
      </c>
      <c r="I352" s="12" t="s">
        <v>557</v>
      </c>
      <c r="J352" s="54" t="s">
        <v>648</v>
      </c>
      <c r="K352" s="24">
        <v>1027</v>
      </c>
      <c r="L352" s="94">
        <v>-2.4379910339999999</v>
      </c>
      <c r="M352" s="94">
        <v>34.855417963000001</v>
      </c>
      <c r="N352" s="21">
        <v>43171</v>
      </c>
      <c r="O352" s="21">
        <v>43239</v>
      </c>
      <c r="P352" s="23">
        <f t="shared" si="17"/>
        <v>68</v>
      </c>
      <c r="R352" s="87" t="s">
        <v>76</v>
      </c>
      <c r="S352" s="81">
        <v>3.5</v>
      </c>
      <c r="T352" s="81">
        <v>9.1300000000000008</v>
      </c>
      <c r="U352" s="25">
        <v>20</v>
      </c>
      <c r="V352" s="25">
        <v>63</v>
      </c>
      <c r="Y352" s="68">
        <v>15</v>
      </c>
      <c r="Z352" s="54">
        <v>72</v>
      </c>
      <c r="AA352">
        <v>20.010000000000002</v>
      </c>
      <c r="AB352">
        <v>124.26</v>
      </c>
      <c r="AC352" s="103">
        <v>18.739999999999998</v>
      </c>
      <c r="AD352" s="106">
        <v>55.22</v>
      </c>
      <c r="AE352" s="103">
        <f t="shared" si="15"/>
        <v>73.959999999999994</v>
      </c>
      <c r="AF352" s="103">
        <f t="shared" si="16"/>
        <v>205.44444444444443</v>
      </c>
      <c r="AH352" s="103">
        <f>IF(ISBLANK(AC352),"",IF(ISBLANK(AA354),"",IFERROR(((AC352-AA354)/0.36/P352),"")))</f>
        <v>-0.47998366013071903</v>
      </c>
      <c r="AI352" s="103">
        <f>IF(ISBLANK(AC352),"",IF(ISBLANK(AC354),"",IFERROR(((AC352-AC354)/0.36/P352),"")))</f>
        <v>-8.1699346405241533E-4</v>
      </c>
      <c r="AJ352" s="103">
        <f>IF(ISBLANK(AE352),"",IF(ISBLANK(AB354),"",IFERROR(((AE352-AB354)/0.36/P352),"")))</f>
        <v>0.86519607843137225</v>
      </c>
      <c r="AK352" s="103">
        <f>IF(ISBLANK(AE354),"",IF(ISBLANK(AE352),"",IFERROR(((AE352-AE354)/0.36/P352),"")))</f>
        <v>1.0477941176470587</v>
      </c>
    </row>
    <row r="353" spans="1:39" x14ac:dyDescent="0.25">
      <c r="A353" s="12" t="s">
        <v>643</v>
      </c>
      <c r="B353" s="4" t="s">
        <v>728</v>
      </c>
      <c r="C353" s="4" t="s">
        <v>563</v>
      </c>
      <c r="D353" s="4" t="s">
        <v>749</v>
      </c>
      <c r="E353" s="4" t="s">
        <v>137</v>
      </c>
      <c r="F353" s="12" t="s">
        <v>563</v>
      </c>
      <c r="G353" s="12" t="s">
        <v>556</v>
      </c>
      <c r="H353" s="24">
        <v>3</v>
      </c>
      <c r="I353" s="12" t="s">
        <v>562</v>
      </c>
      <c r="J353" s="54" t="s">
        <v>648</v>
      </c>
      <c r="K353" s="24">
        <v>1027</v>
      </c>
      <c r="L353" s="94">
        <v>-2.4379910339999999</v>
      </c>
      <c r="M353" s="94">
        <v>34.855417963000001</v>
      </c>
      <c r="N353" s="21">
        <v>43171</v>
      </c>
      <c r="O353" s="21">
        <v>43239</v>
      </c>
      <c r="P353" s="23">
        <f t="shared" si="17"/>
        <v>68</v>
      </c>
      <c r="R353" s="87" t="s">
        <v>76</v>
      </c>
      <c r="S353" s="81">
        <v>5</v>
      </c>
      <c r="T353" s="81">
        <v>8.75</v>
      </c>
      <c r="U353" s="25">
        <v>15</v>
      </c>
      <c r="V353" s="25">
        <v>45</v>
      </c>
      <c r="Y353" s="68">
        <v>20</v>
      </c>
      <c r="Z353" s="54">
        <v>70</v>
      </c>
      <c r="AA353">
        <v>25.4</v>
      </c>
      <c r="AB353">
        <v>103.37</v>
      </c>
      <c r="AC353" s="103">
        <v>18.89</v>
      </c>
      <c r="AD353" s="106">
        <v>64</v>
      </c>
      <c r="AE353" s="103">
        <f t="shared" si="15"/>
        <v>82.89</v>
      </c>
      <c r="AF353" s="103">
        <f t="shared" si="16"/>
        <v>230.25</v>
      </c>
      <c r="AH353" s="103">
        <f>IF(ISBLANK(AC353),"",IF(ISBLANK(AA354),"",IFERROR(((AC353-AA354)/0.36/P353),"")))</f>
        <v>-0.47385620915032667</v>
      </c>
      <c r="AI353" s="103">
        <f>IF(ISBLANK(AC353),"",IF(ISBLANK(AC354),"",IFERROR(((AC353-AC354)/0.36/P353),"")))</f>
        <v>5.3104575163398296E-3</v>
      </c>
      <c r="AJ353" s="103">
        <f>IF(ISBLANK(AE353),"",IF(ISBLANK(AB354),"",IFERROR(((AE353-AB354)/0.36/P353),"")))</f>
        <v>1.2299836601307188</v>
      </c>
      <c r="AK353" s="103">
        <f>IF(ISBLANK(AE354),"",IF(ISBLANK(AE353),"",IFERROR(((AE353-AE354)/0.36/P353),"")))</f>
        <v>1.4125816993464053</v>
      </c>
    </row>
    <row r="354" spans="1:39" x14ac:dyDescent="0.25">
      <c r="A354" s="12" t="s">
        <v>644</v>
      </c>
      <c r="B354" s="4" t="s">
        <v>728</v>
      </c>
      <c r="C354" s="4" t="s">
        <v>563</v>
      </c>
      <c r="D354" s="4" t="s">
        <v>749</v>
      </c>
      <c r="E354" s="4" t="s">
        <v>137</v>
      </c>
      <c r="F354" s="12" t="s">
        <v>563</v>
      </c>
      <c r="G354" s="12" t="s">
        <v>556</v>
      </c>
      <c r="H354" s="24">
        <v>3</v>
      </c>
      <c r="I354" s="12" t="s">
        <v>559</v>
      </c>
      <c r="J354" s="54" t="s">
        <v>648</v>
      </c>
      <c r="K354" s="24">
        <v>1027</v>
      </c>
      <c r="L354" s="94">
        <v>-2.4379910339999999</v>
      </c>
      <c r="M354" s="94">
        <v>34.855417963000001</v>
      </c>
      <c r="N354" s="21">
        <v>43171</v>
      </c>
      <c r="O354" s="21">
        <v>43239</v>
      </c>
      <c r="P354" s="23">
        <f t="shared" si="17"/>
        <v>68</v>
      </c>
      <c r="R354" s="87" t="s">
        <v>76</v>
      </c>
      <c r="S354" s="81">
        <v>3</v>
      </c>
      <c r="T354" s="81">
        <v>6.25</v>
      </c>
      <c r="U354" s="25">
        <v>15</v>
      </c>
      <c r="V354" s="25">
        <v>55</v>
      </c>
      <c r="Y354" s="68">
        <v>20</v>
      </c>
      <c r="Z354" s="54">
        <v>52</v>
      </c>
      <c r="AA354">
        <v>30.49</v>
      </c>
      <c r="AB354">
        <v>52.78</v>
      </c>
      <c r="AC354" s="103">
        <v>18.760000000000002</v>
      </c>
      <c r="AD354" s="106">
        <v>29.55</v>
      </c>
      <c r="AE354" s="103">
        <f t="shared" si="15"/>
        <v>48.31</v>
      </c>
      <c r="AF354" s="103">
        <f t="shared" si="16"/>
        <v>134.19444444444446</v>
      </c>
      <c r="AH354" s="103">
        <f>IF(ISBLANK(AC354),"",IF(ISBLANK(AA354),"",IFERROR(((AC354-AA354)/0.36/P354),"")))</f>
        <v>-0.47916666666666657</v>
      </c>
      <c r="AJ354" s="103">
        <f>IF(ISBLANK(AE354),"",IF(ISBLANK(AB354),"",IFERROR(((AE354-AB354)/0.36/P354),"")))</f>
        <v>-0.18259803921568624</v>
      </c>
    </row>
    <row r="355" spans="1:39" x14ac:dyDescent="0.25">
      <c r="A355" s="12" t="s">
        <v>645</v>
      </c>
      <c r="B355" s="4" t="s">
        <v>729</v>
      </c>
      <c r="C355" s="4" t="s">
        <v>563</v>
      </c>
      <c r="D355" s="4" t="s">
        <v>750</v>
      </c>
      <c r="E355" s="4" t="s">
        <v>137</v>
      </c>
      <c r="F355" s="12" t="s">
        <v>563</v>
      </c>
      <c r="G355" s="12" t="s">
        <v>556</v>
      </c>
      <c r="H355" s="24">
        <v>4</v>
      </c>
      <c r="I355" s="12" t="s">
        <v>557</v>
      </c>
      <c r="J355" s="54" t="s">
        <v>648</v>
      </c>
      <c r="K355" s="98">
        <v>1026</v>
      </c>
      <c r="L355" s="96">
        <v>-2.4380789599999999</v>
      </c>
      <c r="M355" s="96">
        <v>34.854988976999998</v>
      </c>
      <c r="N355" s="21">
        <v>43171</v>
      </c>
      <c r="O355" s="21">
        <v>43239</v>
      </c>
      <c r="P355" s="23">
        <f t="shared" si="17"/>
        <v>68</v>
      </c>
      <c r="R355" s="87" t="s">
        <v>76</v>
      </c>
      <c r="S355" s="81">
        <v>5</v>
      </c>
      <c r="T355" s="81">
        <v>17.25</v>
      </c>
      <c r="U355" s="25">
        <v>20</v>
      </c>
      <c r="V355" s="25">
        <v>53</v>
      </c>
      <c r="Y355" s="68">
        <v>30</v>
      </c>
      <c r="Z355" s="54">
        <v>70</v>
      </c>
      <c r="AA355">
        <v>27.19</v>
      </c>
      <c r="AB355">
        <v>65.55</v>
      </c>
      <c r="AC355" s="103">
        <v>43.82</v>
      </c>
      <c r="AD355" s="106">
        <v>54.62</v>
      </c>
      <c r="AE355" s="103">
        <f t="shared" si="15"/>
        <v>98.44</v>
      </c>
      <c r="AF355" s="103">
        <f t="shared" si="16"/>
        <v>273.44444444444446</v>
      </c>
      <c r="AH355" s="103">
        <f>IF(ISBLANK(AC355),"",IF(ISBLANK(AA357),"",IFERROR(((AC355-AA357)/0.36/P355),"")))</f>
        <v>0.52246732026143794</v>
      </c>
      <c r="AI355" s="103">
        <f>IF(ISBLANK(AC355),"",IF(ISBLANK(AC357),"",IFERROR(((AC355-AC357)/0.36/P355),"")))</f>
        <v>1.7900326797385622</v>
      </c>
      <c r="AJ355" s="103">
        <f>IF(ISBLANK(AE355),"",IF(ISBLANK(AB357),"",IFERROR(((AE355-AB357)/0.36/P355),"")))</f>
        <v>-0.93790849673202648</v>
      </c>
      <c r="AK355" s="103">
        <f>IF(ISBLANK(AE357),"",IF(ISBLANK(AE355),"",IFERROR(((AE355-AE357)/0.36/P355),"")))</f>
        <v>0.19607843137254891</v>
      </c>
    </row>
    <row r="356" spans="1:39" x14ac:dyDescent="0.25">
      <c r="A356" s="12" t="s">
        <v>646</v>
      </c>
      <c r="B356" s="4" t="s">
        <v>729</v>
      </c>
      <c r="C356" s="4" t="s">
        <v>563</v>
      </c>
      <c r="D356" s="4" t="s">
        <v>750</v>
      </c>
      <c r="E356" s="4" t="s">
        <v>137</v>
      </c>
      <c r="F356" s="12" t="s">
        <v>563</v>
      </c>
      <c r="G356" s="12" t="s">
        <v>556</v>
      </c>
      <c r="H356" s="24">
        <v>4</v>
      </c>
      <c r="I356" s="12" t="s">
        <v>562</v>
      </c>
      <c r="J356" s="54" t="s">
        <v>648</v>
      </c>
      <c r="K356" s="98">
        <v>1026</v>
      </c>
      <c r="L356" s="96">
        <v>-2.4380789599999999</v>
      </c>
      <c r="M356" s="96">
        <v>34.854988976999998</v>
      </c>
      <c r="N356" s="21">
        <v>43171</v>
      </c>
      <c r="O356" s="21">
        <v>43239</v>
      </c>
      <c r="P356" s="23">
        <f t="shared" si="17"/>
        <v>68</v>
      </c>
      <c r="R356" s="87" t="s">
        <v>76</v>
      </c>
      <c r="S356" s="81">
        <v>8</v>
      </c>
      <c r="T356" s="81">
        <v>46</v>
      </c>
      <c r="U356" s="25">
        <v>8</v>
      </c>
      <c r="V356" s="25">
        <v>98</v>
      </c>
      <c r="Y356" s="68">
        <v>30</v>
      </c>
      <c r="Z356" s="54">
        <v>70</v>
      </c>
      <c r="AA356">
        <v>9.36</v>
      </c>
      <c r="AB356">
        <v>155.95999999999998</v>
      </c>
      <c r="AC356" s="103">
        <v>45.08</v>
      </c>
      <c r="AD356" s="106">
        <v>74.84</v>
      </c>
      <c r="AE356" s="103">
        <f t="shared" si="15"/>
        <v>119.92</v>
      </c>
      <c r="AF356" s="103">
        <f t="shared" si="16"/>
        <v>333.11111111111114</v>
      </c>
      <c r="AH356" s="103">
        <f>IF(ISBLANK(AC356),"",IF(ISBLANK(AA357),"",IFERROR(((AC356-AA357)/0.36/P356),"")))</f>
        <v>0.57393790849673199</v>
      </c>
      <c r="AI356" s="103">
        <f>IF(ISBLANK(AC356),"",IF(ISBLANK(AC357),"",IFERROR(((AC356-AC357)/0.36/P356),"")))</f>
        <v>1.8415032679738563</v>
      </c>
      <c r="AJ356" s="103">
        <f>IF(ISBLANK(AE356),"",IF(ISBLANK(AB357),"",IFERROR(((AE356-AB357)/0.36/P356),"")))</f>
        <v>-6.0457516339869448E-2</v>
      </c>
      <c r="AK356" s="103">
        <f>IF(ISBLANK(AE357),"",IF(ISBLANK(AE356),"",IFERROR(((AE356-AE357)/0.36/P356),"")))</f>
        <v>1.0735294117647058</v>
      </c>
    </row>
    <row r="357" spans="1:39" s="46" customFormat="1" x14ac:dyDescent="0.25">
      <c r="A357" s="45" t="s">
        <v>647</v>
      </c>
      <c r="B357" s="47" t="s">
        <v>729</v>
      </c>
      <c r="C357" s="47" t="s">
        <v>563</v>
      </c>
      <c r="D357" s="47" t="s">
        <v>750</v>
      </c>
      <c r="E357" s="47" t="s">
        <v>137</v>
      </c>
      <c r="F357" s="45" t="s">
        <v>563</v>
      </c>
      <c r="G357" s="45" t="s">
        <v>556</v>
      </c>
      <c r="H357" s="65">
        <v>4</v>
      </c>
      <c r="I357" s="45" t="s">
        <v>559</v>
      </c>
      <c r="J357" s="45" t="s">
        <v>648</v>
      </c>
      <c r="K357" s="65">
        <v>1026</v>
      </c>
      <c r="L357" s="95">
        <v>-2.4380789599999999</v>
      </c>
      <c r="M357" s="95">
        <v>34.854988976999998</v>
      </c>
      <c r="N357" s="48">
        <v>43171</v>
      </c>
      <c r="O357" s="48">
        <v>43239</v>
      </c>
      <c r="P357" s="56">
        <f t="shared" si="17"/>
        <v>68</v>
      </c>
      <c r="Q357" s="74"/>
      <c r="R357" s="88" t="s">
        <v>76</v>
      </c>
      <c r="S357" s="82">
        <v>3.5</v>
      </c>
      <c r="T357" s="82">
        <v>11.75</v>
      </c>
      <c r="U357" s="101">
        <v>25</v>
      </c>
      <c r="V357" s="101">
        <v>50</v>
      </c>
      <c r="W357" s="49"/>
      <c r="X357" s="47"/>
      <c r="Y357" s="46">
        <v>0</v>
      </c>
      <c r="Z357" s="47">
        <v>55</v>
      </c>
      <c r="AA357" s="46">
        <v>31.03</v>
      </c>
      <c r="AB357" s="46">
        <v>121.4</v>
      </c>
      <c r="AC357" s="105">
        <v>0</v>
      </c>
      <c r="AD357" s="107">
        <v>93.64</v>
      </c>
      <c r="AE357" s="105">
        <f t="shared" si="15"/>
        <v>93.64</v>
      </c>
      <c r="AF357" s="103">
        <f t="shared" si="16"/>
        <v>260.11111111111114</v>
      </c>
      <c r="AG357" s="103"/>
      <c r="AH357" s="105">
        <f>IF(ISBLANK(AC357),"",IF(ISBLANK(AA357),"",IFERROR(((AC357-AA357)/0.36/P357),"")))</f>
        <v>-1.2675653594771243</v>
      </c>
      <c r="AI357" s="105"/>
      <c r="AJ357" s="105">
        <f>IF(ISBLANK(AE357),"",IF(ISBLANK(AB357),"",IFERROR(((AE357-AB357)/0.36/P357),"")))</f>
        <v>-1.1339869281045754</v>
      </c>
      <c r="AK357" s="105"/>
      <c r="AL357" s="105"/>
      <c r="AM357" s="105"/>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8"/>
  <sheetViews>
    <sheetView zoomScale="80" zoomScaleNormal="80" workbookViewId="0">
      <selection activeCell="E84" sqref="E84"/>
    </sheetView>
  </sheetViews>
  <sheetFormatPr defaultRowHeight="15.75" x14ac:dyDescent="0.25"/>
  <cols>
    <col min="1" max="1" width="30.125" bestFit="1" customWidth="1"/>
    <col min="3" max="3" width="9.875" bestFit="1" customWidth="1"/>
    <col min="4" max="4" width="11.25" bestFit="1" customWidth="1"/>
    <col min="8" max="8" width="14.5" bestFit="1" customWidth="1"/>
    <col min="9" max="9" width="53.625" style="9" bestFit="1" customWidth="1"/>
    <col min="10" max="10" width="10.625" style="174" bestFit="1" customWidth="1"/>
    <col min="11" max="11" width="22.625" bestFit="1" customWidth="1"/>
    <col min="12" max="12" width="79.625" style="3" customWidth="1"/>
    <col min="13" max="13" width="36.5" style="3" customWidth="1"/>
    <col min="14" max="14" width="84.125" style="3" customWidth="1"/>
    <col min="15" max="15" width="20" bestFit="1" customWidth="1"/>
    <col min="16" max="16" width="49.25" customWidth="1"/>
    <col min="17" max="17" width="80.875" style="3" customWidth="1"/>
    <col min="18" max="18" width="33.5" customWidth="1"/>
  </cols>
  <sheetData>
    <row r="1" spans="1:18" s="5" customFormat="1" x14ac:dyDescent="0.25">
      <c r="A1" s="5" t="s">
        <v>21</v>
      </c>
      <c r="B1" s="5" t="s">
        <v>22</v>
      </c>
      <c r="C1" s="5" t="s">
        <v>14</v>
      </c>
      <c r="D1" s="5" t="s">
        <v>15</v>
      </c>
      <c r="E1" s="5" t="s">
        <v>31</v>
      </c>
      <c r="F1" s="5" t="s">
        <v>59</v>
      </c>
      <c r="G1" s="5" t="s">
        <v>137</v>
      </c>
      <c r="H1" s="5" t="s">
        <v>74</v>
      </c>
      <c r="J1" s="171" t="s">
        <v>875</v>
      </c>
      <c r="K1" s="5" t="s">
        <v>116</v>
      </c>
      <c r="L1" s="6" t="s">
        <v>117</v>
      </c>
      <c r="M1" s="6"/>
      <c r="N1" s="6" t="s">
        <v>40</v>
      </c>
      <c r="O1" s="5" t="s">
        <v>251</v>
      </c>
      <c r="P1" s="5" t="s">
        <v>293</v>
      </c>
      <c r="Q1" s="6" t="s">
        <v>93</v>
      </c>
      <c r="R1" s="5" t="s">
        <v>75</v>
      </c>
    </row>
    <row r="2" spans="1:18" s="5" customFormat="1" x14ac:dyDescent="0.25">
      <c r="A2" s="9" t="s">
        <v>833</v>
      </c>
      <c r="B2" s="9" t="s">
        <v>935</v>
      </c>
      <c r="H2" s="9" t="s">
        <v>834</v>
      </c>
      <c r="I2" s="9" t="s">
        <v>830</v>
      </c>
      <c r="J2" s="172"/>
      <c r="L2" s="6"/>
      <c r="M2" s="6"/>
      <c r="N2" s="6"/>
      <c r="Q2" s="6"/>
    </row>
    <row r="3" spans="1:18" s="5" customFormat="1" x14ac:dyDescent="0.25">
      <c r="A3" s="9" t="s">
        <v>857</v>
      </c>
      <c r="B3" s="9" t="s">
        <v>936</v>
      </c>
      <c r="H3" s="9"/>
      <c r="I3" s="9" t="s">
        <v>1029</v>
      </c>
      <c r="J3" s="172" t="s">
        <v>876</v>
      </c>
      <c r="L3" s="6"/>
      <c r="M3" s="6"/>
      <c r="N3" s="6"/>
      <c r="Q3" s="6"/>
    </row>
    <row r="4" spans="1:18" s="5" customFormat="1" x14ac:dyDescent="0.25">
      <c r="A4" s="9" t="s">
        <v>858</v>
      </c>
      <c r="B4" s="9" t="s">
        <v>937</v>
      </c>
      <c r="H4" s="9"/>
      <c r="I4" s="9" t="s">
        <v>1030</v>
      </c>
      <c r="J4" s="172" t="s">
        <v>876</v>
      </c>
      <c r="L4" s="6"/>
      <c r="M4" s="6"/>
      <c r="N4" s="6"/>
      <c r="Q4" s="6"/>
    </row>
    <row r="5" spans="1:18" s="5" customFormat="1" x14ac:dyDescent="0.25">
      <c r="A5" s="9" t="s">
        <v>904</v>
      </c>
      <c r="B5" s="9" t="s">
        <v>938</v>
      </c>
      <c r="H5" s="9"/>
      <c r="I5" s="9"/>
      <c r="J5" s="172"/>
      <c r="L5" s="6"/>
      <c r="M5" s="6"/>
      <c r="N5" s="6"/>
      <c r="Q5" s="6"/>
    </row>
    <row r="6" spans="1:18" s="43" customFormat="1" ht="47.25" x14ac:dyDescent="0.25">
      <c r="A6" s="43" t="s">
        <v>491</v>
      </c>
      <c r="B6" s="43" t="s">
        <v>939</v>
      </c>
      <c r="I6" s="43" t="s">
        <v>798</v>
      </c>
      <c r="J6" s="173"/>
      <c r="L6" s="10"/>
      <c r="M6" s="10" t="s">
        <v>500</v>
      </c>
      <c r="N6" s="39" t="s">
        <v>503</v>
      </c>
      <c r="P6" s="42" t="s">
        <v>510</v>
      </c>
      <c r="Q6" s="10" t="s">
        <v>507</v>
      </c>
      <c r="R6" s="10" t="s">
        <v>509</v>
      </c>
    </row>
    <row r="7" spans="1:18" ht="47.25" x14ac:dyDescent="0.25">
      <c r="A7" t="s">
        <v>101</v>
      </c>
      <c r="B7" t="s">
        <v>940</v>
      </c>
      <c r="J7" s="172"/>
      <c r="K7" t="s">
        <v>41</v>
      </c>
      <c r="L7" s="3" t="s">
        <v>118</v>
      </c>
      <c r="M7" s="10" t="s">
        <v>501</v>
      </c>
      <c r="N7" s="10" t="s">
        <v>502</v>
      </c>
      <c r="P7" s="41" t="s">
        <v>512</v>
      </c>
      <c r="Q7" s="3" t="s">
        <v>506</v>
      </c>
    </row>
    <row r="8" spans="1:18" ht="31.5" x14ac:dyDescent="0.25">
      <c r="A8" t="s">
        <v>493</v>
      </c>
      <c r="B8" t="s">
        <v>941</v>
      </c>
      <c r="I8" s="9" t="s">
        <v>798</v>
      </c>
      <c r="J8" s="172"/>
      <c r="M8" s="3" t="s">
        <v>504</v>
      </c>
      <c r="N8" s="40" t="s">
        <v>505</v>
      </c>
      <c r="P8" s="3" t="s">
        <v>511</v>
      </c>
      <c r="Q8" s="3" t="s">
        <v>508</v>
      </c>
    </row>
    <row r="9" spans="1:18" x14ac:dyDescent="0.25">
      <c r="A9" t="s">
        <v>1049</v>
      </c>
      <c r="B9" t="s">
        <v>1023</v>
      </c>
      <c r="C9" t="s">
        <v>1051</v>
      </c>
      <c r="I9" s="9" t="s">
        <v>1050</v>
      </c>
      <c r="J9" s="172"/>
      <c r="N9" s="40"/>
      <c r="P9" s="3"/>
    </row>
    <row r="10" spans="1:18" ht="31.5" x14ac:dyDescent="0.25">
      <c r="A10" t="s">
        <v>107</v>
      </c>
      <c r="B10" t="s">
        <v>942</v>
      </c>
      <c r="J10" s="172"/>
      <c r="K10" t="s">
        <v>0</v>
      </c>
      <c r="L10" s="3" t="s">
        <v>119</v>
      </c>
    </row>
    <row r="11" spans="1:18" x14ac:dyDescent="0.25">
      <c r="A11" t="s">
        <v>1052</v>
      </c>
      <c r="B11" t="s">
        <v>934</v>
      </c>
      <c r="I11" s="9" t="s">
        <v>913</v>
      </c>
      <c r="J11" s="172" t="s">
        <v>876</v>
      </c>
    </row>
    <row r="12" spans="1:18" ht="47.25" x14ac:dyDescent="0.25">
      <c r="A12" t="s">
        <v>111</v>
      </c>
      <c r="B12">
        <v>20</v>
      </c>
      <c r="J12" s="172"/>
      <c r="K12" t="s">
        <v>120</v>
      </c>
      <c r="L12" s="3" t="s">
        <v>121</v>
      </c>
    </row>
    <row r="13" spans="1:18" x14ac:dyDescent="0.25">
      <c r="A13" t="s">
        <v>110</v>
      </c>
      <c r="B13">
        <v>21</v>
      </c>
      <c r="J13" s="172"/>
    </row>
    <row r="14" spans="1:18" x14ac:dyDescent="0.25">
      <c r="A14" t="s">
        <v>79</v>
      </c>
      <c r="B14" t="s">
        <v>928</v>
      </c>
      <c r="J14" s="172"/>
    </row>
    <row r="15" spans="1:18" x14ac:dyDescent="0.25">
      <c r="A15" t="s">
        <v>77</v>
      </c>
      <c r="B15" t="s">
        <v>926</v>
      </c>
      <c r="J15" s="172"/>
    </row>
    <row r="16" spans="1:18" x14ac:dyDescent="0.25">
      <c r="A16" t="s">
        <v>943</v>
      </c>
      <c r="B16" t="s">
        <v>947</v>
      </c>
      <c r="C16" t="s">
        <v>1045</v>
      </c>
      <c r="I16" s="9" t="s">
        <v>895</v>
      </c>
      <c r="J16" s="172" t="s">
        <v>876</v>
      </c>
    </row>
    <row r="17" spans="1:10" x14ac:dyDescent="0.25">
      <c r="A17" t="s">
        <v>486</v>
      </c>
      <c r="B17" t="s">
        <v>944</v>
      </c>
      <c r="I17" s="9" t="s">
        <v>799</v>
      </c>
      <c r="J17" s="172"/>
    </row>
    <row r="18" spans="1:10" x14ac:dyDescent="0.25">
      <c r="A18" t="s">
        <v>278</v>
      </c>
      <c r="B18" t="s">
        <v>945</v>
      </c>
      <c r="I18" s="9" t="s">
        <v>800</v>
      </c>
      <c r="J18" s="172"/>
    </row>
    <row r="19" spans="1:10" x14ac:dyDescent="0.25">
      <c r="A19" t="s">
        <v>91</v>
      </c>
      <c r="B19" t="s">
        <v>946</v>
      </c>
      <c r="J19" s="172"/>
    </row>
    <row r="20" spans="1:10" x14ac:dyDescent="0.25">
      <c r="A20" t="s">
        <v>81</v>
      </c>
      <c r="B20" t="s">
        <v>929</v>
      </c>
      <c r="I20" s="9" t="s">
        <v>1053</v>
      </c>
      <c r="J20" s="172"/>
    </row>
    <row r="21" spans="1:10" x14ac:dyDescent="0.25">
      <c r="A21" s="13" t="s">
        <v>281</v>
      </c>
      <c r="B21" t="s">
        <v>948</v>
      </c>
      <c r="I21" s="9" t="s">
        <v>800</v>
      </c>
      <c r="J21" s="172"/>
    </row>
    <row r="22" spans="1:10" x14ac:dyDescent="0.25">
      <c r="A22" t="s">
        <v>293</v>
      </c>
      <c r="B22" t="s">
        <v>919</v>
      </c>
      <c r="J22" s="172"/>
    </row>
    <row r="23" spans="1:10" x14ac:dyDescent="0.25">
      <c r="A23" t="s">
        <v>251</v>
      </c>
      <c r="B23" t="s">
        <v>918</v>
      </c>
      <c r="J23" s="172"/>
    </row>
    <row r="24" spans="1:10" x14ac:dyDescent="0.25">
      <c r="A24" t="s">
        <v>860</v>
      </c>
      <c r="B24" t="s">
        <v>949</v>
      </c>
      <c r="I24" s="9" t="s">
        <v>861</v>
      </c>
      <c r="J24" s="172"/>
    </row>
    <row r="25" spans="1:10" x14ac:dyDescent="0.25">
      <c r="A25" t="s">
        <v>86</v>
      </c>
      <c r="B25" t="s">
        <v>950</v>
      </c>
      <c r="H25" t="s">
        <v>87</v>
      </c>
      <c r="J25" s="172"/>
    </row>
    <row r="26" spans="1:10" x14ac:dyDescent="0.25">
      <c r="A26" t="s">
        <v>175</v>
      </c>
      <c r="B26" t="s">
        <v>951</v>
      </c>
      <c r="G26" t="s">
        <v>173</v>
      </c>
      <c r="I26" s="9" t="s">
        <v>801</v>
      </c>
      <c r="J26" s="172"/>
    </row>
    <row r="27" spans="1:10" x14ac:dyDescent="0.25">
      <c r="A27" t="s">
        <v>914</v>
      </c>
      <c r="B27" t="s">
        <v>952</v>
      </c>
      <c r="I27" s="9" t="s">
        <v>913</v>
      </c>
      <c r="J27" s="172" t="s">
        <v>876</v>
      </c>
    </row>
    <row r="28" spans="1:10" x14ac:dyDescent="0.25">
      <c r="A28" t="s">
        <v>877</v>
      </c>
      <c r="B28" t="s">
        <v>953</v>
      </c>
      <c r="I28" s="9" t="s">
        <v>1028</v>
      </c>
      <c r="J28" s="172" t="s">
        <v>876</v>
      </c>
    </row>
    <row r="29" spans="1:10" x14ac:dyDescent="0.25">
      <c r="A29" t="s">
        <v>841</v>
      </c>
      <c r="B29" t="s">
        <v>954</v>
      </c>
      <c r="I29" s="9" t="s">
        <v>842</v>
      </c>
      <c r="J29" s="172" t="s">
        <v>876</v>
      </c>
    </row>
    <row r="30" spans="1:10" x14ac:dyDescent="0.25">
      <c r="A30" t="s">
        <v>911</v>
      </c>
      <c r="B30" t="s">
        <v>955</v>
      </c>
      <c r="J30" s="172"/>
    </row>
    <row r="31" spans="1:10" x14ac:dyDescent="0.25">
      <c r="A31" t="s">
        <v>93</v>
      </c>
      <c r="B31" t="s">
        <v>956</v>
      </c>
      <c r="J31" s="172"/>
    </row>
    <row r="32" spans="1:10" x14ac:dyDescent="0.25">
      <c r="A32" t="s">
        <v>831</v>
      </c>
      <c r="B32" t="s">
        <v>957</v>
      </c>
      <c r="I32" s="9" t="s">
        <v>830</v>
      </c>
      <c r="J32" s="172"/>
    </row>
    <row r="33" spans="1:10" x14ac:dyDescent="0.25">
      <c r="A33" t="s">
        <v>82</v>
      </c>
      <c r="B33" t="s">
        <v>930</v>
      </c>
      <c r="J33" s="172"/>
    </row>
    <row r="34" spans="1:10" x14ac:dyDescent="0.25">
      <c r="A34" t="s">
        <v>870</v>
      </c>
      <c r="B34" t="s">
        <v>958</v>
      </c>
      <c r="I34" s="9" t="s">
        <v>1028</v>
      </c>
      <c r="J34" s="172" t="s">
        <v>876</v>
      </c>
    </row>
    <row r="35" spans="1:10" x14ac:dyDescent="0.25">
      <c r="A35" t="s">
        <v>99</v>
      </c>
      <c r="B35" t="s">
        <v>959</v>
      </c>
      <c r="J35" s="172"/>
    </row>
    <row r="36" spans="1:10" x14ac:dyDescent="0.25">
      <c r="A36" t="s">
        <v>80</v>
      </c>
      <c r="B36" t="s">
        <v>923</v>
      </c>
      <c r="I36" s="9" t="s">
        <v>73</v>
      </c>
      <c r="J36" s="172"/>
    </row>
    <row r="37" spans="1:10" x14ac:dyDescent="0.25">
      <c r="A37" t="s">
        <v>845</v>
      </c>
      <c r="B37" t="s">
        <v>960</v>
      </c>
      <c r="J37" s="172" t="s">
        <v>876</v>
      </c>
    </row>
    <row r="38" spans="1:10" x14ac:dyDescent="0.25">
      <c r="A38" t="s">
        <v>870</v>
      </c>
      <c r="B38" t="s">
        <v>961</v>
      </c>
      <c r="I38" s="9" t="s">
        <v>1031</v>
      </c>
      <c r="J38" s="172" t="s">
        <v>876</v>
      </c>
    </row>
    <row r="39" spans="1:10" x14ac:dyDescent="0.25">
      <c r="A39" t="s">
        <v>75</v>
      </c>
      <c r="B39" t="s">
        <v>925</v>
      </c>
      <c r="J39" s="172"/>
    </row>
    <row r="40" spans="1:10" x14ac:dyDescent="0.25">
      <c r="A40" t="s">
        <v>909</v>
      </c>
      <c r="B40" t="s">
        <v>962</v>
      </c>
      <c r="I40" s="9" t="s">
        <v>910</v>
      </c>
      <c r="J40" s="172" t="s">
        <v>876</v>
      </c>
    </row>
    <row r="41" spans="1:10" x14ac:dyDescent="0.25">
      <c r="A41" t="s">
        <v>126</v>
      </c>
      <c r="B41" t="s">
        <v>924</v>
      </c>
      <c r="J41" s="172"/>
    </row>
    <row r="42" spans="1:10" x14ac:dyDescent="0.25">
      <c r="A42" s="13" t="s">
        <v>172</v>
      </c>
      <c r="B42" t="s">
        <v>963</v>
      </c>
      <c r="G42" t="s">
        <v>173</v>
      </c>
      <c r="I42" s="9" t="s">
        <v>801</v>
      </c>
      <c r="J42" s="172"/>
    </row>
    <row r="43" spans="1:10" x14ac:dyDescent="0.25">
      <c r="A43" s="13" t="s">
        <v>279</v>
      </c>
      <c r="B43" t="s">
        <v>964</v>
      </c>
      <c r="J43" s="172"/>
    </row>
    <row r="44" spans="1:10" x14ac:dyDescent="0.25">
      <c r="A44" s="13" t="s">
        <v>912</v>
      </c>
      <c r="B44" t="s">
        <v>965</v>
      </c>
      <c r="I44" s="9" t="s">
        <v>913</v>
      </c>
      <c r="J44" s="172"/>
    </row>
    <row r="45" spans="1:10" x14ac:dyDescent="0.25">
      <c r="A45" t="s">
        <v>102</v>
      </c>
      <c r="B45" t="s">
        <v>966</v>
      </c>
      <c r="J45" s="172"/>
    </row>
    <row r="46" spans="1:10" x14ac:dyDescent="0.25">
      <c r="A46" t="s">
        <v>141</v>
      </c>
      <c r="B46" t="s">
        <v>967</v>
      </c>
      <c r="J46" s="172"/>
    </row>
    <row r="47" spans="1:10" x14ac:dyDescent="0.25">
      <c r="A47" t="s">
        <v>809</v>
      </c>
      <c r="B47" t="s">
        <v>968</v>
      </c>
      <c r="I47" s="9" t="s">
        <v>810</v>
      </c>
      <c r="J47" s="172"/>
    </row>
    <row r="48" spans="1:10" x14ac:dyDescent="0.25">
      <c r="A48" t="s">
        <v>843</v>
      </c>
      <c r="B48" t="s">
        <v>969</v>
      </c>
      <c r="I48" s="9" t="s">
        <v>840</v>
      </c>
      <c r="J48" s="172"/>
    </row>
    <row r="49" spans="1:17" s="37" customFormat="1" x14ac:dyDescent="0.25">
      <c r="A49" s="37" t="s">
        <v>902</v>
      </c>
      <c r="B49" s="37" t="s">
        <v>970</v>
      </c>
      <c r="I49" s="37" t="s">
        <v>903</v>
      </c>
      <c r="J49" s="175" t="s">
        <v>876</v>
      </c>
      <c r="L49" s="176"/>
      <c r="M49" s="176"/>
      <c r="N49" s="176"/>
      <c r="Q49" s="176"/>
    </row>
    <row r="50" spans="1:17" x14ac:dyDescent="0.25">
      <c r="A50" t="s">
        <v>153</v>
      </c>
      <c r="B50" t="s">
        <v>971</v>
      </c>
      <c r="I50" s="9" t="s">
        <v>147</v>
      </c>
      <c r="J50" s="172"/>
    </row>
    <row r="51" spans="1:17" x14ac:dyDescent="0.25">
      <c r="A51" t="s">
        <v>862</v>
      </c>
      <c r="B51" t="s">
        <v>972</v>
      </c>
      <c r="I51" s="9" t="s">
        <v>861</v>
      </c>
      <c r="J51" s="172"/>
    </row>
    <row r="52" spans="1:17" x14ac:dyDescent="0.25">
      <c r="A52" t="s">
        <v>873</v>
      </c>
      <c r="B52" t="s">
        <v>973</v>
      </c>
      <c r="I52" s="9" t="s">
        <v>869</v>
      </c>
      <c r="J52" s="172"/>
    </row>
    <row r="53" spans="1:17" x14ac:dyDescent="0.25">
      <c r="A53" t="s">
        <v>90</v>
      </c>
      <c r="B53" t="s">
        <v>974</v>
      </c>
      <c r="J53" s="172"/>
    </row>
    <row r="54" spans="1:17" x14ac:dyDescent="0.25">
      <c r="A54" t="s">
        <v>806</v>
      </c>
      <c r="B54" t="s">
        <v>975</v>
      </c>
      <c r="I54" s="9" t="s">
        <v>807</v>
      </c>
      <c r="J54" s="172"/>
    </row>
    <row r="55" spans="1:17" x14ac:dyDescent="0.25">
      <c r="A55" s="177" t="s">
        <v>872</v>
      </c>
      <c r="B55" t="s">
        <v>976</v>
      </c>
      <c r="I55" s="9" t="s">
        <v>865</v>
      </c>
      <c r="J55" s="172"/>
    </row>
    <row r="56" spans="1:17" x14ac:dyDescent="0.25">
      <c r="A56" s="177" t="s">
        <v>906</v>
      </c>
      <c r="B56" t="s">
        <v>978</v>
      </c>
      <c r="I56" s="9" t="s">
        <v>905</v>
      </c>
      <c r="J56" s="172"/>
    </row>
    <row r="57" spans="1:17" x14ac:dyDescent="0.25">
      <c r="A57" t="s">
        <v>97</v>
      </c>
      <c r="B57" t="s">
        <v>979</v>
      </c>
      <c r="J57" s="172"/>
    </row>
    <row r="58" spans="1:17" x14ac:dyDescent="0.25">
      <c r="A58" t="s">
        <v>879</v>
      </c>
      <c r="B58" t="s">
        <v>980</v>
      </c>
      <c r="I58" s="9" t="s">
        <v>880</v>
      </c>
      <c r="J58" s="172" t="s">
        <v>876</v>
      </c>
    </row>
    <row r="59" spans="1:17" x14ac:dyDescent="0.25">
      <c r="A59" t="s">
        <v>70</v>
      </c>
      <c r="B59" t="s">
        <v>920</v>
      </c>
      <c r="J59" s="172"/>
    </row>
    <row r="60" spans="1:17" x14ac:dyDescent="0.25">
      <c r="A60" t="s">
        <v>982</v>
      </c>
      <c r="B60" t="s">
        <v>981</v>
      </c>
      <c r="I60" s="9" t="s">
        <v>869</v>
      </c>
      <c r="J60" s="172" t="s">
        <v>876</v>
      </c>
    </row>
    <row r="61" spans="1:17" x14ac:dyDescent="0.25">
      <c r="A61" t="s">
        <v>1054</v>
      </c>
      <c r="B61" t="s">
        <v>983</v>
      </c>
      <c r="I61" s="9" t="s">
        <v>889</v>
      </c>
      <c r="J61" s="172"/>
    </row>
    <row r="62" spans="1:17" x14ac:dyDescent="0.25">
      <c r="A62" t="s">
        <v>881</v>
      </c>
      <c r="B62" t="s">
        <v>984</v>
      </c>
      <c r="I62" s="9" t="s">
        <v>882</v>
      </c>
      <c r="J62" s="172" t="s">
        <v>876</v>
      </c>
    </row>
    <row r="63" spans="1:17" x14ac:dyDescent="0.25">
      <c r="A63" t="s">
        <v>553</v>
      </c>
      <c r="B63" t="s">
        <v>985</v>
      </c>
      <c r="I63" s="9" t="s">
        <v>801</v>
      </c>
      <c r="J63" s="172"/>
    </row>
    <row r="64" spans="1:17" x14ac:dyDescent="0.25">
      <c r="A64" t="s">
        <v>98</v>
      </c>
      <c r="B64" t="s">
        <v>986</v>
      </c>
      <c r="J64" s="172"/>
    </row>
    <row r="65" spans="1:10" x14ac:dyDescent="0.25">
      <c r="A65" t="s">
        <v>85</v>
      </c>
      <c r="B65" t="s">
        <v>987</v>
      </c>
      <c r="J65" s="172"/>
    </row>
    <row r="66" spans="1:10" x14ac:dyDescent="0.25">
      <c r="A66" t="s">
        <v>78</v>
      </c>
      <c r="B66" t="s">
        <v>927</v>
      </c>
      <c r="J66" s="172"/>
    </row>
    <row r="67" spans="1:10" x14ac:dyDescent="0.25">
      <c r="A67" t="s">
        <v>92</v>
      </c>
      <c r="B67" t="s">
        <v>988</v>
      </c>
      <c r="J67" s="172"/>
    </row>
    <row r="68" spans="1:10" x14ac:dyDescent="0.25">
      <c r="A68" t="s">
        <v>864</v>
      </c>
      <c r="B68" t="s">
        <v>989</v>
      </c>
      <c r="I68" s="9" t="s">
        <v>865</v>
      </c>
      <c r="J68" s="172"/>
    </row>
    <row r="69" spans="1:10" x14ac:dyDescent="0.25">
      <c r="A69" t="s">
        <v>134</v>
      </c>
      <c r="B69">
        <v>918</v>
      </c>
      <c r="J69" s="172"/>
    </row>
    <row r="70" spans="1:10" x14ac:dyDescent="0.25">
      <c r="A70" t="s">
        <v>109</v>
      </c>
      <c r="B70">
        <v>906</v>
      </c>
      <c r="J70" s="172"/>
    </row>
    <row r="71" spans="1:10" x14ac:dyDescent="0.25">
      <c r="A71" t="s">
        <v>135</v>
      </c>
      <c r="B71">
        <v>921</v>
      </c>
      <c r="I71" s="9" t="s">
        <v>136</v>
      </c>
      <c r="J71" s="172"/>
    </row>
    <row r="72" spans="1:10" x14ac:dyDescent="0.25">
      <c r="A72" t="s">
        <v>112</v>
      </c>
      <c r="B72">
        <v>963</v>
      </c>
      <c r="I72" s="9" t="s">
        <v>143</v>
      </c>
      <c r="J72" s="172"/>
    </row>
    <row r="73" spans="1:10" x14ac:dyDescent="0.25">
      <c r="A73" t="s">
        <v>113</v>
      </c>
      <c r="B73">
        <v>964</v>
      </c>
      <c r="I73" s="9" t="s">
        <v>144</v>
      </c>
      <c r="J73" s="172"/>
    </row>
    <row r="74" spans="1:10" x14ac:dyDescent="0.25">
      <c r="A74" t="s">
        <v>114</v>
      </c>
      <c r="B74" t="s">
        <v>133</v>
      </c>
      <c r="I74" s="9" t="s">
        <v>142</v>
      </c>
      <c r="J74" s="172"/>
    </row>
    <row r="75" spans="1:10" x14ac:dyDescent="0.25">
      <c r="A75" t="s">
        <v>138</v>
      </c>
      <c r="B75" t="s">
        <v>139</v>
      </c>
      <c r="J75" s="172"/>
    </row>
    <row r="76" spans="1:10" x14ac:dyDescent="0.25">
      <c r="A76" t="s">
        <v>100</v>
      </c>
      <c r="B76" t="s">
        <v>990</v>
      </c>
      <c r="J76" s="172"/>
    </row>
    <row r="77" spans="1:10" x14ac:dyDescent="0.25">
      <c r="A77" t="s">
        <v>1036</v>
      </c>
      <c r="B77" t="s">
        <v>1048</v>
      </c>
      <c r="I77" s="9" t="s">
        <v>802</v>
      </c>
      <c r="J77" s="172" t="s">
        <v>876</v>
      </c>
    </row>
    <row r="78" spans="1:10" x14ac:dyDescent="0.25">
      <c r="A78" t="s">
        <v>96</v>
      </c>
      <c r="B78" t="s">
        <v>991</v>
      </c>
      <c r="J78" s="172"/>
    </row>
    <row r="79" spans="1:10" x14ac:dyDescent="0.25">
      <c r="A79" t="s">
        <v>838</v>
      </c>
      <c r="B79" t="s">
        <v>992</v>
      </c>
      <c r="J79" s="172"/>
    </row>
    <row r="80" spans="1:10" x14ac:dyDescent="0.25">
      <c r="A80" t="s">
        <v>1037</v>
      </c>
      <c r="B80" t="s">
        <v>1047</v>
      </c>
      <c r="I80" s="9" t="s">
        <v>1032</v>
      </c>
      <c r="J80" s="172" t="s">
        <v>876</v>
      </c>
    </row>
    <row r="81" spans="1:10" x14ac:dyDescent="0.25">
      <c r="A81" t="s">
        <v>839</v>
      </c>
      <c r="B81" t="s">
        <v>993</v>
      </c>
      <c r="I81" s="9" t="s">
        <v>840</v>
      </c>
      <c r="J81" s="172"/>
    </row>
    <row r="82" spans="1:10" x14ac:dyDescent="0.25">
      <c r="A82" t="s">
        <v>105</v>
      </c>
      <c r="B82" t="s">
        <v>994</v>
      </c>
      <c r="J82" s="172"/>
    </row>
    <row r="83" spans="1:10" x14ac:dyDescent="0.25">
      <c r="A83" t="s">
        <v>104</v>
      </c>
      <c r="B83" t="s">
        <v>995</v>
      </c>
      <c r="J83" s="172"/>
    </row>
    <row r="84" spans="1:10" x14ac:dyDescent="0.25">
      <c r="A84" t="s">
        <v>835</v>
      </c>
      <c r="B84" t="s">
        <v>996</v>
      </c>
      <c r="H84" t="s">
        <v>836</v>
      </c>
      <c r="I84" s="9" t="s">
        <v>830</v>
      </c>
      <c r="J84" s="172"/>
    </row>
    <row r="85" spans="1:10" x14ac:dyDescent="0.25">
      <c r="A85" t="s">
        <v>1038</v>
      </c>
      <c r="B85" t="s">
        <v>997</v>
      </c>
      <c r="I85" s="9" t="s">
        <v>1033</v>
      </c>
      <c r="J85" s="172" t="s">
        <v>876</v>
      </c>
    </row>
    <row r="86" spans="1:10" x14ac:dyDescent="0.25">
      <c r="A86" t="s">
        <v>874</v>
      </c>
      <c r="B86" t="s">
        <v>998</v>
      </c>
      <c r="I86" s="9" t="s">
        <v>1035</v>
      </c>
      <c r="J86" s="172" t="s">
        <v>876</v>
      </c>
    </row>
    <row r="87" spans="1:10" x14ac:dyDescent="0.25">
      <c r="A87" t="s">
        <v>68</v>
      </c>
      <c r="B87" t="s">
        <v>901</v>
      </c>
      <c r="J87" s="172"/>
    </row>
    <row r="88" spans="1:10" x14ac:dyDescent="0.25">
      <c r="A88" t="s">
        <v>866</v>
      </c>
      <c r="B88" t="s">
        <v>999</v>
      </c>
      <c r="H88" t="s">
        <v>867</v>
      </c>
      <c r="I88" s="9" t="s">
        <v>868</v>
      </c>
      <c r="J88" s="172"/>
    </row>
    <row r="89" spans="1:10" x14ac:dyDescent="0.25">
      <c r="A89" t="s">
        <v>896</v>
      </c>
      <c r="B89" t="s">
        <v>933</v>
      </c>
      <c r="I89" s="9" t="s">
        <v>897</v>
      </c>
      <c r="J89" s="172"/>
    </row>
    <row r="90" spans="1:10" x14ac:dyDescent="0.25">
      <c r="A90" t="s">
        <v>855</v>
      </c>
      <c r="B90" t="s">
        <v>1000</v>
      </c>
      <c r="I90" s="9" t="s">
        <v>856</v>
      </c>
      <c r="J90" s="172"/>
    </row>
    <row r="91" spans="1:10" x14ac:dyDescent="0.25">
      <c r="A91" t="s">
        <v>71</v>
      </c>
      <c r="B91" t="s">
        <v>921</v>
      </c>
      <c r="J91" s="172"/>
    </row>
    <row r="92" spans="1:10" x14ac:dyDescent="0.25">
      <c r="A92" t="s">
        <v>883</v>
      </c>
      <c r="B92" t="s">
        <v>1001</v>
      </c>
      <c r="I92" s="9" t="s">
        <v>884</v>
      </c>
      <c r="J92" s="172"/>
    </row>
    <row r="93" spans="1:10" x14ac:dyDescent="0.25">
      <c r="A93" t="s">
        <v>103</v>
      </c>
      <c r="B93" t="s">
        <v>1002</v>
      </c>
      <c r="J93" s="172"/>
    </row>
    <row r="94" spans="1:10" x14ac:dyDescent="0.25">
      <c r="A94" t="s">
        <v>106</v>
      </c>
      <c r="B94" t="s">
        <v>1003</v>
      </c>
      <c r="I94" s="9" t="s">
        <v>150</v>
      </c>
      <c r="J94" s="172"/>
    </row>
    <row r="95" spans="1:10" x14ac:dyDescent="0.25">
      <c r="A95" t="s">
        <v>84</v>
      </c>
      <c r="B95" t="s">
        <v>932</v>
      </c>
      <c r="J95" s="172"/>
    </row>
    <row r="96" spans="1:10" x14ac:dyDescent="0.25">
      <c r="A96" t="s">
        <v>811</v>
      </c>
      <c r="B96" t="s">
        <v>1004</v>
      </c>
      <c r="I96" s="9" t="s">
        <v>812</v>
      </c>
      <c r="J96" s="172"/>
    </row>
    <row r="97" spans="1:10" x14ac:dyDescent="0.25">
      <c r="A97" t="s">
        <v>88</v>
      </c>
      <c r="B97" t="s">
        <v>1005</v>
      </c>
      <c r="I97" s="9" t="s">
        <v>132</v>
      </c>
      <c r="J97" s="172"/>
    </row>
    <row r="98" spans="1:10" x14ac:dyDescent="0.25">
      <c r="A98" t="s">
        <v>885</v>
      </c>
      <c r="B98" t="s">
        <v>1006</v>
      </c>
      <c r="I98" s="9" t="s">
        <v>886</v>
      </c>
      <c r="J98" s="172" t="s">
        <v>876</v>
      </c>
    </row>
    <row r="99" spans="1:10" x14ac:dyDescent="0.25">
      <c r="A99" t="s">
        <v>1039</v>
      </c>
      <c r="B99" t="s">
        <v>1007</v>
      </c>
      <c r="I99" s="9" t="s">
        <v>878</v>
      </c>
      <c r="J99" s="172" t="s">
        <v>876</v>
      </c>
    </row>
    <row r="100" spans="1:10" x14ac:dyDescent="0.25">
      <c r="A100" t="s">
        <v>846</v>
      </c>
      <c r="B100" t="s">
        <v>1008</v>
      </c>
      <c r="I100" s="9" t="s">
        <v>847</v>
      </c>
      <c r="J100" s="172"/>
    </row>
    <row r="101" spans="1:10" x14ac:dyDescent="0.25">
      <c r="A101" t="s">
        <v>870</v>
      </c>
      <c r="B101" t="s">
        <v>1009</v>
      </c>
      <c r="C101" t="s">
        <v>1045</v>
      </c>
      <c r="I101" s="9" t="s">
        <v>915</v>
      </c>
      <c r="J101" s="172" t="s">
        <v>876</v>
      </c>
    </row>
    <row r="102" spans="1:10" x14ac:dyDescent="0.25">
      <c r="A102" t="s">
        <v>1040</v>
      </c>
      <c r="B102" t="s">
        <v>1010</v>
      </c>
      <c r="C102" t="s">
        <v>1045</v>
      </c>
      <c r="I102" s="9" t="s">
        <v>871</v>
      </c>
      <c r="J102" s="172" t="s">
        <v>876</v>
      </c>
    </row>
    <row r="103" spans="1:10" x14ac:dyDescent="0.25">
      <c r="A103" t="s">
        <v>95</v>
      </c>
      <c r="B103" t="s">
        <v>1011</v>
      </c>
      <c r="I103" s="9" t="s">
        <v>1044</v>
      </c>
      <c r="J103" s="172" t="s">
        <v>876</v>
      </c>
    </row>
    <row r="104" spans="1:10" x14ac:dyDescent="0.25">
      <c r="A104" t="s">
        <v>69</v>
      </c>
      <c r="B104" t="s">
        <v>916</v>
      </c>
      <c r="J104" s="172"/>
    </row>
    <row r="105" spans="1:10" x14ac:dyDescent="0.25">
      <c r="A105" t="s">
        <v>894</v>
      </c>
      <c r="B105" t="s">
        <v>1012</v>
      </c>
      <c r="I105" s="9" t="s">
        <v>871</v>
      </c>
      <c r="J105" s="172" t="s">
        <v>876</v>
      </c>
    </row>
    <row r="106" spans="1:10" x14ac:dyDescent="0.25">
      <c r="A106" t="s">
        <v>174</v>
      </c>
      <c r="B106" t="s">
        <v>1013</v>
      </c>
      <c r="J106" s="172"/>
    </row>
    <row r="107" spans="1:10" x14ac:dyDescent="0.25">
      <c r="A107" t="s">
        <v>258</v>
      </c>
      <c r="B107" t="s">
        <v>1014</v>
      </c>
      <c r="I107" s="9" t="s">
        <v>803</v>
      </c>
      <c r="J107" s="172"/>
    </row>
    <row r="108" spans="1:10" x14ac:dyDescent="0.25">
      <c r="A108" t="s">
        <v>72</v>
      </c>
      <c r="B108" t="s">
        <v>922</v>
      </c>
      <c r="J108" s="172"/>
    </row>
    <row r="109" spans="1:10" x14ac:dyDescent="0.25">
      <c r="A109" t="s">
        <v>829</v>
      </c>
      <c r="B109" t="s">
        <v>1015</v>
      </c>
      <c r="I109" s="9" t="s">
        <v>830</v>
      </c>
      <c r="J109" s="172"/>
    </row>
    <row r="110" spans="1:10" x14ac:dyDescent="0.25">
      <c r="A110" t="s">
        <v>83</v>
      </c>
      <c r="B110" t="s">
        <v>931</v>
      </c>
      <c r="J110" s="172"/>
    </row>
    <row r="111" spans="1:10" x14ac:dyDescent="0.25">
      <c r="A111" t="s">
        <v>108</v>
      </c>
      <c r="B111" t="s">
        <v>1016</v>
      </c>
      <c r="I111" s="9" t="s">
        <v>1041</v>
      </c>
      <c r="J111" s="172" t="s">
        <v>876</v>
      </c>
    </row>
    <row r="112" spans="1:10" x14ac:dyDescent="0.25">
      <c r="A112" t="s">
        <v>1042</v>
      </c>
      <c r="B112" t="s">
        <v>1017</v>
      </c>
      <c r="I112" s="9" t="s">
        <v>1034</v>
      </c>
      <c r="J112" s="172" t="s">
        <v>876</v>
      </c>
    </row>
    <row r="113" spans="1:10" x14ac:dyDescent="0.25">
      <c r="A113" t="s">
        <v>67</v>
      </c>
      <c r="B113" t="s">
        <v>900</v>
      </c>
      <c r="J113" s="172"/>
    </row>
    <row r="114" spans="1:10" x14ac:dyDescent="0.25">
      <c r="A114" t="s">
        <v>797</v>
      </c>
      <c r="B114" t="s">
        <v>1018</v>
      </c>
      <c r="I114" s="9" t="s">
        <v>804</v>
      </c>
      <c r="J114" s="172"/>
    </row>
    <row r="115" spans="1:10" x14ac:dyDescent="0.25">
      <c r="A115" t="s">
        <v>888</v>
      </c>
      <c r="B115" t="s">
        <v>1019</v>
      </c>
      <c r="I115" s="9" t="s">
        <v>889</v>
      </c>
      <c r="J115" s="172"/>
    </row>
    <row r="116" spans="1:10" x14ac:dyDescent="0.25">
      <c r="A116" t="s">
        <v>40</v>
      </c>
      <c r="B116" t="s">
        <v>917</v>
      </c>
      <c r="J116" s="172"/>
    </row>
    <row r="117" spans="1:10" x14ac:dyDescent="0.25">
      <c r="A117" t="s">
        <v>805</v>
      </c>
      <c r="B117" t="s">
        <v>1021</v>
      </c>
      <c r="I117" s="9" t="s">
        <v>1043</v>
      </c>
      <c r="J117" s="172"/>
    </row>
    <row r="118" spans="1:10" x14ac:dyDescent="0.25">
      <c r="A118" t="s">
        <v>89</v>
      </c>
      <c r="B118" t="s">
        <v>1022</v>
      </c>
    </row>
  </sheetData>
  <sortState ref="A1:D50">
    <sortCondition ref="A1:A50"/>
  </sortState>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I2" sqref="I2"/>
    </sheetView>
  </sheetViews>
  <sheetFormatPr defaultRowHeight="15.75" x14ac:dyDescent="0.25"/>
  <cols>
    <col min="1" max="1" width="10.5" style="11" bestFit="1" customWidth="1"/>
    <col min="2" max="2" width="51.125" style="3" customWidth="1"/>
    <col min="3" max="3" width="50.875" style="3" customWidth="1"/>
    <col min="4" max="4" width="29.875" style="11" bestFit="1" customWidth="1"/>
    <col min="5" max="5" width="33.25" bestFit="1" customWidth="1"/>
    <col min="6" max="6" width="32.5" bestFit="1" customWidth="1"/>
    <col min="7" max="7" width="33.875" bestFit="1" customWidth="1"/>
    <col min="8" max="8" width="32.625" bestFit="1" customWidth="1"/>
    <col min="9" max="9" width="20.375" bestFit="1" customWidth="1"/>
  </cols>
  <sheetData>
    <row r="1" spans="1:9" s="5" customFormat="1" x14ac:dyDescent="0.25">
      <c r="A1" s="20" t="s">
        <v>1</v>
      </c>
      <c r="B1" s="6" t="s">
        <v>264</v>
      </c>
      <c r="C1" s="6" t="s">
        <v>262</v>
      </c>
      <c r="D1" s="20" t="s">
        <v>263</v>
      </c>
      <c r="E1" s="5" t="s">
        <v>495</v>
      </c>
      <c r="F1" s="5" t="s">
        <v>496</v>
      </c>
      <c r="G1" s="5" t="s">
        <v>497</v>
      </c>
      <c r="H1" s="5" t="s">
        <v>498</v>
      </c>
      <c r="I1" s="5" t="s">
        <v>499</v>
      </c>
    </row>
    <row r="2" spans="1:9" x14ac:dyDescent="0.25">
      <c r="A2" s="11" t="s">
        <v>14</v>
      </c>
      <c r="B2" s="3" t="s">
        <v>266</v>
      </c>
      <c r="C2" s="3" t="s">
        <v>259</v>
      </c>
    </row>
    <row r="3" spans="1:9" ht="110.25" x14ac:dyDescent="0.25">
      <c r="A3" s="11" t="s">
        <v>15</v>
      </c>
      <c r="B3" s="3" t="s">
        <v>261</v>
      </c>
      <c r="C3" s="3" t="s">
        <v>267</v>
      </c>
    </row>
    <row r="4" spans="1:9" ht="47.25" x14ac:dyDescent="0.25">
      <c r="A4" s="11" t="s">
        <v>31</v>
      </c>
      <c r="B4" s="3" t="s">
        <v>146</v>
      </c>
      <c r="C4" s="3" t="s">
        <v>284</v>
      </c>
    </row>
    <row r="5" spans="1:9" ht="47.25" x14ac:dyDescent="0.25">
      <c r="A5" s="11" t="s">
        <v>59</v>
      </c>
      <c r="B5" s="3" t="s">
        <v>145</v>
      </c>
      <c r="C5" s="3" t="s">
        <v>287</v>
      </c>
    </row>
    <row r="6" spans="1:9" ht="31.5" x14ac:dyDescent="0.25">
      <c r="A6" s="11" t="s">
        <v>137</v>
      </c>
      <c r="B6" s="3" t="s">
        <v>164</v>
      </c>
      <c r="C6" s="3" t="s">
        <v>265</v>
      </c>
    </row>
    <row r="8" spans="1:9" x14ac:dyDescent="0.25">
      <c r="B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Exclosure.data.RAW</vt:lpstr>
      <vt:lpstr>Exclosure.data.biomass</vt:lpstr>
      <vt:lpstr>readme</vt:lpstr>
      <vt:lpstr>Region and site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Marit Arneberg</cp:lastModifiedBy>
  <cp:lastPrinted>2017-03-17T20:01:58Z</cp:lastPrinted>
  <dcterms:created xsi:type="dcterms:W3CDTF">2017-02-12T07:42:50Z</dcterms:created>
  <dcterms:modified xsi:type="dcterms:W3CDTF">2018-10-03T08:44:22Z</dcterms:modified>
</cp:coreProperties>
</file>