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1"/>
  </bookViews>
  <sheets>
    <sheet name="pivot" sheetId="2" r:id="rId1"/>
    <sheet name="PECFAS_DHIP_Wash_FY14" sheetId="1" r:id="rId2"/>
  </sheets>
  <definedNames>
    <definedName name="_xlnm._FilterDatabase" localSheetId="1" hidden="1">PECFAS_DHIP_Wash_FY14!$L$1:$DX$59</definedName>
  </definedNames>
  <calcPr calcId="0"/>
  <pivotCaches>
    <pivotCache cacheId="2" r:id="rId3"/>
  </pivotCaches>
</workbook>
</file>

<file path=xl/calcChain.xml><?xml version="1.0" encoding="utf-8"?>
<calcChain xmlns="http://schemas.openxmlformats.org/spreadsheetml/2006/main">
  <c r="L3" i="1" l="1"/>
  <c r="M3" i="1"/>
  <c r="O3" i="1" s="1"/>
  <c r="L4" i="1"/>
  <c r="M4" i="1"/>
  <c r="P4" i="1" s="1"/>
  <c r="L5" i="1"/>
  <c r="M5" i="1"/>
  <c r="L6" i="1"/>
  <c r="M6" i="1"/>
  <c r="P6" i="1" s="1"/>
  <c r="L7" i="1"/>
  <c r="M7" i="1"/>
  <c r="P7" i="1" s="1"/>
  <c r="O7" i="1"/>
  <c r="L8" i="1"/>
  <c r="M8" i="1"/>
  <c r="P8" i="1" s="1"/>
  <c r="O8" i="1"/>
  <c r="L9" i="1"/>
  <c r="M9" i="1"/>
  <c r="L10" i="1"/>
  <c r="M10" i="1"/>
  <c r="P10" i="1" s="1"/>
  <c r="L11" i="1"/>
  <c r="M11" i="1"/>
  <c r="P11" i="1" s="1"/>
  <c r="O11" i="1"/>
  <c r="N11" i="1" s="1"/>
  <c r="L12" i="1"/>
  <c r="M12" i="1"/>
  <c r="P12" i="1" s="1"/>
  <c r="O12" i="1"/>
  <c r="N12" i="1" s="1"/>
  <c r="L13" i="1"/>
  <c r="M13" i="1"/>
  <c r="L14" i="1"/>
  <c r="M14" i="1"/>
  <c r="P14" i="1" s="1"/>
  <c r="L15" i="1"/>
  <c r="M15" i="1"/>
  <c r="O15" i="1" s="1"/>
  <c r="N15" i="1" s="1"/>
  <c r="P15" i="1"/>
  <c r="L16" i="1"/>
  <c r="M16" i="1"/>
  <c r="P16" i="1" s="1"/>
  <c r="L17" i="1"/>
  <c r="M17" i="1"/>
  <c r="L18" i="1"/>
  <c r="M18" i="1"/>
  <c r="P18" i="1"/>
  <c r="L19" i="1"/>
  <c r="M19" i="1"/>
  <c r="O19" i="1" s="1"/>
  <c r="P19" i="1"/>
  <c r="L20" i="1"/>
  <c r="M20" i="1"/>
  <c r="P20" i="1" s="1"/>
  <c r="L21" i="1"/>
  <c r="M21" i="1"/>
  <c r="L22" i="1"/>
  <c r="M22" i="1"/>
  <c r="P22" i="1" s="1"/>
  <c r="L23" i="1"/>
  <c r="M23" i="1"/>
  <c r="O23" i="1"/>
  <c r="N23" i="1" s="1"/>
  <c r="P23" i="1"/>
  <c r="L24" i="1"/>
  <c r="M24" i="1"/>
  <c r="P24" i="1" s="1"/>
  <c r="O24" i="1"/>
  <c r="L25" i="1"/>
  <c r="M25" i="1"/>
  <c r="L26" i="1"/>
  <c r="M26" i="1"/>
  <c r="P26" i="1" s="1"/>
  <c r="L27" i="1"/>
  <c r="M27" i="1"/>
  <c r="O27" i="1"/>
  <c r="P27" i="1"/>
  <c r="L28" i="1"/>
  <c r="M28" i="1"/>
  <c r="P28" i="1" s="1"/>
  <c r="O28" i="1"/>
  <c r="N28" i="1" s="1"/>
  <c r="L29" i="1"/>
  <c r="M29" i="1"/>
  <c r="L30" i="1"/>
  <c r="M30" i="1"/>
  <c r="P30" i="1" s="1"/>
  <c r="L31" i="1"/>
  <c r="M31" i="1"/>
  <c r="O31" i="1" s="1"/>
  <c r="N31" i="1" s="1"/>
  <c r="L32" i="1"/>
  <c r="M32" i="1"/>
  <c r="P32" i="1" s="1"/>
  <c r="L33" i="1"/>
  <c r="M33" i="1"/>
  <c r="L34" i="1"/>
  <c r="M34" i="1"/>
  <c r="P34" i="1"/>
  <c r="L35" i="1"/>
  <c r="M35" i="1"/>
  <c r="O35" i="1" s="1"/>
  <c r="L36" i="1"/>
  <c r="M36" i="1"/>
  <c r="P36" i="1" s="1"/>
  <c r="L37" i="1"/>
  <c r="M37" i="1"/>
  <c r="L38" i="1"/>
  <c r="M38" i="1"/>
  <c r="P38" i="1" s="1"/>
  <c r="L39" i="1"/>
  <c r="M39" i="1"/>
  <c r="P39" i="1" s="1"/>
  <c r="O39" i="1"/>
  <c r="N39" i="1" s="1"/>
  <c r="L40" i="1"/>
  <c r="M40" i="1"/>
  <c r="P40" i="1" s="1"/>
  <c r="L41" i="1"/>
  <c r="M41" i="1"/>
  <c r="L42" i="1"/>
  <c r="M42" i="1"/>
  <c r="P42" i="1"/>
  <c r="L43" i="1"/>
  <c r="M43" i="1"/>
  <c r="O43" i="1" s="1"/>
  <c r="N43" i="1" s="1"/>
  <c r="L44" i="1"/>
  <c r="M44" i="1"/>
  <c r="P44" i="1" s="1"/>
  <c r="L45" i="1"/>
  <c r="M45" i="1"/>
  <c r="L46" i="1"/>
  <c r="M46" i="1"/>
  <c r="P46" i="1" s="1"/>
  <c r="L47" i="1"/>
  <c r="M47" i="1"/>
  <c r="P47" i="1" s="1"/>
  <c r="O47" i="1"/>
  <c r="N47" i="1" s="1"/>
  <c r="L48" i="1"/>
  <c r="M48" i="1"/>
  <c r="P48" i="1" s="1"/>
  <c r="O48" i="1"/>
  <c r="L49" i="1"/>
  <c r="M49" i="1"/>
  <c r="L50" i="1"/>
  <c r="M50" i="1"/>
  <c r="P50" i="1" s="1"/>
  <c r="L51" i="1"/>
  <c r="M51" i="1"/>
  <c r="P51" i="1" s="1"/>
  <c r="O51" i="1"/>
  <c r="L52" i="1"/>
  <c r="M52" i="1"/>
  <c r="P52" i="1" s="1"/>
  <c r="O52" i="1"/>
  <c r="N52" i="1" s="1"/>
  <c r="L53" i="1"/>
  <c r="M53" i="1"/>
  <c r="L54" i="1"/>
  <c r="M54" i="1"/>
  <c r="P54" i="1" s="1"/>
  <c r="L55" i="1"/>
  <c r="M55" i="1"/>
  <c r="O55" i="1" s="1"/>
  <c r="N55" i="1" s="1"/>
  <c r="P55" i="1"/>
  <c r="L56" i="1"/>
  <c r="M56" i="1"/>
  <c r="P56" i="1" s="1"/>
  <c r="L57" i="1"/>
  <c r="M57" i="1"/>
  <c r="L58" i="1"/>
  <c r="M58" i="1"/>
  <c r="P58" i="1"/>
  <c r="L59" i="1"/>
  <c r="M59" i="1"/>
  <c r="O59" i="1" s="1"/>
  <c r="P59" i="1"/>
  <c r="O2" i="1"/>
  <c r="N2" i="1" s="1"/>
  <c r="M2" i="1"/>
  <c r="P2" i="1" s="1"/>
  <c r="L2" i="1"/>
  <c r="P43" i="1" l="1"/>
  <c r="P35" i="1"/>
  <c r="N35" i="1" s="1"/>
  <c r="P31" i="1"/>
  <c r="N16" i="1"/>
  <c r="P3" i="1"/>
  <c r="O44" i="1"/>
  <c r="N44" i="1" s="1"/>
  <c r="O40" i="1"/>
  <c r="N40" i="1" s="1"/>
  <c r="O36" i="1"/>
  <c r="N36" i="1" s="1"/>
  <c r="O32" i="1"/>
  <c r="N24" i="1"/>
  <c r="O4" i="1"/>
  <c r="N4" i="1" s="1"/>
  <c r="N32" i="1"/>
  <c r="N7" i="1"/>
  <c r="O56" i="1"/>
  <c r="N56" i="1" s="1"/>
  <c r="N48" i="1"/>
  <c r="O20" i="1"/>
  <c r="N20" i="1" s="1"/>
  <c r="O16" i="1"/>
  <c r="N8" i="1"/>
  <c r="O57" i="1"/>
  <c r="N57" i="1" s="1"/>
  <c r="P57" i="1"/>
  <c r="O41" i="1"/>
  <c r="P41" i="1"/>
  <c r="N41" i="1" s="1"/>
  <c r="O17" i="1"/>
  <c r="N17" i="1" s="1"/>
  <c r="P17" i="1"/>
  <c r="N59" i="1"/>
  <c r="O58" i="1"/>
  <c r="N58" i="1" s="1"/>
  <c r="O34" i="1"/>
  <c r="N34" i="1" s="1"/>
  <c r="N27" i="1"/>
  <c r="N26" i="1"/>
  <c r="O26" i="1"/>
  <c r="O18" i="1"/>
  <c r="N18" i="1" s="1"/>
  <c r="N10" i="1"/>
  <c r="O10" i="1"/>
  <c r="N3" i="1"/>
  <c r="O53" i="1"/>
  <c r="P53" i="1"/>
  <c r="O45" i="1"/>
  <c r="P45" i="1"/>
  <c r="O37" i="1"/>
  <c r="N37" i="1" s="1"/>
  <c r="P37" i="1"/>
  <c r="O29" i="1"/>
  <c r="N29" i="1" s="1"/>
  <c r="P29" i="1"/>
  <c r="O21" i="1"/>
  <c r="P21" i="1"/>
  <c r="O13" i="1"/>
  <c r="P13" i="1"/>
  <c r="O5" i="1"/>
  <c r="N5" i="1" s="1"/>
  <c r="P5" i="1"/>
  <c r="O49" i="1"/>
  <c r="N49" i="1" s="1"/>
  <c r="P49" i="1"/>
  <c r="O33" i="1"/>
  <c r="N33" i="1" s="1"/>
  <c r="P33" i="1"/>
  <c r="O25" i="1"/>
  <c r="P25" i="1"/>
  <c r="O9" i="1"/>
  <c r="P9" i="1"/>
  <c r="N51" i="1"/>
  <c r="O50" i="1"/>
  <c r="N50" i="1" s="1"/>
  <c r="N42" i="1"/>
  <c r="O42" i="1"/>
  <c r="N19" i="1"/>
  <c r="N54" i="1"/>
  <c r="O54" i="1"/>
  <c r="O46" i="1"/>
  <c r="N46" i="1" s="1"/>
  <c r="N38" i="1"/>
  <c r="O38" i="1"/>
  <c r="O30" i="1"/>
  <c r="N30" i="1" s="1"/>
  <c r="N22" i="1"/>
  <c r="O22" i="1"/>
  <c r="O14" i="1"/>
  <c r="N14" i="1" s="1"/>
  <c r="N9" i="1"/>
  <c r="N6" i="1"/>
  <c r="O6" i="1"/>
  <c r="N25" i="1" l="1"/>
  <c r="N13" i="1"/>
  <c r="N45" i="1"/>
  <c r="N21" i="1"/>
  <c r="N53" i="1"/>
</calcChain>
</file>

<file path=xl/sharedStrings.xml><?xml version="1.0" encoding="utf-8"?>
<sst xmlns="http://schemas.openxmlformats.org/spreadsheetml/2006/main" count="280" uniqueCount="153">
  <si>
    <t>ClientPrimaryID</t>
  </si>
  <si>
    <t>Caregiver1ID</t>
  </si>
  <si>
    <t>Caregiver2ID</t>
  </si>
  <si>
    <t>Caregiver3ID</t>
  </si>
  <si>
    <t>Caregiver4ID</t>
  </si>
  <si>
    <t>Caregiver5ID</t>
  </si>
  <si>
    <t>PECFAS_E1TInitial_assessDate</t>
  </si>
  <si>
    <t>PECFAS_E1TInitial_adminDesc</t>
  </si>
  <si>
    <t>PECFAS_E1TInitial_TotalScore</t>
  </si>
  <si>
    <t>PECFAS_E1TInitial_TotalScoreDiff</t>
  </si>
  <si>
    <t>PECFAS_E1TExit_assessDate</t>
  </si>
  <si>
    <t>PECFAS_E1TExit_adminDesc</t>
  </si>
  <si>
    <t>PECFAS_E1TExit_TotalScore</t>
  </si>
  <si>
    <t>PECFAS_E1TExit_TotalScoreDiff</t>
  </si>
  <si>
    <t>PECFAS_E1T01_assessDate</t>
  </si>
  <si>
    <t>PECFAS_E1T01_adminDesc</t>
  </si>
  <si>
    <t>PECFAS_E1T01_TotalScore</t>
  </si>
  <si>
    <t>PECFAS_E1T01_TotalScoreDiff</t>
  </si>
  <si>
    <t>PECFAS_E1T02_assessDate</t>
  </si>
  <si>
    <t>PECFAS_E1T02_adminDesc</t>
  </si>
  <si>
    <t>PECFAS_E1T02_TotalScore</t>
  </si>
  <si>
    <t>PECFAS_E1T02_TotalScoreDiff</t>
  </si>
  <si>
    <t>PECFAS_E1T03_assessDate</t>
  </si>
  <si>
    <t>PECFAS_E1T03_adminDesc</t>
  </si>
  <si>
    <t>PECFAS_E1T03_TotalScore</t>
  </si>
  <si>
    <t>PECFAS_E1T03_TotalScoreDiff</t>
  </si>
  <si>
    <t>PECFAS_E1T04_assessDate</t>
  </si>
  <si>
    <t>PECFAS_E1T04_adminDesc</t>
  </si>
  <si>
    <t>PECFAS_E1T04_TotalScore</t>
  </si>
  <si>
    <t>PECFAS_E1T04_TotalScoreDiff</t>
  </si>
  <si>
    <t>PECFAS_E1T06_assessDate</t>
  </si>
  <si>
    <t>PECFAS_E1T06_adminDesc</t>
  </si>
  <si>
    <t>PECFAS_E1T06_TotalScore</t>
  </si>
  <si>
    <t>PECFAS_E1T06_TotalScoreDiff</t>
  </si>
  <si>
    <t>PECFAS_E1T07_assessDate</t>
  </si>
  <si>
    <t>PECFAS_E1T07_adminDesc</t>
  </si>
  <si>
    <t>PECFAS_E1T07_TotalScore</t>
  </si>
  <si>
    <t>PECFAS_E1T07_TotalScoreDiff</t>
  </si>
  <si>
    <t>PECFAS_E1T08_assessDate</t>
  </si>
  <si>
    <t>PECFAS_E1T08_adminDesc</t>
  </si>
  <si>
    <t>PECFAS_E1T08_TotalScore</t>
  </si>
  <si>
    <t>PECFAS_E1T08_TotalScoreDiff</t>
  </si>
  <si>
    <t>PECFAS_E1T09_assessDate</t>
  </si>
  <si>
    <t>PECFAS_E1T09_adminDesc</t>
  </si>
  <si>
    <t>PECFAS_E1T09_TotalScore</t>
  </si>
  <si>
    <t>PECFAS_E1T09_TotalScoreDiff</t>
  </si>
  <si>
    <t>PECFAS_E1T10_assessDate</t>
  </si>
  <si>
    <t>PECFAS_E1T10_adminDesc</t>
  </si>
  <si>
    <t>PECFAS_E1T10_TotalScore</t>
  </si>
  <si>
    <t>PECFAS_E1T10_TotalScoreDiff</t>
  </si>
  <si>
    <t>PECFAS_E1T11_assessDate</t>
  </si>
  <si>
    <t>PECFAS_E1T11_adminDesc</t>
  </si>
  <si>
    <t>PECFAS_E1T11_TotalScore</t>
  </si>
  <si>
    <t>PECFAS_E1T11_TotalScoreDiff</t>
  </si>
  <si>
    <t>PECFAS_E1T12_assessDate</t>
  </si>
  <si>
    <t>PECFAS_E1T12_adminDesc</t>
  </si>
  <si>
    <t>PECFAS_E1T12_TotalScore</t>
  </si>
  <si>
    <t>PECFAS_E1T12_TotalScoreDiff</t>
  </si>
  <si>
    <t>PECFAS_E1T13_assessDate</t>
  </si>
  <si>
    <t>PECFAS_E1T13_adminDesc</t>
  </si>
  <si>
    <t>PECFAS_E1T13_TotalScore</t>
  </si>
  <si>
    <t>PECFAS_E1T13_TotalScoreDiff</t>
  </si>
  <si>
    <t>PECFAS_E1T14_assessDate</t>
  </si>
  <si>
    <t>PECFAS_E1T14_adminDesc</t>
  </si>
  <si>
    <t>PECFAS_E1T14_TotalScore</t>
  </si>
  <si>
    <t>PECFAS_E1T14_TotalScoreDiff</t>
  </si>
  <si>
    <t>PECFAS_E1T15_assessDate</t>
  </si>
  <si>
    <t>PECFAS_E1T15_adminDesc</t>
  </si>
  <si>
    <t>PECFAS_E1T15_TotalScore</t>
  </si>
  <si>
    <t>PECFAS_E1T15_TotalScoreDiff</t>
  </si>
  <si>
    <t>PECFAS_E1T16_assessDate</t>
  </si>
  <si>
    <t>PECFAS_E1T16_adminDesc</t>
  </si>
  <si>
    <t>PECFAS_E1T16_TotalScore</t>
  </si>
  <si>
    <t>PECFAS_E1T16_TotalScoreDiff</t>
  </si>
  <si>
    <t>PECFAS_E1T17_assessDate</t>
  </si>
  <si>
    <t>PECFAS_E1T17_adminDesc</t>
  </si>
  <si>
    <t>PECFAS_E1T17_TotalScore</t>
  </si>
  <si>
    <t>PECFAS_E1T17_TotalScoreDiff</t>
  </si>
  <si>
    <t>PECFAS_E1T18_assessDate</t>
  </si>
  <si>
    <t>PECFAS_E1T18_adminDesc</t>
  </si>
  <si>
    <t>PECFAS_E1T18_TotalScore</t>
  </si>
  <si>
    <t>PECFAS_E1T18_TotalScoreDiff</t>
  </si>
  <si>
    <t>PECFAS_E1T19_assessDate</t>
  </si>
  <si>
    <t>PECFAS_E1T19_adminDesc</t>
  </si>
  <si>
    <t>PECFAS_E1T19_TotalScore</t>
  </si>
  <si>
    <t>PECFAS_E1T19_TotalScoreDiff</t>
  </si>
  <si>
    <t>PECFAS_E1T20_assessDate</t>
  </si>
  <si>
    <t>PECFAS_E1T20_adminDesc</t>
  </si>
  <si>
    <t>PECFAS_E1T20_TotalScore</t>
  </si>
  <si>
    <t>PECFAS_E1T20_TotalScoreDiff</t>
  </si>
  <si>
    <t>PECFAS_E1T21_assessDate</t>
  </si>
  <si>
    <t>PECFAS_E1T21_adminDesc</t>
  </si>
  <si>
    <t>PECFAS_E1T21_TotalScore</t>
  </si>
  <si>
    <t>PECFAS_E1T21_TotalScoreDiff</t>
  </si>
  <si>
    <t>PECFAS_E1T24_assessDate</t>
  </si>
  <si>
    <t>PECFAS_E1T24_adminDesc</t>
  </si>
  <si>
    <t>PECFAS_E1T24_TotalScore</t>
  </si>
  <si>
    <t>PECFAS_E1T24_TotalScoreDiff</t>
  </si>
  <si>
    <t>PECFAS_E1SPa_assessDate</t>
  </si>
  <si>
    <t>PECFAS_E1SPa_adminDesc</t>
  </si>
  <si>
    <t>PECFAS_E1SPa_TotalScore</t>
  </si>
  <si>
    <t>PECFAS_E1SPa_TotalScoreDiff</t>
  </si>
  <si>
    <t>PECFAS_E2T09_assessDate</t>
  </si>
  <si>
    <t>PECFAS_E2T09_adminDesc</t>
  </si>
  <si>
    <t>PECFAS_E2T09_TotalScore</t>
  </si>
  <si>
    <t>PECFAS_E2T09_TotalScoreDiff</t>
  </si>
  <si>
    <t>PECFAS_E2T12_assessDate</t>
  </si>
  <si>
    <t>PECFAS_E2T12_adminDesc</t>
  </si>
  <si>
    <t>PECFAS_E2T12_TotalScore</t>
  </si>
  <si>
    <t>PECFAS_E2T12_TotalScoreDiff</t>
  </si>
  <si>
    <t>PECFAS_E2T15_assessDate</t>
  </si>
  <si>
    <t>PECFAS_E2T15_adminDesc</t>
  </si>
  <si>
    <t>PECFAS_E2T15_TotalScore</t>
  </si>
  <si>
    <t>PECFAS_E2T15_TotalScoreDiff</t>
  </si>
  <si>
    <t>PECFAS_E2T18_assessDate</t>
  </si>
  <si>
    <t>PECFAS_E2T18_adminDesc</t>
  </si>
  <si>
    <t>PECFAS_E2T18_TotalScore</t>
  </si>
  <si>
    <t>PECFAS_E2T18_TotalScoreDiff</t>
  </si>
  <si>
    <t>Initial PECFAS</t>
  </si>
  <si>
    <t>Exit PECFAS</t>
  </si>
  <si>
    <t>3 Months - Q1</t>
  </si>
  <si>
    <t>6 Months - Q2</t>
  </si>
  <si>
    <t>9 Months - Q3</t>
  </si>
  <si>
    <t>12 Months - One Year</t>
  </si>
  <si>
    <t xml:space="preserve">15 Months </t>
  </si>
  <si>
    <t xml:space="preserve">18 Months </t>
  </si>
  <si>
    <t>8 Months</t>
  </si>
  <si>
    <t>DHIPFY14</t>
  </si>
  <si>
    <t>2 Months</t>
  </si>
  <si>
    <t>DHIPFY13</t>
  </si>
  <si>
    <t>1 Month</t>
  </si>
  <si>
    <t>21 Months</t>
  </si>
  <si>
    <t>24 Months - Two Years</t>
  </si>
  <si>
    <t>4 Months</t>
  </si>
  <si>
    <t>7 Months</t>
  </si>
  <si>
    <t xml:space="preserve">10 Months </t>
  </si>
  <si>
    <t xml:space="preserve">13 Months </t>
  </si>
  <si>
    <t xml:space="preserve">16 Months </t>
  </si>
  <si>
    <t xml:space="preserve">19 Months </t>
  </si>
  <si>
    <t>Special Circumstances</t>
  </si>
  <si>
    <t>14 Months</t>
  </si>
  <si>
    <t>17 Months</t>
  </si>
  <si>
    <t>20 Months</t>
  </si>
  <si>
    <t xml:space="preserve">11 Months </t>
  </si>
  <si>
    <t>DHIP FY14</t>
  </si>
  <si>
    <t>Last PECFAS Date</t>
  </si>
  <si>
    <t>Initial Total Score</t>
  </si>
  <si>
    <t>Last Total Score</t>
  </si>
  <si>
    <t>Total Score Difference</t>
  </si>
  <si>
    <t>Average of Initial Total Score</t>
  </si>
  <si>
    <t>Average of Last Total Score</t>
  </si>
  <si>
    <t>Average of Total Score Difference</t>
  </si>
  <si>
    <t>Sum of DHIP FY14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</si>
</sst>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vertical="center" wrapText="1"/>
    </xf>
    <xf numFmtId="14" fontId="18" fillId="33" borderId="11" xfId="0" applyNumberFormat="1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Dalrymple" refreshedDate="42018.636642592595" createdVersion="4" refreshedVersion="4" minRefreshableVersion="3" recordCount="58">
  <cacheSource type="worksheet">
    <worksheetSource ref="L1:DX59" sheet="PECFAS_DHIP_Wash_FY14"/>
  </cacheSource>
  <cacheFields count="117">
    <cacheField name="DHIP FY14" numFmtId="0">
      <sharedItems containsSemiMixedTypes="0" containsString="0" containsNumber="1" containsInteger="1" minValue="0" maxValue="1" count="2">
        <n v="0"/>
        <n v="1"/>
      </sharedItems>
    </cacheField>
    <cacheField name="Last PECFAS Date" numFmtId="14">
      <sharedItems containsSemiMixedTypes="0" containsNonDate="0" containsDate="1" containsString="0" minDate="2013-10-22T00:00:00" maxDate="2014-09-25T00:00:00"/>
    </cacheField>
    <cacheField name="Initial Total Score" numFmtId="0">
      <sharedItems containsMixedTypes="1" containsNumber="1" containsInteger="1" minValue="0" maxValue="160"/>
    </cacheField>
    <cacheField name="Last Total Score" numFmtId="0">
      <sharedItems containsMixedTypes="1" containsNumber="1" containsInteger="1" minValue="0" maxValue="140"/>
    </cacheField>
    <cacheField name="Total Score Difference" numFmtId="0">
      <sharedItems containsMixedTypes="1" containsNumber="1" containsInteger="1" minValue="-20" maxValue="140"/>
    </cacheField>
    <cacheField name="PECFAS_E1TInitial_assessDate" numFmtId="0">
      <sharedItems containsNonDate="0" containsDate="1" containsString="0" containsBlank="1" minDate="2013-10-22T00:00:00" maxDate="2014-09-25T00:00:00"/>
    </cacheField>
    <cacheField name="PECFAS_E1TInitial_adminDesc" numFmtId="0">
      <sharedItems containsBlank="1"/>
    </cacheField>
    <cacheField name="PECFAS_E1TInitial_TotalScore" numFmtId="0">
      <sharedItems containsString="0" containsBlank="1" containsNumber="1" containsInteger="1" minValue="0" maxValue="140"/>
    </cacheField>
    <cacheField name="PECFAS_E1TInitial_TotalScoreDiff" numFmtId="0">
      <sharedItems containsNonDate="0" containsString="0" containsBlank="1"/>
    </cacheField>
    <cacheField name="PECFAS_E1TExit_assessDate" numFmtId="0">
      <sharedItems containsNonDate="0" containsDate="1" containsString="0" containsBlank="1" minDate="2013-12-12T00:00:00" maxDate="2014-09-25T00:00:00"/>
    </cacheField>
    <cacheField name="PECFAS_E1TExit_adminDesc" numFmtId="0">
      <sharedItems containsBlank="1"/>
    </cacheField>
    <cacheField name="PECFAS_E1TExit_TotalScore" numFmtId="0">
      <sharedItems containsString="0" containsBlank="1" containsNumber="1" containsInteger="1" minValue="0" maxValue="100"/>
    </cacheField>
    <cacheField name="PECFAS_E1TExit_TotalScoreDiff" numFmtId="0">
      <sharedItems containsString="0" containsBlank="1" containsNumber="1" containsInteger="1" minValue="-20" maxValue="140"/>
    </cacheField>
    <cacheField name="PECFAS_E1T01_assessDate" numFmtId="0">
      <sharedItems containsNonDate="0" containsDate="1" containsString="0" containsBlank="1" minDate="2014-06-22T00:00:00" maxDate="2014-09-20T00:00:00"/>
    </cacheField>
    <cacheField name="PECFAS_E1T01_adminDesc" numFmtId="0">
      <sharedItems containsBlank="1"/>
    </cacheField>
    <cacheField name="PECFAS_E1T01_TotalScore" numFmtId="0">
      <sharedItems containsString="0" containsBlank="1" containsNumber="1" containsInteger="1" minValue="40" maxValue="100"/>
    </cacheField>
    <cacheField name="PECFAS_E1T01_TotalScoreDiff" numFmtId="0">
      <sharedItems containsString="0" containsBlank="1" containsNumber="1" containsInteger="1" minValue="0" maxValue="0"/>
    </cacheField>
    <cacheField name="PECFAS_E1T02_assessDate" numFmtId="0">
      <sharedItems containsNonDate="0" containsDate="1" containsString="0" containsBlank="1" minDate="2014-09-19T00:00:00" maxDate="2014-09-20T00:00:00"/>
    </cacheField>
    <cacheField name="PECFAS_E1T02_adminDesc" numFmtId="0">
      <sharedItems containsBlank="1"/>
    </cacheField>
    <cacheField name="PECFAS_E1T02_TotalScore" numFmtId="0">
      <sharedItems containsString="0" containsBlank="1" containsNumber="1" containsInteger="1" minValue="30" maxValue="30"/>
    </cacheField>
    <cacheField name="PECFAS_E1T02_TotalScoreDiff" numFmtId="0">
      <sharedItems containsString="0" containsBlank="1" containsNumber="1" containsInteger="1" minValue="60" maxValue="60"/>
    </cacheField>
    <cacheField name="PECFAS_E1T03_assessDate" numFmtId="0">
      <sharedItems containsNonDate="0" containsDate="1" containsString="0" containsBlank="1" minDate="2013-10-15T00:00:00" maxDate="2014-09-20T00:00:00"/>
    </cacheField>
    <cacheField name="PECFAS_E1T03_adminDesc" numFmtId="0">
      <sharedItems containsBlank="1"/>
    </cacheField>
    <cacheField name="PECFAS_E1T03_TotalScore" numFmtId="0">
      <sharedItems containsString="0" containsBlank="1" containsNumber="1" containsInteger="1" minValue="10" maxValue="130"/>
    </cacheField>
    <cacheField name="PECFAS_E1T03_TotalScoreDiff" numFmtId="0">
      <sharedItems containsString="0" containsBlank="1" containsNumber="1" containsInteger="1" minValue="-20" maxValue="60"/>
    </cacheField>
    <cacheField name="PECFAS_E1T04_assessDate" numFmtId="0">
      <sharedItems containsNonDate="0" containsDate="1" containsString="0" containsBlank="1" minDate="2013-10-14T00:00:00" maxDate="2013-10-15T00:00:00"/>
    </cacheField>
    <cacheField name="PECFAS_E1T04_adminDesc" numFmtId="0">
      <sharedItems containsBlank="1"/>
    </cacheField>
    <cacheField name="PECFAS_E1T04_TotalScore" numFmtId="0">
      <sharedItems containsString="0" containsBlank="1" containsNumber="1" containsInteger="1" minValue="50" maxValue="50"/>
    </cacheField>
    <cacheField name="PECFAS_E1T04_TotalScoreDiff" numFmtId="0">
      <sharedItems containsString="0" containsBlank="1" containsNumber="1" containsInteger="1" minValue="30" maxValue="30"/>
    </cacheField>
    <cacheField name="PECFAS_E1T06_assessDate" numFmtId="0">
      <sharedItems containsNonDate="0" containsDate="1" containsString="0" containsBlank="1" minDate="2013-10-21T00:00:00" maxDate="2014-03-22T00:00:00"/>
    </cacheField>
    <cacheField name="PECFAS_E1T06_adminDesc" numFmtId="0">
      <sharedItems containsBlank="1"/>
    </cacheField>
    <cacheField name="PECFAS_E1T06_TotalScore" numFmtId="0">
      <sharedItems containsString="0" containsBlank="1" containsNumber="1" containsInteger="1" minValue="20" maxValue="90"/>
    </cacheField>
    <cacheField name="PECFAS_E1T06_TotalScoreDiff" numFmtId="0">
      <sharedItems containsString="0" containsBlank="1" containsNumber="1" containsInteger="1" minValue="-10" maxValue="120"/>
    </cacheField>
    <cacheField name="PECFAS_E1T07_assessDate" numFmtId="0">
      <sharedItems containsNonDate="0" containsDate="1" containsString="0" containsBlank="1" minDate="2013-12-13T00:00:00" maxDate="2014-01-14T00:00:00"/>
    </cacheField>
    <cacheField name="PECFAS_E1T07_adminDesc" numFmtId="0">
      <sharedItems containsBlank="1"/>
    </cacheField>
    <cacheField name="PECFAS_E1T07_TotalScore" numFmtId="0">
      <sharedItems containsString="0" containsBlank="1" containsNumber="1" containsInteger="1" minValue="40" maxValue="90"/>
    </cacheField>
    <cacheField name="PECFAS_E1T07_TotalScoreDiff" numFmtId="0">
      <sharedItems containsString="0" containsBlank="1" containsNumber="1" containsInteger="1" minValue="-10" maxValue="40"/>
    </cacheField>
    <cacheField name="PECFAS_E1T08_assessDate" numFmtId="0">
      <sharedItems containsNonDate="0" containsDate="1" containsString="0" containsBlank="1" minDate="2014-03-21T00:00:00" maxDate="2014-03-22T00:00:00"/>
    </cacheField>
    <cacheField name="PECFAS_E1T08_adminDesc" numFmtId="0">
      <sharedItems containsBlank="1"/>
    </cacheField>
    <cacheField name="PECFAS_E1T08_TotalScore" numFmtId="0">
      <sharedItems containsString="0" containsBlank="1" containsNumber="1" containsInteger="1" minValue="50" maxValue="50"/>
    </cacheField>
    <cacheField name="PECFAS_E1T08_TotalScoreDiff" numFmtId="0">
      <sharedItems containsString="0" containsBlank="1" containsNumber="1" containsInteger="1" minValue="10" maxValue="10"/>
    </cacheField>
    <cacheField name="PECFAS_E1T09_assessDate" numFmtId="0">
      <sharedItems containsNonDate="0" containsDate="1" containsString="0" containsBlank="1" minDate="2013-10-15T00:00:00" maxDate="2014-06-21T00:00:00"/>
    </cacheField>
    <cacheField name="PECFAS_E1T09_adminDesc" numFmtId="0">
      <sharedItems containsBlank="1"/>
    </cacheField>
    <cacheField name="PECFAS_E1T09_TotalScore" numFmtId="0">
      <sharedItems containsString="0" containsBlank="1" containsNumber="1" containsInteger="1" minValue="20" maxValue="90"/>
    </cacheField>
    <cacheField name="PECFAS_E1T09_TotalScoreDiff" numFmtId="0">
      <sharedItems containsString="0" containsBlank="1" containsNumber="1" containsInteger="1" minValue="-20" maxValue="140"/>
    </cacheField>
    <cacheField name="PECFAS_E1T10_assessDate" numFmtId="0">
      <sharedItems containsNonDate="0" containsDate="1" containsString="0" containsBlank="1" minDate="2013-12-16T00:00:00" maxDate="2014-04-15T00:00:00"/>
    </cacheField>
    <cacheField name="PECFAS_E1T10_adminDesc" numFmtId="0">
      <sharedItems containsBlank="1"/>
    </cacheField>
    <cacheField name="PECFAS_E1T10_TotalScore" numFmtId="0">
      <sharedItems containsString="0" containsBlank="1" containsNumber="1" containsInteger="1" minValue="50" maxValue="100"/>
    </cacheField>
    <cacheField name="PECFAS_E1T10_TotalScoreDiff" numFmtId="0">
      <sharedItems containsString="0" containsBlank="1" containsNumber="1" containsInteger="1" minValue="20" maxValue="30"/>
    </cacheField>
    <cacheField name="PECFAS_E1T11_assessDate" numFmtId="0">
      <sharedItems containsNonDate="0" containsDate="1" containsString="0" containsBlank="1" minDate="2014-03-21T00:00:00" maxDate="2014-03-22T00:00:00"/>
    </cacheField>
    <cacheField name="PECFAS_E1T11_adminDesc" numFmtId="0">
      <sharedItems containsBlank="1"/>
    </cacheField>
    <cacheField name="PECFAS_E1T11_TotalScore" numFmtId="0">
      <sharedItems containsString="0" containsBlank="1" containsNumber="1" containsInteger="1" minValue="110" maxValue="110"/>
    </cacheField>
    <cacheField name="PECFAS_E1T11_TotalScoreDiff" numFmtId="0">
      <sharedItems containsString="0" containsBlank="1" containsNumber="1" containsInteger="1" minValue="10" maxValue="10"/>
    </cacheField>
    <cacheField name="PECFAS_E1T12_assessDate" numFmtId="0">
      <sharedItems containsNonDate="0" containsDate="1" containsString="0" containsBlank="1" minDate="2013-12-13T00:00:00" maxDate="2014-09-20T00:00:00"/>
    </cacheField>
    <cacheField name="PECFAS_E1T12_adminDesc" numFmtId="0">
      <sharedItems containsBlank="1"/>
    </cacheField>
    <cacheField name="PECFAS_E1T12_TotalScore" numFmtId="0">
      <sharedItems containsString="0" containsBlank="1" containsNumber="1" containsInteger="1" minValue="10" maxValue="90"/>
    </cacheField>
    <cacheField name="PECFAS_E1T12_TotalScoreDiff" numFmtId="0">
      <sharedItems containsString="0" containsBlank="1" containsNumber="1" containsInteger="1" minValue="-20" maxValue="150"/>
    </cacheField>
    <cacheField name="PECFAS_E1T13_assessDate" numFmtId="0">
      <sharedItems containsNonDate="0" containsDate="1" containsString="0" containsBlank="1" minDate="2013-12-16T00:00:00" maxDate="2014-07-15T00:00:00"/>
    </cacheField>
    <cacheField name="PECFAS_E1T13_adminDesc" numFmtId="0">
      <sharedItems containsBlank="1"/>
    </cacheField>
    <cacheField name="PECFAS_E1T13_TotalScore" numFmtId="0">
      <sharedItems containsString="0" containsBlank="1" containsNumber="1" containsInteger="1" minValue="50" maxValue="100"/>
    </cacheField>
    <cacheField name="PECFAS_E1T13_TotalScoreDiff" numFmtId="0">
      <sharedItems containsString="0" containsBlank="1" containsNumber="1" containsInteger="1" minValue="0" maxValue="60"/>
    </cacheField>
    <cacheField name="PECFAS_E1T14_assessDate" numFmtId="0">
      <sharedItems containsNonDate="0" containsDate="1" containsString="0" containsBlank="1" minDate="2014-03-21T00:00:00" maxDate="2014-06-23T00:00:00"/>
    </cacheField>
    <cacheField name="PECFAS_E1T14_adminDesc" numFmtId="0">
      <sharedItems containsBlank="1"/>
    </cacheField>
    <cacheField name="PECFAS_E1T14_TotalScore" numFmtId="0">
      <sharedItems containsString="0" containsBlank="1" containsNumber="1" containsInteger="1" minValue="30" maxValue="100"/>
    </cacheField>
    <cacheField name="PECFAS_E1T14_TotalScoreDiff" numFmtId="0">
      <sharedItems containsString="0" containsBlank="1" containsNumber="1" containsInteger="1" minValue="20" maxValue="60"/>
    </cacheField>
    <cacheField name="PECFAS_E1T15_assessDate" numFmtId="0">
      <sharedItems containsNonDate="0" containsDate="1" containsString="0" containsBlank="1" minDate="2013-12-16T00:00:00" maxDate="2014-09-18T00:00:00"/>
    </cacheField>
    <cacheField name="PECFAS_E1T15_adminDesc" numFmtId="0">
      <sharedItems containsBlank="1"/>
    </cacheField>
    <cacheField name="PECFAS_E1T15_TotalScore" numFmtId="0">
      <sharedItems containsString="0" containsBlank="1" containsNumber="1" containsInteger="1" minValue="40" maxValue="90"/>
    </cacheField>
    <cacheField name="PECFAS_E1T15_TotalScoreDiff" numFmtId="0">
      <sharedItems containsString="0" containsBlank="1" containsNumber="1" containsInteger="1" minValue="20" maxValue="60"/>
    </cacheField>
    <cacheField name="PECFAS_E1T16_assessDate" numFmtId="0">
      <sharedItems containsNonDate="0" containsDate="1" containsString="0" containsBlank="1" minDate="2014-06-24T00:00:00" maxDate="2014-06-25T00:00:00"/>
    </cacheField>
    <cacheField name="PECFAS_E1T16_adminDesc" numFmtId="0">
      <sharedItems containsBlank="1"/>
    </cacheField>
    <cacheField name="PECFAS_E1T16_TotalScore" numFmtId="0">
      <sharedItems containsString="0" containsBlank="1" containsNumber="1" containsInteger="1" minValue="80" maxValue="80"/>
    </cacheField>
    <cacheField name="PECFAS_E1T16_TotalScoreDiff" numFmtId="0">
      <sharedItems containsString="0" containsBlank="1" containsNumber="1" containsInteger="1" minValue="40" maxValue="40"/>
    </cacheField>
    <cacheField name="PECFAS_E1T17_assessDate" numFmtId="0">
      <sharedItems containsNonDate="0" containsDate="1" containsString="0" containsBlank="1" minDate="2014-03-21T00:00:00" maxDate="2014-09-20T00:00:00"/>
    </cacheField>
    <cacheField name="PECFAS_E1T17_adminDesc" numFmtId="0">
      <sharedItems containsBlank="1"/>
    </cacheField>
    <cacheField name="PECFAS_E1T17_TotalScore" numFmtId="0">
      <sharedItems containsString="0" containsBlank="1" containsNumber="1" containsInteger="1" minValue="50" maxValue="130"/>
    </cacheField>
    <cacheField name="PECFAS_E1T17_TotalScoreDiff" numFmtId="0">
      <sharedItems containsString="0" containsBlank="1" containsNumber="1" containsInteger="1" minValue="-10" maxValue="50"/>
    </cacheField>
    <cacheField name="PECFAS_E1T18_assessDate" numFmtId="0">
      <sharedItems containsNonDate="0" containsDate="1" containsString="0" containsBlank="1" minDate="2014-03-21T00:00:00" maxDate="2014-06-21T00:00:00"/>
    </cacheField>
    <cacheField name="PECFAS_E1T18_adminDesc" numFmtId="0">
      <sharedItems containsBlank="1"/>
    </cacheField>
    <cacheField name="PECFAS_E1T18_TotalScore" numFmtId="0">
      <sharedItems containsString="0" containsBlank="1" containsNumber="1" containsInteger="1" minValue="30" maxValue="120"/>
    </cacheField>
    <cacheField name="PECFAS_E1T18_TotalScoreDiff" numFmtId="0">
      <sharedItems containsString="0" containsBlank="1" containsNumber="1" containsInteger="1" minValue="-10" maxValue="70"/>
    </cacheField>
    <cacheField name="PECFAS_E1T19_assessDate" numFmtId="0">
      <sharedItems containsNonDate="0" containsDate="1" containsString="0" containsBlank="1" minDate="2014-09-19T00:00:00" maxDate="2014-09-20T00:00:00"/>
    </cacheField>
    <cacheField name="PECFAS_E1T19_adminDesc" numFmtId="0">
      <sharedItems containsBlank="1"/>
    </cacheField>
    <cacheField name="PECFAS_E1T19_TotalScore" numFmtId="0">
      <sharedItems containsString="0" containsBlank="1" containsNumber="1" containsInteger="1" minValue="60" maxValue="60"/>
    </cacheField>
    <cacheField name="PECFAS_E1T19_TotalScoreDiff" numFmtId="0">
      <sharedItems containsString="0" containsBlank="1" containsNumber="1" containsInteger="1" minValue="60" maxValue="60"/>
    </cacheField>
    <cacheField name="PECFAS_E1T20_assessDate" numFmtId="0">
      <sharedItems containsNonDate="0" containsDate="1" containsString="0" containsBlank="1" minDate="2014-07-14T00:00:00" maxDate="2014-09-20T00:00:00"/>
    </cacheField>
    <cacheField name="PECFAS_E1T20_adminDesc" numFmtId="0">
      <sharedItems containsBlank="1"/>
    </cacheField>
    <cacheField name="PECFAS_E1T20_TotalScore" numFmtId="0">
      <sharedItems containsString="0" containsBlank="1" containsNumber="1" containsInteger="1" minValue="50" maxValue="90"/>
    </cacheField>
    <cacheField name="PECFAS_E1T20_TotalScoreDiff" numFmtId="0">
      <sharedItems containsString="0" containsBlank="1" containsNumber="1" containsInteger="1" minValue="20" maxValue="30"/>
    </cacheField>
    <cacheField name="PECFAS_E1T21_assessDate" numFmtId="0">
      <sharedItems containsNonDate="0" containsDate="1" containsString="0" containsBlank="1" minDate="2013-12-16T00:00:00" maxDate="2014-09-18T00:00:00"/>
    </cacheField>
    <cacheField name="PECFAS_E1T21_adminDesc" numFmtId="0">
      <sharedItems containsBlank="1"/>
    </cacheField>
    <cacheField name="PECFAS_E1T21_TotalScore" numFmtId="0">
      <sharedItems containsString="0" containsBlank="1" containsNumber="1" containsInteger="1" minValue="10" maxValue="120"/>
    </cacheField>
    <cacheField name="PECFAS_E1T21_TotalScoreDiff" numFmtId="0">
      <sharedItems containsString="0" containsBlank="1" containsNumber="1" containsInteger="1" minValue="-10" maxValue="90"/>
    </cacheField>
    <cacheField name="PECFAS_E1T24_assessDate" numFmtId="0">
      <sharedItems containsNonDate="0" containsDate="1" containsString="0" containsBlank="1" minDate="2014-03-21T00:00:00" maxDate="2014-04-02T00:00:00"/>
    </cacheField>
    <cacheField name="PECFAS_E1T24_adminDesc" numFmtId="0">
      <sharedItems containsBlank="1"/>
    </cacheField>
    <cacheField name="PECFAS_E1T24_TotalScore" numFmtId="0">
      <sharedItems containsString="0" containsBlank="1" containsNumber="1" containsInteger="1" minValue="10" maxValue="70"/>
    </cacheField>
    <cacheField name="PECFAS_E1T24_TotalScoreDiff" numFmtId="0">
      <sharedItems containsString="0" containsBlank="1" containsNumber="1" containsInteger="1" minValue="40" maxValue="90"/>
    </cacheField>
    <cacheField name="PECFAS_E1SPa_assessDate" numFmtId="0">
      <sharedItems containsNonDate="0" containsDate="1" containsString="0" containsBlank="1" minDate="2014-01-02T00:00:00" maxDate="2014-01-03T00:00:00"/>
    </cacheField>
    <cacheField name="PECFAS_E1SPa_adminDesc" numFmtId="0">
      <sharedItems containsBlank="1"/>
    </cacheField>
    <cacheField name="PECFAS_E1SPa_TotalScore" numFmtId="0">
      <sharedItems containsString="0" containsBlank="1" containsNumber="1" containsInteger="1" minValue="100" maxValue="100"/>
    </cacheField>
    <cacheField name="PECFAS_E1SPa_TotalScoreDiff" numFmtId="0">
      <sharedItems containsNonDate="0" containsString="0" containsBlank="1"/>
    </cacheField>
    <cacheField name="PECFAS_E2T09_assessDate" numFmtId="0">
      <sharedItems containsNonDate="0" containsDate="1" containsString="0" containsBlank="1" minDate="2013-12-13T00:00:00" maxDate="2013-12-14T00:00:00"/>
    </cacheField>
    <cacheField name="PECFAS_E2T09_adminDesc" numFmtId="0">
      <sharedItems containsBlank="1"/>
    </cacheField>
    <cacheField name="PECFAS_E2T09_TotalScore" numFmtId="0">
      <sharedItems containsString="0" containsBlank="1" containsNumber="1" containsInteger="1" minValue="40" maxValue="40"/>
    </cacheField>
    <cacheField name="PECFAS_E2T09_TotalScoreDiff" numFmtId="0">
      <sharedItems containsString="0" containsBlank="1" containsNumber="1" containsInteger="1" minValue="30" maxValue="30"/>
    </cacheField>
    <cacheField name="PECFAS_E2T12_assessDate" numFmtId="0">
      <sharedItems containsNonDate="0" containsDate="1" containsString="0" containsBlank="1" minDate="2014-03-21T00:00:00" maxDate="2014-03-22T00:00:00"/>
    </cacheField>
    <cacheField name="PECFAS_E2T12_adminDesc" numFmtId="0">
      <sharedItems containsBlank="1"/>
    </cacheField>
    <cacheField name="PECFAS_E2T12_TotalScore" numFmtId="0">
      <sharedItems containsString="0" containsBlank="1" containsNumber="1" containsInteger="1" minValue="30" maxValue="30"/>
    </cacheField>
    <cacheField name="PECFAS_E2T12_TotalScoreDiff" numFmtId="0">
      <sharedItems containsString="0" containsBlank="1" containsNumber="1" containsInteger="1" minValue="40" maxValue="40"/>
    </cacheField>
    <cacheField name="PECFAS_E2T15_assessDate" numFmtId="0">
      <sharedItems containsNonDate="0" containsDate="1" containsString="0" containsBlank="1" minDate="2014-06-20T00:00:00" maxDate="2014-06-21T00:00:00"/>
    </cacheField>
    <cacheField name="PECFAS_E2T15_adminDesc" numFmtId="0">
      <sharedItems containsBlank="1"/>
    </cacheField>
    <cacheField name="PECFAS_E2T15_TotalScore" numFmtId="0">
      <sharedItems containsString="0" containsBlank="1" containsNumber="1" containsInteger="1" minValue="50" maxValue="50"/>
    </cacheField>
    <cacheField name="PECFAS_E2T15_TotalScoreDiff" numFmtId="0">
      <sharedItems containsString="0" containsBlank="1" containsNumber="1" containsInteger="1" minValue="20" maxValue="20"/>
    </cacheField>
    <cacheField name="PECFAS_E2T18_assessDate" numFmtId="0">
      <sharedItems containsNonDate="0" containsDate="1" containsString="0" containsBlank="1" minDate="2014-09-22T00:00:00" maxDate="2014-09-23T00:00:00"/>
    </cacheField>
    <cacheField name="PECFAS_E2T18_adminDesc" numFmtId="0">
      <sharedItems containsBlank="1"/>
    </cacheField>
    <cacheField name="PECFAS_E2T18_TotalScore" numFmtId="0">
      <sharedItems containsString="0" containsBlank="1" containsNumber="1" containsInteger="1" minValue="60" maxValue="60"/>
    </cacheField>
    <cacheField name="PECFAS_E2T18_TotalScoreDiff" numFmtId="0">
      <sharedItems containsString="0" containsBlank="1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d v="2014-08-08T00:00:00"/>
    <n v="140"/>
    <n v="140"/>
    <s v=""/>
    <d v="2014-08-08T00:00:00"/>
    <s v="Initial PECFAS"/>
    <n v="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6-16T00:00:00"/>
    <n v="140"/>
    <n v="40"/>
    <n v="100"/>
    <m/>
    <m/>
    <m/>
    <m/>
    <d v="2014-06-16T00:00:00"/>
    <s v="Exit PECFAS"/>
    <n v="40"/>
    <n v="100"/>
    <m/>
    <m/>
    <m/>
    <m/>
    <m/>
    <m/>
    <m/>
    <m/>
    <d v="2013-11-19T00:00:00"/>
    <s v="3 Months - Q1"/>
    <n v="80"/>
    <n v="60"/>
    <m/>
    <m/>
    <m/>
    <m/>
    <d v="2014-03-21T00:00:00"/>
    <s v="6 Months - Q2"/>
    <n v="80"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22T00:00:00"/>
    <n v="70"/>
    <n v="6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2-13T00:00:00"/>
    <s v="9 Months - Q3"/>
    <n v="40"/>
    <n v="30"/>
    <d v="2014-03-21T00:00:00"/>
    <s v="12 Months - One Year"/>
    <n v="30"/>
    <n v="40"/>
    <d v="2014-06-20T00:00:00"/>
    <s v="15 Months "/>
    <n v="50"/>
    <n v="20"/>
    <d v="2014-09-22T00:00:00"/>
    <s v="18 Months "/>
    <n v="60"/>
    <n v="10"/>
  </r>
  <r>
    <x v="0"/>
    <d v="2014-08-14T00:00:00"/>
    <n v="80"/>
    <n v="80"/>
    <s v=""/>
    <d v="2014-08-14T00:00:00"/>
    <s v="Initial PECFAS"/>
    <n v="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3-11-04T00:00:00"/>
    <n v="140"/>
    <n v="140"/>
    <s v=""/>
    <d v="2013-11-04T00:00:00"/>
    <s v="Initial PECFAS"/>
    <n v="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5-08T00:00:00"/>
    <n v="60"/>
    <n v="30"/>
    <n v="30"/>
    <m/>
    <m/>
    <m/>
    <m/>
    <d v="2014-05-08T00:00:00"/>
    <s v="Exit PECFAS"/>
    <n v="30"/>
    <n v="30"/>
    <m/>
    <m/>
    <m/>
    <m/>
    <m/>
    <m/>
    <m/>
    <m/>
    <d v="2013-10-15T00:00:00"/>
    <s v="3 Months - Q1"/>
    <n v="40"/>
    <n v="20"/>
    <m/>
    <m/>
    <m/>
    <m/>
    <d v="2014-01-13T00:00:00"/>
    <s v="6 Months - Q2"/>
    <n v="60"/>
    <n v="0"/>
    <m/>
    <m/>
    <m/>
    <m/>
    <d v="2014-03-21T00:00:00"/>
    <s v="8 Months"/>
    <n v="5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d v="2014-06-20T00:00:00"/>
    <n v="80"/>
    <n v="70"/>
    <n v="10"/>
    <m/>
    <m/>
    <m/>
    <m/>
    <d v="2014-06-20T00:00:00"/>
    <s v="Exit PECFAS"/>
    <n v="70"/>
    <n v="10"/>
    <m/>
    <m/>
    <m/>
    <m/>
    <m/>
    <m/>
    <m/>
    <m/>
    <d v="2013-12-13T00:00:00"/>
    <s v="3 Months - Q1"/>
    <n v="60"/>
    <n v="20"/>
    <m/>
    <m/>
    <m/>
    <m/>
    <d v="2014-03-21T00:00:00"/>
    <s v="6 Months - Q2"/>
    <n v="7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2-24T00:00:00"/>
    <n v="100"/>
    <n v="100"/>
    <s v=""/>
    <d v="2014-02-24T00:00:00"/>
    <s v="Initial PECFAS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d v="2014-01-27T00:00:00"/>
    <n v="120"/>
    <n v="120"/>
    <s v=""/>
    <d v="2014-01-27T00:00:00"/>
    <s v="Initial PECFAS"/>
    <n v="1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3-12-06T00:00:00"/>
    <n v="120"/>
    <n v="120"/>
    <s v=""/>
    <d v="2013-12-06T00:00:00"/>
    <s v="Initial PECFAS"/>
    <n v="1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24T00:00:00"/>
    <n v="40"/>
    <n v="40"/>
    <s v=""/>
    <d v="2014-09-24T00:00:00"/>
    <s v="Initial PECFAS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22T00:00:00"/>
    <n v="80"/>
    <n v="80"/>
    <n v="0"/>
    <d v="2014-06-23T00:00:00"/>
    <s v="Initial PECFAS"/>
    <n v="80"/>
    <m/>
    <d v="2014-09-22T00:00:00"/>
    <s v="Exit PECFAS"/>
    <n v="8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9T00:00:00"/>
    <n v="90"/>
    <n v="30"/>
    <n v="60"/>
    <d v="2014-06-25T00:00:00"/>
    <s v="Initial PECFAS"/>
    <n v="90"/>
    <m/>
    <m/>
    <m/>
    <m/>
    <m/>
    <m/>
    <m/>
    <m/>
    <m/>
    <d v="2014-09-19T00:00:00"/>
    <s v="2 Months"/>
    <n v="30"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3-12-12T00:00:00"/>
    <n v="50"/>
    <n v="40"/>
    <n v="10"/>
    <m/>
    <m/>
    <m/>
    <m/>
    <d v="2013-12-12T00:00:00"/>
    <s v="Exit PECFAS"/>
    <n v="4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9T00:00:00"/>
    <n v="40"/>
    <n v="50"/>
    <n v="-10"/>
    <d v="2013-11-04T00:00:00"/>
    <s v="Initial PECFAS"/>
    <n v="40"/>
    <m/>
    <m/>
    <m/>
    <m/>
    <m/>
    <m/>
    <m/>
    <m/>
    <m/>
    <m/>
    <m/>
    <m/>
    <m/>
    <d v="2013-12-13T00:00:00"/>
    <s v="3 Months - Q1"/>
    <n v="60"/>
    <n v="-20"/>
    <m/>
    <m/>
    <m/>
    <m/>
    <d v="2014-03-21T00:00:00"/>
    <s v="6 Months - Q2"/>
    <n v="50"/>
    <n v="-10"/>
    <m/>
    <m/>
    <m/>
    <m/>
    <m/>
    <m/>
    <m/>
    <m/>
    <d v="2014-06-20T00:00:00"/>
    <s v="9 Months - Q3"/>
    <n v="50"/>
    <n v="-10"/>
    <m/>
    <m/>
    <m/>
    <m/>
    <m/>
    <m/>
    <m/>
    <m/>
    <d v="2014-09-19T00:00:00"/>
    <s v="12 Months - One Year"/>
    <n v="50"/>
    <n v="-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9T00:00:00"/>
    <n v="100"/>
    <n v="100"/>
    <n v="0"/>
    <d v="2014-08-22T00:00:00"/>
    <s v="Initial PECFAS"/>
    <n v="100"/>
    <m/>
    <m/>
    <m/>
    <m/>
    <m/>
    <d v="2014-09-19T00:00:00"/>
    <s v="1 Month"/>
    <n v="1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3-11-03T00:00:00"/>
    <n v="90"/>
    <n v="90"/>
    <s v=""/>
    <d v="2013-11-03T00:00:00"/>
    <s v="Initial PECFAS"/>
    <n v="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7T00:00:00"/>
    <n v="110"/>
    <n v="120"/>
    <n v="-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2-13T00:00:00"/>
    <s v="12 Months - One Year"/>
    <n v="90"/>
    <n v="20"/>
    <m/>
    <m/>
    <m/>
    <m/>
    <m/>
    <m/>
    <m/>
    <m/>
    <d v="2014-03-20T00:00:00"/>
    <s v="15 Months "/>
    <n v="90"/>
    <n v="20"/>
    <m/>
    <m/>
    <m/>
    <m/>
    <m/>
    <m/>
    <m/>
    <m/>
    <d v="2014-06-18T00:00:00"/>
    <s v="18 Months "/>
    <n v="120"/>
    <n v="-10"/>
    <m/>
    <m/>
    <m/>
    <m/>
    <m/>
    <m/>
    <m/>
    <m/>
    <d v="2014-09-17T00:00:00"/>
    <s v="21 Months"/>
    <n v="120"/>
    <n v="-10"/>
    <m/>
    <m/>
    <m/>
    <m/>
    <m/>
    <m/>
    <m/>
    <m/>
    <m/>
    <m/>
    <m/>
    <m/>
    <m/>
    <m/>
    <m/>
    <m/>
    <m/>
    <m/>
    <m/>
    <m/>
    <m/>
    <m/>
    <m/>
    <m/>
  </r>
  <r>
    <x v="0"/>
    <d v="2014-09-02T00:00:00"/>
    <n v="10"/>
    <n v="30"/>
    <n v="-20"/>
    <m/>
    <m/>
    <m/>
    <m/>
    <d v="2014-09-02T00:00:00"/>
    <s v="Exit PECFAS"/>
    <n v="30"/>
    <n v="-20"/>
    <m/>
    <m/>
    <m/>
    <m/>
    <m/>
    <m/>
    <m/>
    <m/>
    <m/>
    <m/>
    <m/>
    <m/>
    <m/>
    <m/>
    <m/>
    <m/>
    <d v="2013-12-13T00:00:00"/>
    <s v="6 Months - Q2"/>
    <n v="20"/>
    <n v="-10"/>
    <m/>
    <m/>
    <m/>
    <m/>
    <m/>
    <m/>
    <m/>
    <m/>
    <d v="2014-03-27T00:00:00"/>
    <s v="9 Months - Q3"/>
    <n v="30"/>
    <n v="-20"/>
    <m/>
    <m/>
    <m/>
    <m/>
    <m/>
    <m/>
    <m/>
    <m/>
    <d v="2014-06-20T00:00:00"/>
    <s v="12 Months - One Year"/>
    <n v="30"/>
    <n v="-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6-20T00:00:00"/>
    <n v="100"/>
    <n v="30"/>
    <n v="70"/>
    <m/>
    <m/>
    <m/>
    <m/>
    <d v="2014-06-20T00:00:00"/>
    <s v="Exit PECFAS"/>
    <n v="30"/>
    <n v="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2-16T00:00:00"/>
    <s v="21 Months"/>
    <n v="10"/>
    <n v="90"/>
    <d v="2014-03-21T00:00:00"/>
    <s v="24 Months - Two Years"/>
    <n v="10"/>
    <n v="90"/>
    <m/>
    <m/>
    <m/>
    <m/>
    <m/>
    <m/>
    <m/>
    <m/>
    <m/>
    <m/>
    <m/>
    <m/>
    <m/>
    <m/>
    <m/>
    <m/>
    <m/>
    <m/>
    <m/>
    <m/>
  </r>
  <r>
    <x v="0"/>
    <d v="2014-09-19T00:00:00"/>
    <n v="90"/>
    <n v="110"/>
    <n v="-20"/>
    <d v="2014-07-08T00:00:00"/>
    <s v="Initial PECFAS"/>
    <n v="90"/>
    <m/>
    <m/>
    <m/>
    <m/>
    <m/>
    <m/>
    <m/>
    <m/>
    <m/>
    <m/>
    <m/>
    <m/>
    <m/>
    <d v="2014-09-19T00:00:00"/>
    <s v="3 Months - Q1"/>
    <n v="110"/>
    <n v="-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3-12-16T00:00:00"/>
    <s v=""/>
    <n v="10"/>
    <s v=""/>
    <m/>
    <m/>
    <m/>
    <m/>
    <d v="2013-12-16T00:00:00"/>
    <s v="Exit PECFAS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d v="2014-09-24T00:00:00"/>
    <n v="80"/>
    <n v="80"/>
    <n v="0"/>
    <m/>
    <m/>
    <m/>
    <m/>
    <d v="2014-09-24T00:00:00"/>
    <s v="Exit PECFAS"/>
    <n v="80"/>
    <n v="0"/>
    <m/>
    <m/>
    <m/>
    <m/>
    <m/>
    <m/>
    <m/>
    <m/>
    <m/>
    <m/>
    <m/>
    <m/>
    <d v="2013-10-14T00:00:00"/>
    <s v="4 Months"/>
    <n v="50"/>
    <n v="30"/>
    <m/>
    <m/>
    <m/>
    <m/>
    <d v="2014-01-13T00:00:00"/>
    <s v="7 Months"/>
    <n v="40"/>
    <n v="40"/>
    <m/>
    <m/>
    <m/>
    <m/>
    <m/>
    <m/>
    <m/>
    <m/>
    <d v="2014-04-14T00:00:00"/>
    <s v="10 Months "/>
    <n v="50"/>
    <n v="30"/>
    <m/>
    <m/>
    <m/>
    <m/>
    <m/>
    <m/>
    <m/>
    <m/>
    <d v="2014-07-14T00:00:00"/>
    <s v="13 Months "/>
    <n v="50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6-18T00:00:00"/>
    <n v="80"/>
    <n v="6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2-13T00:00:00"/>
    <s v="12 Months - One Year"/>
    <n v="60"/>
    <n v="20"/>
    <m/>
    <m/>
    <m/>
    <m/>
    <m/>
    <m/>
    <m/>
    <m/>
    <d v="2014-03-21T00:00:00"/>
    <s v="15 Months "/>
    <n v="60"/>
    <n v="20"/>
    <m/>
    <m/>
    <m/>
    <m/>
    <m/>
    <m/>
    <m/>
    <m/>
    <d v="2014-06-18T00:00:00"/>
    <s v="18 Months "/>
    <n v="6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3-12-19T00:00:00"/>
    <n v="80"/>
    <n v="80"/>
    <s v=""/>
    <d v="2013-12-19T00:00:00"/>
    <s v="Initial PECFAS"/>
    <n v="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4-04T00:00:00"/>
    <n v="100"/>
    <n v="30"/>
    <n v="70"/>
    <m/>
    <m/>
    <m/>
    <m/>
    <d v="2014-04-04T00:00:00"/>
    <s v="Exit PECFAS"/>
    <n v="30"/>
    <n v="70"/>
    <m/>
    <m/>
    <m/>
    <m/>
    <m/>
    <m/>
    <m/>
    <m/>
    <d v="2013-12-16T00:00:00"/>
    <s v="3 Months - Q1"/>
    <n v="70"/>
    <n v="30"/>
    <m/>
    <m/>
    <m/>
    <m/>
    <d v="2014-03-21T00:00:00"/>
    <s v="6 Months - Q2"/>
    <n v="30"/>
    <n v="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4-01T00:00:00"/>
    <n v="110"/>
    <n v="7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2-16T00:00:00"/>
    <s v="21 Months"/>
    <n v="60"/>
    <n v="50"/>
    <d v="2014-04-01T00:00:00"/>
    <s v="24 Months - Two Years"/>
    <n v="70"/>
    <n v="40"/>
    <m/>
    <m/>
    <m/>
    <m/>
    <m/>
    <m/>
    <m/>
    <m/>
    <m/>
    <m/>
    <m/>
    <m/>
    <m/>
    <m/>
    <m/>
    <m/>
    <m/>
    <m/>
    <m/>
    <m/>
  </r>
  <r>
    <x v="0"/>
    <d v="2013-11-18T00:00:00"/>
    <n v="0"/>
    <n v="0"/>
    <s v=""/>
    <d v="2013-11-18T00:00:00"/>
    <s v="Initial PECFAS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d v="2014-04-29T00:00:00"/>
    <n v="50"/>
    <n v="0"/>
    <n v="50"/>
    <d v="2013-12-13T00:00:00"/>
    <s v="Initial PECFAS"/>
    <n v="50"/>
    <m/>
    <d v="2014-04-29T00:00:00"/>
    <s v="Exit PECFAS"/>
    <n v="0"/>
    <n v="50"/>
    <m/>
    <m/>
    <m/>
    <m/>
    <m/>
    <m/>
    <m/>
    <m/>
    <d v="2014-03-13T00:00:00"/>
    <s v="3 Months - Q1"/>
    <n v="1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05T00:00:00"/>
    <n v="80"/>
    <n v="80"/>
    <s v=""/>
    <d v="2014-09-05T00:00:00"/>
    <s v="Initial PECFAS"/>
    <n v="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9T00:00:00"/>
    <n v="120"/>
    <n v="60"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1-25T00:00:00"/>
    <s v="9 Months - Q3"/>
    <n v="60"/>
    <n v="60"/>
    <m/>
    <m/>
    <m/>
    <m/>
    <m/>
    <m/>
    <m/>
    <m/>
    <m/>
    <m/>
    <m/>
    <m/>
    <d v="2014-03-21T00:00:00"/>
    <s v="13 Months "/>
    <n v="60"/>
    <n v="60"/>
    <m/>
    <m/>
    <m/>
    <m/>
    <m/>
    <m/>
    <m/>
    <m/>
    <d v="2014-06-24T00:00:00"/>
    <s v="16 Months "/>
    <n v="80"/>
    <n v="40"/>
    <m/>
    <m/>
    <m/>
    <m/>
    <m/>
    <m/>
    <m/>
    <m/>
    <d v="2014-09-19T00:00:00"/>
    <s v="19 Months "/>
    <n v="60"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8-29T00:00:00"/>
    <n v="120"/>
    <n v="120"/>
    <s v=""/>
    <d v="2014-08-29T00:00:00"/>
    <s v="Initial PECFAS"/>
    <n v="1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9T00:00:00"/>
    <s v=""/>
    <n v="40"/>
    <s v=""/>
    <m/>
    <m/>
    <m/>
    <m/>
    <m/>
    <m/>
    <m/>
    <m/>
    <d v="2014-06-22T00:00:00"/>
    <s v="1 Month"/>
    <n v="40"/>
    <m/>
    <m/>
    <m/>
    <m/>
    <m/>
    <d v="2014-09-19T00:00:00"/>
    <s v="3 Months - Q1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d v="2014-09-17T00:00:00"/>
    <n v="80"/>
    <n v="40"/>
    <n v="40"/>
    <m/>
    <m/>
    <m/>
    <m/>
    <m/>
    <m/>
    <m/>
    <m/>
    <m/>
    <m/>
    <m/>
    <m/>
    <m/>
    <m/>
    <m/>
    <m/>
    <d v="2013-12-13T00:00:00"/>
    <s v="3 Months - Q1"/>
    <n v="70"/>
    <n v="10"/>
    <m/>
    <m/>
    <m/>
    <m/>
    <d v="2014-03-20T00:00:00"/>
    <s v="6 Months - Q2"/>
    <n v="70"/>
    <n v="10"/>
    <m/>
    <m/>
    <m/>
    <m/>
    <m/>
    <m/>
    <m/>
    <m/>
    <d v="2014-06-18T00:00:00"/>
    <s v="9 Months - Q3"/>
    <n v="60"/>
    <n v="20"/>
    <m/>
    <m/>
    <m/>
    <m/>
    <m/>
    <m/>
    <m/>
    <m/>
    <m/>
    <m/>
    <m/>
    <m/>
    <m/>
    <m/>
    <m/>
    <m/>
    <m/>
    <m/>
    <m/>
    <m/>
    <d v="2014-09-17T00:00:00"/>
    <s v="15 Months "/>
    <n v="4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9T00:00:00"/>
    <n v="100"/>
    <n v="100"/>
    <n v="0"/>
    <d v="2014-06-06T00:00:00"/>
    <s v="Initial PECFAS"/>
    <n v="100"/>
    <m/>
    <d v="2014-09-19T00:00:00"/>
    <s v="Exit PECFAS"/>
    <n v="10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3-26T00:00:00"/>
    <n v="40"/>
    <n v="40"/>
    <s v=""/>
    <d v="2014-03-26T00:00:00"/>
    <s v="Initial PECFAS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5-22T00:00:00"/>
    <s v=""/>
    <n v="40"/>
    <s v=""/>
    <m/>
    <m/>
    <m/>
    <m/>
    <d v="2014-05-22T00:00:00"/>
    <s v="Exit PECFAS"/>
    <n v="40"/>
    <m/>
    <m/>
    <m/>
    <m/>
    <m/>
    <m/>
    <m/>
    <m/>
    <m/>
    <d v="2014-03-21T00:00:00"/>
    <s v="3 Months - Q1"/>
    <n v="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4-01-02T00:00:00"/>
    <s v="Special Circumstances"/>
    <n v="100"/>
    <m/>
    <m/>
    <m/>
    <m/>
    <m/>
    <m/>
    <m/>
    <m/>
    <m/>
    <m/>
    <m/>
    <m/>
    <m/>
    <m/>
    <m/>
    <m/>
    <m/>
  </r>
  <r>
    <x v="0"/>
    <d v="2014-07-21T00:00:00"/>
    <n v="90"/>
    <n v="90"/>
    <s v=""/>
    <d v="2014-07-21T00:00:00"/>
    <s v="Initial PECFAS"/>
    <n v="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22T00:00:00"/>
    <n v="40"/>
    <n v="40"/>
    <s v=""/>
    <d v="2014-09-22T00:00:00"/>
    <s v="Initial PECFAS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4-30T00:00:00"/>
    <n v="80"/>
    <n v="10"/>
    <n v="70"/>
    <m/>
    <m/>
    <m/>
    <m/>
    <d v="2014-04-30T00:00:00"/>
    <s v="Exit PECFAS"/>
    <n v="10"/>
    <n v="70"/>
    <m/>
    <m/>
    <m/>
    <m/>
    <m/>
    <m/>
    <m/>
    <m/>
    <m/>
    <m/>
    <m/>
    <m/>
    <m/>
    <m/>
    <m/>
    <m/>
    <m/>
    <m/>
    <m/>
    <m/>
    <m/>
    <m/>
    <m/>
    <m/>
    <m/>
    <m/>
    <m/>
    <m/>
    <d v="2013-10-15T00:00:00"/>
    <s v="9 Months - Q3"/>
    <n v="30"/>
    <n v="50"/>
    <m/>
    <m/>
    <m/>
    <m/>
    <m/>
    <m/>
    <m/>
    <m/>
    <d v="2014-01-13T00:00:00"/>
    <s v="12 Months - One Year"/>
    <n v="30"/>
    <n v="50"/>
    <m/>
    <m/>
    <m/>
    <m/>
    <d v="2014-03-21T00:00:00"/>
    <s v="14 Months"/>
    <n v="30"/>
    <n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02T00:00:00"/>
    <n v="160"/>
    <n v="20"/>
    <n v="140"/>
    <m/>
    <m/>
    <m/>
    <m/>
    <d v="2014-09-02T00:00:00"/>
    <s v="Exit PECFAS"/>
    <n v="20"/>
    <n v="140"/>
    <m/>
    <m/>
    <m/>
    <m/>
    <m/>
    <m/>
    <m/>
    <m/>
    <m/>
    <m/>
    <m/>
    <m/>
    <m/>
    <m/>
    <m/>
    <m/>
    <d v="2013-12-13T00:00:00"/>
    <s v="6 Months - Q2"/>
    <n v="40"/>
    <n v="120"/>
    <m/>
    <m/>
    <m/>
    <m/>
    <m/>
    <m/>
    <m/>
    <m/>
    <d v="2014-03-27T00:00:00"/>
    <s v="9 Months - Q3"/>
    <n v="20"/>
    <n v="140"/>
    <m/>
    <m/>
    <m/>
    <m/>
    <m/>
    <m/>
    <m/>
    <m/>
    <d v="2014-06-20T00:00:00"/>
    <s v="12 Months - One Year"/>
    <n v="10"/>
    <n v="1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3-10-22T00:00:00"/>
    <n v="80"/>
    <n v="80"/>
    <s v=""/>
    <d v="2013-10-22T00:00:00"/>
    <s v="Initial PECFAS"/>
    <n v="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2-27T00:00:00"/>
    <n v="50"/>
    <n v="0"/>
    <n v="50"/>
    <m/>
    <m/>
    <m/>
    <m/>
    <d v="2014-02-27T00:00:00"/>
    <s v="Exit PECFAS"/>
    <n v="0"/>
    <n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2-13T00:00:00"/>
    <s v="12 Months - One Year"/>
    <n v="1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4-30T00:00:00"/>
    <n v="70"/>
    <n v="30"/>
    <n v="40"/>
    <m/>
    <m/>
    <m/>
    <m/>
    <d v="2014-04-30T00:00:00"/>
    <s v="Exit PECFAS"/>
    <n v="30"/>
    <n v="40"/>
    <m/>
    <m/>
    <m/>
    <m/>
    <m/>
    <m/>
    <m/>
    <m/>
    <m/>
    <m/>
    <m/>
    <m/>
    <m/>
    <m/>
    <m/>
    <m/>
    <m/>
    <m/>
    <m/>
    <m/>
    <m/>
    <m/>
    <m/>
    <m/>
    <m/>
    <m/>
    <m/>
    <m/>
    <d v="2013-10-15T00:00:00"/>
    <s v="9 Months - Q3"/>
    <n v="40"/>
    <n v="30"/>
    <m/>
    <m/>
    <m/>
    <m/>
    <m/>
    <m/>
    <m/>
    <m/>
    <d v="2014-01-13T00:00:00"/>
    <s v="12 Months - One Year"/>
    <n v="40"/>
    <n v="30"/>
    <m/>
    <m/>
    <m/>
    <m/>
    <d v="2014-03-21T00:00:00"/>
    <s v="14 Months"/>
    <n v="3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9T00:00:00"/>
    <n v="120"/>
    <n v="90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2-16T00:00:00"/>
    <s v="10 Months "/>
    <n v="100"/>
    <n v="20"/>
    <m/>
    <m/>
    <m/>
    <m/>
    <m/>
    <m/>
    <m/>
    <m/>
    <d v="2014-03-21T00:00:00"/>
    <s v="13 Months "/>
    <n v="100"/>
    <n v="20"/>
    <m/>
    <m/>
    <m/>
    <m/>
    <m/>
    <m/>
    <m/>
    <m/>
    <m/>
    <m/>
    <m/>
    <m/>
    <d v="2014-07-10T00:00:00"/>
    <s v="17 Months"/>
    <n v="130"/>
    <n v="-10"/>
    <m/>
    <m/>
    <m/>
    <m/>
    <m/>
    <m/>
    <m/>
    <m/>
    <d v="2014-09-19T00:00:00"/>
    <s v="20 Months"/>
    <n v="90"/>
    <n v="3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2-11T00:00:00"/>
    <s v=""/>
    <s v=""/>
    <s v=""/>
    <d v="2014-02-11T00:00:00"/>
    <s v="Initial PECFA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9T00:00:00"/>
    <n v="120"/>
    <n v="10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2-13T00:00:00"/>
    <s v="9 Months - Q3"/>
    <n v="90"/>
    <n v="30"/>
    <m/>
    <m/>
    <m/>
    <m/>
    <d v="2014-03-21T00:00:00"/>
    <s v="11 Months "/>
    <n v="110"/>
    <n v="10"/>
    <m/>
    <m/>
    <m/>
    <m/>
    <m/>
    <m/>
    <m/>
    <m/>
    <d v="2014-06-22T00:00:00"/>
    <s v="14 Months"/>
    <n v="100"/>
    <n v="20"/>
    <m/>
    <m/>
    <m/>
    <m/>
    <m/>
    <m/>
    <m/>
    <m/>
    <d v="2014-09-19T00:00:00"/>
    <s v="17 Months"/>
    <n v="10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6-20T00:00:00"/>
    <n v="90"/>
    <n v="70"/>
    <n v="20"/>
    <m/>
    <m/>
    <m/>
    <m/>
    <d v="2014-06-20T00:00:00"/>
    <s v="Exit PECFAS"/>
    <n v="70"/>
    <n v="20"/>
    <m/>
    <m/>
    <m/>
    <m/>
    <m/>
    <m/>
    <m/>
    <m/>
    <m/>
    <m/>
    <m/>
    <m/>
    <m/>
    <m/>
    <m/>
    <m/>
    <d v="2013-12-10T00:00:00"/>
    <s v="6 Months - Q2"/>
    <n v="90"/>
    <n v="0"/>
    <m/>
    <m/>
    <m/>
    <m/>
    <m/>
    <m/>
    <m/>
    <m/>
    <d v="2014-03-21T00:00:00"/>
    <s v="9 Months - Q3"/>
    <n v="7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d v="2014-07-14T00:00:00"/>
    <n v="70"/>
    <n v="5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2-16T00:00:00"/>
    <s v="13 Months "/>
    <n v="70"/>
    <n v="0"/>
    <m/>
    <m/>
    <m/>
    <m/>
    <m/>
    <m/>
    <m/>
    <m/>
    <m/>
    <m/>
    <m/>
    <m/>
    <d v="2014-03-21T00:00:00"/>
    <s v="17 Months"/>
    <n v="70"/>
    <n v="0"/>
    <m/>
    <m/>
    <m/>
    <m/>
    <m/>
    <m/>
    <m/>
    <m/>
    <d v="2014-07-14T00:00:00"/>
    <s v="20 Months"/>
    <n v="50"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9T00:00:00"/>
    <n v="100"/>
    <n v="50"/>
    <n v="50"/>
    <m/>
    <m/>
    <m/>
    <m/>
    <m/>
    <m/>
    <m/>
    <m/>
    <m/>
    <m/>
    <m/>
    <m/>
    <m/>
    <m/>
    <m/>
    <m/>
    <m/>
    <m/>
    <m/>
    <m/>
    <m/>
    <m/>
    <m/>
    <m/>
    <d v="2013-10-21T00:00:00"/>
    <s v="6 Months - Q2"/>
    <n v="70"/>
    <n v="30"/>
    <m/>
    <m/>
    <m/>
    <m/>
    <m/>
    <m/>
    <m/>
    <m/>
    <d v="2014-01-22T00:00:00"/>
    <s v="9 Months - Q3"/>
    <n v="70"/>
    <n v="30"/>
    <m/>
    <m/>
    <m/>
    <m/>
    <m/>
    <m/>
    <m/>
    <m/>
    <d v="2014-03-21T00:00:00"/>
    <s v="12 Months - One Year"/>
    <n v="70"/>
    <n v="30"/>
    <m/>
    <m/>
    <m/>
    <m/>
    <d v="2014-06-16T00:00:00"/>
    <s v="14 Months"/>
    <n v="40"/>
    <n v="60"/>
    <m/>
    <m/>
    <m/>
    <m/>
    <m/>
    <m/>
    <m/>
    <m/>
    <d v="2014-09-19T00:00:00"/>
    <s v="17 Months"/>
    <n v="50"/>
    <n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22T00:00:00"/>
    <n v="140"/>
    <n v="60"/>
    <n v="80"/>
    <d v="2013-10-29T00:00:00"/>
    <s v="Initial PECFAS"/>
    <n v="140"/>
    <m/>
    <d v="2014-09-22T00:00:00"/>
    <s v="Exit PECFAS"/>
    <n v="60"/>
    <n v="80"/>
    <m/>
    <m/>
    <m/>
    <m/>
    <m/>
    <m/>
    <m/>
    <m/>
    <d v="2013-12-13T00:00:00"/>
    <s v="3 Months - Q1"/>
    <n v="130"/>
    <n v="10"/>
    <m/>
    <m/>
    <m/>
    <m/>
    <d v="2014-03-21T00:00:00"/>
    <s v="6 Months - Q2"/>
    <n v="80"/>
    <n v="60"/>
    <m/>
    <m/>
    <m/>
    <m/>
    <m/>
    <m/>
    <m/>
    <m/>
    <d v="2014-06-20T00:00:00"/>
    <s v="9 Months - Q3"/>
    <n v="80"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02T00:00:00"/>
    <s v=""/>
    <n v="40"/>
    <s v=""/>
    <m/>
    <m/>
    <m/>
    <m/>
    <d v="2014-09-02T00:00:00"/>
    <s v="Exit PECFAS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2-13T00:00:00"/>
    <s v="12 Months - One Year"/>
    <n v="60"/>
    <m/>
    <m/>
    <m/>
    <m/>
    <m/>
    <m/>
    <m/>
    <m/>
    <m/>
    <d v="2014-03-27T00:00:00"/>
    <s v="15 Months "/>
    <n v="40"/>
    <m/>
    <m/>
    <m/>
    <m/>
    <m/>
    <m/>
    <m/>
    <m/>
    <m/>
    <d v="2014-06-20T00:00:00"/>
    <s v="18 Months 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3-12-13T00:00:00"/>
    <n v="90"/>
    <n v="40"/>
    <n v="50"/>
    <m/>
    <m/>
    <m/>
    <m/>
    <d v="2013-12-13T00:00:00"/>
    <s v="Exit PECFAS"/>
    <n v="40"/>
    <n v="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8T00:00:00"/>
    <n v="80"/>
    <n v="70"/>
    <n v="10"/>
    <d v="2014-06-20T00:00:00"/>
    <s v="Initial PECFAS"/>
    <n v="80"/>
    <m/>
    <m/>
    <m/>
    <m/>
    <m/>
    <m/>
    <m/>
    <m/>
    <m/>
    <m/>
    <m/>
    <m/>
    <m/>
    <d v="2014-09-18T00:00:00"/>
    <s v="3 Months - Q1"/>
    <n v="7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6-20T00:00:00"/>
    <n v="110"/>
    <n v="30"/>
    <n v="80"/>
    <m/>
    <m/>
    <m/>
    <m/>
    <d v="2014-06-20T00:00:00"/>
    <s v="Exit PECFAS"/>
    <n v="30"/>
    <n v="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d v="2013-12-16T00:00:00"/>
    <s v="15 Months "/>
    <n v="50"/>
    <n v="60"/>
    <m/>
    <m/>
    <m/>
    <m/>
    <m/>
    <m/>
    <m/>
    <m/>
    <d v="2014-03-21T00:00:00"/>
    <s v="18 Months "/>
    <n v="40"/>
    <n v="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2-03T00:00:00"/>
    <n v="60"/>
    <n v="60"/>
    <s v=""/>
    <d v="2014-02-03T00:00:00"/>
    <s v="Initial PECFAS"/>
    <n v="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6-20T00:00:00"/>
    <n v="80"/>
    <n v="70"/>
    <n v="10"/>
    <m/>
    <m/>
    <m/>
    <m/>
    <d v="2014-06-20T00:00:00"/>
    <s v="Exit PECFAS"/>
    <n v="70"/>
    <n v="10"/>
    <m/>
    <m/>
    <m/>
    <m/>
    <m/>
    <m/>
    <m/>
    <m/>
    <m/>
    <m/>
    <m/>
    <m/>
    <m/>
    <m/>
    <m/>
    <m/>
    <m/>
    <m/>
    <m/>
    <m/>
    <d v="2013-12-13T00:00:00"/>
    <s v="7 Months"/>
    <n v="90"/>
    <n v="-10"/>
    <m/>
    <m/>
    <m/>
    <m/>
    <m/>
    <m/>
    <m/>
    <m/>
    <d v="2014-03-21T00:00:00"/>
    <s v="10 Months "/>
    <n v="50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d v="2014-09-19T00:00:00"/>
    <n v="80"/>
    <n v="90"/>
    <n v="-10"/>
    <d v="2014-08-12T00:00:00"/>
    <s v="Initial PECFAS"/>
    <n v="80"/>
    <m/>
    <m/>
    <m/>
    <m/>
    <m/>
    <m/>
    <m/>
    <m/>
    <m/>
    <m/>
    <m/>
    <m/>
    <m/>
    <d v="2014-09-19T00:00:00"/>
    <s v="3 Months - Q1"/>
    <n v="90"/>
    <n v="-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4" firstHeaderRow="0" firstDataRow="1" firstDataCol="0" rowPageCount="1" colPageCount="1"/>
  <pivotFields count="117">
    <pivotField axis="axisPage" dataField="1" showAll="0">
      <items count="3">
        <item x="0"/>
        <item x="1"/>
        <item t="default"/>
      </items>
    </pivotField>
    <pivotField numFmtId="14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item="1" hier="-1"/>
  </pageFields>
  <dataFields count="4">
    <dataField name="Sum of DHIP FY14" fld="0" baseField="0" baseItem="0"/>
    <dataField name="Average of Initial Total Score" fld="2" subtotal="average" baseField="0" baseItem="1"/>
    <dataField name="Average of Last Total Score" fld="3" subtotal="average" baseField="0" baseItem="1"/>
    <dataField name="Average of Total Score Difference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6.5703125" customWidth="1"/>
    <col min="2" max="2" width="26.85546875" customWidth="1"/>
    <col min="3" max="3" width="25" customWidth="1"/>
    <col min="4" max="4" width="31.28515625" bestFit="1" customWidth="1"/>
  </cols>
  <sheetData>
    <row r="1" spans="1:4" x14ac:dyDescent="0.25">
      <c r="A1" s="5" t="s">
        <v>144</v>
      </c>
      <c r="B1" s="6">
        <v>1</v>
      </c>
    </row>
    <row r="3" spans="1:4" x14ac:dyDescent="0.25">
      <c r="A3" t="s">
        <v>152</v>
      </c>
      <c r="B3" t="s">
        <v>149</v>
      </c>
      <c r="C3" t="s">
        <v>150</v>
      </c>
      <c r="D3" t="s">
        <v>151</v>
      </c>
    </row>
    <row r="4" spans="1:4" x14ac:dyDescent="0.25">
      <c r="A4" s="7">
        <v>6</v>
      </c>
      <c r="B4" s="7">
        <v>80</v>
      </c>
      <c r="C4" s="7">
        <v>60</v>
      </c>
      <c r="D4" s="7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X59"/>
  <sheetViews>
    <sheetView tabSelected="1" workbookViewId="0">
      <selection activeCell="R35" sqref="R35"/>
    </sheetView>
  </sheetViews>
  <sheetFormatPr defaultRowHeight="15" x14ac:dyDescent="0.25"/>
  <sheetData>
    <row r="1" spans="1:12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</row>
    <row r="2" spans="1:128" ht="15.75" hidden="1" thickBot="1" x14ac:dyDescent="0.3">
      <c r="A2">
        <v>1140094</v>
      </c>
      <c r="L2" s="2">
        <f>COUNTIF(B2:K2,"DHIPFY14")</f>
        <v>0</v>
      </c>
      <c r="M2" s="3">
        <f>MAX(Q2:DDF2)</f>
        <v>41859</v>
      </c>
      <c r="N2" s="4">
        <f>IF(INDEX(Q2:DDF2,0,MATCH(M2,Q2:DDF2,0)+1)="Initial PECFAS",O2,IF(OR(O2="",P2=""),"",(O2+P2)))</f>
        <v>140</v>
      </c>
      <c r="O2" s="4">
        <f>IF(INDEX(Q2:DDF2,0,MATCH(M2,Q2:DDF2,0)+2)="","",INDEX(Q2:DDF2,0,MATCH(M2,Q2:DDF2,0)+2))</f>
        <v>140</v>
      </c>
      <c r="P2" s="4" t="str">
        <f>IF(INDEX(Q2:DDF2,0,MATCH(M2,Q2:DDF2,0)+3)="", "",INDEX(Q2:DDF2,0,MATCH(M2,Q2:DDF2,0)+3))</f>
        <v/>
      </c>
      <c r="Q2" s="1">
        <v>41859</v>
      </c>
      <c r="R2" t="s">
        <v>118</v>
      </c>
      <c r="S2">
        <v>140</v>
      </c>
    </row>
    <row r="3" spans="1:128" ht="15.75" hidden="1" thickBot="1" x14ac:dyDescent="0.3">
      <c r="A3">
        <v>1140102</v>
      </c>
      <c r="L3" s="2">
        <f t="shared" ref="L3:L59" si="0">COUNTIF(B3:K3,"DHIPFY14")</f>
        <v>0</v>
      </c>
      <c r="M3" s="3">
        <f t="shared" ref="M3:M59" si="1">MAX(Q3:DDF3)</f>
        <v>41806</v>
      </c>
      <c r="N3" s="4">
        <f t="shared" ref="N3:N59" si="2">IF(INDEX(Q3:DDF3,0,MATCH(M3,Q3:DDF3,0)+1)="Initial PECFAS",O3,IF(OR(O3="",P3=""),"",(O3+P3)))</f>
        <v>140</v>
      </c>
      <c r="O3" s="4">
        <f t="shared" ref="O3:O59" si="3">IF(INDEX(Q3:DDF3,0,MATCH(M3,Q3:DDF3,0)+2)="","",INDEX(Q3:DDF3,0,MATCH(M3,Q3:DDF3,0)+2))</f>
        <v>40</v>
      </c>
      <c r="P3" s="4">
        <f t="shared" ref="P3:P59" si="4">IF(INDEX(Q3:DDF3,0,MATCH(M3,Q3:DDF3,0)+3)="", "",INDEX(Q3:DDF3,0,MATCH(M3,Q3:DDF3,0)+3))</f>
        <v>100</v>
      </c>
      <c r="U3" s="1">
        <v>41806</v>
      </c>
      <c r="V3" t="s">
        <v>119</v>
      </c>
      <c r="W3">
        <v>40</v>
      </c>
      <c r="X3">
        <v>100</v>
      </c>
      <c r="AG3" s="1">
        <v>41597</v>
      </c>
      <c r="AH3" t="s">
        <v>120</v>
      </c>
      <c r="AI3">
        <v>80</v>
      </c>
      <c r="AJ3">
        <v>60</v>
      </c>
      <c r="AO3" s="1">
        <v>41719</v>
      </c>
      <c r="AP3" t="s">
        <v>121</v>
      </c>
      <c r="AQ3">
        <v>80</v>
      </c>
      <c r="AR3">
        <v>60</v>
      </c>
    </row>
    <row r="4" spans="1:128" ht="15.75" hidden="1" thickBot="1" x14ac:dyDescent="0.3">
      <c r="A4">
        <v>1130077</v>
      </c>
      <c r="L4" s="2">
        <f t="shared" si="0"/>
        <v>0</v>
      </c>
      <c r="M4" s="3">
        <f t="shared" si="1"/>
        <v>41904</v>
      </c>
      <c r="N4" s="4">
        <f t="shared" si="2"/>
        <v>70</v>
      </c>
      <c r="O4" s="4">
        <f t="shared" si="3"/>
        <v>60</v>
      </c>
      <c r="P4" s="4">
        <f t="shared" si="4"/>
        <v>10</v>
      </c>
      <c r="DI4" s="1">
        <v>41621</v>
      </c>
      <c r="DJ4" t="s">
        <v>122</v>
      </c>
      <c r="DK4">
        <v>40</v>
      </c>
      <c r="DL4">
        <v>30</v>
      </c>
      <c r="DM4" s="1">
        <v>41719</v>
      </c>
      <c r="DN4" t="s">
        <v>123</v>
      </c>
      <c r="DO4">
        <v>30</v>
      </c>
      <c r="DP4">
        <v>40</v>
      </c>
      <c r="DQ4" s="1">
        <v>41810</v>
      </c>
      <c r="DR4" t="s">
        <v>124</v>
      </c>
      <c r="DS4">
        <v>50</v>
      </c>
      <c r="DT4">
        <v>20</v>
      </c>
      <c r="DU4" s="1">
        <v>41904</v>
      </c>
      <c r="DV4" t="s">
        <v>125</v>
      </c>
      <c r="DW4">
        <v>60</v>
      </c>
      <c r="DX4">
        <v>10</v>
      </c>
    </row>
    <row r="5" spans="1:128" ht="15.75" hidden="1" thickBot="1" x14ac:dyDescent="0.3">
      <c r="A5">
        <v>1148626</v>
      </c>
      <c r="L5" s="2">
        <f t="shared" si="0"/>
        <v>0</v>
      </c>
      <c r="M5" s="3">
        <f t="shared" si="1"/>
        <v>41865</v>
      </c>
      <c r="N5" s="4">
        <f t="shared" si="2"/>
        <v>80</v>
      </c>
      <c r="O5" s="4">
        <f t="shared" si="3"/>
        <v>80</v>
      </c>
      <c r="P5" s="4" t="str">
        <f t="shared" si="4"/>
        <v/>
      </c>
      <c r="Q5" s="1">
        <v>41865</v>
      </c>
      <c r="R5" t="s">
        <v>118</v>
      </c>
      <c r="S5">
        <v>80</v>
      </c>
    </row>
    <row r="6" spans="1:128" ht="15.75" hidden="1" thickBot="1" x14ac:dyDescent="0.3">
      <c r="A6">
        <v>1143896</v>
      </c>
      <c r="L6" s="2">
        <f t="shared" si="0"/>
        <v>0</v>
      </c>
      <c r="M6" s="3">
        <f t="shared" si="1"/>
        <v>41582</v>
      </c>
      <c r="N6" s="4">
        <f t="shared" si="2"/>
        <v>140</v>
      </c>
      <c r="O6" s="4">
        <f t="shared" si="3"/>
        <v>140</v>
      </c>
      <c r="P6" s="4" t="str">
        <f t="shared" si="4"/>
        <v/>
      </c>
      <c r="Q6" s="1">
        <v>41582</v>
      </c>
      <c r="R6" t="s">
        <v>118</v>
      </c>
      <c r="S6">
        <v>140</v>
      </c>
    </row>
    <row r="7" spans="1:128" ht="15.75" hidden="1" thickBot="1" x14ac:dyDescent="0.3">
      <c r="A7">
        <v>1140836</v>
      </c>
      <c r="L7" s="2">
        <f t="shared" si="0"/>
        <v>0</v>
      </c>
      <c r="M7" s="3">
        <f t="shared" si="1"/>
        <v>41767</v>
      </c>
      <c r="N7" s="4">
        <f t="shared" si="2"/>
        <v>60</v>
      </c>
      <c r="O7" s="4">
        <f t="shared" si="3"/>
        <v>30</v>
      </c>
      <c r="P7" s="4">
        <f t="shared" si="4"/>
        <v>30</v>
      </c>
      <c r="U7" s="1">
        <v>41767</v>
      </c>
      <c r="V7" t="s">
        <v>119</v>
      </c>
      <c r="W7">
        <v>30</v>
      </c>
      <c r="X7">
        <v>30</v>
      </c>
      <c r="AG7" s="1">
        <v>41562</v>
      </c>
      <c r="AH7" t="s">
        <v>120</v>
      </c>
      <c r="AI7">
        <v>40</v>
      </c>
      <c r="AJ7">
        <v>20</v>
      </c>
      <c r="AO7" s="1">
        <v>41652</v>
      </c>
      <c r="AP7" t="s">
        <v>121</v>
      </c>
      <c r="AQ7">
        <v>60</v>
      </c>
      <c r="AR7">
        <v>0</v>
      </c>
      <c r="AW7" s="1">
        <v>41719</v>
      </c>
      <c r="AX7" t="s">
        <v>126</v>
      </c>
      <c r="AY7">
        <v>50</v>
      </c>
      <c r="AZ7">
        <v>10</v>
      </c>
    </row>
    <row r="8" spans="1:128" ht="15.75" thickBot="1" x14ac:dyDescent="0.3">
      <c r="A8">
        <v>1141508</v>
      </c>
      <c r="B8" t="s">
        <v>127</v>
      </c>
      <c r="L8" s="2">
        <f t="shared" si="0"/>
        <v>1</v>
      </c>
      <c r="M8" s="3">
        <f t="shared" si="1"/>
        <v>41810</v>
      </c>
      <c r="N8" s="4">
        <f t="shared" si="2"/>
        <v>80</v>
      </c>
      <c r="O8" s="4">
        <f t="shared" si="3"/>
        <v>70</v>
      </c>
      <c r="P8" s="4">
        <f t="shared" si="4"/>
        <v>10</v>
      </c>
      <c r="U8" s="1">
        <v>41810</v>
      </c>
      <c r="V8" t="s">
        <v>119</v>
      </c>
      <c r="W8">
        <v>70</v>
      </c>
      <c r="X8">
        <v>10</v>
      </c>
      <c r="AG8" s="1">
        <v>41621</v>
      </c>
      <c r="AH8" t="s">
        <v>120</v>
      </c>
      <c r="AI8">
        <v>60</v>
      </c>
      <c r="AJ8">
        <v>20</v>
      </c>
      <c r="AO8" s="1">
        <v>41719</v>
      </c>
      <c r="AP8" t="s">
        <v>121</v>
      </c>
      <c r="AQ8">
        <v>70</v>
      </c>
      <c r="AR8">
        <v>10</v>
      </c>
    </row>
    <row r="9" spans="1:128" ht="15.75" hidden="1" thickBot="1" x14ac:dyDescent="0.3">
      <c r="A9">
        <v>1145411</v>
      </c>
      <c r="L9" s="2">
        <f t="shared" si="0"/>
        <v>0</v>
      </c>
      <c r="M9" s="3">
        <f t="shared" si="1"/>
        <v>41694</v>
      </c>
      <c r="N9" s="4">
        <f t="shared" si="2"/>
        <v>100</v>
      </c>
      <c r="O9" s="4">
        <f t="shared" si="3"/>
        <v>100</v>
      </c>
      <c r="P9" s="4" t="str">
        <f t="shared" si="4"/>
        <v/>
      </c>
      <c r="Q9" s="1">
        <v>41694</v>
      </c>
      <c r="R9" t="s">
        <v>118</v>
      </c>
      <c r="S9">
        <v>100</v>
      </c>
    </row>
    <row r="10" spans="1:128" ht="15.75" thickBot="1" x14ac:dyDescent="0.3">
      <c r="A10">
        <v>1129110</v>
      </c>
      <c r="B10" t="s">
        <v>127</v>
      </c>
      <c r="L10" s="2">
        <f t="shared" si="0"/>
        <v>1</v>
      </c>
      <c r="M10" s="3">
        <f t="shared" si="1"/>
        <v>41666</v>
      </c>
      <c r="N10" s="4">
        <f t="shared" si="2"/>
        <v>120</v>
      </c>
      <c r="O10" s="4">
        <f t="shared" si="3"/>
        <v>120</v>
      </c>
      <c r="P10" s="4" t="str">
        <f t="shared" si="4"/>
        <v/>
      </c>
      <c r="Q10" s="1">
        <v>41666</v>
      </c>
      <c r="R10" t="s">
        <v>118</v>
      </c>
      <c r="S10">
        <v>120</v>
      </c>
    </row>
    <row r="11" spans="1:128" ht="15.75" hidden="1" thickBot="1" x14ac:dyDescent="0.3">
      <c r="A11">
        <v>1144222</v>
      </c>
      <c r="L11" s="2">
        <f t="shared" si="0"/>
        <v>0</v>
      </c>
      <c r="M11" s="3">
        <f t="shared" si="1"/>
        <v>41614</v>
      </c>
      <c r="N11" s="4">
        <f t="shared" si="2"/>
        <v>120</v>
      </c>
      <c r="O11" s="4">
        <f t="shared" si="3"/>
        <v>120</v>
      </c>
      <c r="P11" s="4" t="str">
        <f t="shared" si="4"/>
        <v/>
      </c>
      <c r="Q11" s="1">
        <v>41614</v>
      </c>
      <c r="R11" t="s">
        <v>118</v>
      </c>
      <c r="S11">
        <v>120</v>
      </c>
    </row>
    <row r="12" spans="1:128" ht="15.75" hidden="1" thickBot="1" x14ac:dyDescent="0.3">
      <c r="A12">
        <v>1147129</v>
      </c>
      <c r="L12" s="2">
        <f t="shared" si="0"/>
        <v>0</v>
      </c>
      <c r="M12" s="3">
        <f t="shared" si="1"/>
        <v>41906</v>
      </c>
      <c r="N12" s="4">
        <f t="shared" si="2"/>
        <v>40</v>
      </c>
      <c r="O12" s="4">
        <f t="shared" si="3"/>
        <v>40</v>
      </c>
      <c r="P12" s="4" t="str">
        <f t="shared" si="4"/>
        <v/>
      </c>
      <c r="Q12" s="1">
        <v>41906</v>
      </c>
      <c r="R12" t="s">
        <v>118</v>
      </c>
      <c r="S12">
        <v>40</v>
      </c>
    </row>
    <row r="13" spans="1:128" ht="15.75" hidden="1" thickBot="1" x14ac:dyDescent="0.3">
      <c r="A13">
        <v>1147782</v>
      </c>
      <c r="L13" s="2">
        <f t="shared" si="0"/>
        <v>0</v>
      </c>
      <c r="M13" s="3">
        <f t="shared" si="1"/>
        <v>41904</v>
      </c>
      <c r="N13" s="4">
        <f t="shared" si="2"/>
        <v>80</v>
      </c>
      <c r="O13" s="4">
        <f t="shared" si="3"/>
        <v>80</v>
      </c>
      <c r="P13" s="4">
        <f t="shared" si="4"/>
        <v>0</v>
      </c>
      <c r="Q13" s="1">
        <v>41813</v>
      </c>
      <c r="R13" t="s">
        <v>118</v>
      </c>
      <c r="S13">
        <v>80</v>
      </c>
      <c r="U13" s="1">
        <v>41904</v>
      </c>
      <c r="V13" t="s">
        <v>119</v>
      </c>
      <c r="W13">
        <v>80</v>
      </c>
      <c r="X13">
        <v>0</v>
      </c>
    </row>
    <row r="14" spans="1:128" ht="15.75" hidden="1" thickBot="1" x14ac:dyDescent="0.3">
      <c r="A14">
        <v>1147845</v>
      </c>
      <c r="L14" s="2">
        <f t="shared" si="0"/>
        <v>0</v>
      </c>
      <c r="M14" s="3">
        <f t="shared" si="1"/>
        <v>41901</v>
      </c>
      <c r="N14" s="4">
        <f t="shared" si="2"/>
        <v>90</v>
      </c>
      <c r="O14" s="4">
        <f t="shared" si="3"/>
        <v>30</v>
      </c>
      <c r="P14" s="4">
        <f t="shared" si="4"/>
        <v>60</v>
      </c>
      <c r="Q14" s="1">
        <v>41815</v>
      </c>
      <c r="R14" t="s">
        <v>118</v>
      </c>
      <c r="S14">
        <v>90</v>
      </c>
      <c r="AC14" s="1">
        <v>41901</v>
      </c>
      <c r="AD14" t="s">
        <v>128</v>
      </c>
      <c r="AE14">
        <v>30</v>
      </c>
      <c r="AF14">
        <v>60</v>
      </c>
    </row>
    <row r="15" spans="1:128" ht="15.75" hidden="1" thickBot="1" x14ac:dyDescent="0.3">
      <c r="A15">
        <v>1127573</v>
      </c>
      <c r="B15" t="s">
        <v>129</v>
      </c>
      <c r="L15" s="2">
        <f t="shared" si="0"/>
        <v>0</v>
      </c>
      <c r="M15" s="3">
        <f t="shared" si="1"/>
        <v>41620</v>
      </c>
      <c r="N15" s="4">
        <f t="shared" si="2"/>
        <v>50</v>
      </c>
      <c r="O15" s="4">
        <f t="shared" si="3"/>
        <v>40</v>
      </c>
      <c r="P15" s="4">
        <f t="shared" si="4"/>
        <v>10</v>
      </c>
      <c r="U15" s="1">
        <v>41620</v>
      </c>
      <c r="V15" t="s">
        <v>119</v>
      </c>
      <c r="W15">
        <v>40</v>
      </c>
      <c r="X15">
        <v>10</v>
      </c>
    </row>
    <row r="16" spans="1:128" ht="15.75" hidden="1" thickBot="1" x14ac:dyDescent="0.3">
      <c r="A16">
        <v>264978</v>
      </c>
      <c r="L16" s="2">
        <f t="shared" si="0"/>
        <v>0</v>
      </c>
      <c r="M16" s="3">
        <f t="shared" si="1"/>
        <v>41901</v>
      </c>
      <c r="N16" s="4">
        <f t="shared" si="2"/>
        <v>40</v>
      </c>
      <c r="O16" s="4">
        <f t="shared" si="3"/>
        <v>50</v>
      </c>
      <c r="P16" s="4">
        <f t="shared" si="4"/>
        <v>-10</v>
      </c>
      <c r="Q16" s="1">
        <v>41582</v>
      </c>
      <c r="R16" t="s">
        <v>118</v>
      </c>
      <c r="S16">
        <v>40</v>
      </c>
      <c r="AG16" s="1">
        <v>41621</v>
      </c>
      <c r="AH16" t="s">
        <v>120</v>
      </c>
      <c r="AI16">
        <v>60</v>
      </c>
      <c r="AJ16">
        <v>-20</v>
      </c>
      <c r="AO16" s="1">
        <v>41719</v>
      </c>
      <c r="AP16" t="s">
        <v>121</v>
      </c>
      <c r="AQ16">
        <v>50</v>
      </c>
      <c r="AR16">
        <v>-10</v>
      </c>
      <c r="BA16" s="1">
        <v>41810</v>
      </c>
      <c r="BB16" t="s">
        <v>122</v>
      </c>
      <c r="BC16">
        <v>50</v>
      </c>
      <c r="BD16">
        <v>-10</v>
      </c>
      <c r="BM16" s="1">
        <v>41901</v>
      </c>
      <c r="BN16" t="s">
        <v>123</v>
      </c>
      <c r="BO16">
        <v>50</v>
      </c>
      <c r="BP16">
        <v>-10</v>
      </c>
    </row>
    <row r="17" spans="1:108" ht="15.75" hidden="1" thickBot="1" x14ac:dyDescent="0.3">
      <c r="A17">
        <v>1131907</v>
      </c>
      <c r="L17" s="2">
        <f t="shared" si="0"/>
        <v>0</v>
      </c>
      <c r="M17" s="3">
        <f t="shared" si="1"/>
        <v>41901</v>
      </c>
      <c r="N17" s="4">
        <f t="shared" si="2"/>
        <v>100</v>
      </c>
      <c r="O17" s="4">
        <f t="shared" si="3"/>
        <v>100</v>
      </c>
      <c r="P17" s="4">
        <f t="shared" si="4"/>
        <v>0</v>
      </c>
      <c r="Q17" s="1">
        <v>41873</v>
      </c>
      <c r="R17" t="s">
        <v>118</v>
      </c>
      <c r="S17">
        <v>100</v>
      </c>
      <c r="Y17" s="1">
        <v>41901</v>
      </c>
      <c r="Z17" t="s">
        <v>130</v>
      </c>
      <c r="AA17">
        <v>100</v>
      </c>
      <c r="AB17">
        <v>0</v>
      </c>
    </row>
    <row r="18" spans="1:108" ht="15.75" hidden="1" thickBot="1" x14ac:dyDescent="0.3">
      <c r="A18">
        <v>1143747</v>
      </c>
      <c r="L18" s="2">
        <f t="shared" si="0"/>
        <v>0</v>
      </c>
      <c r="M18" s="3">
        <f t="shared" si="1"/>
        <v>41581</v>
      </c>
      <c r="N18" s="4">
        <f t="shared" si="2"/>
        <v>90</v>
      </c>
      <c r="O18" s="4">
        <f t="shared" si="3"/>
        <v>90</v>
      </c>
      <c r="P18" s="4" t="str">
        <f t="shared" si="4"/>
        <v/>
      </c>
      <c r="Q18" s="1">
        <v>41581</v>
      </c>
      <c r="R18" t="s">
        <v>118</v>
      </c>
      <c r="S18">
        <v>90</v>
      </c>
    </row>
    <row r="19" spans="1:108" ht="15.75" hidden="1" thickBot="1" x14ac:dyDescent="0.3">
      <c r="A19">
        <v>1137547</v>
      </c>
      <c r="L19" s="2">
        <f t="shared" si="0"/>
        <v>0</v>
      </c>
      <c r="M19" s="3">
        <f t="shared" si="1"/>
        <v>41899</v>
      </c>
      <c r="N19" s="4">
        <f t="shared" si="2"/>
        <v>110</v>
      </c>
      <c r="O19" s="4">
        <f t="shared" si="3"/>
        <v>120</v>
      </c>
      <c r="P19" s="4">
        <f t="shared" si="4"/>
        <v>-10</v>
      </c>
      <c r="BM19" s="1">
        <v>41621</v>
      </c>
      <c r="BN19" t="s">
        <v>123</v>
      </c>
      <c r="BO19">
        <v>90</v>
      </c>
      <c r="BP19">
        <v>20</v>
      </c>
      <c r="BY19" s="1">
        <v>41718</v>
      </c>
      <c r="BZ19" t="s">
        <v>124</v>
      </c>
      <c r="CA19">
        <v>90</v>
      </c>
      <c r="CB19">
        <v>20</v>
      </c>
      <c r="CK19" s="1">
        <v>41808</v>
      </c>
      <c r="CL19" t="s">
        <v>125</v>
      </c>
      <c r="CM19">
        <v>120</v>
      </c>
      <c r="CN19">
        <v>-10</v>
      </c>
      <c r="CW19" s="1">
        <v>41899</v>
      </c>
      <c r="CX19" t="s">
        <v>131</v>
      </c>
      <c r="CY19">
        <v>120</v>
      </c>
      <c r="CZ19">
        <v>-10</v>
      </c>
    </row>
    <row r="20" spans="1:108" ht="15.75" hidden="1" thickBot="1" x14ac:dyDescent="0.3">
      <c r="A20">
        <v>1137044</v>
      </c>
      <c r="L20" s="2">
        <f t="shared" si="0"/>
        <v>0</v>
      </c>
      <c r="M20" s="3">
        <f t="shared" si="1"/>
        <v>41884</v>
      </c>
      <c r="N20" s="4">
        <f t="shared" si="2"/>
        <v>10</v>
      </c>
      <c r="O20" s="4">
        <f t="shared" si="3"/>
        <v>30</v>
      </c>
      <c r="P20" s="4">
        <f t="shared" si="4"/>
        <v>-20</v>
      </c>
      <c r="U20" s="1">
        <v>41884</v>
      </c>
      <c r="V20" t="s">
        <v>119</v>
      </c>
      <c r="W20">
        <v>30</v>
      </c>
      <c r="X20">
        <v>-20</v>
      </c>
      <c r="AO20" s="1">
        <v>41621</v>
      </c>
      <c r="AP20" t="s">
        <v>121</v>
      </c>
      <c r="AQ20">
        <v>20</v>
      </c>
      <c r="AR20">
        <v>-10</v>
      </c>
      <c r="BA20" s="1">
        <v>41725</v>
      </c>
      <c r="BB20" t="s">
        <v>122</v>
      </c>
      <c r="BC20">
        <v>30</v>
      </c>
      <c r="BD20">
        <v>-20</v>
      </c>
      <c r="BM20" s="1">
        <v>41810</v>
      </c>
      <c r="BN20" t="s">
        <v>123</v>
      </c>
      <c r="BO20">
        <v>30</v>
      </c>
      <c r="BP20">
        <v>-20</v>
      </c>
    </row>
    <row r="21" spans="1:108" ht="15.75" hidden="1" thickBot="1" x14ac:dyDescent="0.3">
      <c r="A21">
        <v>1125531</v>
      </c>
      <c r="L21" s="2">
        <f t="shared" si="0"/>
        <v>0</v>
      </c>
      <c r="M21" s="3">
        <f t="shared" si="1"/>
        <v>41810</v>
      </c>
      <c r="N21" s="4">
        <f t="shared" si="2"/>
        <v>100</v>
      </c>
      <c r="O21" s="4">
        <f t="shared" si="3"/>
        <v>30</v>
      </c>
      <c r="P21" s="4">
        <f t="shared" si="4"/>
        <v>70</v>
      </c>
      <c r="U21" s="1">
        <v>41810</v>
      </c>
      <c r="V21" t="s">
        <v>119</v>
      </c>
      <c r="W21">
        <v>30</v>
      </c>
      <c r="X21">
        <v>70</v>
      </c>
      <c r="CW21" s="1">
        <v>41624</v>
      </c>
      <c r="CX21" t="s">
        <v>131</v>
      </c>
      <c r="CY21">
        <v>10</v>
      </c>
      <c r="CZ21">
        <v>90</v>
      </c>
      <c r="DA21" s="1">
        <v>41719</v>
      </c>
      <c r="DB21" t="s">
        <v>132</v>
      </c>
      <c r="DC21">
        <v>10</v>
      </c>
      <c r="DD21">
        <v>90</v>
      </c>
    </row>
    <row r="22" spans="1:108" ht="15.75" hidden="1" thickBot="1" x14ac:dyDescent="0.3">
      <c r="A22">
        <v>1142272</v>
      </c>
      <c r="L22" s="2">
        <f t="shared" si="0"/>
        <v>0</v>
      </c>
      <c r="M22" s="3">
        <f t="shared" si="1"/>
        <v>41901</v>
      </c>
      <c r="N22" s="4">
        <f t="shared" si="2"/>
        <v>90</v>
      </c>
      <c r="O22" s="4">
        <f t="shared" si="3"/>
        <v>110</v>
      </c>
      <c r="P22" s="4">
        <f t="shared" si="4"/>
        <v>-20</v>
      </c>
      <c r="Q22" s="1">
        <v>41828</v>
      </c>
      <c r="R22" t="s">
        <v>118</v>
      </c>
      <c r="S22">
        <v>90</v>
      </c>
      <c r="AG22" s="1">
        <v>41901</v>
      </c>
      <c r="AH22" t="s">
        <v>120</v>
      </c>
      <c r="AI22">
        <v>110</v>
      </c>
      <c r="AJ22">
        <v>-20</v>
      </c>
    </row>
    <row r="23" spans="1:108" ht="15.75" hidden="1" thickBot="1" x14ac:dyDescent="0.3">
      <c r="A23">
        <v>1136372</v>
      </c>
      <c r="L23" s="2">
        <f t="shared" si="0"/>
        <v>0</v>
      </c>
      <c r="M23" s="3">
        <f t="shared" si="1"/>
        <v>41624</v>
      </c>
      <c r="N23" s="4" t="str">
        <f t="shared" si="2"/>
        <v/>
      </c>
      <c r="O23" s="4">
        <f t="shared" si="3"/>
        <v>10</v>
      </c>
      <c r="P23" s="4" t="str">
        <f t="shared" si="4"/>
        <v/>
      </c>
      <c r="U23" s="1">
        <v>41624</v>
      </c>
      <c r="V23" t="s">
        <v>119</v>
      </c>
      <c r="W23">
        <v>10</v>
      </c>
    </row>
    <row r="24" spans="1:108" ht="15.75" thickBot="1" x14ac:dyDescent="0.3">
      <c r="A24">
        <v>1132274</v>
      </c>
      <c r="D24" t="s">
        <v>127</v>
      </c>
      <c r="F24" t="s">
        <v>129</v>
      </c>
      <c r="L24" s="2">
        <f t="shared" si="0"/>
        <v>1</v>
      </c>
      <c r="M24" s="3">
        <f t="shared" si="1"/>
        <v>41906</v>
      </c>
      <c r="N24" s="4">
        <f t="shared" si="2"/>
        <v>80</v>
      </c>
      <c r="O24" s="4">
        <f t="shared" si="3"/>
        <v>80</v>
      </c>
      <c r="P24" s="4">
        <f t="shared" si="4"/>
        <v>0</v>
      </c>
      <c r="U24" s="1">
        <v>41906</v>
      </c>
      <c r="V24" t="s">
        <v>119</v>
      </c>
      <c r="W24">
        <v>80</v>
      </c>
      <c r="X24">
        <v>0</v>
      </c>
      <c r="AK24" s="1">
        <v>41561</v>
      </c>
      <c r="AL24" t="s">
        <v>133</v>
      </c>
      <c r="AM24">
        <v>50</v>
      </c>
      <c r="AN24">
        <v>30</v>
      </c>
      <c r="AS24" s="1">
        <v>41652</v>
      </c>
      <c r="AT24" t="s">
        <v>134</v>
      </c>
      <c r="AU24">
        <v>40</v>
      </c>
      <c r="AV24">
        <v>40</v>
      </c>
      <c r="BE24" s="1">
        <v>41743</v>
      </c>
      <c r="BF24" t="s">
        <v>135</v>
      </c>
      <c r="BG24">
        <v>50</v>
      </c>
      <c r="BH24">
        <v>30</v>
      </c>
      <c r="BQ24" s="1">
        <v>41834</v>
      </c>
      <c r="BR24" t="s">
        <v>136</v>
      </c>
      <c r="BS24">
        <v>50</v>
      </c>
      <c r="BT24">
        <v>30</v>
      </c>
    </row>
    <row r="25" spans="1:108" ht="15.75" hidden="1" thickBot="1" x14ac:dyDescent="0.3">
      <c r="A25">
        <v>1137546</v>
      </c>
      <c r="L25" s="2">
        <f t="shared" si="0"/>
        <v>0</v>
      </c>
      <c r="M25" s="3">
        <f t="shared" si="1"/>
        <v>41808</v>
      </c>
      <c r="N25" s="4">
        <f t="shared" si="2"/>
        <v>80</v>
      </c>
      <c r="O25" s="4">
        <f t="shared" si="3"/>
        <v>60</v>
      </c>
      <c r="P25" s="4">
        <f t="shared" si="4"/>
        <v>20</v>
      </c>
      <c r="BM25" s="1">
        <v>41621</v>
      </c>
      <c r="BN25" t="s">
        <v>123</v>
      </c>
      <c r="BO25">
        <v>60</v>
      </c>
      <c r="BP25">
        <v>20</v>
      </c>
      <c r="BY25" s="1">
        <v>41719</v>
      </c>
      <c r="BZ25" t="s">
        <v>124</v>
      </c>
      <c r="CA25">
        <v>60</v>
      </c>
      <c r="CB25">
        <v>20</v>
      </c>
      <c r="CK25" s="1">
        <v>41808</v>
      </c>
      <c r="CL25" t="s">
        <v>125</v>
      </c>
      <c r="CM25">
        <v>60</v>
      </c>
      <c r="CN25">
        <v>20</v>
      </c>
    </row>
    <row r="26" spans="1:108" ht="15.75" hidden="1" thickBot="1" x14ac:dyDescent="0.3">
      <c r="A26">
        <v>1139933</v>
      </c>
      <c r="B26">
        <v>1139933</v>
      </c>
      <c r="L26" s="2">
        <f t="shared" si="0"/>
        <v>0</v>
      </c>
      <c r="M26" s="3">
        <f t="shared" si="1"/>
        <v>41627</v>
      </c>
      <c r="N26" s="4">
        <f t="shared" si="2"/>
        <v>80</v>
      </c>
      <c r="O26" s="4">
        <f t="shared" si="3"/>
        <v>80</v>
      </c>
      <c r="P26" s="4" t="str">
        <f t="shared" si="4"/>
        <v/>
      </c>
      <c r="Q26" s="1">
        <v>41627</v>
      </c>
      <c r="R26" t="s">
        <v>118</v>
      </c>
      <c r="S26">
        <v>80</v>
      </c>
    </row>
    <row r="27" spans="1:108" ht="15.75" hidden="1" thickBot="1" x14ac:dyDescent="0.3">
      <c r="A27">
        <v>258817</v>
      </c>
      <c r="L27" s="2">
        <f t="shared" si="0"/>
        <v>0</v>
      </c>
      <c r="M27" s="3">
        <f t="shared" si="1"/>
        <v>41733</v>
      </c>
      <c r="N27" s="4">
        <f t="shared" si="2"/>
        <v>100</v>
      </c>
      <c r="O27" s="4">
        <f t="shared" si="3"/>
        <v>30</v>
      </c>
      <c r="P27" s="4">
        <f t="shared" si="4"/>
        <v>70</v>
      </c>
      <c r="U27" s="1">
        <v>41733</v>
      </c>
      <c r="V27" t="s">
        <v>119</v>
      </c>
      <c r="W27">
        <v>30</v>
      </c>
      <c r="X27">
        <v>70</v>
      </c>
      <c r="AG27" s="1">
        <v>41624</v>
      </c>
      <c r="AH27" t="s">
        <v>120</v>
      </c>
      <c r="AI27">
        <v>70</v>
      </c>
      <c r="AJ27">
        <v>30</v>
      </c>
      <c r="AO27" s="1">
        <v>41719</v>
      </c>
      <c r="AP27" t="s">
        <v>121</v>
      </c>
      <c r="AQ27">
        <v>30</v>
      </c>
      <c r="AR27">
        <v>70</v>
      </c>
    </row>
    <row r="28" spans="1:108" ht="15.75" hidden="1" thickBot="1" x14ac:dyDescent="0.3">
      <c r="A28">
        <v>1127927</v>
      </c>
      <c r="L28" s="2">
        <f t="shared" si="0"/>
        <v>0</v>
      </c>
      <c r="M28" s="3">
        <f t="shared" si="1"/>
        <v>41730</v>
      </c>
      <c r="N28" s="4">
        <f t="shared" si="2"/>
        <v>110</v>
      </c>
      <c r="O28" s="4">
        <f t="shared" si="3"/>
        <v>70</v>
      </c>
      <c r="P28" s="4">
        <f t="shared" si="4"/>
        <v>40</v>
      </c>
      <c r="CW28" s="1">
        <v>41624</v>
      </c>
      <c r="CX28" t="s">
        <v>131</v>
      </c>
      <c r="CY28">
        <v>60</v>
      </c>
      <c r="CZ28">
        <v>50</v>
      </c>
      <c r="DA28" s="1">
        <v>41730</v>
      </c>
      <c r="DB28" t="s">
        <v>132</v>
      </c>
      <c r="DC28">
        <v>70</v>
      </c>
      <c r="DD28">
        <v>40</v>
      </c>
    </row>
    <row r="29" spans="1:108" ht="15.75" hidden="1" thickBot="1" x14ac:dyDescent="0.3">
      <c r="A29">
        <v>1143610</v>
      </c>
      <c r="L29" s="2">
        <f t="shared" si="0"/>
        <v>0</v>
      </c>
      <c r="M29" s="3">
        <f t="shared" si="1"/>
        <v>41596</v>
      </c>
      <c r="N29" s="4">
        <f t="shared" si="2"/>
        <v>0</v>
      </c>
      <c r="O29" s="4">
        <f t="shared" si="3"/>
        <v>0</v>
      </c>
      <c r="P29" s="4" t="str">
        <f t="shared" si="4"/>
        <v/>
      </c>
      <c r="Q29" s="1">
        <v>41596</v>
      </c>
      <c r="R29" t="s">
        <v>118</v>
      </c>
      <c r="S29">
        <v>0</v>
      </c>
    </row>
    <row r="30" spans="1:108" ht="15.75" thickBot="1" x14ac:dyDescent="0.3">
      <c r="A30">
        <v>1139951</v>
      </c>
      <c r="B30" t="s">
        <v>127</v>
      </c>
      <c r="L30" s="2">
        <f t="shared" si="0"/>
        <v>1</v>
      </c>
      <c r="M30" s="3">
        <f t="shared" si="1"/>
        <v>41758</v>
      </c>
      <c r="N30" s="4">
        <f t="shared" si="2"/>
        <v>50</v>
      </c>
      <c r="O30" s="4">
        <f t="shared" si="3"/>
        <v>0</v>
      </c>
      <c r="P30" s="4">
        <f t="shared" si="4"/>
        <v>50</v>
      </c>
      <c r="Q30" s="1">
        <v>41621</v>
      </c>
      <c r="R30" t="s">
        <v>118</v>
      </c>
      <c r="S30">
        <v>50</v>
      </c>
      <c r="U30" s="1">
        <v>41758</v>
      </c>
      <c r="V30" t="s">
        <v>119</v>
      </c>
      <c r="W30">
        <v>0</v>
      </c>
      <c r="X30">
        <v>50</v>
      </c>
      <c r="AG30" s="1">
        <v>41711</v>
      </c>
      <c r="AH30" t="s">
        <v>120</v>
      </c>
      <c r="AI30">
        <v>10</v>
      </c>
      <c r="AJ30">
        <v>40</v>
      </c>
    </row>
    <row r="31" spans="1:108" ht="15.75" hidden="1" thickBot="1" x14ac:dyDescent="0.3">
      <c r="A31">
        <v>1149085</v>
      </c>
      <c r="L31" s="2">
        <f t="shared" si="0"/>
        <v>0</v>
      </c>
      <c r="M31" s="3">
        <f t="shared" si="1"/>
        <v>41887</v>
      </c>
      <c r="N31" s="4">
        <f t="shared" si="2"/>
        <v>80</v>
      </c>
      <c r="O31" s="4">
        <f t="shared" si="3"/>
        <v>80</v>
      </c>
      <c r="P31" s="4" t="str">
        <f t="shared" si="4"/>
        <v/>
      </c>
      <c r="Q31" s="1">
        <v>41887</v>
      </c>
      <c r="R31" t="s">
        <v>118</v>
      </c>
      <c r="S31">
        <v>80</v>
      </c>
    </row>
    <row r="32" spans="1:108" ht="15.75" hidden="1" thickBot="1" x14ac:dyDescent="0.3">
      <c r="A32">
        <v>1138240</v>
      </c>
      <c r="L32" s="2">
        <f t="shared" si="0"/>
        <v>0</v>
      </c>
      <c r="M32" s="3">
        <f t="shared" si="1"/>
        <v>41901</v>
      </c>
      <c r="N32" s="4">
        <f t="shared" si="2"/>
        <v>120</v>
      </c>
      <c r="O32" s="4">
        <f t="shared" si="3"/>
        <v>60</v>
      </c>
      <c r="P32" s="4">
        <f t="shared" si="4"/>
        <v>60</v>
      </c>
      <c r="BA32" s="1">
        <v>41603</v>
      </c>
      <c r="BB32" t="s">
        <v>122</v>
      </c>
      <c r="BC32">
        <v>60</v>
      </c>
      <c r="BD32">
        <v>60</v>
      </c>
      <c r="BQ32" s="1">
        <v>41719</v>
      </c>
      <c r="BR32" t="s">
        <v>136</v>
      </c>
      <c r="BS32">
        <v>60</v>
      </c>
      <c r="BT32">
        <v>60</v>
      </c>
      <c r="CC32" s="1">
        <v>41814</v>
      </c>
      <c r="CD32" t="s">
        <v>137</v>
      </c>
      <c r="CE32">
        <v>80</v>
      </c>
      <c r="CF32">
        <v>40</v>
      </c>
      <c r="CO32" s="1">
        <v>41901</v>
      </c>
      <c r="CP32" t="s">
        <v>138</v>
      </c>
      <c r="CQ32">
        <v>60</v>
      </c>
      <c r="CR32">
        <v>60</v>
      </c>
    </row>
    <row r="33" spans="1:111" ht="15.75" hidden="1" thickBot="1" x14ac:dyDescent="0.3">
      <c r="A33">
        <v>1146418</v>
      </c>
      <c r="L33" s="2">
        <f t="shared" si="0"/>
        <v>0</v>
      </c>
      <c r="M33" s="3">
        <f t="shared" si="1"/>
        <v>41880</v>
      </c>
      <c r="N33" s="4">
        <f t="shared" si="2"/>
        <v>120</v>
      </c>
      <c r="O33" s="4">
        <f t="shared" si="3"/>
        <v>120</v>
      </c>
      <c r="P33" s="4" t="str">
        <f t="shared" si="4"/>
        <v/>
      </c>
      <c r="Q33" s="1">
        <v>41880</v>
      </c>
      <c r="R33" t="s">
        <v>118</v>
      </c>
      <c r="S33">
        <v>120</v>
      </c>
    </row>
    <row r="34" spans="1:111" ht="15.75" hidden="1" thickBot="1" x14ac:dyDescent="0.3">
      <c r="A34">
        <v>1147144</v>
      </c>
      <c r="L34" s="2">
        <f t="shared" si="0"/>
        <v>0</v>
      </c>
      <c r="M34" s="3">
        <f t="shared" si="1"/>
        <v>41901</v>
      </c>
      <c r="N34" s="4" t="str">
        <f t="shared" si="2"/>
        <v/>
      </c>
      <c r="O34" s="4">
        <f t="shared" si="3"/>
        <v>40</v>
      </c>
      <c r="P34" s="4" t="str">
        <f t="shared" si="4"/>
        <v/>
      </c>
      <c r="Y34" s="1">
        <v>41812</v>
      </c>
      <c r="Z34" t="s">
        <v>130</v>
      </c>
      <c r="AA34">
        <v>40</v>
      </c>
      <c r="AG34" s="1">
        <v>41901</v>
      </c>
      <c r="AH34" t="s">
        <v>120</v>
      </c>
      <c r="AI34">
        <v>40</v>
      </c>
    </row>
    <row r="35" spans="1:111" ht="15.75" thickBot="1" x14ac:dyDescent="0.3">
      <c r="A35">
        <v>1141277</v>
      </c>
      <c r="B35" t="s">
        <v>127</v>
      </c>
      <c r="L35" s="2">
        <f t="shared" si="0"/>
        <v>1</v>
      </c>
      <c r="M35" s="3">
        <f t="shared" si="1"/>
        <v>41899</v>
      </c>
      <c r="N35" s="4">
        <f t="shared" si="2"/>
        <v>80</v>
      </c>
      <c r="O35" s="4">
        <f t="shared" si="3"/>
        <v>40</v>
      </c>
      <c r="P35" s="4">
        <f t="shared" si="4"/>
        <v>40</v>
      </c>
      <c r="AG35" s="1">
        <v>41621</v>
      </c>
      <c r="AH35" t="s">
        <v>120</v>
      </c>
      <c r="AI35">
        <v>70</v>
      </c>
      <c r="AJ35">
        <v>10</v>
      </c>
      <c r="AO35" s="1">
        <v>41718</v>
      </c>
      <c r="AP35" t="s">
        <v>121</v>
      </c>
      <c r="AQ35">
        <v>70</v>
      </c>
      <c r="AR35">
        <v>10</v>
      </c>
      <c r="BA35" s="1">
        <v>41808</v>
      </c>
      <c r="BB35" t="s">
        <v>122</v>
      </c>
      <c r="BC35">
        <v>60</v>
      </c>
      <c r="BD35">
        <v>20</v>
      </c>
      <c r="BY35" s="1">
        <v>41899</v>
      </c>
      <c r="BZ35" t="s">
        <v>124</v>
      </c>
      <c r="CA35">
        <v>40</v>
      </c>
      <c r="CB35">
        <v>40</v>
      </c>
    </row>
    <row r="36" spans="1:111" ht="15.75" hidden="1" thickBot="1" x14ac:dyDescent="0.3">
      <c r="A36">
        <v>1147343</v>
      </c>
      <c r="L36" s="2">
        <f t="shared" si="0"/>
        <v>0</v>
      </c>
      <c r="M36" s="3">
        <f t="shared" si="1"/>
        <v>41901</v>
      </c>
      <c r="N36" s="4">
        <f t="shared" si="2"/>
        <v>100</v>
      </c>
      <c r="O36" s="4">
        <f t="shared" si="3"/>
        <v>100</v>
      </c>
      <c r="P36" s="4">
        <f t="shared" si="4"/>
        <v>0</v>
      </c>
      <c r="Q36" s="1">
        <v>41796</v>
      </c>
      <c r="R36" t="s">
        <v>118</v>
      </c>
      <c r="S36">
        <v>100</v>
      </c>
      <c r="U36" s="1">
        <v>41901</v>
      </c>
      <c r="V36" t="s">
        <v>119</v>
      </c>
      <c r="W36">
        <v>100</v>
      </c>
      <c r="X36">
        <v>0</v>
      </c>
    </row>
    <row r="37" spans="1:111" ht="15.75" hidden="1" thickBot="1" x14ac:dyDescent="0.3">
      <c r="A37">
        <v>1135144</v>
      </c>
      <c r="L37" s="2">
        <f t="shared" si="0"/>
        <v>0</v>
      </c>
      <c r="M37" s="3">
        <f t="shared" si="1"/>
        <v>41724</v>
      </c>
      <c r="N37" s="4">
        <f t="shared" si="2"/>
        <v>40</v>
      </c>
      <c r="O37" s="4">
        <f t="shared" si="3"/>
        <v>40</v>
      </c>
      <c r="P37" s="4" t="str">
        <f t="shared" si="4"/>
        <v/>
      </c>
      <c r="Q37" s="1">
        <v>41724</v>
      </c>
      <c r="R37" t="s">
        <v>118</v>
      </c>
      <c r="S37">
        <v>40</v>
      </c>
    </row>
    <row r="38" spans="1:111" ht="15.75" hidden="1" thickBot="1" x14ac:dyDescent="0.3">
      <c r="A38">
        <v>1144326</v>
      </c>
      <c r="L38" s="2">
        <f t="shared" si="0"/>
        <v>0</v>
      </c>
      <c r="M38" s="3">
        <f t="shared" si="1"/>
        <v>41781</v>
      </c>
      <c r="N38" s="4" t="str">
        <f t="shared" si="2"/>
        <v/>
      </c>
      <c r="O38" s="4">
        <f t="shared" si="3"/>
        <v>40</v>
      </c>
      <c r="P38" s="4" t="str">
        <f t="shared" si="4"/>
        <v/>
      </c>
      <c r="U38" s="1">
        <v>41781</v>
      </c>
      <c r="V38" t="s">
        <v>119</v>
      </c>
      <c r="W38">
        <v>40</v>
      </c>
      <c r="AG38" s="1">
        <v>41719</v>
      </c>
      <c r="AH38" t="s">
        <v>120</v>
      </c>
      <c r="AI38">
        <v>90</v>
      </c>
      <c r="DE38" s="1">
        <v>41641</v>
      </c>
      <c r="DF38" t="s">
        <v>139</v>
      </c>
      <c r="DG38">
        <v>100</v>
      </c>
    </row>
    <row r="39" spans="1:111" ht="15.75" hidden="1" thickBot="1" x14ac:dyDescent="0.3">
      <c r="A39">
        <v>1148152</v>
      </c>
      <c r="L39" s="2">
        <f t="shared" si="0"/>
        <v>0</v>
      </c>
      <c r="M39" s="3">
        <f t="shared" si="1"/>
        <v>41841</v>
      </c>
      <c r="N39" s="4">
        <f t="shared" si="2"/>
        <v>90</v>
      </c>
      <c r="O39" s="4">
        <f t="shared" si="3"/>
        <v>90</v>
      </c>
      <c r="P39" s="4" t="str">
        <f t="shared" si="4"/>
        <v/>
      </c>
      <c r="Q39" s="1">
        <v>41841</v>
      </c>
      <c r="R39" t="s">
        <v>118</v>
      </c>
      <c r="S39">
        <v>90</v>
      </c>
    </row>
    <row r="40" spans="1:111" ht="15.75" hidden="1" thickBot="1" x14ac:dyDescent="0.3">
      <c r="A40">
        <v>1149403</v>
      </c>
      <c r="L40" s="2">
        <f t="shared" si="0"/>
        <v>0</v>
      </c>
      <c r="M40" s="3">
        <f t="shared" si="1"/>
        <v>41904</v>
      </c>
      <c r="N40" s="4">
        <f t="shared" si="2"/>
        <v>40</v>
      </c>
      <c r="O40" s="4">
        <f t="shared" si="3"/>
        <v>40</v>
      </c>
      <c r="P40" s="4" t="str">
        <f t="shared" si="4"/>
        <v/>
      </c>
      <c r="Q40" s="1">
        <v>41904</v>
      </c>
      <c r="R40" t="s">
        <v>118</v>
      </c>
      <c r="S40">
        <v>40</v>
      </c>
    </row>
    <row r="41" spans="1:111" ht="15.75" hidden="1" thickBot="1" x14ac:dyDescent="0.3">
      <c r="A41">
        <v>1137846</v>
      </c>
      <c r="L41" s="2">
        <f t="shared" si="0"/>
        <v>0</v>
      </c>
      <c r="M41" s="3">
        <f t="shared" si="1"/>
        <v>41759</v>
      </c>
      <c r="N41" s="4">
        <f t="shared" si="2"/>
        <v>80</v>
      </c>
      <c r="O41" s="4">
        <f t="shared" si="3"/>
        <v>10</v>
      </c>
      <c r="P41" s="4">
        <f t="shared" si="4"/>
        <v>70</v>
      </c>
      <c r="U41" s="1">
        <v>41759</v>
      </c>
      <c r="V41" t="s">
        <v>119</v>
      </c>
      <c r="W41">
        <v>10</v>
      </c>
      <c r="X41">
        <v>70</v>
      </c>
      <c r="BA41" s="1">
        <v>41562</v>
      </c>
      <c r="BB41" t="s">
        <v>122</v>
      </c>
      <c r="BC41">
        <v>30</v>
      </c>
      <c r="BD41">
        <v>50</v>
      </c>
      <c r="BM41" s="1">
        <v>41652</v>
      </c>
      <c r="BN41" t="s">
        <v>123</v>
      </c>
      <c r="BO41">
        <v>30</v>
      </c>
      <c r="BP41">
        <v>50</v>
      </c>
      <c r="BU41" s="1">
        <v>41719</v>
      </c>
      <c r="BV41" t="s">
        <v>140</v>
      </c>
      <c r="BW41">
        <v>30</v>
      </c>
      <c r="BX41">
        <v>50</v>
      </c>
    </row>
    <row r="42" spans="1:111" ht="15.75" hidden="1" thickBot="1" x14ac:dyDescent="0.3">
      <c r="A42">
        <v>1141134</v>
      </c>
      <c r="L42" s="2">
        <f t="shared" si="0"/>
        <v>0</v>
      </c>
      <c r="M42" s="3">
        <f t="shared" si="1"/>
        <v>41884</v>
      </c>
      <c r="N42" s="4">
        <f t="shared" si="2"/>
        <v>160</v>
      </c>
      <c r="O42" s="4">
        <f t="shared" si="3"/>
        <v>20</v>
      </c>
      <c r="P42" s="4">
        <f t="shared" si="4"/>
        <v>140</v>
      </c>
      <c r="U42" s="1">
        <v>41884</v>
      </c>
      <c r="V42" t="s">
        <v>119</v>
      </c>
      <c r="W42">
        <v>20</v>
      </c>
      <c r="X42">
        <v>140</v>
      </c>
      <c r="AO42" s="1">
        <v>41621</v>
      </c>
      <c r="AP42" t="s">
        <v>121</v>
      </c>
      <c r="AQ42">
        <v>40</v>
      </c>
      <c r="AR42">
        <v>120</v>
      </c>
      <c r="BA42" s="1">
        <v>41725</v>
      </c>
      <c r="BB42" t="s">
        <v>122</v>
      </c>
      <c r="BC42">
        <v>20</v>
      </c>
      <c r="BD42">
        <v>140</v>
      </c>
      <c r="BM42" s="1">
        <v>41810</v>
      </c>
      <c r="BN42" t="s">
        <v>123</v>
      </c>
      <c r="BO42">
        <v>10</v>
      </c>
      <c r="BP42">
        <v>150</v>
      </c>
    </row>
    <row r="43" spans="1:111" ht="15.75" hidden="1" thickBot="1" x14ac:dyDescent="0.3">
      <c r="A43">
        <v>1143479</v>
      </c>
      <c r="L43" s="2">
        <f t="shared" si="0"/>
        <v>0</v>
      </c>
      <c r="M43" s="3">
        <f t="shared" si="1"/>
        <v>41569</v>
      </c>
      <c r="N43" s="4">
        <f t="shared" si="2"/>
        <v>80</v>
      </c>
      <c r="O43" s="4">
        <f t="shared" si="3"/>
        <v>80</v>
      </c>
      <c r="P43" s="4" t="str">
        <f t="shared" si="4"/>
        <v/>
      </c>
      <c r="Q43" s="1">
        <v>41569</v>
      </c>
      <c r="R43" t="s">
        <v>118</v>
      </c>
      <c r="S43">
        <v>80</v>
      </c>
    </row>
    <row r="44" spans="1:111" ht="15.75" hidden="1" thickBot="1" x14ac:dyDescent="0.3">
      <c r="A44">
        <v>1126772</v>
      </c>
      <c r="L44" s="2">
        <f t="shared" si="0"/>
        <v>0</v>
      </c>
      <c r="M44" s="3">
        <f t="shared" si="1"/>
        <v>41697</v>
      </c>
      <c r="N44" s="4">
        <f t="shared" si="2"/>
        <v>50</v>
      </c>
      <c r="O44" s="4">
        <f t="shared" si="3"/>
        <v>0</v>
      </c>
      <c r="P44" s="4">
        <f t="shared" si="4"/>
        <v>50</v>
      </c>
      <c r="U44" s="1">
        <v>41697</v>
      </c>
      <c r="V44" t="s">
        <v>119</v>
      </c>
      <c r="W44">
        <v>0</v>
      </c>
      <c r="X44">
        <v>50</v>
      </c>
      <c r="BM44" s="1">
        <v>41621</v>
      </c>
      <c r="BN44" t="s">
        <v>123</v>
      </c>
      <c r="BO44">
        <v>10</v>
      </c>
      <c r="BP44">
        <v>40</v>
      </c>
    </row>
    <row r="45" spans="1:111" ht="15.75" hidden="1" thickBot="1" x14ac:dyDescent="0.3">
      <c r="A45">
        <v>1137844</v>
      </c>
      <c r="L45" s="2">
        <f t="shared" si="0"/>
        <v>0</v>
      </c>
      <c r="M45" s="3">
        <f t="shared" si="1"/>
        <v>41759</v>
      </c>
      <c r="N45" s="4">
        <f t="shared" si="2"/>
        <v>70</v>
      </c>
      <c r="O45" s="4">
        <f t="shared" si="3"/>
        <v>30</v>
      </c>
      <c r="P45" s="4">
        <f t="shared" si="4"/>
        <v>40</v>
      </c>
      <c r="U45" s="1">
        <v>41759</v>
      </c>
      <c r="V45" t="s">
        <v>119</v>
      </c>
      <c r="W45">
        <v>30</v>
      </c>
      <c r="X45">
        <v>40</v>
      </c>
      <c r="BA45" s="1">
        <v>41562</v>
      </c>
      <c r="BB45" t="s">
        <v>122</v>
      </c>
      <c r="BC45">
        <v>40</v>
      </c>
      <c r="BD45">
        <v>30</v>
      </c>
      <c r="BM45" s="1">
        <v>41652</v>
      </c>
      <c r="BN45" t="s">
        <v>123</v>
      </c>
      <c r="BO45">
        <v>40</v>
      </c>
      <c r="BP45">
        <v>30</v>
      </c>
      <c r="BU45" s="1">
        <v>41719</v>
      </c>
      <c r="BV45" t="s">
        <v>140</v>
      </c>
      <c r="BW45">
        <v>30</v>
      </c>
      <c r="BX45">
        <v>40</v>
      </c>
    </row>
    <row r="46" spans="1:111" ht="15.75" hidden="1" thickBot="1" x14ac:dyDescent="0.3">
      <c r="A46">
        <v>249644</v>
      </c>
      <c r="L46" s="2">
        <f t="shared" si="0"/>
        <v>0</v>
      </c>
      <c r="M46" s="3">
        <f t="shared" si="1"/>
        <v>41901</v>
      </c>
      <c r="N46" s="4">
        <f t="shared" si="2"/>
        <v>120</v>
      </c>
      <c r="O46" s="4">
        <f t="shared" si="3"/>
        <v>90</v>
      </c>
      <c r="P46" s="4">
        <f t="shared" si="4"/>
        <v>30</v>
      </c>
      <c r="BE46" s="1">
        <v>41624</v>
      </c>
      <c r="BF46" t="s">
        <v>135</v>
      </c>
      <c r="BG46">
        <v>100</v>
      </c>
      <c r="BH46">
        <v>20</v>
      </c>
      <c r="BQ46" s="1">
        <v>41719</v>
      </c>
      <c r="BR46" t="s">
        <v>136</v>
      </c>
      <c r="BS46">
        <v>100</v>
      </c>
      <c r="BT46">
        <v>20</v>
      </c>
      <c r="CG46" s="1">
        <v>41830</v>
      </c>
      <c r="CH46" t="s">
        <v>141</v>
      </c>
      <c r="CI46">
        <v>130</v>
      </c>
      <c r="CJ46">
        <v>-10</v>
      </c>
      <c r="CS46" s="1">
        <v>41901</v>
      </c>
      <c r="CT46" t="s">
        <v>142</v>
      </c>
      <c r="CU46">
        <v>90</v>
      </c>
      <c r="CV46">
        <v>30</v>
      </c>
    </row>
    <row r="47" spans="1:111" ht="15.75" hidden="1" thickBot="1" x14ac:dyDescent="0.3">
      <c r="A47">
        <v>1145333</v>
      </c>
      <c r="L47" s="2">
        <f t="shared" si="0"/>
        <v>0</v>
      </c>
      <c r="M47" s="3">
        <f t="shared" si="1"/>
        <v>41681</v>
      </c>
      <c r="N47" s="4" t="str">
        <f t="shared" si="2"/>
        <v/>
      </c>
      <c r="O47" s="4" t="str">
        <f t="shared" si="3"/>
        <v/>
      </c>
      <c r="P47" s="4" t="str">
        <f t="shared" si="4"/>
        <v/>
      </c>
      <c r="Q47" s="1">
        <v>41681</v>
      </c>
      <c r="R47" t="s">
        <v>118</v>
      </c>
    </row>
    <row r="48" spans="1:111" ht="15.75" hidden="1" thickBot="1" x14ac:dyDescent="0.3">
      <c r="A48">
        <v>1140018</v>
      </c>
      <c r="L48" s="2">
        <f t="shared" si="0"/>
        <v>0</v>
      </c>
      <c r="M48" s="3">
        <f t="shared" si="1"/>
        <v>41901</v>
      </c>
      <c r="N48" s="4">
        <f t="shared" si="2"/>
        <v>120</v>
      </c>
      <c r="O48" s="4">
        <f t="shared" si="3"/>
        <v>100</v>
      </c>
      <c r="P48" s="4">
        <f t="shared" si="4"/>
        <v>20</v>
      </c>
      <c r="BA48" s="1">
        <v>41621</v>
      </c>
      <c r="BB48" t="s">
        <v>122</v>
      </c>
      <c r="BC48">
        <v>90</v>
      </c>
      <c r="BD48">
        <v>30</v>
      </c>
      <c r="BI48" s="1">
        <v>41719</v>
      </c>
      <c r="BJ48" t="s">
        <v>143</v>
      </c>
      <c r="BK48">
        <v>110</v>
      </c>
      <c r="BL48">
        <v>10</v>
      </c>
      <c r="BU48" s="1">
        <v>41812</v>
      </c>
      <c r="BV48" t="s">
        <v>140</v>
      </c>
      <c r="BW48">
        <v>100</v>
      </c>
      <c r="BX48">
        <v>20</v>
      </c>
      <c r="CG48" s="1">
        <v>41901</v>
      </c>
      <c r="CH48" t="s">
        <v>141</v>
      </c>
      <c r="CI48">
        <v>100</v>
      </c>
      <c r="CJ48">
        <v>20</v>
      </c>
    </row>
    <row r="49" spans="1:100" ht="15.75" hidden="1" thickBot="1" x14ac:dyDescent="0.3">
      <c r="A49">
        <v>1140303</v>
      </c>
      <c r="L49" s="2">
        <f t="shared" si="0"/>
        <v>0</v>
      </c>
      <c r="M49" s="3">
        <f t="shared" si="1"/>
        <v>41810</v>
      </c>
      <c r="N49" s="4">
        <f t="shared" si="2"/>
        <v>90</v>
      </c>
      <c r="O49" s="4">
        <f t="shared" si="3"/>
        <v>70</v>
      </c>
      <c r="P49" s="4">
        <f t="shared" si="4"/>
        <v>20</v>
      </c>
      <c r="U49" s="1">
        <v>41810</v>
      </c>
      <c r="V49" t="s">
        <v>119</v>
      </c>
      <c r="W49">
        <v>70</v>
      </c>
      <c r="X49">
        <v>20</v>
      </c>
      <c r="AO49" s="1">
        <v>41618</v>
      </c>
      <c r="AP49" t="s">
        <v>121</v>
      </c>
      <c r="AQ49">
        <v>90</v>
      </c>
      <c r="AR49">
        <v>0</v>
      </c>
      <c r="BA49" s="1">
        <v>41719</v>
      </c>
      <c r="BB49" t="s">
        <v>122</v>
      </c>
      <c r="BC49">
        <v>70</v>
      </c>
      <c r="BD49">
        <v>20</v>
      </c>
    </row>
    <row r="50" spans="1:100" ht="15.75" thickBot="1" x14ac:dyDescent="0.3">
      <c r="A50">
        <v>264204</v>
      </c>
      <c r="C50" t="s">
        <v>129</v>
      </c>
      <c r="E50" t="s">
        <v>127</v>
      </c>
      <c r="L50" s="2">
        <f t="shared" si="0"/>
        <v>1</v>
      </c>
      <c r="M50" s="3">
        <f t="shared" si="1"/>
        <v>41834</v>
      </c>
      <c r="N50" s="4">
        <f t="shared" si="2"/>
        <v>70</v>
      </c>
      <c r="O50" s="4">
        <f t="shared" si="3"/>
        <v>50</v>
      </c>
      <c r="P50" s="4">
        <f t="shared" si="4"/>
        <v>20</v>
      </c>
      <c r="BQ50" s="1">
        <v>41624</v>
      </c>
      <c r="BR50" t="s">
        <v>136</v>
      </c>
      <c r="BS50">
        <v>70</v>
      </c>
      <c r="BT50">
        <v>0</v>
      </c>
      <c r="CG50" s="1">
        <v>41719</v>
      </c>
      <c r="CH50" t="s">
        <v>141</v>
      </c>
      <c r="CI50">
        <v>70</v>
      </c>
      <c r="CJ50">
        <v>0</v>
      </c>
      <c r="CS50" s="1">
        <v>41834</v>
      </c>
      <c r="CT50" t="s">
        <v>142</v>
      </c>
      <c r="CU50">
        <v>50</v>
      </c>
      <c r="CV50">
        <v>20</v>
      </c>
    </row>
    <row r="51" spans="1:100" ht="15.75" hidden="1" thickBot="1" x14ac:dyDescent="0.3">
      <c r="A51">
        <v>1139438</v>
      </c>
      <c r="L51" s="2">
        <f t="shared" si="0"/>
        <v>0</v>
      </c>
      <c r="M51" s="3">
        <f t="shared" si="1"/>
        <v>41901</v>
      </c>
      <c r="N51" s="4">
        <f t="shared" si="2"/>
        <v>100</v>
      </c>
      <c r="O51" s="4">
        <f t="shared" si="3"/>
        <v>50</v>
      </c>
      <c r="P51" s="4">
        <f t="shared" si="4"/>
        <v>50</v>
      </c>
      <c r="AO51" s="1">
        <v>41568</v>
      </c>
      <c r="AP51" t="s">
        <v>121</v>
      </c>
      <c r="AQ51">
        <v>70</v>
      </c>
      <c r="AR51">
        <v>30</v>
      </c>
      <c r="BA51" s="1">
        <v>41661</v>
      </c>
      <c r="BB51" t="s">
        <v>122</v>
      </c>
      <c r="BC51">
        <v>70</v>
      </c>
      <c r="BD51">
        <v>30</v>
      </c>
      <c r="BM51" s="1">
        <v>41719</v>
      </c>
      <c r="BN51" t="s">
        <v>123</v>
      </c>
      <c r="BO51">
        <v>70</v>
      </c>
      <c r="BP51">
        <v>30</v>
      </c>
      <c r="BU51" s="1">
        <v>41806</v>
      </c>
      <c r="BV51" t="s">
        <v>140</v>
      </c>
      <c r="BW51">
        <v>40</v>
      </c>
      <c r="BX51">
        <v>60</v>
      </c>
      <c r="CG51" s="1">
        <v>41901</v>
      </c>
      <c r="CH51" t="s">
        <v>141</v>
      </c>
      <c r="CI51">
        <v>50</v>
      </c>
      <c r="CJ51">
        <v>50</v>
      </c>
    </row>
    <row r="52" spans="1:100" ht="15.75" hidden="1" thickBot="1" x14ac:dyDescent="0.3">
      <c r="A52">
        <v>1143607</v>
      </c>
      <c r="L52" s="2">
        <f t="shared" si="0"/>
        <v>0</v>
      </c>
      <c r="M52" s="3">
        <f t="shared" si="1"/>
        <v>41904</v>
      </c>
      <c r="N52" s="4">
        <f t="shared" si="2"/>
        <v>140</v>
      </c>
      <c r="O52" s="4">
        <f t="shared" si="3"/>
        <v>60</v>
      </c>
      <c r="P52" s="4">
        <f t="shared" si="4"/>
        <v>80</v>
      </c>
      <c r="Q52" s="1">
        <v>41576</v>
      </c>
      <c r="R52" t="s">
        <v>118</v>
      </c>
      <c r="S52">
        <v>140</v>
      </c>
      <c r="U52" s="1">
        <v>41904</v>
      </c>
      <c r="V52" t="s">
        <v>119</v>
      </c>
      <c r="W52">
        <v>60</v>
      </c>
      <c r="X52">
        <v>80</v>
      </c>
      <c r="AG52" s="1">
        <v>41621</v>
      </c>
      <c r="AH52" t="s">
        <v>120</v>
      </c>
      <c r="AI52">
        <v>130</v>
      </c>
      <c r="AJ52">
        <v>10</v>
      </c>
      <c r="AO52" s="1">
        <v>41719</v>
      </c>
      <c r="AP52" t="s">
        <v>121</v>
      </c>
      <c r="AQ52">
        <v>80</v>
      </c>
      <c r="AR52">
        <v>60</v>
      </c>
      <c r="BA52" s="1">
        <v>41810</v>
      </c>
      <c r="BB52" t="s">
        <v>122</v>
      </c>
      <c r="BC52">
        <v>80</v>
      </c>
      <c r="BD52">
        <v>60</v>
      </c>
    </row>
    <row r="53" spans="1:100" ht="15.75" hidden="1" thickBot="1" x14ac:dyDescent="0.3">
      <c r="A53">
        <v>1131801</v>
      </c>
      <c r="L53" s="2">
        <f t="shared" si="0"/>
        <v>0</v>
      </c>
      <c r="M53" s="3">
        <f t="shared" si="1"/>
        <v>41884</v>
      </c>
      <c r="N53" s="4" t="str">
        <f t="shared" si="2"/>
        <v/>
      </c>
      <c r="O53" s="4">
        <f t="shared" si="3"/>
        <v>40</v>
      </c>
      <c r="P53" s="4" t="str">
        <f t="shared" si="4"/>
        <v/>
      </c>
      <c r="U53" s="1">
        <v>41884</v>
      </c>
      <c r="V53" t="s">
        <v>119</v>
      </c>
      <c r="W53">
        <v>40</v>
      </c>
      <c r="BM53" s="1">
        <v>41621</v>
      </c>
      <c r="BN53" t="s">
        <v>123</v>
      </c>
      <c r="BO53">
        <v>60</v>
      </c>
      <c r="BY53" s="1">
        <v>41725</v>
      </c>
      <c r="BZ53" t="s">
        <v>124</v>
      </c>
      <c r="CA53">
        <v>40</v>
      </c>
      <c r="CK53" s="1">
        <v>41810</v>
      </c>
      <c r="CL53" t="s">
        <v>125</v>
      </c>
      <c r="CM53">
        <v>30</v>
      </c>
    </row>
    <row r="54" spans="1:100" ht="15.75" hidden="1" thickBot="1" x14ac:dyDescent="0.3">
      <c r="A54">
        <v>1132748</v>
      </c>
      <c r="C54" t="s">
        <v>129</v>
      </c>
      <c r="L54" s="2">
        <f t="shared" si="0"/>
        <v>0</v>
      </c>
      <c r="M54" s="3">
        <f t="shared" si="1"/>
        <v>41621</v>
      </c>
      <c r="N54" s="4">
        <f t="shared" si="2"/>
        <v>90</v>
      </c>
      <c r="O54" s="4">
        <f t="shared" si="3"/>
        <v>40</v>
      </c>
      <c r="P54" s="4">
        <f t="shared" si="4"/>
        <v>50</v>
      </c>
      <c r="U54" s="1">
        <v>41621</v>
      </c>
      <c r="V54" t="s">
        <v>119</v>
      </c>
      <c r="W54">
        <v>40</v>
      </c>
      <c r="X54">
        <v>50</v>
      </c>
    </row>
    <row r="55" spans="1:100" ht="15.75" hidden="1" thickBot="1" x14ac:dyDescent="0.3">
      <c r="A55">
        <v>1147860</v>
      </c>
      <c r="L55" s="2">
        <f t="shared" si="0"/>
        <v>0</v>
      </c>
      <c r="M55" s="3">
        <f t="shared" si="1"/>
        <v>41900</v>
      </c>
      <c r="N55" s="4">
        <f t="shared" si="2"/>
        <v>80</v>
      </c>
      <c r="O55" s="4">
        <f t="shared" si="3"/>
        <v>70</v>
      </c>
      <c r="P55" s="4">
        <f t="shared" si="4"/>
        <v>10</v>
      </c>
      <c r="Q55" s="1">
        <v>41810</v>
      </c>
      <c r="R55" t="s">
        <v>118</v>
      </c>
      <c r="S55">
        <v>80</v>
      </c>
      <c r="AG55" s="1">
        <v>41900</v>
      </c>
      <c r="AH55" t="s">
        <v>120</v>
      </c>
      <c r="AI55">
        <v>70</v>
      </c>
      <c r="AJ55">
        <v>10</v>
      </c>
    </row>
    <row r="56" spans="1:100" ht="15.75" hidden="1" thickBot="1" x14ac:dyDescent="0.3">
      <c r="A56">
        <v>1136341</v>
      </c>
      <c r="L56" s="2">
        <f t="shared" si="0"/>
        <v>0</v>
      </c>
      <c r="M56" s="3">
        <f t="shared" si="1"/>
        <v>41810</v>
      </c>
      <c r="N56" s="4">
        <f t="shared" si="2"/>
        <v>110</v>
      </c>
      <c r="O56" s="4">
        <f t="shared" si="3"/>
        <v>30</v>
      </c>
      <c r="P56" s="4">
        <f t="shared" si="4"/>
        <v>80</v>
      </c>
      <c r="U56" s="1">
        <v>41810</v>
      </c>
      <c r="V56" t="s">
        <v>119</v>
      </c>
      <c r="W56">
        <v>30</v>
      </c>
      <c r="X56">
        <v>80</v>
      </c>
      <c r="BY56" s="1">
        <v>41624</v>
      </c>
      <c r="BZ56" t="s">
        <v>124</v>
      </c>
      <c r="CA56">
        <v>50</v>
      </c>
      <c r="CB56">
        <v>60</v>
      </c>
      <c r="CK56" s="1">
        <v>41719</v>
      </c>
      <c r="CL56" t="s">
        <v>125</v>
      </c>
      <c r="CM56">
        <v>40</v>
      </c>
      <c r="CN56">
        <v>70</v>
      </c>
    </row>
    <row r="57" spans="1:100" ht="15.75" hidden="1" thickBot="1" x14ac:dyDescent="0.3">
      <c r="A57">
        <v>1144965</v>
      </c>
      <c r="L57" s="2">
        <f t="shared" si="0"/>
        <v>0</v>
      </c>
      <c r="M57" s="3">
        <f t="shared" si="1"/>
        <v>41673</v>
      </c>
      <c r="N57" s="4">
        <f t="shared" si="2"/>
        <v>60</v>
      </c>
      <c r="O57" s="4">
        <f t="shared" si="3"/>
        <v>60</v>
      </c>
      <c r="P57" s="4" t="str">
        <f t="shared" si="4"/>
        <v/>
      </c>
      <c r="Q57" s="1">
        <v>41673</v>
      </c>
      <c r="R57" t="s">
        <v>118</v>
      </c>
      <c r="S57">
        <v>60</v>
      </c>
    </row>
    <row r="58" spans="1:100" ht="15.75" hidden="1" thickBot="1" x14ac:dyDescent="0.3">
      <c r="A58">
        <v>1142413</v>
      </c>
      <c r="L58" s="2">
        <f t="shared" si="0"/>
        <v>0</v>
      </c>
      <c r="M58" s="3">
        <f t="shared" si="1"/>
        <v>41810</v>
      </c>
      <c r="N58" s="4">
        <f t="shared" si="2"/>
        <v>80</v>
      </c>
      <c r="O58" s="4">
        <f t="shared" si="3"/>
        <v>70</v>
      </c>
      <c r="P58" s="4">
        <f t="shared" si="4"/>
        <v>10</v>
      </c>
      <c r="U58" s="1">
        <v>41810</v>
      </c>
      <c r="V58" t="s">
        <v>119</v>
      </c>
      <c r="W58">
        <v>70</v>
      </c>
      <c r="X58">
        <v>10</v>
      </c>
      <c r="AS58" s="1">
        <v>41621</v>
      </c>
      <c r="AT58" t="s">
        <v>134</v>
      </c>
      <c r="AU58">
        <v>90</v>
      </c>
      <c r="AV58">
        <v>-10</v>
      </c>
      <c r="BE58" s="1">
        <v>41719</v>
      </c>
      <c r="BF58" t="s">
        <v>135</v>
      </c>
      <c r="BG58">
        <v>50</v>
      </c>
      <c r="BH58">
        <v>30</v>
      </c>
    </row>
    <row r="59" spans="1:100" ht="15.75" hidden="1" thickBot="1" x14ac:dyDescent="0.3">
      <c r="A59">
        <v>1148577</v>
      </c>
      <c r="L59" s="2">
        <f t="shared" si="0"/>
        <v>0</v>
      </c>
      <c r="M59" s="3">
        <f t="shared" si="1"/>
        <v>41901</v>
      </c>
      <c r="N59" s="4">
        <f t="shared" si="2"/>
        <v>80</v>
      </c>
      <c r="O59" s="4">
        <f t="shared" si="3"/>
        <v>90</v>
      </c>
      <c r="P59" s="4">
        <f t="shared" si="4"/>
        <v>-10</v>
      </c>
      <c r="Q59" s="1">
        <v>41863</v>
      </c>
      <c r="R59" t="s">
        <v>118</v>
      </c>
      <c r="S59">
        <v>80</v>
      </c>
      <c r="AG59" s="1">
        <v>41901</v>
      </c>
      <c r="AH59" t="s">
        <v>120</v>
      </c>
      <c r="AI59">
        <v>90</v>
      </c>
      <c r="AJ59">
        <v>-10</v>
      </c>
    </row>
  </sheetData>
  <autoFilter ref="L1:DX59">
    <filterColumn colId="0">
      <filters>
        <filter val="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PECFAS_DHIP_Wash_FY14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Dalrymple</dc:creator>
  <cp:lastModifiedBy>James Dalrymple</cp:lastModifiedBy>
  <dcterms:created xsi:type="dcterms:W3CDTF">2015-01-14T20:18:22Z</dcterms:created>
  <dcterms:modified xsi:type="dcterms:W3CDTF">2015-01-14T20:20:06Z</dcterms:modified>
</cp:coreProperties>
</file>