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ocuments\GitHub\EpiML\data\excelsheets\"/>
    </mc:Choice>
  </mc:AlternateContent>
  <bookViews>
    <workbookView xWindow="1056" yWindow="60" windowWidth="23952" windowHeight="128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3" i="1" l="1"/>
  <c r="E37" i="1"/>
  <c r="E4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5" i="1"/>
  <c r="L48" i="1"/>
  <c r="L47" i="1"/>
  <c r="L46" i="1"/>
  <c r="L45" i="1"/>
  <c r="O45" i="1" s="1"/>
  <c r="E45" i="1" s="1"/>
  <c r="L44" i="1"/>
  <c r="O44" i="1" s="1"/>
  <c r="E44" i="1" s="1"/>
  <c r="L43" i="1"/>
  <c r="L42" i="1"/>
  <c r="O42" i="1" s="1"/>
  <c r="E42" i="1" s="1"/>
  <c r="L41" i="1"/>
  <c r="O41" i="1" s="1"/>
  <c r="D41" i="1" s="1"/>
  <c r="L40" i="1"/>
  <c r="L39" i="1"/>
  <c r="L38" i="1"/>
  <c r="L37" i="1"/>
  <c r="O37" i="1" s="1"/>
  <c r="I37" i="1" s="1"/>
  <c r="L36" i="1"/>
  <c r="O36" i="1" s="1"/>
  <c r="L35" i="1"/>
  <c r="L34" i="1"/>
  <c r="L33" i="1"/>
  <c r="O33" i="1" s="1"/>
  <c r="I33" i="1" s="1"/>
  <c r="L32" i="1"/>
  <c r="L31" i="1"/>
  <c r="L30" i="1"/>
  <c r="O30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5" i="1"/>
  <c r="I30" i="1" l="1"/>
  <c r="E30" i="1"/>
  <c r="D30" i="1"/>
  <c r="E36" i="1"/>
  <c r="D36" i="1"/>
  <c r="I36" i="1"/>
  <c r="O32" i="1"/>
  <c r="O40" i="1"/>
  <c r="O48" i="1"/>
  <c r="E48" i="1" s="1"/>
  <c r="D37" i="1"/>
  <c r="D33" i="1"/>
  <c r="O34" i="1"/>
  <c r="O38" i="1"/>
  <c r="O46" i="1"/>
  <c r="E46" i="1" s="1"/>
  <c r="O31" i="1"/>
  <c r="O35" i="1"/>
  <c r="O39" i="1"/>
  <c r="O43" i="1"/>
  <c r="E43" i="1" s="1"/>
  <c r="O47" i="1"/>
  <c r="E47" i="1" s="1"/>
  <c r="D35" i="1" l="1"/>
  <c r="E35" i="1"/>
  <c r="I35" i="1"/>
  <c r="I34" i="1"/>
  <c r="E34" i="1"/>
  <c r="D34" i="1"/>
  <c r="D40" i="1"/>
  <c r="E40" i="1"/>
  <c r="D31" i="1"/>
  <c r="I31" i="1"/>
  <c r="E31" i="1"/>
  <c r="D32" i="1"/>
  <c r="I32" i="1"/>
  <c r="E32" i="1"/>
  <c r="D39" i="1"/>
  <c r="E39" i="1"/>
  <c r="I39" i="1"/>
  <c r="I38" i="1"/>
  <c r="E38" i="1"/>
  <c r="D38" i="1"/>
</calcChain>
</file>

<file path=xl/sharedStrings.xml><?xml version="1.0" encoding="utf-8"?>
<sst xmlns="http://schemas.openxmlformats.org/spreadsheetml/2006/main" count="80" uniqueCount="20">
  <si>
    <t>NN</t>
  </si>
  <si>
    <t>Source</t>
  </si>
  <si>
    <t>National Notifiable Diseases Surveillance System</t>
  </si>
  <si>
    <t>http://www9.health.gov.au/cda/source/rpt_4_sel.cfm</t>
  </si>
  <si>
    <t>ACT</t>
  </si>
  <si>
    <t>NSW</t>
  </si>
  <si>
    <t>NT</t>
  </si>
  <si>
    <t>QLD</t>
  </si>
  <si>
    <t>SA</t>
  </si>
  <si>
    <t>TAS</t>
  </si>
  <si>
    <t>VIC</t>
  </si>
  <si>
    <t>WA</t>
  </si>
  <si>
    <t>Aust</t>
  </si>
  <si>
    <t>Total in ACT, NSW, SA, TAS, VIC</t>
  </si>
  <si>
    <t>Number of notifications of Hepatitis C (newly acquired)</t>
  </si>
  <si>
    <t>Number of notifications of Hepatitis C (unspecified)*</t>
  </si>
  <si>
    <t>Original data</t>
  </si>
  <si>
    <t>Newly acquired total in ACT, NSW, SA, TAS, VIC</t>
  </si>
  <si>
    <t>Ratio with newly acquired information</t>
  </si>
  <si>
    <t>Updated data (using national rate for HCV notifications where there aren't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</si>
</sst>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1" xfId="1" applyAlignment="1">
      <alignment horizontal="right" vertical="center" wrapText="1"/>
    </xf>
    <xf numFmtId="0" fontId="4" fillId="0" borderId="0" xfId="2"/>
  </cellXfs>
  <cellStyles count="3">
    <cellStyle name="Calculation" xfId="1" builtinId="2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Sheet1!$B$5:$B$23</c:f>
              <c:numCache>
                <c:formatCode>General</c:formatCode>
                <c:ptCount val="19"/>
                <c:pt idx="0">
                  <c:v>325</c:v>
                </c:pt>
                <c:pt idx="1">
                  <c:v>266</c:v>
                </c:pt>
                <c:pt idx="2">
                  <c:v>310</c:v>
                </c:pt>
                <c:pt idx="3">
                  <c:v>287</c:v>
                </c:pt>
                <c:pt idx="4">
                  <c:v>277</c:v>
                </c:pt>
                <c:pt idx="5">
                  <c:v>212</c:v>
                </c:pt>
                <c:pt idx="6">
                  <c:v>211</c:v>
                </c:pt>
                <c:pt idx="7">
                  <c:v>225</c:v>
                </c:pt>
                <c:pt idx="8">
                  <c:v>240</c:v>
                </c:pt>
                <c:pt idx="9">
                  <c:v>209</c:v>
                </c:pt>
                <c:pt idx="10">
                  <c:v>158</c:v>
                </c:pt>
                <c:pt idx="11">
                  <c:v>175</c:v>
                </c:pt>
                <c:pt idx="12">
                  <c:v>189</c:v>
                </c:pt>
                <c:pt idx="13">
                  <c:v>195</c:v>
                </c:pt>
                <c:pt idx="14">
                  <c:v>155</c:v>
                </c:pt>
                <c:pt idx="15">
                  <c:v>211</c:v>
                </c:pt>
                <c:pt idx="16">
                  <c:v>179</c:v>
                </c:pt>
                <c:pt idx="17">
                  <c:v>132</c:v>
                </c:pt>
                <c:pt idx="18">
                  <c:v>169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Sheet1!$C$5:$C$23</c:f>
              <c:numCache>
                <c:formatCode>General</c:formatCode>
                <c:ptCount val="19"/>
                <c:pt idx="0">
                  <c:v>6560</c:v>
                </c:pt>
                <c:pt idx="1">
                  <c:v>7069</c:v>
                </c:pt>
                <c:pt idx="2">
                  <c:v>6468</c:v>
                </c:pt>
                <c:pt idx="3">
                  <c:v>6744</c:v>
                </c:pt>
                <c:pt idx="4">
                  <c:v>7693</c:v>
                </c:pt>
                <c:pt idx="5">
                  <c:v>7142</c:v>
                </c:pt>
                <c:pt idx="6">
                  <c:v>7496</c:v>
                </c:pt>
                <c:pt idx="7">
                  <c:v>6022</c:v>
                </c:pt>
                <c:pt idx="8">
                  <c:v>4770</c:v>
                </c:pt>
                <c:pt idx="9">
                  <c:v>4475</c:v>
                </c:pt>
                <c:pt idx="10">
                  <c:v>4114</c:v>
                </c:pt>
                <c:pt idx="11">
                  <c:v>4036</c:v>
                </c:pt>
                <c:pt idx="12">
                  <c:v>4066</c:v>
                </c:pt>
                <c:pt idx="13">
                  <c:v>3399</c:v>
                </c:pt>
                <c:pt idx="14">
                  <c:v>4012</c:v>
                </c:pt>
                <c:pt idx="15">
                  <c:v>3942</c:v>
                </c:pt>
                <c:pt idx="16">
                  <c:v>3320</c:v>
                </c:pt>
                <c:pt idx="17">
                  <c:v>3227</c:v>
                </c:pt>
                <c:pt idx="18">
                  <c:v>3507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Sheet1!$D$5:$D$23</c:f>
              <c:numCache>
                <c:formatCode>General</c:formatCode>
                <c:ptCount val="19"/>
                <c:pt idx="0">
                  <c:v>301</c:v>
                </c:pt>
                <c:pt idx="1">
                  <c:v>214</c:v>
                </c:pt>
                <c:pt idx="2">
                  <c:v>295</c:v>
                </c:pt>
                <c:pt idx="3">
                  <c:v>233</c:v>
                </c:pt>
                <c:pt idx="4">
                  <c:v>192</c:v>
                </c:pt>
                <c:pt idx="5">
                  <c:v>189</c:v>
                </c:pt>
                <c:pt idx="6">
                  <c:v>214</c:v>
                </c:pt>
                <c:pt idx="7">
                  <c:v>200</c:v>
                </c:pt>
                <c:pt idx="8">
                  <c:v>219</c:v>
                </c:pt>
                <c:pt idx="9">
                  <c:v>258</c:v>
                </c:pt>
                <c:pt idx="10">
                  <c:v>255</c:v>
                </c:pt>
                <c:pt idx="11">
                  <c:v>259</c:v>
                </c:pt>
                <c:pt idx="12">
                  <c:v>225</c:v>
                </c:pt>
                <c:pt idx="13">
                  <c:v>203</c:v>
                </c:pt>
                <c:pt idx="14">
                  <c:v>163</c:v>
                </c:pt>
                <c:pt idx="15">
                  <c:v>169</c:v>
                </c:pt>
                <c:pt idx="16">
                  <c:v>205</c:v>
                </c:pt>
                <c:pt idx="17">
                  <c:v>191</c:v>
                </c:pt>
                <c:pt idx="18">
                  <c:v>256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Sheet1!$E$5:$E$23</c:f>
              <c:numCache>
                <c:formatCode>General</c:formatCode>
                <c:ptCount val="19"/>
                <c:pt idx="0">
                  <c:v>2772</c:v>
                </c:pt>
                <c:pt idx="1">
                  <c:v>2759</c:v>
                </c:pt>
                <c:pt idx="2">
                  <c:v>2819</c:v>
                </c:pt>
                <c:pt idx="3">
                  <c:v>2876</c:v>
                </c:pt>
                <c:pt idx="4">
                  <c:v>3004</c:v>
                </c:pt>
                <c:pt idx="5">
                  <c:v>3312</c:v>
                </c:pt>
                <c:pt idx="6">
                  <c:v>2955</c:v>
                </c:pt>
                <c:pt idx="7">
                  <c:v>2866</c:v>
                </c:pt>
                <c:pt idx="8">
                  <c:v>2590</c:v>
                </c:pt>
                <c:pt idx="9">
                  <c:v>2633</c:v>
                </c:pt>
                <c:pt idx="10">
                  <c:v>2623</c:v>
                </c:pt>
                <c:pt idx="11">
                  <c:v>2821</c:v>
                </c:pt>
                <c:pt idx="12">
                  <c:v>2647</c:v>
                </c:pt>
                <c:pt idx="13">
                  <c:v>2602</c:v>
                </c:pt>
                <c:pt idx="14">
                  <c:v>2632</c:v>
                </c:pt>
                <c:pt idx="15">
                  <c:v>2671</c:v>
                </c:pt>
                <c:pt idx="16">
                  <c:v>2407</c:v>
                </c:pt>
                <c:pt idx="17">
                  <c:v>2384</c:v>
                </c:pt>
                <c:pt idx="18">
                  <c:v>2467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Sheet1!$F$5:$F$23</c:f>
              <c:numCache>
                <c:formatCode>General</c:formatCode>
                <c:ptCount val="19"/>
                <c:pt idx="0">
                  <c:v>2157</c:v>
                </c:pt>
                <c:pt idx="1">
                  <c:v>2387</c:v>
                </c:pt>
                <c:pt idx="2">
                  <c:v>1806</c:v>
                </c:pt>
                <c:pt idx="3">
                  <c:v>1699</c:v>
                </c:pt>
                <c:pt idx="4">
                  <c:v>928</c:v>
                </c:pt>
                <c:pt idx="5">
                  <c:v>870</c:v>
                </c:pt>
                <c:pt idx="6">
                  <c:v>789</c:v>
                </c:pt>
                <c:pt idx="7">
                  <c:v>643</c:v>
                </c:pt>
                <c:pt idx="8">
                  <c:v>584</c:v>
                </c:pt>
                <c:pt idx="9">
                  <c:v>609</c:v>
                </c:pt>
                <c:pt idx="10">
                  <c:v>550</c:v>
                </c:pt>
                <c:pt idx="11">
                  <c:v>516</c:v>
                </c:pt>
                <c:pt idx="12">
                  <c:v>578</c:v>
                </c:pt>
                <c:pt idx="13">
                  <c:v>568</c:v>
                </c:pt>
                <c:pt idx="14">
                  <c:v>528</c:v>
                </c:pt>
                <c:pt idx="15">
                  <c:v>491</c:v>
                </c:pt>
                <c:pt idx="16">
                  <c:v>441</c:v>
                </c:pt>
                <c:pt idx="17">
                  <c:v>407</c:v>
                </c:pt>
                <c:pt idx="18">
                  <c:v>414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Sheet1!$G$5:$G$23</c:f>
              <c:numCache>
                <c:formatCode>General</c:formatCode>
                <c:ptCount val="19"/>
                <c:pt idx="0">
                  <c:v>250</c:v>
                </c:pt>
                <c:pt idx="1">
                  <c:v>255</c:v>
                </c:pt>
                <c:pt idx="2">
                  <c:v>200</c:v>
                </c:pt>
                <c:pt idx="3">
                  <c:v>256</c:v>
                </c:pt>
                <c:pt idx="4">
                  <c:v>279</c:v>
                </c:pt>
                <c:pt idx="5">
                  <c:v>300</c:v>
                </c:pt>
                <c:pt idx="6">
                  <c:v>311</c:v>
                </c:pt>
                <c:pt idx="7">
                  <c:v>325</c:v>
                </c:pt>
                <c:pt idx="8">
                  <c:v>340</c:v>
                </c:pt>
                <c:pt idx="9">
                  <c:v>283</c:v>
                </c:pt>
                <c:pt idx="10">
                  <c:v>212</c:v>
                </c:pt>
                <c:pt idx="11">
                  <c:v>261</c:v>
                </c:pt>
                <c:pt idx="12">
                  <c:v>253</c:v>
                </c:pt>
                <c:pt idx="13">
                  <c:v>328</c:v>
                </c:pt>
                <c:pt idx="14">
                  <c:v>259</c:v>
                </c:pt>
                <c:pt idx="15">
                  <c:v>244</c:v>
                </c:pt>
                <c:pt idx="16">
                  <c:v>202</c:v>
                </c:pt>
                <c:pt idx="17">
                  <c:v>239</c:v>
                </c:pt>
                <c:pt idx="18">
                  <c:v>210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Sheet1!$H$5:$H$23</c:f>
              <c:numCache>
                <c:formatCode>General</c:formatCode>
                <c:ptCount val="19"/>
                <c:pt idx="0">
                  <c:v>1981</c:v>
                </c:pt>
                <c:pt idx="1">
                  <c:v>2158</c:v>
                </c:pt>
                <c:pt idx="2">
                  <c:v>2122</c:v>
                </c:pt>
                <c:pt idx="3">
                  <c:v>4137</c:v>
                </c:pt>
                <c:pt idx="4">
                  <c:v>5510</c:v>
                </c:pt>
                <c:pt idx="5">
                  <c:v>5047</c:v>
                </c:pt>
                <c:pt idx="6">
                  <c:v>4496</c:v>
                </c:pt>
                <c:pt idx="7">
                  <c:v>3692</c:v>
                </c:pt>
                <c:pt idx="8">
                  <c:v>3433</c:v>
                </c:pt>
                <c:pt idx="9">
                  <c:v>2866</c:v>
                </c:pt>
                <c:pt idx="10">
                  <c:v>2820</c:v>
                </c:pt>
                <c:pt idx="11">
                  <c:v>2545</c:v>
                </c:pt>
                <c:pt idx="12">
                  <c:v>2612</c:v>
                </c:pt>
                <c:pt idx="13">
                  <c:v>2251</c:v>
                </c:pt>
                <c:pt idx="14">
                  <c:v>2305</c:v>
                </c:pt>
                <c:pt idx="15">
                  <c:v>2367</c:v>
                </c:pt>
                <c:pt idx="16">
                  <c:v>2162</c:v>
                </c:pt>
                <c:pt idx="17">
                  <c:v>2048</c:v>
                </c:pt>
                <c:pt idx="18">
                  <c:v>2128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Sheet1!$I$5:$I$23</c:f>
              <c:numCache>
                <c:formatCode>General</c:formatCode>
                <c:ptCount val="19"/>
                <c:pt idx="0">
                  <c:v>1105</c:v>
                </c:pt>
                <c:pt idx="1">
                  <c:v>1049</c:v>
                </c:pt>
                <c:pt idx="2">
                  <c:v>999</c:v>
                </c:pt>
                <c:pt idx="3">
                  <c:v>1096</c:v>
                </c:pt>
                <c:pt idx="4">
                  <c:v>980</c:v>
                </c:pt>
                <c:pt idx="5">
                  <c:v>1541</c:v>
                </c:pt>
                <c:pt idx="6">
                  <c:v>1190</c:v>
                </c:pt>
                <c:pt idx="7">
                  <c:v>989</c:v>
                </c:pt>
                <c:pt idx="8">
                  <c:v>1064</c:v>
                </c:pt>
                <c:pt idx="9">
                  <c:v>1030</c:v>
                </c:pt>
                <c:pt idx="10">
                  <c:v>950</c:v>
                </c:pt>
                <c:pt idx="11">
                  <c:v>1007</c:v>
                </c:pt>
                <c:pt idx="12">
                  <c:v>1156</c:v>
                </c:pt>
                <c:pt idx="13">
                  <c:v>1255</c:v>
                </c:pt>
                <c:pt idx="14">
                  <c:v>1045</c:v>
                </c:pt>
                <c:pt idx="15">
                  <c:v>988</c:v>
                </c:pt>
                <c:pt idx="16">
                  <c:v>963</c:v>
                </c:pt>
                <c:pt idx="17">
                  <c:v>1011</c:v>
                </c:pt>
                <c:pt idx="18">
                  <c:v>1155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14544"/>
        <c:axId val="353614152"/>
      </c:areaChart>
      <c:catAx>
        <c:axId val="353614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14152"/>
        <c:crosses val="autoZero"/>
        <c:auto val="1"/>
        <c:lblAlgn val="ctr"/>
        <c:lblOffset val="100"/>
        <c:noMultiLvlLbl val="0"/>
      </c:catAx>
      <c:valAx>
        <c:axId val="35361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1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7</xdr:row>
      <xdr:rowOff>15240</xdr:rowOff>
    </xdr:from>
    <xdr:to>
      <xdr:col>11</xdr:col>
      <xdr:colOff>213360</xdr:colOff>
      <xdr:row>22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9.health.gov.au/cda/source/rpt_4_sel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abSelected="1" topLeftCell="A4" workbookViewId="0">
      <selection activeCell="B5" sqref="B5:I23"/>
    </sheetView>
  </sheetViews>
  <sheetFormatPr defaultRowHeight="14.4" x14ac:dyDescent="0.3"/>
  <cols>
    <col min="4" max="4" width="11.5546875" bestFit="1" customWidth="1"/>
  </cols>
  <sheetData>
    <row r="1" spans="1:15" x14ac:dyDescent="0.3">
      <c r="A1" t="s">
        <v>1</v>
      </c>
      <c r="B1" t="s">
        <v>2</v>
      </c>
    </row>
    <row r="2" spans="1:15" x14ac:dyDescent="0.3">
      <c r="B2" s="5" t="s">
        <v>3</v>
      </c>
    </row>
    <row r="3" spans="1:15" x14ac:dyDescent="0.3">
      <c r="A3" t="s">
        <v>15</v>
      </c>
    </row>
    <row r="4" spans="1:15" x14ac:dyDescent="0.3"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L4" t="s">
        <v>17</v>
      </c>
      <c r="O4" t="s">
        <v>13</v>
      </c>
    </row>
    <row r="5" spans="1:15" x14ac:dyDescent="0.3">
      <c r="A5" s="1">
        <v>1995</v>
      </c>
      <c r="B5" s="2">
        <v>325</v>
      </c>
      <c r="C5" s="2">
        <v>6560</v>
      </c>
      <c r="D5" s="2">
        <v>301</v>
      </c>
      <c r="E5" s="2">
        <v>2772</v>
      </c>
      <c r="F5" s="2">
        <v>2157</v>
      </c>
      <c r="G5" s="2">
        <v>250</v>
      </c>
      <c r="H5" s="2">
        <v>1981</v>
      </c>
      <c r="I5" s="2">
        <v>1105</v>
      </c>
      <c r="J5" s="2">
        <v>15451</v>
      </c>
      <c r="L5">
        <f>B5+C5+F5+G5+H5</f>
        <v>11273</v>
      </c>
      <c r="O5">
        <f t="shared" ref="O5:O23" si="0">J5+Z30</f>
        <v>15572</v>
      </c>
    </row>
    <row r="6" spans="1:15" x14ac:dyDescent="0.3">
      <c r="A6" s="1">
        <v>1996</v>
      </c>
      <c r="B6" s="2">
        <v>266</v>
      </c>
      <c r="C6" s="2">
        <v>7069</v>
      </c>
      <c r="D6" s="2">
        <v>214</v>
      </c>
      <c r="E6" s="2">
        <v>2759</v>
      </c>
      <c r="F6" s="2">
        <v>2387</v>
      </c>
      <c r="G6" s="2">
        <v>255</v>
      </c>
      <c r="H6" s="2">
        <v>2158</v>
      </c>
      <c r="I6" s="2">
        <v>1049</v>
      </c>
      <c r="J6" s="2">
        <v>16157</v>
      </c>
      <c r="L6">
        <f t="shared" ref="L6:L23" si="1">B6+C6+F6+G6+H6</f>
        <v>12135</v>
      </c>
      <c r="O6">
        <f t="shared" si="0"/>
        <v>16257</v>
      </c>
    </row>
    <row r="7" spans="1:15" x14ac:dyDescent="0.3">
      <c r="A7" s="1">
        <v>1997</v>
      </c>
      <c r="B7" s="2">
        <v>310</v>
      </c>
      <c r="C7" s="2">
        <v>6468</v>
      </c>
      <c r="D7" s="2">
        <v>295</v>
      </c>
      <c r="E7" s="2">
        <v>2819</v>
      </c>
      <c r="F7" s="2">
        <v>1806</v>
      </c>
      <c r="G7" s="2">
        <v>200</v>
      </c>
      <c r="H7" s="2">
        <v>2122</v>
      </c>
      <c r="I7" s="2">
        <v>999</v>
      </c>
      <c r="J7" s="2">
        <v>15019</v>
      </c>
      <c r="L7">
        <f t="shared" si="1"/>
        <v>10906</v>
      </c>
      <c r="O7">
        <f t="shared" si="0"/>
        <v>15168</v>
      </c>
    </row>
    <row r="8" spans="1:15" x14ac:dyDescent="0.3">
      <c r="A8" s="1">
        <v>1998</v>
      </c>
      <c r="B8" s="2">
        <v>287</v>
      </c>
      <c r="C8" s="2">
        <v>6744</v>
      </c>
      <c r="D8" s="2">
        <v>233</v>
      </c>
      <c r="E8" s="2">
        <v>2876</v>
      </c>
      <c r="F8" s="2">
        <v>1699</v>
      </c>
      <c r="G8" s="2">
        <v>256</v>
      </c>
      <c r="H8" s="2">
        <v>4137</v>
      </c>
      <c r="I8" s="2">
        <v>1096</v>
      </c>
      <c r="J8" s="2">
        <v>17328</v>
      </c>
      <c r="L8">
        <f t="shared" si="1"/>
        <v>13123</v>
      </c>
      <c r="O8">
        <f t="shared" si="0"/>
        <v>17652</v>
      </c>
    </row>
    <row r="9" spans="1:15" x14ac:dyDescent="0.3">
      <c r="A9" s="1">
        <v>1999</v>
      </c>
      <c r="B9" s="2">
        <v>277</v>
      </c>
      <c r="C9" s="2">
        <v>7693</v>
      </c>
      <c r="D9" s="2">
        <v>192</v>
      </c>
      <c r="E9" s="2">
        <v>3004</v>
      </c>
      <c r="F9" s="2">
        <v>928</v>
      </c>
      <c r="G9" s="2">
        <v>279</v>
      </c>
      <c r="H9" s="2">
        <v>5510</v>
      </c>
      <c r="I9" s="2">
        <v>980</v>
      </c>
      <c r="J9" s="2">
        <v>18863</v>
      </c>
      <c r="L9">
        <f t="shared" si="1"/>
        <v>14687</v>
      </c>
      <c r="O9">
        <f t="shared" si="0"/>
        <v>19204</v>
      </c>
    </row>
    <row r="10" spans="1:15" x14ac:dyDescent="0.3">
      <c r="A10" s="1">
        <v>2000</v>
      </c>
      <c r="B10" s="2">
        <v>212</v>
      </c>
      <c r="C10" s="2">
        <v>7142</v>
      </c>
      <c r="D10" s="2">
        <v>189</v>
      </c>
      <c r="E10" s="2">
        <v>3312</v>
      </c>
      <c r="F10" s="2">
        <v>870</v>
      </c>
      <c r="G10" s="2">
        <v>300</v>
      </c>
      <c r="H10" s="2">
        <v>5047</v>
      </c>
      <c r="I10" s="2">
        <v>1541</v>
      </c>
      <c r="J10" s="2">
        <v>18613</v>
      </c>
      <c r="L10">
        <f t="shared" si="1"/>
        <v>13571</v>
      </c>
      <c r="O10">
        <f t="shared" si="0"/>
        <v>19036</v>
      </c>
    </row>
    <row r="11" spans="1:15" x14ac:dyDescent="0.3">
      <c r="A11" s="1">
        <v>2001</v>
      </c>
      <c r="B11" s="2">
        <v>211</v>
      </c>
      <c r="C11" s="2">
        <v>7496</v>
      </c>
      <c r="D11" s="2">
        <v>214</v>
      </c>
      <c r="E11" s="2">
        <v>2955</v>
      </c>
      <c r="F11" s="2">
        <v>789</v>
      </c>
      <c r="G11" s="2">
        <v>311</v>
      </c>
      <c r="H11" s="2">
        <v>4496</v>
      </c>
      <c r="I11" s="2">
        <v>1190</v>
      </c>
      <c r="J11" s="2">
        <v>17662</v>
      </c>
      <c r="L11">
        <f t="shared" si="1"/>
        <v>13303</v>
      </c>
      <c r="O11">
        <f t="shared" si="0"/>
        <v>18169</v>
      </c>
    </row>
    <row r="12" spans="1:15" x14ac:dyDescent="0.3">
      <c r="A12" s="1">
        <v>2002</v>
      </c>
      <c r="B12" s="2">
        <v>225</v>
      </c>
      <c r="C12" s="2">
        <v>6022</v>
      </c>
      <c r="D12" s="2">
        <v>200</v>
      </c>
      <c r="E12" s="2">
        <v>2866</v>
      </c>
      <c r="F12" s="2">
        <v>643</v>
      </c>
      <c r="G12" s="2">
        <v>325</v>
      </c>
      <c r="H12" s="2">
        <v>3692</v>
      </c>
      <c r="I12" s="2">
        <v>989</v>
      </c>
      <c r="J12" s="2">
        <v>14962</v>
      </c>
      <c r="L12">
        <f t="shared" si="1"/>
        <v>10907</v>
      </c>
      <c r="O12">
        <f t="shared" si="0"/>
        <v>15264</v>
      </c>
    </row>
    <row r="13" spans="1:15" x14ac:dyDescent="0.3">
      <c r="A13" s="1">
        <v>2003</v>
      </c>
      <c r="B13" s="2">
        <v>240</v>
      </c>
      <c r="C13" s="2">
        <v>4770</v>
      </c>
      <c r="D13" s="2">
        <v>219</v>
      </c>
      <c r="E13" s="2">
        <v>2590</v>
      </c>
      <c r="F13" s="2">
        <v>584</v>
      </c>
      <c r="G13" s="2">
        <v>340</v>
      </c>
      <c r="H13" s="2">
        <v>3433</v>
      </c>
      <c r="I13" s="2">
        <v>1064</v>
      </c>
      <c r="J13" s="2">
        <v>13240</v>
      </c>
      <c r="L13">
        <f t="shared" si="1"/>
        <v>9367</v>
      </c>
      <c r="O13">
        <f t="shared" si="0"/>
        <v>13578</v>
      </c>
    </row>
    <row r="14" spans="1:15" x14ac:dyDescent="0.3">
      <c r="A14" s="1">
        <v>2004</v>
      </c>
      <c r="B14" s="2">
        <v>209</v>
      </c>
      <c r="C14" s="2">
        <v>4475</v>
      </c>
      <c r="D14" s="2">
        <v>258</v>
      </c>
      <c r="E14" s="2">
        <v>2633</v>
      </c>
      <c r="F14" s="2">
        <v>609</v>
      </c>
      <c r="G14" s="2">
        <v>283</v>
      </c>
      <c r="H14" s="2">
        <v>2866</v>
      </c>
      <c r="I14" s="2">
        <v>1030</v>
      </c>
      <c r="J14" s="2">
        <v>12363</v>
      </c>
      <c r="L14">
        <f t="shared" si="1"/>
        <v>8442</v>
      </c>
      <c r="O14">
        <f t="shared" si="0"/>
        <v>12680</v>
      </c>
    </row>
    <row r="15" spans="1:15" x14ac:dyDescent="0.3">
      <c r="A15" s="1">
        <v>2005</v>
      </c>
      <c r="B15" s="2">
        <v>158</v>
      </c>
      <c r="C15" s="2">
        <v>4114</v>
      </c>
      <c r="D15" s="2">
        <v>255</v>
      </c>
      <c r="E15" s="2">
        <v>2623</v>
      </c>
      <c r="F15" s="2">
        <v>550</v>
      </c>
      <c r="G15" s="2">
        <v>212</v>
      </c>
      <c r="H15" s="2">
        <v>2820</v>
      </c>
      <c r="I15" s="2">
        <v>950</v>
      </c>
      <c r="J15" s="2">
        <v>11682</v>
      </c>
      <c r="L15">
        <f t="shared" si="1"/>
        <v>7854</v>
      </c>
      <c r="O15">
        <f t="shared" si="0"/>
        <v>12068</v>
      </c>
    </row>
    <row r="16" spans="1:15" x14ac:dyDescent="0.3">
      <c r="A16" s="1">
        <v>2006</v>
      </c>
      <c r="B16" s="2">
        <v>175</v>
      </c>
      <c r="C16" s="2">
        <v>4036</v>
      </c>
      <c r="D16" s="2">
        <v>259</v>
      </c>
      <c r="E16" s="2">
        <v>2821</v>
      </c>
      <c r="F16" s="2">
        <v>516</v>
      </c>
      <c r="G16" s="2">
        <v>261</v>
      </c>
      <c r="H16" s="2">
        <v>2545</v>
      </c>
      <c r="I16" s="2">
        <v>1007</v>
      </c>
      <c r="J16" s="2">
        <v>11620</v>
      </c>
      <c r="L16">
        <f t="shared" si="1"/>
        <v>7533</v>
      </c>
      <c r="O16">
        <f t="shared" si="0"/>
        <v>12057</v>
      </c>
    </row>
    <row r="17" spans="1:26" x14ac:dyDescent="0.3">
      <c r="A17" s="1">
        <v>2007</v>
      </c>
      <c r="B17" s="2">
        <v>189</v>
      </c>
      <c r="C17" s="2">
        <v>4066</v>
      </c>
      <c r="D17" s="2">
        <v>225</v>
      </c>
      <c r="E17" s="2">
        <v>2647</v>
      </c>
      <c r="F17" s="2">
        <v>578</v>
      </c>
      <c r="G17" s="2">
        <v>253</v>
      </c>
      <c r="H17" s="2">
        <v>2612</v>
      </c>
      <c r="I17" s="2">
        <v>1156</v>
      </c>
      <c r="J17" s="2">
        <v>11726</v>
      </c>
      <c r="L17">
        <f t="shared" si="1"/>
        <v>7698</v>
      </c>
      <c r="O17">
        <f t="shared" si="0"/>
        <v>12100</v>
      </c>
    </row>
    <row r="18" spans="1:26" x14ac:dyDescent="0.3">
      <c r="A18" s="1">
        <v>2008</v>
      </c>
      <c r="B18" s="2">
        <v>195</v>
      </c>
      <c r="C18" s="2">
        <v>3399</v>
      </c>
      <c r="D18" s="2">
        <v>203</v>
      </c>
      <c r="E18" s="2">
        <v>2602</v>
      </c>
      <c r="F18" s="2">
        <v>568</v>
      </c>
      <c r="G18" s="2">
        <v>328</v>
      </c>
      <c r="H18" s="2">
        <v>2251</v>
      </c>
      <c r="I18" s="2">
        <v>1255</v>
      </c>
      <c r="J18" s="2">
        <v>10801</v>
      </c>
      <c r="L18">
        <f t="shared" si="1"/>
        <v>6741</v>
      </c>
      <c r="O18">
        <f t="shared" si="0"/>
        <v>11165</v>
      </c>
    </row>
    <row r="19" spans="1:26" x14ac:dyDescent="0.3">
      <c r="A19" s="1">
        <v>2009</v>
      </c>
      <c r="B19" s="2">
        <v>155</v>
      </c>
      <c r="C19" s="2">
        <v>4012</v>
      </c>
      <c r="D19" s="2">
        <v>163</v>
      </c>
      <c r="E19" s="2">
        <v>2632</v>
      </c>
      <c r="F19" s="2">
        <v>528</v>
      </c>
      <c r="G19" s="2">
        <v>259</v>
      </c>
      <c r="H19" s="2">
        <v>2305</v>
      </c>
      <c r="I19" s="2">
        <v>1045</v>
      </c>
      <c r="J19" s="2">
        <v>11099</v>
      </c>
      <c r="L19">
        <f t="shared" si="1"/>
        <v>7259</v>
      </c>
      <c r="O19">
        <f t="shared" si="0"/>
        <v>11498</v>
      </c>
    </row>
    <row r="20" spans="1:26" x14ac:dyDescent="0.3">
      <c r="A20" s="1">
        <v>2010</v>
      </c>
      <c r="B20" s="2">
        <v>211</v>
      </c>
      <c r="C20" s="2">
        <v>3942</v>
      </c>
      <c r="D20" s="2">
        <v>169</v>
      </c>
      <c r="E20" s="2">
        <v>2671</v>
      </c>
      <c r="F20" s="2">
        <v>491</v>
      </c>
      <c r="G20" s="2">
        <v>244</v>
      </c>
      <c r="H20" s="2">
        <v>2367</v>
      </c>
      <c r="I20" s="2">
        <v>988</v>
      </c>
      <c r="J20" s="2">
        <v>11083</v>
      </c>
      <c r="L20">
        <f t="shared" si="1"/>
        <v>7255</v>
      </c>
      <c r="O20">
        <f t="shared" si="0"/>
        <v>11483</v>
      </c>
    </row>
    <row r="21" spans="1:26" x14ac:dyDescent="0.3">
      <c r="A21" s="1">
        <v>2011</v>
      </c>
      <c r="B21" s="2">
        <v>179</v>
      </c>
      <c r="C21" s="2">
        <v>3320</v>
      </c>
      <c r="D21" s="2">
        <v>205</v>
      </c>
      <c r="E21" s="2">
        <v>2407</v>
      </c>
      <c r="F21" s="2">
        <v>441</v>
      </c>
      <c r="G21" s="2">
        <v>202</v>
      </c>
      <c r="H21" s="2">
        <v>2162</v>
      </c>
      <c r="I21" s="2">
        <v>963</v>
      </c>
      <c r="J21" s="2">
        <v>9879</v>
      </c>
      <c r="L21">
        <f t="shared" si="1"/>
        <v>6304</v>
      </c>
      <c r="O21">
        <f t="shared" si="0"/>
        <v>10291</v>
      </c>
    </row>
    <row r="22" spans="1:26" x14ac:dyDescent="0.3">
      <c r="A22" s="1">
        <v>2012</v>
      </c>
      <c r="B22" s="2">
        <v>132</v>
      </c>
      <c r="C22" s="2">
        <v>3227</v>
      </c>
      <c r="D22" s="2">
        <v>191</v>
      </c>
      <c r="E22" s="2">
        <v>2384</v>
      </c>
      <c r="F22" s="2">
        <v>407</v>
      </c>
      <c r="G22" s="2">
        <v>239</v>
      </c>
      <c r="H22" s="2">
        <v>2048</v>
      </c>
      <c r="I22" s="2">
        <v>1011</v>
      </c>
      <c r="J22" s="2">
        <v>9639</v>
      </c>
      <c r="L22">
        <f t="shared" si="1"/>
        <v>6053</v>
      </c>
      <c r="O22">
        <f t="shared" si="0"/>
        <v>10127</v>
      </c>
    </row>
    <row r="23" spans="1:26" x14ac:dyDescent="0.3">
      <c r="A23" s="1">
        <v>2013</v>
      </c>
      <c r="B23" s="2">
        <v>169</v>
      </c>
      <c r="C23" s="2">
        <v>3507</v>
      </c>
      <c r="D23" s="2">
        <v>256</v>
      </c>
      <c r="E23" s="2">
        <v>2467</v>
      </c>
      <c r="F23" s="2">
        <v>414</v>
      </c>
      <c r="G23" s="2">
        <v>210</v>
      </c>
      <c r="H23" s="2">
        <v>2128</v>
      </c>
      <c r="I23" s="2">
        <v>1155</v>
      </c>
      <c r="J23" s="2">
        <v>10306</v>
      </c>
      <c r="L23">
        <f t="shared" si="1"/>
        <v>6428</v>
      </c>
      <c r="O23">
        <f t="shared" si="0"/>
        <v>10718</v>
      </c>
    </row>
    <row r="27" spans="1:26" x14ac:dyDescent="0.3">
      <c r="A27" t="s">
        <v>19</v>
      </c>
      <c r="Q27" t="s">
        <v>16</v>
      </c>
    </row>
    <row r="28" spans="1:26" x14ac:dyDescent="0.3">
      <c r="A28" t="s">
        <v>14</v>
      </c>
      <c r="Q28" t="s">
        <v>14</v>
      </c>
    </row>
    <row r="29" spans="1:26" x14ac:dyDescent="0.3">
      <c r="B29" s="3" t="s">
        <v>4</v>
      </c>
      <c r="C29" s="3" t="s">
        <v>5</v>
      </c>
      <c r="D29" s="3" t="s">
        <v>6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L29" t="s">
        <v>17</v>
      </c>
      <c r="O29" t="s">
        <v>18</v>
      </c>
      <c r="R29" s="3" t="s">
        <v>4</v>
      </c>
      <c r="S29" s="3" t="s">
        <v>5</v>
      </c>
      <c r="T29" s="3" t="s">
        <v>6</v>
      </c>
      <c r="U29" s="3" t="s">
        <v>7</v>
      </c>
      <c r="V29" s="3" t="s">
        <v>8</v>
      </c>
      <c r="W29" s="3" t="s">
        <v>9</v>
      </c>
      <c r="X29" s="3" t="s">
        <v>10</v>
      </c>
      <c r="Y29" s="3" t="s">
        <v>11</v>
      </c>
      <c r="Z29" s="3" t="s">
        <v>12</v>
      </c>
    </row>
    <row r="30" spans="1:26" x14ac:dyDescent="0.3">
      <c r="A30" s="1">
        <v>1995</v>
      </c>
      <c r="B30" s="2">
        <v>11</v>
      </c>
      <c r="C30" s="2">
        <v>30</v>
      </c>
      <c r="D30" s="4">
        <f>ROUND(D5*$O30, 0)</f>
        <v>3</v>
      </c>
      <c r="E30" s="4">
        <f>ROUND(E5*$O30, 0)</f>
        <v>30</v>
      </c>
      <c r="F30" s="2">
        <v>69</v>
      </c>
      <c r="G30" s="2">
        <v>3</v>
      </c>
      <c r="H30" s="2">
        <v>8</v>
      </c>
      <c r="I30" s="4">
        <f>ROUND(I5*$O30, 0)</f>
        <v>12</v>
      </c>
      <c r="J30" s="2">
        <v>121</v>
      </c>
      <c r="L30">
        <f t="shared" ref="L30:L48" si="2">R30+S30+V30+W30+X30</f>
        <v>121</v>
      </c>
      <c r="O30">
        <f t="shared" ref="O30:O48" si="3">L30/L5</f>
        <v>1.0733611283597977E-2</v>
      </c>
      <c r="Q30" s="1">
        <v>1995</v>
      </c>
      <c r="R30" s="2">
        <v>11</v>
      </c>
      <c r="S30" s="2">
        <v>30</v>
      </c>
      <c r="T30" s="2" t="s">
        <v>0</v>
      </c>
      <c r="U30" s="2" t="s">
        <v>0</v>
      </c>
      <c r="V30" s="2">
        <v>69</v>
      </c>
      <c r="W30" s="2">
        <v>3</v>
      </c>
      <c r="X30" s="2">
        <v>8</v>
      </c>
      <c r="Y30" s="2" t="s">
        <v>0</v>
      </c>
      <c r="Z30" s="2">
        <v>121</v>
      </c>
    </row>
    <row r="31" spans="1:26" x14ac:dyDescent="0.3">
      <c r="A31" s="1">
        <v>1996</v>
      </c>
      <c r="B31" s="2">
        <v>11</v>
      </c>
      <c r="C31" s="2">
        <v>18</v>
      </c>
      <c r="D31" s="4">
        <f t="shared" ref="D31:E41" si="4">ROUND(D6*$O31, 0)</f>
        <v>2</v>
      </c>
      <c r="E31" s="4">
        <f t="shared" si="4"/>
        <v>23</v>
      </c>
      <c r="F31" s="2">
        <v>64</v>
      </c>
      <c r="G31" s="2">
        <v>4</v>
      </c>
      <c r="H31" s="2">
        <v>3</v>
      </c>
      <c r="I31" s="4">
        <f t="shared" ref="I31" si="5">ROUND(I6*$O31, 0)</f>
        <v>9</v>
      </c>
      <c r="J31" s="2">
        <v>100</v>
      </c>
      <c r="L31">
        <f t="shared" si="2"/>
        <v>100</v>
      </c>
      <c r="O31">
        <f t="shared" si="3"/>
        <v>8.2406262875978579E-3</v>
      </c>
      <c r="Q31" s="1">
        <v>1996</v>
      </c>
      <c r="R31" s="2">
        <v>11</v>
      </c>
      <c r="S31" s="2">
        <v>18</v>
      </c>
      <c r="T31" s="2" t="s">
        <v>0</v>
      </c>
      <c r="U31" s="2" t="s">
        <v>0</v>
      </c>
      <c r="V31" s="2">
        <v>64</v>
      </c>
      <c r="W31" s="2">
        <v>4</v>
      </c>
      <c r="X31" s="2">
        <v>3</v>
      </c>
      <c r="Y31" s="2" t="s">
        <v>0</v>
      </c>
      <c r="Z31" s="2">
        <v>100</v>
      </c>
    </row>
    <row r="32" spans="1:26" x14ac:dyDescent="0.3">
      <c r="A32" s="1">
        <v>1997</v>
      </c>
      <c r="B32" s="2">
        <v>7</v>
      </c>
      <c r="C32" s="2">
        <v>18</v>
      </c>
      <c r="D32" s="4">
        <f t="shared" si="4"/>
        <v>4</v>
      </c>
      <c r="E32" s="4">
        <f t="shared" si="4"/>
        <v>39</v>
      </c>
      <c r="F32" s="2">
        <v>99</v>
      </c>
      <c r="G32" s="2">
        <v>1</v>
      </c>
      <c r="H32" s="2">
        <v>24</v>
      </c>
      <c r="I32" s="4">
        <f t="shared" ref="I32" si="6">ROUND(I7*$O32, 0)</f>
        <v>14</v>
      </c>
      <c r="J32" s="2">
        <v>149</v>
      </c>
      <c r="L32">
        <f t="shared" si="2"/>
        <v>149</v>
      </c>
      <c r="O32">
        <f t="shared" si="3"/>
        <v>1.3662204291215844E-2</v>
      </c>
      <c r="Q32" s="1">
        <v>1997</v>
      </c>
      <c r="R32" s="2">
        <v>7</v>
      </c>
      <c r="S32" s="2">
        <v>18</v>
      </c>
      <c r="T32" s="2" t="s">
        <v>0</v>
      </c>
      <c r="U32" s="2" t="s">
        <v>0</v>
      </c>
      <c r="V32" s="2">
        <v>99</v>
      </c>
      <c r="W32" s="2">
        <v>1</v>
      </c>
      <c r="X32" s="2">
        <v>24</v>
      </c>
      <c r="Y32" s="2" t="s">
        <v>0</v>
      </c>
      <c r="Z32" s="2">
        <v>149</v>
      </c>
    </row>
    <row r="33" spans="1:26" x14ac:dyDescent="0.3">
      <c r="A33" s="1">
        <v>1998</v>
      </c>
      <c r="B33" s="2">
        <v>11</v>
      </c>
      <c r="C33" s="2">
        <v>111</v>
      </c>
      <c r="D33" s="4">
        <f t="shared" si="4"/>
        <v>6</v>
      </c>
      <c r="E33" s="4">
        <f t="shared" si="4"/>
        <v>71</v>
      </c>
      <c r="F33" s="2">
        <v>137</v>
      </c>
      <c r="G33" s="2">
        <v>18</v>
      </c>
      <c r="H33" s="2">
        <v>47</v>
      </c>
      <c r="I33" s="4">
        <f t="shared" ref="I33" si="7">ROUND(I8*$O33, 0)</f>
        <v>27</v>
      </c>
      <c r="J33" s="2">
        <v>324</v>
      </c>
      <c r="L33">
        <f t="shared" si="2"/>
        <v>324</v>
      </c>
      <c r="O33">
        <f t="shared" si="3"/>
        <v>2.4689476491655871E-2</v>
      </c>
      <c r="Q33" s="1">
        <v>1998</v>
      </c>
      <c r="R33" s="2">
        <v>11</v>
      </c>
      <c r="S33" s="2">
        <v>111</v>
      </c>
      <c r="T33" s="2" t="s">
        <v>0</v>
      </c>
      <c r="U33" s="2" t="s">
        <v>0</v>
      </c>
      <c r="V33" s="2">
        <v>137</v>
      </c>
      <c r="W33" s="2">
        <v>18</v>
      </c>
      <c r="X33" s="2">
        <v>47</v>
      </c>
      <c r="Y33" s="2" t="s">
        <v>0</v>
      </c>
      <c r="Z33" s="2">
        <v>324</v>
      </c>
    </row>
    <row r="34" spans="1:26" x14ac:dyDescent="0.3">
      <c r="A34" s="1">
        <v>1999</v>
      </c>
      <c r="B34" s="2">
        <v>24</v>
      </c>
      <c r="C34" s="2">
        <v>104</v>
      </c>
      <c r="D34" s="4">
        <f t="shared" si="4"/>
        <v>4</v>
      </c>
      <c r="E34" s="4">
        <f t="shared" si="4"/>
        <v>70</v>
      </c>
      <c r="F34" s="2">
        <v>89</v>
      </c>
      <c r="G34" s="2">
        <v>17</v>
      </c>
      <c r="H34" s="2">
        <v>107</v>
      </c>
      <c r="I34" s="4">
        <f t="shared" ref="I34" si="8">ROUND(I9*$O34, 0)</f>
        <v>23</v>
      </c>
      <c r="J34" s="2">
        <v>341</v>
      </c>
      <c r="L34">
        <f t="shared" si="2"/>
        <v>341</v>
      </c>
      <c r="O34">
        <f t="shared" si="3"/>
        <v>2.3217811670184517E-2</v>
      </c>
      <c r="Q34" s="1">
        <v>1999</v>
      </c>
      <c r="R34" s="2">
        <v>24</v>
      </c>
      <c r="S34" s="2">
        <v>104</v>
      </c>
      <c r="T34" s="2" t="s">
        <v>0</v>
      </c>
      <c r="U34" s="2" t="s">
        <v>0</v>
      </c>
      <c r="V34" s="2">
        <v>89</v>
      </c>
      <c r="W34" s="2">
        <v>17</v>
      </c>
      <c r="X34" s="2">
        <v>107</v>
      </c>
      <c r="Y34" s="2" t="s">
        <v>0</v>
      </c>
      <c r="Z34" s="2">
        <v>341</v>
      </c>
    </row>
    <row r="35" spans="1:26" x14ac:dyDescent="0.3">
      <c r="A35" s="1">
        <v>2000</v>
      </c>
      <c r="B35" s="2">
        <v>19</v>
      </c>
      <c r="C35" s="2">
        <v>215</v>
      </c>
      <c r="D35" s="4">
        <f t="shared" si="4"/>
        <v>6</v>
      </c>
      <c r="E35" s="4">
        <f t="shared" si="4"/>
        <v>103</v>
      </c>
      <c r="F35" s="2">
        <v>93</v>
      </c>
      <c r="G35" s="2">
        <v>30</v>
      </c>
      <c r="H35" s="2">
        <v>66</v>
      </c>
      <c r="I35" s="4">
        <f t="shared" ref="I35" si="9">ROUND(I10*$O35, 0)</f>
        <v>48</v>
      </c>
      <c r="J35" s="2">
        <v>423</v>
      </c>
      <c r="L35">
        <f t="shared" si="2"/>
        <v>423</v>
      </c>
      <c r="O35">
        <f t="shared" si="3"/>
        <v>3.1169405349642621E-2</v>
      </c>
      <c r="Q35" s="1">
        <v>2000</v>
      </c>
      <c r="R35" s="2">
        <v>19</v>
      </c>
      <c r="S35" s="2">
        <v>215</v>
      </c>
      <c r="T35" s="2" t="s">
        <v>0</v>
      </c>
      <c r="U35" s="2" t="s">
        <v>0</v>
      </c>
      <c r="V35" s="2">
        <v>93</v>
      </c>
      <c r="W35" s="2">
        <v>30</v>
      </c>
      <c r="X35" s="2">
        <v>66</v>
      </c>
      <c r="Y35" s="2" t="s">
        <v>0</v>
      </c>
      <c r="Z35" s="2">
        <v>423</v>
      </c>
    </row>
    <row r="36" spans="1:26" x14ac:dyDescent="0.3">
      <c r="A36" s="1">
        <v>2001</v>
      </c>
      <c r="B36" s="2">
        <v>19</v>
      </c>
      <c r="C36" s="2">
        <v>273</v>
      </c>
      <c r="D36" s="4">
        <f t="shared" si="4"/>
        <v>8</v>
      </c>
      <c r="E36" s="4">
        <f t="shared" si="4"/>
        <v>113</v>
      </c>
      <c r="F36" s="2">
        <v>90</v>
      </c>
      <c r="G36" s="2">
        <v>18</v>
      </c>
      <c r="H36" s="2">
        <v>107</v>
      </c>
      <c r="I36" s="4">
        <f t="shared" ref="I36" si="10">ROUND(I11*$O36, 0)</f>
        <v>45</v>
      </c>
      <c r="J36" s="2">
        <v>507</v>
      </c>
      <c r="L36">
        <f t="shared" si="2"/>
        <v>507</v>
      </c>
      <c r="O36">
        <f t="shared" si="3"/>
        <v>3.8111704126888669E-2</v>
      </c>
      <c r="Q36" s="1">
        <v>2001</v>
      </c>
      <c r="R36" s="2">
        <v>19</v>
      </c>
      <c r="S36" s="2">
        <v>273</v>
      </c>
      <c r="T36" s="2" t="s">
        <v>0</v>
      </c>
      <c r="U36" s="2" t="s">
        <v>0</v>
      </c>
      <c r="V36" s="2">
        <v>90</v>
      </c>
      <c r="W36" s="2">
        <v>18</v>
      </c>
      <c r="X36" s="2">
        <v>107</v>
      </c>
      <c r="Y36" s="2" t="s">
        <v>0</v>
      </c>
      <c r="Z36" s="2">
        <v>507</v>
      </c>
    </row>
    <row r="37" spans="1:26" x14ac:dyDescent="0.3">
      <c r="A37" s="1">
        <v>2002</v>
      </c>
      <c r="B37" s="2">
        <v>8</v>
      </c>
      <c r="C37" s="2">
        <v>143</v>
      </c>
      <c r="D37" s="4">
        <f t="shared" si="4"/>
        <v>6</v>
      </c>
      <c r="E37" s="4">
        <f t="shared" si="4"/>
        <v>79</v>
      </c>
      <c r="F37" s="2">
        <v>45</v>
      </c>
      <c r="G37" s="2">
        <v>15</v>
      </c>
      <c r="H37" s="2">
        <v>91</v>
      </c>
      <c r="I37" s="4">
        <f t="shared" ref="I37" si="11">ROUND(I12*$O37, 0)</f>
        <v>27</v>
      </c>
      <c r="J37" s="2">
        <v>302</v>
      </c>
      <c r="L37">
        <f t="shared" si="2"/>
        <v>302</v>
      </c>
      <c r="O37">
        <f t="shared" si="3"/>
        <v>2.7688640322728521E-2</v>
      </c>
      <c r="Q37" s="1">
        <v>2002</v>
      </c>
      <c r="R37" s="2">
        <v>8</v>
      </c>
      <c r="S37" s="2">
        <v>143</v>
      </c>
      <c r="T37" s="2" t="s">
        <v>0</v>
      </c>
      <c r="U37" s="2" t="s">
        <v>0</v>
      </c>
      <c r="V37" s="2">
        <v>45</v>
      </c>
      <c r="W37" s="2">
        <v>15</v>
      </c>
      <c r="X37" s="2">
        <v>91</v>
      </c>
      <c r="Y37" s="2" t="s">
        <v>0</v>
      </c>
      <c r="Z37" s="2">
        <v>302</v>
      </c>
    </row>
    <row r="38" spans="1:26" x14ac:dyDescent="0.3">
      <c r="A38" s="1">
        <v>2003</v>
      </c>
      <c r="B38" s="2">
        <v>13</v>
      </c>
      <c r="C38" s="2">
        <v>122</v>
      </c>
      <c r="D38" s="4">
        <f t="shared" si="4"/>
        <v>8</v>
      </c>
      <c r="E38" s="4">
        <f t="shared" si="4"/>
        <v>93</v>
      </c>
      <c r="F38" s="2">
        <v>76</v>
      </c>
      <c r="G38" s="2">
        <v>13</v>
      </c>
      <c r="H38" s="2">
        <v>114</v>
      </c>
      <c r="I38" s="4">
        <f t="shared" ref="I38" si="12">ROUND(I13*$O38, 0)</f>
        <v>38</v>
      </c>
      <c r="J38" s="2">
        <v>338</v>
      </c>
      <c r="L38">
        <f t="shared" si="2"/>
        <v>338</v>
      </c>
      <c r="O38">
        <f t="shared" si="3"/>
        <v>3.6084125120102485E-2</v>
      </c>
      <c r="Q38" s="1">
        <v>2003</v>
      </c>
      <c r="R38" s="2">
        <v>13</v>
      </c>
      <c r="S38" s="2">
        <v>122</v>
      </c>
      <c r="T38" s="2" t="s">
        <v>0</v>
      </c>
      <c r="U38" s="2" t="s">
        <v>0</v>
      </c>
      <c r="V38" s="2">
        <v>76</v>
      </c>
      <c r="W38" s="2">
        <v>13</v>
      </c>
      <c r="X38" s="2">
        <v>114</v>
      </c>
      <c r="Y38" s="2" t="s">
        <v>0</v>
      </c>
      <c r="Z38" s="2">
        <v>338</v>
      </c>
    </row>
    <row r="39" spans="1:26" x14ac:dyDescent="0.3">
      <c r="A39" s="1">
        <v>2004</v>
      </c>
      <c r="B39" s="2">
        <v>7</v>
      </c>
      <c r="C39" s="2">
        <v>57</v>
      </c>
      <c r="D39" s="4">
        <f t="shared" si="4"/>
        <v>10</v>
      </c>
      <c r="E39" s="4">
        <f t="shared" si="4"/>
        <v>99</v>
      </c>
      <c r="F39" s="2">
        <v>64</v>
      </c>
      <c r="G39" s="2">
        <v>26</v>
      </c>
      <c r="H39" s="2">
        <v>163</v>
      </c>
      <c r="I39" s="4">
        <f t="shared" ref="I39" si="13">ROUND(I14*$O39, 0)</f>
        <v>39</v>
      </c>
      <c r="J39" s="2">
        <v>317</v>
      </c>
      <c r="L39">
        <f t="shared" si="2"/>
        <v>317</v>
      </c>
      <c r="O39">
        <f t="shared" si="3"/>
        <v>3.7550343520492774E-2</v>
      </c>
      <c r="Q39" s="1">
        <v>2004</v>
      </c>
      <c r="R39" s="2">
        <v>7</v>
      </c>
      <c r="S39" s="2">
        <v>57</v>
      </c>
      <c r="T39" s="2" t="s">
        <v>0</v>
      </c>
      <c r="U39" s="2" t="s">
        <v>0</v>
      </c>
      <c r="V39" s="2">
        <v>64</v>
      </c>
      <c r="W39" s="2">
        <v>26</v>
      </c>
      <c r="X39" s="2">
        <v>163</v>
      </c>
      <c r="Y39" s="2" t="s">
        <v>0</v>
      </c>
      <c r="Z39" s="2">
        <v>317</v>
      </c>
    </row>
    <row r="40" spans="1:26" x14ac:dyDescent="0.3">
      <c r="A40" s="1">
        <v>2005</v>
      </c>
      <c r="B40" s="2">
        <v>15</v>
      </c>
      <c r="C40" s="2">
        <v>44</v>
      </c>
      <c r="D40" s="4">
        <f t="shared" si="4"/>
        <v>9</v>
      </c>
      <c r="E40" s="4">
        <f t="shared" si="4"/>
        <v>94</v>
      </c>
      <c r="F40" s="2">
        <v>53</v>
      </c>
      <c r="G40" s="2">
        <v>28</v>
      </c>
      <c r="H40" s="2">
        <v>141</v>
      </c>
      <c r="I40" s="2">
        <v>105</v>
      </c>
      <c r="J40" s="2">
        <v>386</v>
      </c>
      <c r="L40">
        <f t="shared" si="2"/>
        <v>281</v>
      </c>
      <c r="O40">
        <f t="shared" si="3"/>
        <v>3.5777947542653427E-2</v>
      </c>
      <c r="Q40" s="1">
        <v>2005</v>
      </c>
      <c r="R40" s="2">
        <v>15</v>
      </c>
      <c r="S40" s="2">
        <v>44</v>
      </c>
      <c r="T40" s="2" t="s">
        <v>0</v>
      </c>
      <c r="U40" s="2" t="s">
        <v>0</v>
      </c>
      <c r="V40" s="2">
        <v>53</v>
      </c>
      <c r="W40" s="2">
        <v>28</v>
      </c>
      <c r="X40" s="2">
        <v>141</v>
      </c>
      <c r="Y40" s="2">
        <v>105</v>
      </c>
      <c r="Z40" s="2">
        <v>386</v>
      </c>
    </row>
    <row r="41" spans="1:26" x14ac:dyDescent="0.3">
      <c r="A41" s="1">
        <v>2006</v>
      </c>
      <c r="B41" s="2">
        <v>17</v>
      </c>
      <c r="C41" s="2">
        <v>56</v>
      </c>
      <c r="D41" s="4">
        <f t="shared" si="4"/>
        <v>12</v>
      </c>
      <c r="E41" s="4">
        <f t="shared" si="4"/>
        <v>127</v>
      </c>
      <c r="F41" s="2">
        <v>54</v>
      </c>
      <c r="G41" s="2">
        <v>10</v>
      </c>
      <c r="H41" s="2">
        <v>201</v>
      </c>
      <c r="I41" s="2">
        <v>99</v>
      </c>
      <c r="J41" s="2">
        <v>437</v>
      </c>
      <c r="L41">
        <f t="shared" si="2"/>
        <v>338</v>
      </c>
      <c r="O41">
        <f t="shared" si="3"/>
        <v>4.4869242001858489E-2</v>
      </c>
      <c r="Q41" s="1">
        <v>2006</v>
      </c>
      <c r="R41" s="2">
        <v>17</v>
      </c>
      <c r="S41" s="2">
        <v>56</v>
      </c>
      <c r="T41" s="2" t="s">
        <v>0</v>
      </c>
      <c r="U41" s="2" t="s">
        <v>0</v>
      </c>
      <c r="V41" s="2">
        <v>54</v>
      </c>
      <c r="W41" s="2">
        <v>10</v>
      </c>
      <c r="X41" s="2">
        <v>201</v>
      </c>
      <c r="Y41" s="2">
        <v>99</v>
      </c>
      <c r="Z41" s="2">
        <v>437</v>
      </c>
    </row>
    <row r="42" spans="1:26" x14ac:dyDescent="0.3">
      <c r="A42" s="1">
        <v>2007</v>
      </c>
      <c r="B42" s="2">
        <v>10</v>
      </c>
      <c r="C42" s="2">
        <v>65</v>
      </c>
      <c r="D42" s="2">
        <v>4</v>
      </c>
      <c r="E42" s="4">
        <f t="shared" ref="E42" si="14">ROUND(E17*$O42, 0)</f>
        <v>100</v>
      </c>
      <c r="F42" s="2">
        <v>49</v>
      </c>
      <c r="G42" s="2">
        <v>20</v>
      </c>
      <c r="H42" s="2">
        <v>147</v>
      </c>
      <c r="I42" s="2">
        <v>79</v>
      </c>
      <c r="J42" s="2">
        <v>374</v>
      </c>
      <c r="L42">
        <f t="shared" si="2"/>
        <v>291</v>
      </c>
      <c r="O42">
        <f t="shared" si="3"/>
        <v>3.7802026500389711E-2</v>
      </c>
      <c r="Q42" s="1">
        <v>2007</v>
      </c>
      <c r="R42" s="2">
        <v>10</v>
      </c>
      <c r="S42" s="2">
        <v>65</v>
      </c>
      <c r="T42" s="2">
        <v>4</v>
      </c>
      <c r="U42" s="2" t="s">
        <v>0</v>
      </c>
      <c r="V42" s="2">
        <v>49</v>
      </c>
      <c r="W42" s="2">
        <v>20</v>
      </c>
      <c r="X42" s="2">
        <v>147</v>
      </c>
      <c r="Y42" s="2">
        <v>79</v>
      </c>
      <c r="Z42" s="2">
        <v>374</v>
      </c>
    </row>
    <row r="43" spans="1:26" x14ac:dyDescent="0.3">
      <c r="A43" s="1">
        <v>2008</v>
      </c>
      <c r="B43" s="2">
        <v>6</v>
      </c>
      <c r="C43" s="2">
        <v>26</v>
      </c>
      <c r="D43" s="2">
        <v>6</v>
      </c>
      <c r="E43" s="4">
        <f t="shared" ref="E43" si="15">ROUND(E18*$O43, 0)</f>
        <v>100</v>
      </c>
      <c r="F43" s="2">
        <v>43</v>
      </c>
      <c r="G43" s="2">
        <v>21</v>
      </c>
      <c r="H43" s="2">
        <v>162</v>
      </c>
      <c r="I43" s="2">
        <v>100</v>
      </c>
      <c r="J43" s="2">
        <v>364</v>
      </c>
      <c r="L43">
        <f t="shared" si="2"/>
        <v>258</v>
      </c>
      <c r="O43">
        <f t="shared" si="3"/>
        <v>3.8273253226524258E-2</v>
      </c>
      <c r="Q43" s="1">
        <v>2008</v>
      </c>
      <c r="R43" s="2">
        <v>6</v>
      </c>
      <c r="S43" s="2">
        <v>26</v>
      </c>
      <c r="T43" s="2">
        <v>6</v>
      </c>
      <c r="U43" s="2" t="s">
        <v>0</v>
      </c>
      <c r="V43" s="2">
        <v>43</v>
      </c>
      <c r="W43" s="2">
        <v>21</v>
      </c>
      <c r="X43" s="2">
        <v>162</v>
      </c>
      <c r="Y43" s="2">
        <v>100</v>
      </c>
      <c r="Z43" s="2">
        <v>364</v>
      </c>
    </row>
    <row r="44" spans="1:26" x14ac:dyDescent="0.3">
      <c r="A44" s="1">
        <v>2009</v>
      </c>
      <c r="B44" s="2">
        <v>8</v>
      </c>
      <c r="C44" s="2">
        <v>41</v>
      </c>
      <c r="D44" s="2">
        <v>5</v>
      </c>
      <c r="E44" s="4">
        <f t="shared" ref="E44" si="16">ROUND(E19*$O44, 0)</f>
        <v>109</v>
      </c>
      <c r="F44" s="2">
        <v>35</v>
      </c>
      <c r="G44" s="2">
        <v>22</v>
      </c>
      <c r="H44" s="2">
        <v>195</v>
      </c>
      <c r="I44" s="2">
        <v>93</v>
      </c>
      <c r="J44" s="2">
        <v>399</v>
      </c>
      <c r="L44">
        <f t="shared" si="2"/>
        <v>301</v>
      </c>
      <c r="O44">
        <f t="shared" si="3"/>
        <v>4.1465766634522665E-2</v>
      </c>
      <c r="Q44" s="1">
        <v>2009</v>
      </c>
      <c r="R44" s="2">
        <v>8</v>
      </c>
      <c r="S44" s="2">
        <v>41</v>
      </c>
      <c r="T44" s="2">
        <v>5</v>
      </c>
      <c r="U44" s="2" t="s">
        <v>0</v>
      </c>
      <c r="V44" s="2">
        <v>35</v>
      </c>
      <c r="W44" s="2">
        <v>22</v>
      </c>
      <c r="X44" s="2">
        <v>195</v>
      </c>
      <c r="Y44" s="2">
        <v>93</v>
      </c>
      <c r="Z44" s="2">
        <v>399</v>
      </c>
    </row>
    <row r="45" spans="1:26" x14ac:dyDescent="0.3">
      <c r="A45" s="1">
        <v>2010</v>
      </c>
      <c r="B45" s="2">
        <v>12</v>
      </c>
      <c r="C45" s="2">
        <v>37</v>
      </c>
      <c r="D45" s="2">
        <v>0</v>
      </c>
      <c r="E45" s="4">
        <f t="shared" ref="E45" si="17">ROUND(E20*$O45, 0)</f>
        <v>119</v>
      </c>
      <c r="F45" s="2">
        <v>43</v>
      </c>
      <c r="G45" s="2">
        <v>23</v>
      </c>
      <c r="H45" s="2">
        <v>208</v>
      </c>
      <c r="I45" s="2">
        <v>77</v>
      </c>
      <c r="J45" s="2">
        <v>400</v>
      </c>
      <c r="L45">
        <f t="shared" si="2"/>
        <v>323</v>
      </c>
      <c r="O45">
        <f t="shared" si="3"/>
        <v>4.4521019986216402E-2</v>
      </c>
      <c r="Q45" s="1">
        <v>2010</v>
      </c>
      <c r="R45" s="2">
        <v>12</v>
      </c>
      <c r="S45" s="2">
        <v>37</v>
      </c>
      <c r="T45" s="2">
        <v>0</v>
      </c>
      <c r="U45" s="2" t="s">
        <v>0</v>
      </c>
      <c r="V45" s="2">
        <v>43</v>
      </c>
      <c r="W45" s="2">
        <v>23</v>
      </c>
      <c r="X45" s="2">
        <v>208</v>
      </c>
      <c r="Y45" s="2">
        <v>77</v>
      </c>
      <c r="Z45" s="2">
        <v>400</v>
      </c>
    </row>
    <row r="46" spans="1:26" x14ac:dyDescent="0.3">
      <c r="A46" s="1">
        <v>2011</v>
      </c>
      <c r="B46" s="2">
        <v>10</v>
      </c>
      <c r="C46" s="2">
        <v>52</v>
      </c>
      <c r="D46" s="2">
        <v>3</v>
      </c>
      <c r="E46" s="4">
        <f t="shared" ref="E46" si="18">ROUND(E21*$O46, 0)</f>
        <v>110</v>
      </c>
      <c r="F46" s="2">
        <v>33</v>
      </c>
      <c r="G46" s="2">
        <v>27</v>
      </c>
      <c r="H46" s="2">
        <v>167</v>
      </c>
      <c r="I46" s="2">
        <v>120</v>
      </c>
      <c r="J46" s="2">
        <v>412</v>
      </c>
      <c r="L46">
        <f t="shared" si="2"/>
        <v>289</v>
      </c>
      <c r="O46">
        <f t="shared" si="3"/>
        <v>4.5843908629441626E-2</v>
      </c>
      <c r="Q46" s="1">
        <v>2011</v>
      </c>
      <c r="R46" s="2">
        <v>10</v>
      </c>
      <c r="S46" s="2">
        <v>52</v>
      </c>
      <c r="T46" s="2">
        <v>3</v>
      </c>
      <c r="U46" s="2" t="s">
        <v>0</v>
      </c>
      <c r="V46" s="2">
        <v>33</v>
      </c>
      <c r="W46" s="2">
        <v>27</v>
      </c>
      <c r="X46" s="2">
        <v>167</v>
      </c>
      <c r="Y46" s="2">
        <v>120</v>
      </c>
      <c r="Z46" s="2">
        <v>412</v>
      </c>
    </row>
    <row r="47" spans="1:26" x14ac:dyDescent="0.3">
      <c r="A47" s="1">
        <v>2012</v>
      </c>
      <c r="B47" s="2">
        <v>15</v>
      </c>
      <c r="C47" s="2">
        <v>50</v>
      </c>
      <c r="D47" s="2">
        <v>0</v>
      </c>
      <c r="E47" s="4">
        <f t="shared" ref="E47" si="19">ROUND(E22*$O47, 0)</f>
        <v>142</v>
      </c>
      <c r="F47" s="2">
        <v>80</v>
      </c>
      <c r="G47" s="2">
        <v>23</v>
      </c>
      <c r="H47" s="2">
        <v>192</v>
      </c>
      <c r="I47" s="2">
        <v>128</v>
      </c>
      <c r="J47" s="2">
        <v>488</v>
      </c>
      <c r="L47">
        <f t="shared" si="2"/>
        <v>360</v>
      </c>
      <c r="O47">
        <f t="shared" si="3"/>
        <v>5.9474640674045925E-2</v>
      </c>
      <c r="Q47" s="1">
        <v>2012</v>
      </c>
      <c r="R47" s="2">
        <v>15</v>
      </c>
      <c r="S47" s="2">
        <v>50</v>
      </c>
      <c r="T47" s="2">
        <v>0</v>
      </c>
      <c r="U47" s="2" t="s">
        <v>0</v>
      </c>
      <c r="V47" s="2">
        <v>80</v>
      </c>
      <c r="W47" s="2">
        <v>23</v>
      </c>
      <c r="X47" s="2">
        <v>192</v>
      </c>
      <c r="Y47" s="2">
        <v>128</v>
      </c>
      <c r="Z47" s="2">
        <v>488</v>
      </c>
    </row>
    <row r="48" spans="1:26" x14ac:dyDescent="0.3">
      <c r="A48" s="1">
        <v>2013</v>
      </c>
      <c r="B48" s="2">
        <v>15</v>
      </c>
      <c r="C48" s="2">
        <v>43</v>
      </c>
      <c r="D48" s="2">
        <v>1</v>
      </c>
      <c r="E48" s="4">
        <f t="shared" ref="E48" si="20">ROUND(E23*$O48, 0)</f>
        <v>111</v>
      </c>
      <c r="F48" s="2">
        <v>62</v>
      </c>
      <c r="G48" s="2">
        <v>19</v>
      </c>
      <c r="H48" s="2">
        <v>149</v>
      </c>
      <c r="I48" s="2">
        <v>123</v>
      </c>
      <c r="J48" s="2">
        <v>412</v>
      </c>
      <c r="L48">
        <f t="shared" si="2"/>
        <v>288</v>
      </c>
      <c r="O48">
        <f t="shared" si="3"/>
        <v>4.4803982576229001E-2</v>
      </c>
      <c r="Q48" s="1">
        <v>2013</v>
      </c>
      <c r="R48" s="2">
        <v>15</v>
      </c>
      <c r="S48" s="2">
        <v>43</v>
      </c>
      <c r="T48" s="2">
        <v>1</v>
      </c>
      <c r="U48" s="2" t="s">
        <v>0</v>
      </c>
      <c r="V48" s="2">
        <v>62</v>
      </c>
      <c r="W48" s="2">
        <v>19</v>
      </c>
      <c r="X48" s="2">
        <v>149</v>
      </c>
      <c r="Y48" s="2">
        <v>123</v>
      </c>
      <c r="Z48" s="2">
        <v>412</v>
      </c>
    </row>
  </sheetData>
  <hyperlinks>
    <hyperlink ref="B2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2014-08-13T08:15:58Z</dcterms:created>
  <dcterms:modified xsi:type="dcterms:W3CDTF">2014-08-15T05:29:15Z</dcterms:modified>
</cp:coreProperties>
</file>