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5" yWindow="780" windowWidth="23955" windowHeight="12120" tabRatio="830"/>
  </bookViews>
  <sheets>
    <sheet name="Mortality" sheetId="23" r:id="rId1"/>
    <sheet name="MortalityCalculations" sheetId="5" r:id="rId2"/>
    <sheet name="MaleLifeTable" sheetId="20" r:id="rId3"/>
    <sheet name="FemaleLifeTable" sheetId="21" r:id="rId4"/>
  </sheets>
  <definedNames>
    <definedName name="AAAAAA">MortalityCalculations!#REF!</definedName>
    <definedName name="CalcMortalityDrug">MortalityCalculations!#REF!</definedName>
    <definedName name="DrugMortalityCalc">MortalityCalculations!$A$2</definedName>
    <definedName name="FibrosisAdvancementCalculations">#REF!</definedName>
    <definedName name="HCCMortalityCalc">MortalityCalculations!$A$33</definedName>
    <definedName name="HCVClearanceCalculations">#REF!</definedName>
    <definedName name="IfnEfficacyG1">#REF!</definedName>
    <definedName name="IFNEfficacyG2">#REF!</definedName>
    <definedName name="IFNEfficacyG3">#REF!</definedName>
    <definedName name="IFNEfficacyG4">#REF!</definedName>
    <definedName name="IFNEfficacyG5">#REF!</definedName>
    <definedName name="IFNEfficacyG6">#REF!</definedName>
    <definedName name="Liver_transplant_rate">#REF!</definedName>
    <definedName name="LiverMortalityCalc">MortalityCalculations!$A$31</definedName>
    <definedName name="PegEfficacyG1">#REF!</definedName>
    <definedName name="TransplantMortalityCalc">MortalityCalculations!$A$64</definedName>
  </definedNames>
  <calcPr calcId="145621"/>
</workbook>
</file>

<file path=xl/calcChain.xml><?xml version="1.0" encoding="utf-8"?>
<calcChain xmlns="http://schemas.openxmlformats.org/spreadsheetml/2006/main">
  <c r="H9" i="5" l="1"/>
  <c r="K7" i="5" l="1"/>
  <c r="K8" i="5"/>
  <c r="K9" i="5"/>
  <c r="K10" i="5"/>
  <c r="K11" i="5"/>
  <c r="D9" i="23" s="1"/>
  <c r="K12" i="5"/>
  <c r="D10" i="23" s="1"/>
  <c r="J8" i="5"/>
  <c r="J9" i="5"/>
  <c r="J10" i="5"/>
  <c r="J11" i="5"/>
  <c r="C9" i="23" s="1"/>
  <c r="J12" i="5"/>
  <c r="C10" i="23" s="1"/>
  <c r="J7" i="5"/>
  <c r="I8" i="5"/>
  <c r="I9" i="5"/>
  <c r="I10" i="5"/>
  <c r="I11" i="5"/>
  <c r="B9" i="23" s="1"/>
  <c r="I12" i="5"/>
  <c r="B10" i="23" s="1"/>
  <c r="I7" i="5"/>
  <c r="C24" i="5"/>
  <c r="E77" i="5" l="1"/>
  <c r="E78" i="5" s="1"/>
  <c r="E79" i="5" s="1"/>
  <c r="E80" i="5" s="1"/>
  <c r="E81" i="5" s="1"/>
  <c r="E82" i="5" s="1"/>
  <c r="E83" i="5" s="1"/>
  <c r="E84" i="5" s="1"/>
  <c r="E85" i="5" s="1"/>
  <c r="B24" i="23"/>
  <c r="A24" i="23"/>
  <c r="B16" i="23"/>
  <c r="A16" i="23"/>
  <c r="B76" i="5" l="1"/>
  <c r="B77" i="5" s="1"/>
  <c r="B78" i="5" s="1"/>
  <c r="B79" i="5" s="1"/>
  <c r="B80" i="5" s="1"/>
  <c r="B81" i="5" s="1"/>
  <c r="B82" i="5" s="1"/>
  <c r="B83" i="5" s="1"/>
  <c r="B84" i="5" s="1"/>
  <c r="E71" i="5"/>
  <c r="E70" i="5"/>
  <c r="E69" i="5"/>
  <c r="D71" i="5"/>
  <c r="D70" i="5"/>
  <c r="D69" i="5"/>
  <c r="C56" i="5"/>
  <c r="D48" i="5"/>
  <c r="E48" i="5"/>
  <c r="F48" i="5"/>
  <c r="G48" i="5"/>
  <c r="D49" i="5"/>
  <c r="E49" i="5"/>
  <c r="F49" i="5"/>
  <c r="D50" i="5"/>
  <c r="E50" i="5"/>
  <c r="F50" i="5"/>
  <c r="D51" i="5"/>
  <c r="E51" i="5"/>
  <c r="C61" i="5" s="1"/>
  <c r="E61" i="5" s="1"/>
  <c r="B21" i="23" s="1"/>
  <c r="C49" i="5"/>
  <c r="C50" i="5"/>
  <c r="C51" i="5"/>
  <c r="D47" i="5"/>
  <c r="E47" i="5"/>
  <c r="F47" i="5"/>
  <c r="G47" i="5"/>
  <c r="C57" i="5" s="1"/>
  <c r="C47" i="5"/>
  <c r="C48" i="5"/>
  <c r="B48" i="5"/>
  <c r="B58" i="5" s="1"/>
  <c r="B49" i="5"/>
  <c r="B59" i="5" s="1"/>
  <c r="B50" i="5"/>
  <c r="B60" i="5" s="1"/>
  <c r="B51" i="5"/>
  <c r="B61" i="5" s="1"/>
  <c r="B47" i="5"/>
  <c r="B57" i="5" s="1"/>
  <c r="D46" i="5"/>
  <c r="E46" i="5"/>
  <c r="F46" i="5"/>
  <c r="G46" i="5"/>
  <c r="C46" i="5"/>
  <c r="H61" i="5" l="1"/>
  <c r="D60" i="5"/>
  <c r="A20" i="23" s="1"/>
  <c r="H60" i="5"/>
  <c r="D59" i="5"/>
  <c r="A19" i="23" s="1"/>
  <c r="H59" i="5"/>
  <c r="D58" i="5"/>
  <c r="A18" i="23" s="1"/>
  <c r="I58" i="5"/>
  <c r="I59" i="5" s="1"/>
  <c r="E57" i="5"/>
  <c r="B17" i="23" s="1"/>
  <c r="D57" i="5"/>
  <c r="A17" i="23" s="1"/>
  <c r="H58" i="5"/>
  <c r="D61" i="5"/>
  <c r="A21" i="23" s="1"/>
  <c r="H62" i="5"/>
  <c r="C58" i="5"/>
  <c r="E58" i="5" s="1"/>
  <c r="B18" i="23" s="1"/>
  <c r="C60" i="5"/>
  <c r="E60" i="5" s="1"/>
  <c r="B20" i="23" s="1"/>
  <c r="C59" i="5"/>
  <c r="E59" i="5" s="1"/>
  <c r="B19" i="23" s="1"/>
  <c r="F70" i="5"/>
  <c r="F71" i="5"/>
  <c r="F69" i="5"/>
  <c r="C75" i="5" s="1"/>
  <c r="H8" i="5"/>
  <c r="H10" i="5"/>
  <c r="H11" i="5"/>
  <c r="H12" i="5"/>
  <c r="H7" i="5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J4" i="21"/>
  <c r="J3" i="21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3" i="20"/>
  <c r="I60" i="5" l="1"/>
  <c r="I61" i="5" s="1"/>
  <c r="I62" i="5" s="1"/>
  <c r="C88" i="5"/>
  <c r="C92" i="5" s="1"/>
  <c r="B25" i="23" s="1"/>
  <c r="F76" i="5"/>
  <c r="C83" i="5"/>
  <c r="C82" i="5"/>
  <c r="C81" i="5"/>
  <c r="C80" i="5"/>
  <c r="C84" i="5"/>
  <c r="C79" i="5"/>
  <c r="C78" i="5"/>
  <c r="C77" i="5"/>
  <c r="C76" i="5"/>
  <c r="C89" i="5" l="1"/>
  <c r="C93" i="5" s="1"/>
  <c r="B26" i="23" s="1"/>
  <c r="F77" i="5"/>
  <c r="F78" i="5"/>
  <c r="F79" i="5" s="1"/>
  <c r="F80" i="5" s="1"/>
  <c r="F81" i="5" s="1"/>
  <c r="F82" i="5" s="1"/>
  <c r="F83" i="5" s="1"/>
  <c r="F84" i="5" s="1"/>
  <c r="F85" i="5" s="1"/>
  <c r="F13" i="5"/>
  <c r="F14" i="5" l="1"/>
  <c r="G15" i="5"/>
  <c r="G13" i="5"/>
  <c r="G14" i="5" s="1"/>
  <c r="F15" i="5"/>
  <c r="H13" i="5" l="1"/>
  <c r="I13" i="5" s="1"/>
  <c r="H15" i="5"/>
  <c r="I15" i="5" s="1"/>
  <c r="H14" i="5"/>
  <c r="I14" i="5" s="1"/>
</calcChain>
</file>

<file path=xl/sharedStrings.xml><?xml version="1.0" encoding="utf-8"?>
<sst xmlns="http://schemas.openxmlformats.org/spreadsheetml/2006/main" count="132" uniqueCount="95">
  <si>
    <t>Ref</t>
  </si>
  <si>
    <t>Age</t>
  </si>
  <si>
    <t>HCC</t>
  </si>
  <si>
    <t>Year</t>
  </si>
  <si>
    <t>Transplant</t>
  </si>
  <si>
    <t>Liver failure</t>
  </si>
  <si>
    <t>Deaths</t>
  </si>
  <si>
    <t>Male</t>
  </si>
  <si>
    <t>Female</t>
  </si>
  <si>
    <t>http://www.ncbi.nlm.nih.gov/pubmed/21145812</t>
  </si>
  <si>
    <t>Trends in mortality after diagnosis of hepatitis B or C infection: 1992-2006.</t>
  </si>
  <si>
    <t>&lt;25</t>
  </si>
  <si>
    <t>25-29</t>
  </si>
  <si>
    <t>30-34</t>
  </si>
  <si>
    <t>35+</t>
  </si>
  <si>
    <t>Annual mortality rate (per 100 person years)</t>
  </si>
  <si>
    <t>Person years</t>
  </si>
  <si>
    <t>Group</t>
  </si>
  <si>
    <t>Group (Baseline)</t>
  </si>
  <si>
    <t xml:space="preserve">Calculating a flat additional moratlity rate for PWID (by looking at additional mortality in young people who shouldn't have other death). The  study ran for 16 years. </t>
  </si>
  <si>
    <t>Link</t>
  </si>
  <si>
    <t>lx</t>
  </si>
  <si>
    <t>dx</t>
  </si>
  <si>
    <t>px</t>
  </si>
  <si>
    <t>qx</t>
  </si>
  <si>
    <t>mux</t>
  </si>
  <si>
    <t>ex</t>
  </si>
  <si>
    <t>Lx</t>
  </si>
  <si>
    <t>Tx</t>
  </si>
  <si>
    <t>l%</t>
  </si>
  <si>
    <t>Mortality</t>
  </si>
  <si>
    <t xml:space="preserve">Female Life Table </t>
  </si>
  <si>
    <t>Home</t>
  </si>
  <si>
    <t>Female life table</t>
  </si>
  <si>
    <t>Male life table</t>
  </si>
  <si>
    <t>Age related mortality</t>
  </si>
  <si>
    <t>Male Life Table</t>
  </si>
  <si>
    <t>Liver failure related mortality</t>
  </si>
  <si>
    <t>HCC related mortality</t>
  </si>
  <si>
    <t>Transplant related mortality</t>
  </si>
  <si>
    <t>Young male deaths</t>
  </si>
  <si>
    <t>Young female deaths</t>
  </si>
  <si>
    <t>Young Person deaths</t>
  </si>
  <si>
    <t>Annual rate per 100 py</t>
  </si>
  <si>
    <t>Mortality calculations</t>
  </si>
  <si>
    <t>http://www.ncbi.nlm.nih.gov/pmc/articles/PMC2668555/pdf/zlj1485.pdf</t>
  </si>
  <si>
    <t>Drug-related additional mortality in people with HCV</t>
  </si>
  <si>
    <t>One year survival, 2005, White</t>
  </si>
  <si>
    <t>Hepatocellular Carcinoma Incidence, Mortality, and Survival Trends in the United States From 1975 to 2005</t>
  </si>
  <si>
    <t>Diagnosis year</t>
  </si>
  <si>
    <t>1992-1993</t>
  </si>
  <si>
    <t>1994-1996</t>
  </si>
  <si>
    <t>1997-1999</t>
  </si>
  <si>
    <t>2000-2002</t>
  </si>
  <si>
    <t>2003-2004</t>
  </si>
  <si>
    <t>Survival by year (%)</t>
  </si>
  <si>
    <t>Considering that survival is very similar following the first year following diagnosis, we assume all additional mortality reductions from the first year will continue into following years</t>
  </si>
  <si>
    <t>Proposed mortality rates by year since diagnosis</t>
  </si>
  <si>
    <t>Use this rate for subsequent years?</t>
  </si>
  <si>
    <t>Table 1</t>
  </si>
  <si>
    <t>Table 3</t>
  </si>
  <si>
    <t>http://onlinelibrary.wiley.com/doi/10.1053/jhep.2001.24563/abstract</t>
  </si>
  <si>
    <t>http://www.sciencedirect.com/science/article/pii/S0016508502603853</t>
  </si>
  <si>
    <t>http://onlinelibrary.wiley.com/doi/10.1002/lt.20721/full</t>
  </si>
  <si>
    <t>Table 2, Hepatitis C survival</t>
  </si>
  <si>
    <t>Survival (%)</t>
  </si>
  <si>
    <t>Proability of Survival</t>
  </si>
  <si>
    <t>Years for survival</t>
  </si>
  <si>
    <t>Yearly survival</t>
  </si>
  <si>
    <t>1-year survival</t>
  </si>
  <si>
    <t>Alternate representation (since post first year rates are so similar)</t>
  </si>
  <si>
    <t>Male/female</t>
  </si>
  <si>
    <t>Cumulative Survival</t>
  </si>
  <si>
    <t>Probability of survival in this year</t>
  </si>
  <si>
    <t>Probability of survival this year</t>
  </si>
  <si>
    <t>Annual survial, subsequent years</t>
  </si>
  <si>
    <t>Probability of transplant related mortality</t>
  </si>
  <si>
    <t xml:space="preserve">Source: </t>
  </si>
  <si>
    <t>http://www.aga.gov.au/publications/</t>
  </si>
  <si>
    <t>Probability of transplant mortality in this year</t>
  </si>
  <si>
    <t>Annual probability</t>
  </si>
  <si>
    <t xml:space="preserve">Cumulative Survival </t>
  </si>
  <si>
    <t>http://www.ncbi.nlm.nih.gov/pubmed/18434044</t>
  </si>
  <si>
    <t xml:space="preserve">Stoove (2008) Mortality among injecting drug users in Melbourne: A 16-year follow-up of the Victorian Injecting Cohort Study (VICS) </t>
  </si>
  <si>
    <t>http://www.ncbi.nlm.nih.gov/pubmed/16962883</t>
  </si>
  <si>
    <t>Figure 1, by age, Amin (2006) Causes of death after diagnosis of hepatitis B or hepatitis C infection: a large community-based linkage study</t>
  </si>
  <si>
    <t>Annual probability LCI</t>
  </si>
  <si>
    <t>Annual probability UCI</t>
  </si>
  <si>
    <t>LCI</t>
  </si>
  <si>
    <t>UCI</t>
  </si>
  <si>
    <t>Subsequent years</t>
  </si>
  <si>
    <t>1st year</t>
  </si>
  <si>
    <t>These are estimates for current and future mortality, and may not be represenative of past mortality.</t>
  </si>
  <si>
    <t>Table 2, expanded</t>
  </si>
  <si>
    <t>Excess drug related additional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</si>
</sst>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5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6" fillId="0" borderId="0" applyNumberFormat="0" applyFill="0" applyBorder="0" applyAlignment="0" applyProtection="0"/>
    <xf numFmtId="0" fontId="7" fillId="3" borderId="2" applyNumberFormat="0" applyAlignment="0" applyProtection="0"/>
    <xf numFmtId="0" fontId="5" fillId="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Border="1"/>
    <xf numFmtId="0" fontId="4" fillId="3" borderId="1" xfId="2"/>
    <xf numFmtId="0" fontId="6" fillId="0" borderId="0" xfId="3"/>
    <xf numFmtId="0" fontId="7" fillId="3" borderId="2" xfId="4"/>
    <xf numFmtId="0" fontId="4" fillId="3" borderId="1" xfId="2" applyAlignment="1">
      <alignment wrapText="1"/>
    </xf>
    <xf numFmtId="0" fontId="9" fillId="0" borderId="0" xfId="0" applyFont="1"/>
    <xf numFmtId="0" fontId="3" fillId="2" borderId="1" xfId="1" applyBorder="1"/>
    <xf numFmtId="0" fontId="10" fillId="4" borderId="0" xfId="5" applyFont="1"/>
    <xf numFmtId="0" fontId="11" fillId="5" borderId="0" xfId="3" applyFont="1" applyFill="1" applyAlignment="1">
      <alignment horizontal="center" vertical="center"/>
    </xf>
    <xf numFmtId="0" fontId="12" fillId="5" borderId="0" xfId="0" applyFont="1" applyFill="1"/>
    <xf numFmtId="0" fontId="5" fillId="5" borderId="0" xfId="0" applyFont="1" applyFill="1"/>
    <xf numFmtId="0" fontId="13" fillId="4" borderId="0" xfId="5" applyFont="1"/>
    <xf numFmtId="0" fontId="3" fillId="2" borderId="1" xfId="1" applyBorder="1" applyAlignment="1">
      <alignment wrapText="1"/>
    </xf>
    <xf numFmtId="0" fontId="3" fillId="2" borderId="2" xfId="1" applyBorder="1"/>
    <xf numFmtId="0" fontId="4" fillId="6" borderId="3" xfId="2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6" fillId="6" borderId="7" xfId="3" applyFill="1" applyBorder="1"/>
    <xf numFmtId="0" fontId="0" fillId="6" borderId="7" xfId="0" applyFill="1" applyBorder="1"/>
    <xf numFmtId="0" fontId="0" fillId="6" borderId="8" xfId="0" applyFill="1" applyBorder="1"/>
    <xf numFmtId="0" fontId="11" fillId="8" borderId="0" xfId="3" applyFont="1" applyFill="1" applyAlignment="1">
      <alignment horizontal="center" vertical="center"/>
    </xf>
    <xf numFmtId="0" fontId="12" fillId="8" borderId="0" xfId="0" applyFont="1" applyFill="1"/>
    <xf numFmtId="0" fontId="5" fillId="8" borderId="0" xfId="0" applyFont="1" applyFill="1"/>
    <xf numFmtId="0" fontId="10" fillId="7" borderId="0" xfId="5" applyFont="1" applyFill="1"/>
    <xf numFmtId="0" fontId="5" fillId="7" borderId="0" xfId="5" applyFill="1"/>
    <xf numFmtId="0" fontId="13" fillId="4" borderId="0" xfId="3" applyFont="1" applyFill="1"/>
  </cellXfs>
  <cellStyles count="12">
    <cellStyle name="Accent5" xfId="5" builtinId="45"/>
    <cellStyle name="Calculation" xfId="4" builtinId="22"/>
    <cellStyle name="Comma 2" xfId="7"/>
    <cellStyle name="Good" xfId="1" builtinId="26"/>
    <cellStyle name="Hyperlink" xfId="3" builtinId="8"/>
    <cellStyle name="Hyperlink 2" xfId="9"/>
    <cellStyle name="Normal" xfId="0" builtinId="0"/>
    <cellStyle name="Normal 2" xfId="6"/>
    <cellStyle name="Normal 2 2" xfId="10"/>
    <cellStyle name="Normal 3" xfId="11"/>
    <cellStyle name="Normal 4" xfId="8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MortalityCalculations!$C$6</c:f>
              <c:strCache>
                <c:ptCount val="1"/>
                <c:pt idx="0">
                  <c:v>Annual mortality rate (per 100 person years)</c:v>
                </c:pt>
              </c:strCache>
            </c:strRef>
          </c:tx>
          <c:invertIfNegative val="0"/>
          <c:cat>
            <c:strRef>
              <c:f>MortalityCalculations!$B$7:$B$10</c:f>
              <c:strCache>
                <c:ptCount val="4"/>
                <c:pt idx="0">
                  <c:v>&lt;25</c:v>
                </c:pt>
                <c:pt idx="1">
                  <c:v>25-29</c:v>
                </c:pt>
                <c:pt idx="2">
                  <c:v>30-34</c:v>
                </c:pt>
                <c:pt idx="3">
                  <c:v>35+</c:v>
                </c:pt>
              </c:strCache>
            </c:strRef>
          </c:cat>
          <c:val>
            <c:numRef>
              <c:f>MortalityCalculations!$C$7:$C$10</c:f>
              <c:numCache>
                <c:formatCode>General</c:formatCode>
                <c:ptCount val="4"/>
                <c:pt idx="0">
                  <c:v>0.89</c:v>
                </c:pt>
                <c:pt idx="1">
                  <c:v>0.96</c:v>
                </c:pt>
                <c:pt idx="2">
                  <c:v>1.1200000000000001</c:v>
                </c:pt>
                <c:pt idx="3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649920"/>
        <c:axId val="221672192"/>
      </c:barChart>
      <c:catAx>
        <c:axId val="221649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1672192"/>
        <c:crosses val="autoZero"/>
        <c:auto val="1"/>
        <c:lblAlgn val="ctr"/>
        <c:lblOffset val="100"/>
        <c:noMultiLvlLbl val="0"/>
      </c:catAx>
      <c:valAx>
        <c:axId val="221672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Annual mortality rate </a:t>
                </a:r>
                <a:br>
                  <a:rPr lang="en-AU"/>
                </a:br>
                <a:r>
                  <a:rPr lang="en-AU"/>
                  <a:t>(per 100 person years)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649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MortalityCalculations!$H$57:$H$62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MortalityCalculations!$I$57:$I$62</c:f>
              <c:numCache>
                <c:formatCode>General</c:formatCode>
                <c:ptCount val="6"/>
                <c:pt idx="0">
                  <c:v>1</c:v>
                </c:pt>
                <c:pt idx="1">
                  <c:v>0.47</c:v>
                </c:pt>
                <c:pt idx="2">
                  <c:v>0.35</c:v>
                </c:pt>
                <c:pt idx="3">
                  <c:v>0.28965517241379307</c:v>
                </c:pt>
                <c:pt idx="4">
                  <c:v>0.24137931034482757</c:v>
                </c:pt>
                <c:pt idx="5">
                  <c:v>0.20919540229885056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92288"/>
        <c:axId val="221694208"/>
      </c:scatterChart>
      <c:valAx>
        <c:axId val="221692288"/>
        <c:scaling>
          <c:orientation val="minMax"/>
          <c:max val="5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21694208"/>
        <c:crosses val="autoZero"/>
        <c:crossBetween val="midCat"/>
      </c:valAx>
      <c:valAx>
        <c:axId val="2216942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Probability of Survival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216922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MortalityCalculations!$F$74</c:f>
              <c:strCache>
                <c:ptCount val="1"/>
                <c:pt idx="0">
                  <c:v>Cumulative Survival </c:v>
                </c:pt>
              </c:strCache>
            </c:strRef>
          </c:tx>
          <c:xVal>
            <c:numRef>
              <c:f>MortalityCalculations!$E$75:$E$85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MortalityCalculations!$F$75:$F$85</c:f>
              <c:numCache>
                <c:formatCode>General</c:formatCode>
                <c:ptCount val="11"/>
                <c:pt idx="0">
                  <c:v>1</c:v>
                </c:pt>
                <c:pt idx="1">
                  <c:v>0.83</c:v>
                </c:pt>
                <c:pt idx="2">
                  <c:v>0.7982210132804658</c:v>
                </c:pt>
                <c:pt idx="3">
                  <c:v>0.76765877836445007</c:v>
                </c:pt>
                <c:pt idx="4">
                  <c:v>0.73826670833700703</c:v>
                </c:pt>
                <c:pt idx="5">
                  <c:v>0.70999999999999985</c:v>
                </c:pt>
                <c:pt idx="6">
                  <c:v>0.68185538965862758</c:v>
                </c:pt>
                <c:pt idx="7">
                  <c:v>0.65482644000918167</c:v>
                </c:pt>
                <c:pt idx="8">
                  <c:v>0.62886892593131349</c:v>
                </c:pt>
                <c:pt idx="9">
                  <c:v>0.60394037540154721</c:v>
                </c:pt>
                <c:pt idx="10">
                  <c:v>0.57999999999999985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38176"/>
        <c:axId val="221539712"/>
      </c:scatterChart>
      <c:valAx>
        <c:axId val="22153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539712"/>
        <c:crosses val="autoZero"/>
        <c:crossBetween val="midCat"/>
      </c:valAx>
      <c:valAx>
        <c:axId val="22153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53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MaleLifeTable!$A$3:$A$112</c:f>
              <c:numCache>
                <c:formatCode>General</c:formatCode>
                <c:ptCount val="1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</c:numCache>
            </c:numRef>
          </c:cat>
          <c:val>
            <c:numRef>
              <c:f>MaleLifeTable!$J$3:$J$112</c:f>
              <c:numCache>
                <c:formatCode>General</c:formatCode>
                <c:ptCount val="110"/>
                <c:pt idx="0">
                  <c:v>1</c:v>
                </c:pt>
                <c:pt idx="1">
                  <c:v>0.99477000000000004</c:v>
                </c:pt>
                <c:pt idx="2">
                  <c:v>0.99436999999999998</c:v>
                </c:pt>
                <c:pt idx="3">
                  <c:v>0.99409000000000003</c:v>
                </c:pt>
                <c:pt idx="4">
                  <c:v>0.99390999999999996</c:v>
                </c:pt>
                <c:pt idx="5">
                  <c:v>0.99378</c:v>
                </c:pt>
                <c:pt idx="6">
                  <c:v>0.99365000000000003</c:v>
                </c:pt>
                <c:pt idx="7">
                  <c:v>0.99353000000000002</c:v>
                </c:pt>
                <c:pt idx="8">
                  <c:v>0.99341999999999997</c:v>
                </c:pt>
                <c:pt idx="9">
                  <c:v>0.99331999999999998</c:v>
                </c:pt>
                <c:pt idx="10">
                  <c:v>0.99321999999999999</c:v>
                </c:pt>
                <c:pt idx="11">
                  <c:v>0.99312</c:v>
                </c:pt>
                <c:pt idx="12">
                  <c:v>0.99300999999999995</c:v>
                </c:pt>
                <c:pt idx="13">
                  <c:v>0.99289000000000005</c:v>
                </c:pt>
                <c:pt idx="14">
                  <c:v>0.99275999999999998</c:v>
                </c:pt>
                <c:pt idx="15">
                  <c:v>0.99260000000000004</c:v>
                </c:pt>
                <c:pt idx="16">
                  <c:v>0.99238999999999999</c:v>
                </c:pt>
                <c:pt idx="17">
                  <c:v>0.99204000000000003</c:v>
                </c:pt>
                <c:pt idx="18">
                  <c:v>0.99150000000000005</c:v>
                </c:pt>
                <c:pt idx="19">
                  <c:v>0.99080999999999997</c:v>
                </c:pt>
                <c:pt idx="20">
                  <c:v>0.99007999999999996</c:v>
                </c:pt>
                <c:pt idx="21">
                  <c:v>0.98934999999999995</c:v>
                </c:pt>
                <c:pt idx="22">
                  <c:v>0.98860000000000003</c:v>
                </c:pt>
                <c:pt idx="23">
                  <c:v>0.98784000000000005</c:v>
                </c:pt>
                <c:pt idx="24">
                  <c:v>0.98706000000000005</c:v>
                </c:pt>
                <c:pt idx="25">
                  <c:v>0.98626000000000003</c:v>
                </c:pt>
                <c:pt idx="26">
                  <c:v>0.98543999999999998</c:v>
                </c:pt>
                <c:pt idx="27">
                  <c:v>0.98460000000000003</c:v>
                </c:pt>
                <c:pt idx="28">
                  <c:v>0.98373999999999995</c:v>
                </c:pt>
                <c:pt idx="29">
                  <c:v>0.98285</c:v>
                </c:pt>
                <c:pt idx="30">
                  <c:v>0.98194000000000004</c:v>
                </c:pt>
                <c:pt idx="31">
                  <c:v>0.98099999999999998</c:v>
                </c:pt>
                <c:pt idx="32">
                  <c:v>0.98004000000000002</c:v>
                </c:pt>
                <c:pt idx="33">
                  <c:v>0.97904999999999998</c:v>
                </c:pt>
                <c:pt idx="34">
                  <c:v>0.97802</c:v>
                </c:pt>
                <c:pt idx="35">
                  <c:v>0.97697000000000001</c:v>
                </c:pt>
                <c:pt idx="36">
                  <c:v>0.97587000000000002</c:v>
                </c:pt>
                <c:pt idx="37">
                  <c:v>0.97472999999999999</c:v>
                </c:pt>
                <c:pt idx="38">
                  <c:v>0.97353000000000001</c:v>
                </c:pt>
                <c:pt idx="39">
                  <c:v>0.97228000000000003</c:v>
                </c:pt>
                <c:pt idx="40">
                  <c:v>0.97096000000000005</c:v>
                </c:pt>
                <c:pt idx="41">
                  <c:v>0.96955000000000002</c:v>
                </c:pt>
                <c:pt idx="42">
                  <c:v>0.96804999999999997</c:v>
                </c:pt>
                <c:pt idx="43">
                  <c:v>0.96645999999999999</c:v>
                </c:pt>
                <c:pt idx="44">
                  <c:v>0.96475999999999995</c:v>
                </c:pt>
                <c:pt idx="45">
                  <c:v>0.96292</c:v>
                </c:pt>
                <c:pt idx="46">
                  <c:v>0.96096000000000004</c:v>
                </c:pt>
                <c:pt idx="47">
                  <c:v>0.95884000000000003</c:v>
                </c:pt>
                <c:pt idx="48">
                  <c:v>0.95655000000000001</c:v>
                </c:pt>
                <c:pt idx="49">
                  <c:v>0.95408999999999999</c:v>
                </c:pt>
                <c:pt idx="50">
                  <c:v>0.95140999999999998</c:v>
                </c:pt>
                <c:pt idx="51">
                  <c:v>0.94852999999999998</c:v>
                </c:pt>
                <c:pt idx="52">
                  <c:v>0.94540999999999997</c:v>
                </c:pt>
                <c:pt idx="53">
                  <c:v>0.94203999999999999</c:v>
                </c:pt>
                <c:pt idx="54">
                  <c:v>0.93840000000000001</c:v>
                </c:pt>
                <c:pt idx="55">
                  <c:v>0.93447000000000002</c:v>
                </c:pt>
                <c:pt idx="56">
                  <c:v>0.93022000000000005</c:v>
                </c:pt>
                <c:pt idx="57">
                  <c:v>0.92564000000000002</c:v>
                </c:pt>
                <c:pt idx="58">
                  <c:v>0.92066000000000003</c:v>
                </c:pt>
                <c:pt idx="59">
                  <c:v>0.91522000000000003</c:v>
                </c:pt>
                <c:pt idx="60">
                  <c:v>0.90925</c:v>
                </c:pt>
                <c:pt idx="61">
                  <c:v>0.90268999999999999</c:v>
                </c:pt>
                <c:pt idx="62">
                  <c:v>0.89548000000000005</c:v>
                </c:pt>
                <c:pt idx="63">
                  <c:v>0.88756000000000002</c:v>
                </c:pt>
                <c:pt idx="64">
                  <c:v>0.87885000000000002</c:v>
                </c:pt>
                <c:pt idx="65">
                  <c:v>0.86931000000000003</c:v>
                </c:pt>
                <c:pt idx="66">
                  <c:v>0.85887999999999998</c:v>
                </c:pt>
                <c:pt idx="67">
                  <c:v>0.84752000000000005</c:v>
                </c:pt>
                <c:pt idx="68">
                  <c:v>0.83516999999999997</c:v>
                </c:pt>
                <c:pt idx="69">
                  <c:v>0.82179999999999997</c:v>
                </c:pt>
                <c:pt idx="70">
                  <c:v>0.80737999999999999</c:v>
                </c:pt>
                <c:pt idx="71">
                  <c:v>0.79188000000000003</c:v>
                </c:pt>
                <c:pt idx="72">
                  <c:v>0.77524999999999999</c:v>
                </c:pt>
                <c:pt idx="73">
                  <c:v>0.75726000000000004</c:v>
                </c:pt>
                <c:pt idx="74">
                  <c:v>0.73755999999999999</c:v>
                </c:pt>
                <c:pt idx="75">
                  <c:v>0.71589000000000003</c:v>
                </c:pt>
                <c:pt idx="76">
                  <c:v>0.69218000000000002</c:v>
                </c:pt>
                <c:pt idx="77">
                  <c:v>0.66646000000000005</c:v>
                </c:pt>
                <c:pt idx="78">
                  <c:v>0.63878000000000001</c:v>
                </c:pt>
                <c:pt idx="79">
                  <c:v>0.60918000000000005</c:v>
                </c:pt>
                <c:pt idx="80">
                  <c:v>0.57769999999999999</c:v>
                </c:pt>
                <c:pt idx="81">
                  <c:v>0.54442999999999997</c:v>
                </c:pt>
                <c:pt idx="82">
                  <c:v>0.50946000000000002</c:v>
                </c:pt>
                <c:pt idx="83">
                  <c:v>0.47298000000000001</c:v>
                </c:pt>
                <c:pt idx="84">
                  <c:v>0.43523000000000001</c:v>
                </c:pt>
                <c:pt idx="85">
                  <c:v>0.39650999999999997</c:v>
                </c:pt>
                <c:pt idx="86">
                  <c:v>0.35722999999999999</c:v>
                </c:pt>
                <c:pt idx="87">
                  <c:v>0.31785999999999998</c:v>
                </c:pt>
                <c:pt idx="88">
                  <c:v>0.27897</c:v>
                </c:pt>
                <c:pt idx="89">
                  <c:v>0.24121000000000001</c:v>
                </c:pt>
                <c:pt idx="90">
                  <c:v>0.20529</c:v>
                </c:pt>
                <c:pt idx="91">
                  <c:v>0.17186000000000001</c:v>
                </c:pt>
                <c:pt idx="92">
                  <c:v>0.14144000000000001</c:v>
                </c:pt>
                <c:pt idx="93">
                  <c:v>0.11443</c:v>
                </c:pt>
                <c:pt idx="94">
                  <c:v>9.0990000000000001E-2</c:v>
                </c:pt>
                <c:pt idx="95">
                  <c:v>7.1129999999999999E-2</c:v>
                </c:pt>
                <c:pt idx="96">
                  <c:v>5.4690000000000003E-2</c:v>
                </c:pt>
                <c:pt idx="97">
                  <c:v>4.1399999999999999E-2</c:v>
                </c:pt>
                <c:pt idx="98">
                  <c:v>3.0870000000000002E-2</c:v>
                </c:pt>
                <c:pt idx="99">
                  <c:v>2.2700000000000001E-2</c:v>
                </c:pt>
                <c:pt idx="100">
                  <c:v>1.6490000000000001E-2</c:v>
                </c:pt>
                <c:pt idx="101">
                  <c:v>1.184E-2</c:v>
                </c:pt>
                <c:pt idx="102">
                  <c:v>8.3800000000000003E-3</c:v>
                </c:pt>
                <c:pt idx="103">
                  <c:v>5.8700000000000002E-3</c:v>
                </c:pt>
                <c:pt idx="104">
                  <c:v>4.0600000000000002E-3</c:v>
                </c:pt>
                <c:pt idx="105">
                  <c:v>2.7799999999999999E-3</c:v>
                </c:pt>
                <c:pt idx="106">
                  <c:v>1.89E-3</c:v>
                </c:pt>
                <c:pt idx="107">
                  <c:v>1.2700000000000001E-3</c:v>
                </c:pt>
                <c:pt idx="108">
                  <c:v>8.4999999999999995E-4</c:v>
                </c:pt>
                <c:pt idx="109">
                  <c:v>5.6999999999999998E-4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133632"/>
        <c:axId val="222135808"/>
      </c:lineChart>
      <c:catAx>
        <c:axId val="222133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213580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221358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Survival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221336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FemaleLifeTable!$A$3:$A$112</c:f>
              <c:numCache>
                <c:formatCode>General</c:formatCode>
                <c:ptCount val="1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</c:numCache>
            </c:numRef>
          </c:cat>
          <c:val>
            <c:numRef>
              <c:f>FemaleLifeTable!$J$3:$J$112</c:f>
              <c:numCache>
                <c:formatCode>General</c:formatCode>
                <c:ptCount val="110"/>
                <c:pt idx="0">
                  <c:v>1</c:v>
                </c:pt>
                <c:pt idx="1">
                  <c:v>0.99560000000000004</c:v>
                </c:pt>
                <c:pt idx="2">
                  <c:v>0.99528000000000005</c:v>
                </c:pt>
                <c:pt idx="3">
                  <c:v>0.99509000000000003</c:v>
                </c:pt>
                <c:pt idx="4">
                  <c:v>0.99494000000000005</c:v>
                </c:pt>
                <c:pt idx="5">
                  <c:v>0.99482000000000004</c:v>
                </c:pt>
                <c:pt idx="6">
                  <c:v>0.99470999999999998</c:v>
                </c:pt>
                <c:pt idx="7">
                  <c:v>0.99460999999999999</c:v>
                </c:pt>
                <c:pt idx="8">
                  <c:v>0.99453000000000003</c:v>
                </c:pt>
                <c:pt idx="9">
                  <c:v>0.99444999999999995</c:v>
                </c:pt>
                <c:pt idx="10">
                  <c:v>0.99438000000000004</c:v>
                </c:pt>
                <c:pt idx="11">
                  <c:v>0.99431000000000003</c:v>
                </c:pt>
                <c:pt idx="12">
                  <c:v>0.99424000000000001</c:v>
                </c:pt>
                <c:pt idx="13">
                  <c:v>0.99416000000000004</c:v>
                </c:pt>
                <c:pt idx="14">
                  <c:v>0.99406000000000005</c:v>
                </c:pt>
                <c:pt idx="15">
                  <c:v>0.99392999999999998</c:v>
                </c:pt>
                <c:pt idx="16">
                  <c:v>0.99375000000000002</c:v>
                </c:pt>
                <c:pt idx="17">
                  <c:v>0.99353000000000002</c:v>
                </c:pt>
                <c:pt idx="18">
                  <c:v>0.99326999999999999</c:v>
                </c:pt>
                <c:pt idx="19">
                  <c:v>0.99299000000000004</c:v>
                </c:pt>
                <c:pt idx="20">
                  <c:v>0.99272000000000005</c:v>
                </c:pt>
                <c:pt idx="21">
                  <c:v>0.99243999999999999</c:v>
                </c:pt>
                <c:pt idx="22">
                  <c:v>0.99216000000000004</c:v>
                </c:pt>
                <c:pt idx="23">
                  <c:v>0.99187999999999998</c:v>
                </c:pt>
                <c:pt idx="24">
                  <c:v>0.99160000000000004</c:v>
                </c:pt>
                <c:pt idx="25">
                  <c:v>0.99129999999999996</c:v>
                </c:pt>
                <c:pt idx="26">
                  <c:v>0.99099999999999999</c:v>
                </c:pt>
                <c:pt idx="27">
                  <c:v>0.99068000000000001</c:v>
                </c:pt>
                <c:pt idx="28">
                  <c:v>0.99036000000000002</c:v>
                </c:pt>
                <c:pt idx="29">
                  <c:v>0.99000999999999995</c:v>
                </c:pt>
                <c:pt idx="30">
                  <c:v>0.98965000000000003</c:v>
                </c:pt>
                <c:pt idx="31">
                  <c:v>0.98928000000000005</c:v>
                </c:pt>
                <c:pt idx="32">
                  <c:v>0.98887000000000003</c:v>
                </c:pt>
                <c:pt idx="33">
                  <c:v>0.98845000000000005</c:v>
                </c:pt>
                <c:pt idx="34">
                  <c:v>0.98799000000000003</c:v>
                </c:pt>
                <c:pt idx="35">
                  <c:v>0.98751</c:v>
                </c:pt>
                <c:pt idx="36">
                  <c:v>0.98697999999999997</c:v>
                </c:pt>
                <c:pt idx="37">
                  <c:v>0.98641999999999996</c:v>
                </c:pt>
                <c:pt idx="38">
                  <c:v>0.98580999999999996</c:v>
                </c:pt>
                <c:pt idx="39">
                  <c:v>0.98514999999999997</c:v>
                </c:pt>
                <c:pt idx="40">
                  <c:v>0.98443000000000003</c:v>
                </c:pt>
                <c:pt idx="41">
                  <c:v>0.98363999999999996</c:v>
                </c:pt>
                <c:pt idx="42">
                  <c:v>0.98279000000000005</c:v>
                </c:pt>
                <c:pt idx="43">
                  <c:v>0.98185</c:v>
                </c:pt>
                <c:pt idx="44">
                  <c:v>0.98082999999999998</c:v>
                </c:pt>
                <c:pt idx="45">
                  <c:v>0.97970999999999997</c:v>
                </c:pt>
                <c:pt idx="46">
                  <c:v>0.97850000000000004</c:v>
                </c:pt>
                <c:pt idx="47">
                  <c:v>0.97718000000000005</c:v>
                </c:pt>
                <c:pt idx="48">
                  <c:v>0.97574000000000005</c:v>
                </c:pt>
                <c:pt idx="49">
                  <c:v>0.97419</c:v>
                </c:pt>
                <c:pt idx="50">
                  <c:v>0.97250999999999999</c:v>
                </c:pt>
                <c:pt idx="51">
                  <c:v>0.97069000000000005</c:v>
                </c:pt>
                <c:pt idx="52">
                  <c:v>0.96872999999999998</c:v>
                </c:pt>
                <c:pt idx="53">
                  <c:v>0.96660999999999997</c:v>
                </c:pt>
                <c:pt idx="54">
                  <c:v>0.96433999999999997</c:v>
                </c:pt>
                <c:pt idx="55">
                  <c:v>0.96191000000000004</c:v>
                </c:pt>
                <c:pt idx="56">
                  <c:v>0.95930000000000004</c:v>
                </c:pt>
                <c:pt idx="57">
                  <c:v>0.95645999999999998</c:v>
                </c:pt>
                <c:pt idx="58">
                  <c:v>0.95335000000000003</c:v>
                </c:pt>
                <c:pt idx="59">
                  <c:v>0.94993000000000005</c:v>
                </c:pt>
                <c:pt idx="60">
                  <c:v>0.94618000000000002</c:v>
                </c:pt>
                <c:pt idx="61">
                  <c:v>0.94206000000000001</c:v>
                </c:pt>
                <c:pt idx="62">
                  <c:v>0.93754000000000004</c:v>
                </c:pt>
                <c:pt idx="63">
                  <c:v>0.93262999999999996</c:v>
                </c:pt>
                <c:pt idx="64">
                  <c:v>0.92730000000000001</c:v>
                </c:pt>
                <c:pt idx="65">
                  <c:v>0.92152000000000001</c:v>
                </c:pt>
                <c:pt idx="66">
                  <c:v>0.91525999999999996</c:v>
                </c:pt>
                <c:pt idx="67">
                  <c:v>0.90846000000000005</c:v>
                </c:pt>
                <c:pt idx="68">
                  <c:v>0.90103999999999995</c:v>
                </c:pt>
                <c:pt idx="69">
                  <c:v>0.89290999999999998</c:v>
                </c:pt>
                <c:pt idx="70">
                  <c:v>0.88397999999999999</c:v>
                </c:pt>
                <c:pt idx="71">
                  <c:v>0.87412000000000001</c:v>
                </c:pt>
                <c:pt idx="72">
                  <c:v>0.86323000000000005</c:v>
                </c:pt>
                <c:pt idx="73">
                  <c:v>0.85116999999999998</c:v>
                </c:pt>
                <c:pt idx="74">
                  <c:v>0.83782000000000001</c:v>
                </c:pt>
                <c:pt idx="75">
                  <c:v>0.82304999999999995</c:v>
                </c:pt>
                <c:pt idx="76">
                  <c:v>0.80674000000000001</c:v>
                </c:pt>
                <c:pt idx="77">
                  <c:v>0.78876000000000002</c:v>
                </c:pt>
                <c:pt idx="78">
                  <c:v>0.76895999999999998</c:v>
                </c:pt>
                <c:pt idx="79">
                  <c:v>0.74714000000000003</c:v>
                </c:pt>
                <c:pt idx="80">
                  <c:v>0.72307999999999995</c:v>
                </c:pt>
                <c:pt idx="81">
                  <c:v>0.69660999999999995</c:v>
                </c:pt>
                <c:pt idx="82">
                  <c:v>0.66752999999999996</c:v>
                </c:pt>
                <c:pt idx="83">
                  <c:v>0.63571</c:v>
                </c:pt>
                <c:pt idx="84">
                  <c:v>0.60109000000000001</c:v>
                </c:pt>
                <c:pt idx="85">
                  <c:v>0.56372999999999995</c:v>
                </c:pt>
                <c:pt idx="86">
                  <c:v>0.52376999999999996</c:v>
                </c:pt>
                <c:pt idx="87">
                  <c:v>0.48153000000000001</c:v>
                </c:pt>
                <c:pt idx="88">
                  <c:v>0.43745000000000001</c:v>
                </c:pt>
                <c:pt idx="89">
                  <c:v>0.39213999999999999</c:v>
                </c:pt>
                <c:pt idx="90">
                  <c:v>0.34634999999999999</c:v>
                </c:pt>
                <c:pt idx="91">
                  <c:v>0.30099999999999999</c:v>
                </c:pt>
                <c:pt idx="92">
                  <c:v>0.2571</c:v>
                </c:pt>
                <c:pt idx="93">
                  <c:v>0.21562999999999999</c:v>
                </c:pt>
                <c:pt idx="94">
                  <c:v>0.17743999999999999</c:v>
                </c:pt>
                <c:pt idx="95">
                  <c:v>0.14319000000000001</c:v>
                </c:pt>
                <c:pt idx="96">
                  <c:v>0.11327</c:v>
                </c:pt>
                <c:pt idx="97">
                  <c:v>8.7819999999999995E-2</c:v>
                </c:pt>
                <c:pt idx="98">
                  <c:v>6.6739999999999994E-2</c:v>
                </c:pt>
                <c:pt idx="99">
                  <c:v>4.972E-2</c:v>
                </c:pt>
                <c:pt idx="100">
                  <c:v>3.6339999999999997E-2</c:v>
                </c:pt>
                <c:pt idx="101">
                  <c:v>2.606E-2</c:v>
                </c:pt>
                <c:pt idx="102">
                  <c:v>1.8360000000000001E-2</c:v>
                </c:pt>
                <c:pt idx="103">
                  <c:v>1.272E-2</c:v>
                </c:pt>
                <c:pt idx="104">
                  <c:v>8.6700000000000006E-3</c:v>
                </c:pt>
                <c:pt idx="105">
                  <c:v>5.8300000000000001E-3</c:v>
                </c:pt>
                <c:pt idx="106">
                  <c:v>3.8600000000000001E-3</c:v>
                </c:pt>
                <c:pt idx="107">
                  <c:v>2.5300000000000001E-3</c:v>
                </c:pt>
                <c:pt idx="108">
                  <c:v>1.64E-3</c:v>
                </c:pt>
                <c:pt idx="109">
                  <c:v>1.0499999999999999E-3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152192"/>
        <c:axId val="222154112"/>
      </c:lineChart>
      <c:catAx>
        <c:axId val="2221521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215411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221541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Survival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221521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3</xdr:row>
      <xdr:rowOff>66675</xdr:rowOff>
    </xdr:from>
    <xdr:to>
      <xdr:col>20</xdr:col>
      <xdr:colOff>38100</xdr:colOff>
      <xdr:row>15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390525</xdr:colOff>
      <xdr:row>35</xdr:row>
      <xdr:rowOff>76200</xdr:rowOff>
    </xdr:from>
    <xdr:to>
      <xdr:col>15</xdr:col>
      <xdr:colOff>85725</xdr:colOff>
      <xdr:row>52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65</xdr:row>
      <xdr:rowOff>142875</xdr:rowOff>
    </xdr:from>
    <xdr:to>
      <xdr:col>15</xdr:col>
      <xdr:colOff>342900</xdr:colOff>
      <xdr:row>81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3</xdr:row>
      <xdr:rowOff>9524</xdr:rowOff>
    </xdr:from>
    <xdr:to>
      <xdr:col>21</xdr:col>
      <xdr:colOff>266699</xdr:colOff>
      <xdr:row>27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9525</xdr:rowOff>
    </xdr:from>
    <xdr:to>
      <xdr:col>21</xdr:col>
      <xdr:colOff>257175</xdr:colOff>
      <xdr:row>27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053/jhep.2001.24563/abstrac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sciencedirect.com/science/article/pii/S0016508502603853" TargetMode="External"/><Relationship Id="rId1" Type="http://schemas.openxmlformats.org/officeDocument/2006/relationships/hyperlink" Target="http://www.ncbi.nlm.nih.gov/pmc/articles/PMC2668555/pdf/zlj1485.pdf" TargetMode="External"/><Relationship Id="rId6" Type="http://schemas.openxmlformats.org/officeDocument/2006/relationships/hyperlink" Target="http://www.ncbi.nlm.nih.gov/pubmed/16962883" TargetMode="External"/><Relationship Id="rId5" Type="http://schemas.openxmlformats.org/officeDocument/2006/relationships/hyperlink" Target="http://www.ncbi.nlm.nih.gov/pubmed/21145812" TargetMode="External"/><Relationship Id="rId4" Type="http://schemas.openxmlformats.org/officeDocument/2006/relationships/hyperlink" Target="http://onlinelibrary.wiley.com/doi/10.1002/lt.20721/fu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ga.gov.au/publication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ga.gov.au/publ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26.5703125" customWidth="1"/>
    <col min="2" max="2" width="20.85546875" customWidth="1"/>
    <col min="3" max="3" width="14.42578125" customWidth="1"/>
    <col min="4" max="4" width="14.5703125" customWidth="1"/>
  </cols>
  <sheetData>
    <row r="1" spans="1:4" s="12" customFormat="1" ht="23.45" x14ac:dyDescent="0.45">
      <c r="A1" s="10" t="s">
        <v>32</v>
      </c>
      <c r="B1" s="11" t="s">
        <v>30</v>
      </c>
    </row>
    <row r="3" spans="1:4" s="9" customFormat="1" ht="18" x14ac:dyDescent="0.35">
      <c r="A3" s="9" t="s">
        <v>35</v>
      </c>
    </row>
    <row r="4" spans="1:4" ht="14.45" x14ac:dyDescent="0.3">
      <c r="A4" s="4" t="s">
        <v>36</v>
      </c>
    </row>
    <row r="5" spans="1:4" ht="14.45" x14ac:dyDescent="0.3">
      <c r="A5" s="4" t="s">
        <v>31</v>
      </c>
    </row>
    <row r="6" spans="1:4" ht="14.45" x14ac:dyDescent="0.3">
      <c r="A6" s="4"/>
    </row>
    <row r="7" spans="1:4" s="13" customFormat="1" ht="18" x14ac:dyDescent="0.35">
      <c r="A7" s="28" t="s">
        <v>94</v>
      </c>
    </row>
    <row r="8" spans="1:4" ht="28.9" x14ac:dyDescent="0.3">
      <c r="A8" s="3" t="s">
        <v>17</v>
      </c>
      <c r="B8" s="6" t="s">
        <v>80</v>
      </c>
      <c r="C8" s="6" t="s">
        <v>86</v>
      </c>
      <c r="D8" s="6" t="s">
        <v>87</v>
      </c>
    </row>
    <row r="9" spans="1:4" ht="14.45" x14ac:dyDescent="0.3">
      <c r="A9" s="3" t="s">
        <v>7</v>
      </c>
      <c r="B9" s="8">
        <f>MortalityCalculations!I11</f>
        <v>1.2199999999999999E-2</v>
      </c>
      <c r="C9" s="8">
        <f>MortalityCalculations!J11</f>
        <v>8.0000000000000002E-3</v>
      </c>
      <c r="D9" s="8">
        <f>MortalityCalculations!K11</f>
        <v>1.8700000000000001E-2</v>
      </c>
    </row>
    <row r="10" spans="1:4" ht="14.45" x14ac:dyDescent="0.3">
      <c r="A10" s="3" t="s">
        <v>8</v>
      </c>
      <c r="B10" s="8">
        <f>MortalityCalculations!I12</f>
        <v>3.4999999999999996E-3</v>
      </c>
      <c r="C10" s="8">
        <f>MortalityCalculations!J12</f>
        <v>1.5E-3</v>
      </c>
      <c r="D10" s="8">
        <f>MortalityCalculations!K12</f>
        <v>8.3999999999999995E-3</v>
      </c>
    </row>
    <row r="12" spans="1:4" s="13" customFormat="1" ht="18" x14ac:dyDescent="0.35">
      <c r="A12" s="28" t="s">
        <v>37</v>
      </c>
    </row>
    <row r="15" spans="1:4" s="13" customFormat="1" ht="18" x14ac:dyDescent="0.35">
      <c r="A15" s="28" t="s">
        <v>38</v>
      </c>
    </row>
    <row r="16" spans="1:4" ht="43.15" x14ac:dyDescent="0.3">
      <c r="A16" s="3" t="str">
        <f>MortalityCalculations!D56</f>
        <v>Year</v>
      </c>
      <c r="B16" s="6" t="str">
        <f>MortalityCalculations!E56</f>
        <v>Probability of transplant related mortality</v>
      </c>
    </row>
    <row r="17" spans="1:3" ht="14.45" x14ac:dyDescent="0.3">
      <c r="A17" s="3">
        <f>MortalityCalculations!D57</f>
        <v>1</v>
      </c>
      <c r="B17" s="8">
        <f>MortalityCalculations!E57</f>
        <v>0.53</v>
      </c>
      <c r="C17" t="s">
        <v>92</v>
      </c>
    </row>
    <row r="18" spans="1:3" ht="14.45" x14ac:dyDescent="0.3">
      <c r="A18" s="3">
        <f>MortalityCalculations!D58</f>
        <v>2</v>
      </c>
      <c r="B18" s="8">
        <f>MortalityCalculations!E58</f>
        <v>0.25531914893617025</v>
      </c>
    </row>
    <row r="19" spans="1:3" ht="14.45" x14ac:dyDescent="0.3">
      <c r="A19" s="3">
        <f>MortalityCalculations!D59</f>
        <v>3</v>
      </c>
      <c r="B19" s="8">
        <f>MortalityCalculations!E59</f>
        <v>0.17241379310344829</v>
      </c>
    </row>
    <row r="20" spans="1:3" ht="14.45" x14ac:dyDescent="0.3">
      <c r="A20" s="3">
        <f>MortalityCalculations!D60</f>
        <v>4</v>
      </c>
      <c r="B20" s="8">
        <f>MortalityCalculations!E60</f>
        <v>0.16666666666666663</v>
      </c>
    </row>
    <row r="21" spans="1:3" ht="14.45" x14ac:dyDescent="0.3">
      <c r="A21" s="3">
        <f>MortalityCalculations!D61</f>
        <v>5</v>
      </c>
      <c r="B21" s="8">
        <f>MortalityCalculations!E61</f>
        <v>0.1333333333333333</v>
      </c>
    </row>
    <row r="23" spans="1:3" s="13" customFormat="1" ht="18" x14ac:dyDescent="0.35">
      <c r="A23" s="28" t="s">
        <v>39</v>
      </c>
    </row>
    <row r="24" spans="1:3" ht="43.15" x14ac:dyDescent="0.3">
      <c r="A24" s="6" t="str">
        <f>MortalityCalculations!B91</f>
        <v>Year</v>
      </c>
      <c r="B24" s="6" t="str">
        <f>MortalityCalculations!C91</f>
        <v>Probability of transplant mortality in this year</v>
      </c>
    </row>
    <row r="25" spans="1:3" x14ac:dyDescent="0.25">
      <c r="A25" s="3" t="s">
        <v>91</v>
      </c>
      <c r="B25" s="14">
        <f>MortalityCalculations!C92</f>
        <v>0.17000000000000004</v>
      </c>
      <c r="C25" t="s">
        <v>92</v>
      </c>
    </row>
    <row r="26" spans="1:3" x14ac:dyDescent="0.25">
      <c r="A26" s="3" t="s">
        <v>90</v>
      </c>
      <c r="B26" s="14">
        <f>MortalityCalculations!C93</f>
        <v>3.8287935806667672E-2</v>
      </c>
    </row>
  </sheetData>
  <hyperlinks>
    <hyperlink ref="A4" location="MaleLifeTable!A1" display="      Male Life Table"/>
    <hyperlink ref="A5" location="FemaleLifeTable!A1" display="      Female Life Table "/>
    <hyperlink ref="A15" location="HCCMortalityCalc" display="HCC related mortality"/>
    <hyperlink ref="A1" location="Index!A1" display="Home"/>
    <hyperlink ref="A12" location="LiverMortalityCalc" display="Liver failure related mortality"/>
    <hyperlink ref="A23" location="TransplantMortalityCalc" display="Transplant related mortality"/>
    <hyperlink ref="A7" location="DrugMortalityCalc" display="Drug related additional mortali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customWidth="1"/>
    <col min="2" max="2" width="25.7109375" customWidth="1"/>
    <col min="3" max="3" width="19.140625" customWidth="1"/>
    <col min="6" max="6" width="9.140625" customWidth="1"/>
    <col min="8" max="8" width="9.140625" customWidth="1"/>
  </cols>
  <sheetData>
    <row r="1" spans="1:11" s="25" customFormat="1" ht="23.45" x14ac:dyDescent="0.45">
      <c r="A1" s="23" t="s">
        <v>32</v>
      </c>
      <c r="B1" s="24" t="s">
        <v>44</v>
      </c>
    </row>
    <row r="2" spans="1:11" s="27" customFormat="1" ht="18" x14ac:dyDescent="0.35">
      <c r="A2" s="26" t="s">
        <v>46</v>
      </c>
    </row>
    <row r="3" spans="1:11" s="2" customFormat="1" ht="14.45" x14ac:dyDescent="0.3"/>
    <row r="5" spans="1:11" ht="14.45" x14ac:dyDescent="0.3">
      <c r="B5" t="s">
        <v>19</v>
      </c>
    </row>
    <row r="6" spans="1:11" ht="43.15" x14ac:dyDescent="0.3">
      <c r="B6" s="3" t="s">
        <v>18</v>
      </c>
      <c r="C6" s="6" t="s">
        <v>15</v>
      </c>
      <c r="D6" s="3" t="s">
        <v>88</v>
      </c>
      <c r="E6" s="3" t="s">
        <v>89</v>
      </c>
      <c r="F6" s="3" t="s">
        <v>6</v>
      </c>
      <c r="G6" s="6" t="s">
        <v>16</v>
      </c>
      <c r="H6" s="6" t="s">
        <v>43</v>
      </c>
      <c r="I6" s="6" t="s">
        <v>80</v>
      </c>
      <c r="J6" s="6" t="s">
        <v>86</v>
      </c>
      <c r="K6" s="6" t="s">
        <v>87</v>
      </c>
    </row>
    <row r="7" spans="1:11" ht="14.45" x14ac:dyDescent="0.3">
      <c r="B7" s="3" t="s">
        <v>11</v>
      </c>
      <c r="C7">
        <v>0.89</v>
      </c>
      <c r="D7">
        <v>0.48</v>
      </c>
      <c r="E7">
        <v>1.66</v>
      </c>
      <c r="F7">
        <v>10</v>
      </c>
      <c r="G7">
        <v>1123</v>
      </c>
      <c r="H7">
        <f>F7/G7*100</f>
        <v>0.89047195013357072</v>
      </c>
      <c r="I7" s="7">
        <f>C7/100</f>
        <v>8.8999999999999999E-3</v>
      </c>
      <c r="J7">
        <f>D7/100</f>
        <v>4.7999999999999996E-3</v>
      </c>
      <c r="K7">
        <f>E7/100</f>
        <v>1.66E-2</v>
      </c>
    </row>
    <row r="8" spans="1:11" ht="14.45" x14ac:dyDescent="0.3">
      <c r="B8" s="3" t="s">
        <v>12</v>
      </c>
      <c r="C8">
        <v>0.96</v>
      </c>
      <c r="D8">
        <v>0.48</v>
      </c>
      <c r="E8">
        <v>1.92</v>
      </c>
      <c r="F8">
        <v>8</v>
      </c>
      <c r="G8">
        <v>833</v>
      </c>
      <c r="H8">
        <f t="shared" ref="H8:H15" si="0">F8/G8*100</f>
        <v>0.96038415366146457</v>
      </c>
      <c r="I8" s="7">
        <f>C8/100</f>
        <v>9.5999999999999992E-3</v>
      </c>
      <c r="J8">
        <f t="shared" ref="J8:K12" si="1">D8/100</f>
        <v>4.7999999999999996E-3</v>
      </c>
      <c r="K8">
        <f t="shared" si="1"/>
        <v>1.9199999999999998E-2</v>
      </c>
    </row>
    <row r="9" spans="1:11" ht="14.45" x14ac:dyDescent="0.3">
      <c r="B9" s="3" t="s">
        <v>13</v>
      </c>
      <c r="C9">
        <v>1.1200000000000001</v>
      </c>
      <c r="D9">
        <v>0.54</v>
      </c>
      <c r="E9">
        <v>2.35</v>
      </c>
      <c r="F9">
        <v>7</v>
      </c>
      <c r="G9">
        <v>624</v>
      </c>
      <c r="H9">
        <f>F9/G9*100</f>
        <v>1.1217948717948718</v>
      </c>
      <c r="I9" s="7">
        <f>C9/100</f>
        <v>1.1200000000000002E-2</v>
      </c>
      <c r="J9">
        <f t="shared" si="1"/>
        <v>5.4000000000000003E-3</v>
      </c>
      <c r="K9">
        <f t="shared" si="1"/>
        <v>2.35E-2</v>
      </c>
    </row>
    <row r="10" spans="1:11" ht="14.45" x14ac:dyDescent="0.3">
      <c r="B10" s="3" t="s">
        <v>14</v>
      </c>
      <c r="C10">
        <v>0.18</v>
      </c>
      <c r="D10">
        <v>0.03</v>
      </c>
      <c r="E10">
        <v>1.24</v>
      </c>
      <c r="F10">
        <v>1</v>
      </c>
      <c r="G10">
        <v>571</v>
      </c>
      <c r="H10">
        <f t="shared" si="0"/>
        <v>0.17513134851138354</v>
      </c>
      <c r="I10" s="7">
        <f>C10/100</f>
        <v>1.8E-3</v>
      </c>
      <c r="J10">
        <f t="shared" si="1"/>
        <v>2.9999999999999997E-4</v>
      </c>
      <c r="K10">
        <f t="shared" si="1"/>
        <v>1.24E-2</v>
      </c>
    </row>
    <row r="11" spans="1:11" ht="14.45" x14ac:dyDescent="0.3">
      <c r="B11" s="3" t="s">
        <v>7</v>
      </c>
      <c r="C11">
        <v>1.22</v>
      </c>
      <c r="D11">
        <v>0.8</v>
      </c>
      <c r="E11">
        <v>1.87</v>
      </c>
      <c r="F11">
        <v>21</v>
      </c>
      <c r="G11">
        <v>1720</v>
      </c>
      <c r="H11">
        <f t="shared" si="0"/>
        <v>1.2209302325581395</v>
      </c>
      <c r="I11" s="15">
        <f>C11/100</f>
        <v>1.2199999999999999E-2</v>
      </c>
      <c r="J11" s="15">
        <f t="shared" si="1"/>
        <v>8.0000000000000002E-3</v>
      </c>
      <c r="K11" s="15">
        <f t="shared" si="1"/>
        <v>1.8700000000000001E-2</v>
      </c>
    </row>
    <row r="12" spans="1:11" ht="14.45" x14ac:dyDescent="0.3">
      <c r="B12" s="3" t="s">
        <v>8</v>
      </c>
      <c r="C12">
        <v>0.35</v>
      </c>
      <c r="D12">
        <v>0.15</v>
      </c>
      <c r="E12">
        <v>0.84</v>
      </c>
      <c r="F12">
        <v>5</v>
      </c>
      <c r="G12">
        <v>1430</v>
      </c>
      <c r="H12">
        <f t="shared" si="0"/>
        <v>0.34965034965034963</v>
      </c>
      <c r="I12" s="15">
        <f>C12/100</f>
        <v>3.4999999999999996E-3</v>
      </c>
      <c r="J12" s="15">
        <f t="shared" si="1"/>
        <v>1.5E-3</v>
      </c>
      <c r="K12" s="15">
        <f t="shared" si="1"/>
        <v>8.3999999999999995E-3</v>
      </c>
    </row>
    <row r="13" spans="1:11" ht="14.45" x14ac:dyDescent="0.3">
      <c r="B13" s="3" t="s">
        <v>42</v>
      </c>
      <c r="F13">
        <f>F7+F8</f>
        <v>18</v>
      </c>
      <c r="G13">
        <f>G7+G8</f>
        <v>1956</v>
      </c>
      <c r="H13" s="5">
        <f t="shared" si="0"/>
        <v>0.92024539877300615</v>
      </c>
      <c r="I13" s="5">
        <f>H13/100</f>
        <v>9.202453987730062E-3</v>
      </c>
    </row>
    <row r="14" spans="1:11" ht="14.45" x14ac:dyDescent="0.3">
      <c r="B14" s="3" t="s">
        <v>40</v>
      </c>
      <c r="F14">
        <f>F11/(F$11+F$12)*F$13</f>
        <v>14.538461538461538</v>
      </c>
      <c r="G14">
        <f>G11/(G$11+G$12)*G$13</f>
        <v>1068.0380952380951</v>
      </c>
      <c r="H14" s="5">
        <f t="shared" si="0"/>
        <v>1.3612306155821636</v>
      </c>
      <c r="I14" s="5">
        <f>H14/100</f>
        <v>1.3612306155821636E-2</v>
      </c>
    </row>
    <row r="15" spans="1:11" ht="14.45" x14ac:dyDescent="0.3">
      <c r="B15" s="3" t="s">
        <v>41</v>
      </c>
      <c r="F15">
        <f>F12/($F$11+$F$12)*$F$13</f>
        <v>3.4615384615384617</v>
      </c>
      <c r="G15">
        <f>G12/($F$11+$F$12)*$F$13</f>
        <v>990</v>
      </c>
      <c r="H15" s="5">
        <f t="shared" si="0"/>
        <v>0.34965034965034963</v>
      </c>
      <c r="I15" s="5">
        <f>H15/100</f>
        <v>3.4965034965034965E-3</v>
      </c>
    </row>
    <row r="16" spans="1:11" thickBot="1" x14ac:dyDescent="0.35"/>
    <row r="17" spans="1:9" ht="14.45" x14ac:dyDescent="0.3">
      <c r="B17" s="16" t="s">
        <v>0</v>
      </c>
      <c r="C17" s="17" t="s">
        <v>83</v>
      </c>
      <c r="D17" s="17"/>
      <c r="E17" s="17"/>
      <c r="F17" s="17"/>
      <c r="G17" s="17"/>
      <c r="H17" s="17"/>
      <c r="I17" s="18"/>
    </row>
    <row r="18" spans="1:9" thickBot="1" x14ac:dyDescent="0.35">
      <c r="B18" s="19" t="s">
        <v>20</v>
      </c>
      <c r="C18" s="20" t="s">
        <v>82</v>
      </c>
      <c r="D18" s="21"/>
      <c r="E18" s="21"/>
      <c r="F18" s="21"/>
      <c r="G18" s="21"/>
      <c r="H18" s="21"/>
      <c r="I18" s="22"/>
    </row>
    <row r="24" spans="1:9" thickBot="1" x14ac:dyDescent="0.35">
      <c r="B24" t="s">
        <v>71</v>
      </c>
      <c r="C24">
        <f>40/10000</f>
        <v>4.0000000000000001E-3</v>
      </c>
    </row>
    <row r="25" spans="1:9" ht="14.45" x14ac:dyDescent="0.3">
      <c r="B25" s="16" t="s">
        <v>0</v>
      </c>
      <c r="C25" s="17" t="s">
        <v>85</v>
      </c>
      <c r="D25" s="17"/>
      <c r="E25" s="17"/>
      <c r="F25" s="17"/>
      <c r="G25" s="17"/>
      <c r="H25" s="17"/>
      <c r="I25" s="18"/>
    </row>
    <row r="26" spans="1:9" thickBot="1" x14ac:dyDescent="0.35">
      <c r="B26" s="19" t="s">
        <v>20</v>
      </c>
      <c r="C26" s="20" t="s">
        <v>84</v>
      </c>
      <c r="D26" s="21"/>
      <c r="E26" s="21"/>
      <c r="F26" s="21"/>
      <c r="G26" s="21"/>
      <c r="H26" s="21"/>
      <c r="I26" s="22"/>
    </row>
    <row r="27" spans="1:9" thickBot="1" x14ac:dyDescent="0.35"/>
    <row r="28" spans="1:9" x14ac:dyDescent="0.25">
      <c r="B28" s="16" t="s">
        <v>0</v>
      </c>
      <c r="C28" s="17" t="s">
        <v>10</v>
      </c>
      <c r="D28" s="17"/>
      <c r="E28" s="17"/>
      <c r="F28" s="17"/>
      <c r="G28" s="17"/>
      <c r="H28" s="17"/>
      <c r="I28" s="18"/>
    </row>
    <row r="29" spans="1:9" ht="15.75" thickBot="1" x14ac:dyDescent="0.3">
      <c r="B29" s="19" t="s">
        <v>20</v>
      </c>
      <c r="C29" s="20" t="s">
        <v>9</v>
      </c>
      <c r="D29" s="21"/>
      <c r="E29" s="21"/>
      <c r="F29" s="21"/>
      <c r="G29" s="21"/>
      <c r="H29" s="21"/>
      <c r="I29" s="22"/>
    </row>
    <row r="31" spans="1:9" s="27" customFormat="1" ht="18.75" x14ac:dyDescent="0.3">
      <c r="A31" s="26" t="s">
        <v>5</v>
      </c>
    </row>
    <row r="33" spans="1:7" s="27" customFormat="1" ht="18.75" x14ac:dyDescent="0.3">
      <c r="A33" s="26" t="s">
        <v>2</v>
      </c>
    </row>
    <row r="34" spans="1:7" x14ac:dyDescent="0.25">
      <c r="A34" s="1"/>
      <c r="D34" t="s">
        <v>0</v>
      </c>
      <c r="E34" t="s">
        <v>20</v>
      </c>
    </row>
    <row r="35" spans="1:7" x14ac:dyDescent="0.25">
      <c r="A35" s="1"/>
      <c r="B35" t="s">
        <v>59</v>
      </c>
      <c r="D35" t="s">
        <v>48</v>
      </c>
      <c r="E35" s="4" t="s">
        <v>45</v>
      </c>
    </row>
    <row r="36" spans="1:7" x14ac:dyDescent="0.25">
      <c r="B36" t="s">
        <v>47</v>
      </c>
      <c r="C36">
        <v>0.47</v>
      </c>
    </row>
    <row r="38" spans="1:7" x14ac:dyDescent="0.25">
      <c r="B38" t="s">
        <v>60</v>
      </c>
      <c r="C38" t="s">
        <v>49</v>
      </c>
    </row>
    <row r="39" spans="1:7" x14ac:dyDescent="0.25">
      <c r="B39" t="s">
        <v>55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</row>
    <row r="40" spans="1:7" x14ac:dyDescent="0.25">
      <c r="B40">
        <v>1</v>
      </c>
      <c r="C40">
        <v>25</v>
      </c>
      <c r="D40">
        <v>29</v>
      </c>
      <c r="E40">
        <v>34</v>
      </c>
      <c r="F40">
        <v>40</v>
      </c>
      <c r="G40">
        <v>47</v>
      </c>
    </row>
    <row r="41" spans="1:7" x14ac:dyDescent="0.25">
      <c r="B41">
        <v>2</v>
      </c>
      <c r="C41">
        <v>16</v>
      </c>
      <c r="D41">
        <v>18</v>
      </c>
      <c r="E41">
        <v>23</v>
      </c>
      <c r="F41">
        <v>29</v>
      </c>
      <c r="G41">
        <v>35</v>
      </c>
    </row>
    <row r="42" spans="1:7" x14ac:dyDescent="0.25">
      <c r="B42">
        <v>3</v>
      </c>
      <c r="C42">
        <v>11</v>
      </c>
      <c r="D42">
        <v>14</v>
      </c>
      <c r="E42">
        <v>18</v>
      </c>
      <c r="F42">
        <v>24</v>
      </c>
    </row>
    <row r="43" spans="1:7" x14ac:dyDescent="0.25">
      <c r="B43">
        <v>4</v>
      </c>
      <c r="C43">
        <v>10</v>
      </c>
      <c r="D43">
        <v>12</v>
      </c>
      <c r="E43">
        <v>15</v>
      </c>
      <c r="F43">
        <v>20</v>
      </c>
    </row>
    <row r="44" spans="1:7" x14ac:dyDescent="0.25">
      <c r="B44">
        <v>5</v>
      </c>
      <c r="C44">
        <v>8</v>
      </c>
      <c r="D44">
        <v>10</v>
      </c>
      <c r="E44">
        <v>13</v>
      </c>
    </row>
    <row r="46" spans="1:7" x14ac:dyDescent="0.25">
      <c r="B46" s="3" t="s">
        <v>74</v>
      </c>
      <c r="C46" s="3" t="str">
        <f>C39</f>
        <v>1992-1993</v>
      </c>
      <c r="D46" s="3" t="str">
        <f>D39</f>
        <v>1994-1996</v>
      </c>
      <c r="E46" s="3" t="str">
        <f>E39</f>
        <v>1997-1999</v>
      </c>
      <c r="F46" s="3" t="str">
        <f>F39</f>
        <v>2000-2002</v>
      </c>
      <c r="G46" s="3" t="str">
        <f>G39</f>
        <v>2003-2004</v>
      </c>
    </row>
    <row r="47" spans="1:7" x14ac:dyDescent="0.25">
      <c r="B47" s="3">
        <f>B40</f>
        <v>1</v>
      </c>
      <c r="C47" s="3">
        <f>C40/100</f>
        <v>0.25</v>
      </c>
      <c r="D47" s="3">
        <f>D40/100</f>
        <v>0.28999999999999998</v>
      </c>
      <c r="E47" s="3">
        <f>E40/100</f>
        <v>0.34</v>
      </c>
      <c r="F47" s="3">
        <f>F40/100</f>
        <v>0.4</v>
      </c>
      <c r="G47" s="8">
        <f>G40/100</f>
        <v>0.47</v>
      </c>
    </row>
    <row r="48" spans="1:7" x14ac:dyDescent="0.25">
      <c r="B48" s="3">
        <f>B41</f>
        <v>2</v>
      </c>
      <c r="C48" s="3">
        <f>C41/C40</f>
        <v>0.64</v>
      </c>
      <c r="D48" s="3">
        <f>D41/D40</f>
        <v>0.62068965517241381</v>
      </c>
      <c r="E48" s="3">
        <f>E41/E40</f>
        <v>0.67647058823529416</v>
      </c>
      <c r="F48" s="3">
        <f>F41/F40</f>
        <v>0.72499999999999998</v>
      </c>
      <c r="G48" s="8">
        <f>G41/G40</f>
        <v>0.74468085106382975</v>
      </c>
    </row>
    <row r="49" spans="1:9" x14ac:dyDescent="0.25">
      <c r="B49" s="3">
        <f>B42</f>
        <v>3</v>
      </c>
      <c r="C49" s="3">
        <f t="shared" ref="C49:F50" si="2">C42/C41</f>
        <v>0.6875</v>
      </c>
      <c r="D49" s="3">
        <f t="shared" si="2"/>
        <v>0.77777777777777779</v>
      </c>
      <c r="E49" s="3">
        <f t="shared" si="2"/>
        <v>0.78260869565217395</v>
      </c>
      <c r="F49" s="8">
        <f t="shared" si="2"/>
        <v>0.82758620689655171</v>
      </c>
      <c r="G49" s="3"/>
    </row>
    <row r="50" spans="1:9" x14ac:dyDescent="0.25">
      <c r="B50" s="3">
        <f>B43</f>
        <v>4</v>
      </c>
      <c r="C50" s="3">
        <f t="shared" si="2"/>
        <v>0.90909090909090906</v>
      </c>
      <c r="D50" s="3">
        <f t="shared" si="2"/>
        <v>0.8571428571428571</v>
      </c>
      <c r="E50" s="3">
        <f t="shared" si="2"/>
        <v>0.83333333333333337</v>
      </c>
      <c r="F50" s="8">
        <f t="shared" si="2"/>
        <v>0.83333333333333337</v>
      </c>
      <c r="G50" s="3"/>
    </row>
    <row r="51" spans="1:9" x14ac:dyDescent="0.25">
      <c r="B51" s="3">
        <f>B44</f>
        <v>5</v>
      </c>
      <c r="C51" s="3">
        <f>C44/C43</f>
        <v>0.8</v>
      </c>
      <c r="D51" s="3">
        <f>D44/D43</f>
        <v>0.83333333333333337</v>
      </c>
      <c r="E51" s="8">
        <f>E44/E43</f>
        <v>0.8666666666666667</v>
      </c>
      <c r="F51" s="3"/>
      <c r="G51" s="3"/>
    </row>
    <row r="54" spans="1:9" x14ac:dyDescent="0.25">
      <c r="B54" t="s">
        <v>56</v>
      </c>
    </row>
    <row r="55" spans="1:9" x14ac:dyDescent="0.25">
      <c r="B55" t="s">
        <v>57</v>
      </c>
    </row>
    <row r="56" spans="1:9" ht="90" x14ac:dyDescent="0.25">
      <c r="B56" s="3" t="s">
        <v>3</v>
      </c>
      <c r="C56" s="6" t="str">
        <f>B46</f>
        <v>Probability of survival this year</v>
      </c>
      <c r="D56" s="3" t="s">
        <v>3</v>
      </c>
      <c r="E56" s="6" t="s">
        <v>76</v>
      </c>
      <c r="H56" s="3" t="s">
        <v>3</v>
      </c>
      <c r="I56" s="6" t="s">
        <v>72</v>
      </c>
    </row>
    <row r="57" spans="1:9" x14ac:dyDescent="0.25">
      <c r="B57" s="3">
        <f>B47</f>
        <v>1</v>
      </c>
      <c r="C57" s="8">
        <f>G47</f>
        <v>0.47</v>
      </c>
      <c r="D57" s="3">
        <f>B57</f>
        <v>1</v>
      </c>
      <c r="E57" s="8">
        <f>1-C57</f>
        <v>0.53</v>
      </c>
      <c r="H57" s="3">
        <v>0</v>
      </c>
      <c r="I57" s="3">
        <v>1</v>
      </c>
    </row>
    <row r="58" spans="1:9" x14ac:dyDescent="0.25">
      <c r="B58" s="3">
        <f>B48</f>
        <v>2</v>
      </c>
      <c r="C58" s="8">
        <f>G48</f>
        <v>0.74468085106382975</v>
      </c>
      <c r="D58" s="3">
        <f t="shared" ref="D58:D61" si="3">B58</f>
        <v>2</v>
      </c>
      <c r="E58" s="8">
        <f t="shared" ref="E58:E61" si="4">1-C58</f>
        <v>0.25531914893617025</v>
      </c>
      <c r="H58" s="3">
        <f>B57</f>
        <v>1</v>
      </c>
      <c r="I58" s="3">
        <f>I57*C57</f>
        <v>0.47</v>
      </c>
    </row>
    <row r="59" spans="1:9" x14ac:dyDescent="0.25">
      <c r="B59" s="3">
        <f>B49</f>
        <v>3</v>
      </c>
      <c r="C59" s="8">
        <f>F49</f>
        <v>0.82758620689655171</v>
      </c>
      <c r="D59" s="3">
        <f t="shared" si="3"/>
        <v>3</v>
      </c>
      <c r="E59" s="8">
        <f t="shared" si="4"/>
        <v>0.17241379310344829</v>
      </c>
      <c r="H59" s="3">
        <f>B58</f>
        <v>2</v>
      </c>
      <c r="I59" s="3">
        <f>I58*C58</f>
        <v>0.35</v>
      </c>
    </row>
    <row r="60" spans="1:9" x14ac:dyDescent="0.25">
      <c r="B60" s="3">
        <f>B50</f>
        <v>4</v>
      </c>
      <c r="C60" s="8">
        <f>F50</f>
        <v>0.83333333333333337</v>
      </c>
      <c r="D60" s="3">
        <f t="shared" si="3"/>
        <v>4</v>
      </c>
      <c r="E60" s="8">
        <f t="shared" si="4"/>
        <v>0.16666666666666663</v>
      </c>
      <c r="H60" s="3">
        <f>B59</f>
        <v>3</v>
      </c>
      <c r="I60" s="3">
        <f>I59*C59</f>
        <v>0.28965517241379307</v>
      </c>
    </row>
    <row r="61" spans="1:9" x14ac:dyDescent="0.25">
      <c r="B61" s="3">
        <f>B51</f>
        <v>5</v>
      </c>
      <c r="C61" s="8">
        <f>E51</f>
        <v>0.8666666666666667</v>
      </c>
      <c r="D61" s="3">
        <f t="shared" si="3"/>
        <v>5</v>
      </c>
      <c r="E61" s="8">
        <f t="shared" si="4"/>
        <v>0.1333333333333333</v>
      </c>
      <c r="F61" t="s">
        <v>58</v>
      </c>
      <c r="H61" s="3">
        <f>B60</f>
        <v>4</v>
      </c>
      <c r="I61" s="3">
        <f>I60*C60</f>
        <v>0.24137931034482757</v>
      </c>
    </row>
    <row r="62" spans="1:9" x14ac:dyDescent="0.25">
      <c r="H62" s="3">
        <f>B61</f>
        <v>5</v>
      </c>
      <c r="I62" s="3">
        <f>I61*C61</f>
        <v>0.20919540229885056</v>
      </c>
    </row>
    <row r="64" spans="1:9" s="27" customFormat="1" ht="18.75" x14ac:dyDescent="0.3">
      <c r="A64" s="26" t="s">
        <v>4</v>
      </c>
    </row>
    <row r="65" spans="1:6" x14ac:dyDescent="0.25">
      <c r="A65" s="1"/>
    </row>
    <row r="66" spans="1:6" x14ac:dyDescent="0.25">
      <c r="B66" s="4" t="s">
        <v>63</v>
      </c>
    </row>
    <row r="67" spans="1:6" x14ac:dyDescent="0.25">
      <c r="B67" t="s">
        <v>64</v>
      </c>
    </row>
    <row r="68" spans="1:6" ht="45" x14ac:dyDescent="0.25">
      <c r="B68" s="6" t="s">
        <v>3</v>
      </c>
      <c r="C68" s="6" t="s">
        <v>65</v>
      </c>
      <c r="D68" s="6" t="s">
        <v>66</v>
      </c>
      <c r="E68" s="6" t="s">
        <v>67</v>
      </c>
      <c r="F68" s="6" t="s">
        <v>68</v>
      </c>
    </row>
    <row r="69" spans="1:6" x14ac:dyDescent="0.25">
      <c r="B69" s="6">
        <v>1</v>
      </c>
      <c r="C69" s="6">
        <v>83</v>
      </c>
      <c r="D69" s="6">
        <f>C69/100</f>
        <v>0.83</v>
      </c>
      <c r="E69" s="6">
        <f>B69</f>
        <v>1</v>
      </c>
      <c r="F69" s="6">
        <f>D69^(1/E69)</f>
        <v>0.83</v>
      </c>
    </row>
    <row r="70" spans="1:6" x14ac:dyDescent="0.25">
      <c r="B70" s="6">
        <v>5</v>
      </c>
      <c r="C70" s="6">
        <v>71</v>
      </c>
      <c r="D70" s="6">
        <f>C70/C69</f>
        <v>0.85542168674698793</v>
      </c>
      <c r="E70" s="6">
        <f>B70-B69</f>
        <v>4</v>
      </c>
      <c r="F70" s="6">
        <f t="shared" ref="F70:F71" si="5">D70^(1/E70)</f>
        <v>0.96171206419333233</v>
      </c>
    </row>
    <row r="71" spans="1:6" x14ac:dyDescent="0.25">
      <c r="B71" s="6">
        <v>10</v>
      </c>
      <c r="C71" s="6">
        <v>58</v>
      </c>
      <c r="D71" s="6">
        <f>C71/C70</f>
        <v>0.81690140845070425</v>
      </c>
      <c r="E71" s="6">
        <f>B71-B70</f>
        <v>5</v>
      </c>
      <c r="F71" s="6">
        <f t="shared" si="5"/>
        <v>0.96035970374454616</v>
      </c>
    </row>
    <row r="73" spans="1:6" x14ac:dyDescent="0.25">
      <c r="B73" t="s">
        <v>93</v>
      </c>
    </row>
    <row r="74" spans="1:6" ht="45" x14ac:dyDescent="0.25">
      <c r="B74" s="3" t="s">
        <v>3</v>
      </c>
      <c r="C74" s="6" t="s">
        <v>73</v>
      </c>
      <c r="E74" s="3" t="s">
        <v>3</v>
      </c>
      <c r="F74" s="6" t="s">
        <v>81</v>
      </c>
    </row>
    <row r="75" spans="1:6" x14ac:dyDescent="0.25">
      <c r="B75" s="3">
        <v>1</v>
      </c>
      <c r="C75" s="3">
        <f>F69</f>
        <v>0.83</v>
      </c>
      <c r="E75" s="3">
        <v>0</v>
      </c>
      <c r="F75" s="3">
        <v>1</v>
      </c>
    </row>
    <row r="76" spans="1:6" x14ac:dyDescent="0.25">
      <c r="B76" s="3">
        <f>B75+1</f>
        <v>2</v>
      </c>
      <c r="C76" s="3">
        <f>F70</f>
        <v>0.96171206419333233</v>
      </c>
      <c r="E76" s="3">
        <v>1</v>
      </c>
      <c r="F76" s="3">
        <f>C75*F75</f>
        <v>0.83</v>
      </c>
    </row>
    <row r="77" spans="1:6" x14ac:dyDescent="0.25">
      <c r="B77" s="3">
        <f t="shared" ref="B77:B84" si="6">B76+1</f>
        <v>3</v>
      </c>
      <c r="C77" s="3">
        <f>F70</f>
        <v>0.96171206419333233</v>
      </c>
      <c r="E77" s="3">
        <f>E76+1</f>
        <v>2</v>
      </c>
      <c r="F77" s="3">
        <f t="shared" ref="F77:F85" si="7">C76*F76</f>
        <v>0.7982210132804658</v>
      </c>
    </row>
    <row r="78" spans="1:6" x14ac:dyDescent="0.25">
      <c r="B78" s="3">
        <f t="shared" si="6"/>
        <v>4</v>
      </c>
      <c r="C78" s="3">
        <f>F70</f>
        <v>0.96171206419333233</v>
      </c>
      <c r="E78" s="3">
        <f t="shared" ref="E78:E85" si="8">E77+1</f>
        <v>3</v>
      </c>
      <c r="F78" s="3">
        <f t="shared" si="7"/>
        <v>0.76765877836445007</v>
      </c>
    </row>
    <row r="79" spans="1:6" x14ac:dyDescent="0.25">
      <c r="B79" s="3">
        <f t="shared" si="6"/>
        <v>5</v>
      </c>
      <c r="C79" s="3">
        <f>F70</f>
        <v>0.96171206419333233</v>
      </c>
      <c r="E79" s="3">
        <f t="shared" si="8"/>
        <v>4</v>
      </c>
      <c r="F79" s="3">
        <f t="shared" si="7"/>
        <v>0.73826670833700703</v>
      </c>
    </row>
    <row r="80" spans="1:6" x14ac:dyDescent="0.25">
      <c r="B80" s="3">
        <f t="shared" si="6"/>
        <v>6</v>
      </c>
      <c r="C80" s="3">
        <f>F71</f>
        <v>0.96035970374454616</v>
      </c>
      <c r="E80" s="3">
        <f t="shared" si="8"/>
        <v>5</v>
      </c>
      <c r="F80" s="3">
        <f t="shared" si="7"/>
        <v>0.70999999999999985</v>
      </c>
    </row>
    <row r="81" spans="2:6" x14ac:dyDescent="0.25">
      <c r="B81" s="3">
        <f t="shared" si="6"/>
        <v>7</v>
      </c>
      <c r="C81" s="3">
        <f>F71</f>
        <v>0.96035970374454616</v>
      </c>
      <c r="E81" s="3">
        <f t="shared" si="8"/>
        <v>6</v>
      </c>
      <c r="F81" s="3">
        <f t="shared" si="7"/>
        <v>0.68185538965862758</v>
      </c>
    </row>
    <row r="82" spans="2:6" x14ac:dyDescent="0.25">
      <c r="B82" s="3">
        <f t="shared" si="6"/>
        <v>8</v>
      </c>
      <c r="C82" s="3">
        <f>F71</f>
        <v>0.96035970374454616</v>
      </c>
      <c r="E82" s="3">
        <f t="shared" si="8"/>
        <v>7</v>
      </c>
      <c r="F82" s="3">
        <f t="shared" si="7"/>
        <v>0.65482644000918167</v>
      </c>
    </row>
    <row r="83" spans="2:6" x14ac:dyDescent="0.25">
      <c r="B83" s="3">
        <f t="shared" si="6"/>
        <v>9</v>
      </c>
      <c r="C83" s="3">
        <f>F71</f>
        <v>0.96035970374454616</v>
      </c>
      <c r="E83" s="3">
        <f t="shared" si="8"/>
        <v>8</v>
      </c>
      <c r="F83" s="3">
        <f t="shared" si="7"/>
        <v>0.62886892593131349</v>
      </c>
    </row>
    <row r="84" spans="2:6" x14ac:dyDescent="0.25">
      <c r="B84" s="3">
        <f t="shared" si="6"/>
        <v>10</v>
      </c>
      <c r="C84" s="3">
        <f>F71</f>
        <v>0.96035970374454616</v>
      </c>
      <c r="E84" s="3">
        <f t="shared" si="8"/>
        <v>9</v>
      </c>
      <c r="F84" s="3">
        <f t="shared" si="7"/>
        <v>0.60394037540154721</v>
      </c>
    </row>
    <row r="85" spans="2:6" x14ac:dyDescent="0.25">
      <c r="E85" s="3">
        <f t="shared" si="8"/>
        <v>10</v>
      </c>
      <c r="F85" s="3">
        <f t="shared" si="7"/>
        <v>0.57999999999999985</v>
      </c>
    </row>
    <row r="86" spans="2:6" x14ac:dyDescent="0.25">
      <c r="B86" s="1" t="s">
        <v>70</v>
      </c>
    </row>
    <row r="87" spans="2:6" ht="30" x14ac:dyDescent="0.25">
      <c r="B87" s="3" t="s">
        <v>3</v>
      </c>
      <c r="C87" s="6" t="s">
        <v>73</v>
      </c>
    </row>
    <row r="88" spans="2:6" x14ac:dyDescent="0.25">
      <c r="B88" s="3" t="s">
        <v>69</v>
      </c>
      <c r="C88" s="8">
        <f>C75</f>
        <v>0.83</v>
      </c>
    </row>
    <row r="89" spans="2:6" x14ac:dyDescent="0.25">
      <c r="B89" s="3" t="s">
        <v>75</v>
      </c>
      <c r="C89" s="8">
        <f>C76</f>
        <v>0.96171206419333233</v>
      </c>
    </row>
    <row r="91" spans="2:6" ht="45" x14ac:dyDescent="0.25">
      <c r="B91" s="3" t="s">
        <v>3</v>
      </c>
      <c r="C91" s="6" t="s">
        <v>79</v>
      </c>
    </row>
    <row r="92" spans="2:6" x14ac:dyDescent="0.25">
      <c r="B92" s="3" t="s">
        <v>91</v>
      </c>
      <c r="C92" s="8">
        <f>1-C88</f>
        <v>0.17000000000000004</v>
      </c>
    </row>
    <row r="93" spans="2:6" x14ac:dyDescent="0.25">
      <c r="B93" s="3" t="s">
        <v>90</v>
      </c>
      <c r="C93" s="8">
        <f>1-C89</f>
        <v>3.8287935806667672E-2</v>
      </c>
    </row>
    <row r="95" spans="2:6" x14ac:dyDescent="0.25">
      <c r="B95" s="4" t="s">
        <v>61</v>
      </c>
    </row>
    <row r="96" spans="2:6" x14ac:dyDescent="0.25">
      <c r="B96" s="4" t="s">
        <v>62</v>
      </c>
    </row>
  </sheetData>
  <hyperlinks>
    <hyperlink ref="A1" location="Index!A1" display="Home"/>
    <hyperlink ref="E35" r:id="rId1"/>
    <hyperlink ref="B96" r:id="rId2"/>
    <hyperlink ref="B95" r:id="rId3"/>
    <hyperlink ref="B66" r:id="rId4"/>
    <hyperlink ref="C29" r:id="rId5"/>
    <hyperlink ref="C2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3" width="10.7109375" customWidth="1"/>
  </cols>
  <sheetData>
    <row r="1" spans="1:12" s="12" customFormat="1" ht="23.45" x14ac:dyDescent="0.45">
      <c r="A1" s="10" t="s">
        <v>32</v>
      </c>
      <c r="B1" s="11" t="s">
        <v>34</v>
      </c>
    </row>
    <row r="2" spans="1:12" ht="14.45" x14ac:dyDescent="0.3">
      <c r="A2" s="3" t="s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1" t="s">
        <v>77</v>
      </c>
      <c r="L2" s="4" t="s">
        <v>78</v>
      </c>
    </row>
    <row r="3" spans="1:12" ht="14.45" x14ac:dyDescent="0.3">
      <c r="A3" s="3">
        <v>0</v>
      </c>
      <c r="B3" s="3">
        <v>100000</v>
      </c>
      <c r="C3" s="3">
        <v>523</v>
      </c>
      <c r="D3" s="3">
        <v>0.99477000000000004</v>
      </c>
      <c r="E3" s="8">
        <v>5.2300000000000003E-3</v>
      </c>
      <c r="F3" s="3"/>
      <c r="G3" s="3">
        <v>79.02</v>
      </c>
      <c r="H3" s="3">
        <v>99533</v>
      </c>
      <c r="I3" s="3">
        <v>7902121</v>
      </c>
      <c r="J3" s="3">
        <f>B3/100000</f>
        <v>1</v>
      </c>
    </row>
    <row r="4" spans="1:12" ht="14.45" x14ac:dyDescent="0.3">
      <c r="A4" s="3">
        <v>1</v>
      </c>
      <c r="B4" s="3">
        <v>99477</v>
      </c>
      <c r="C4" s="3">
        <v>40</v>
      </c>
      <c r="D4" s="3">
        <v>0.99960000000000004</v>
      </c>
      <c r="E4" s="8">
        <v>4.0000000000000002E-4</v>
      </c>
      <c r="F4" s="3">
        <v>4.6999999999999999E-4</v>
      </c>
      <c r="G4" s="3">
        <v>78.44</v>
      </c>
      <c r="H4" s="3">
        <v>99456</v>
      </c>
      <c r="I4" s="3">
        <v>7802588</v>
      </c>
      <c r="J4" s="3">
        <f t="shared" ref="J4:J67" si="0">B4/100000</f>
        <v>0.99477000000000004</v>
      </c>
    </row>
    <row r="5" spans="1:12" ht="14.45" x14ac:dyDescent="0.3">
      <c r="A5" s="3">
        <v>2</v>
      </c>
      <c r="B5" s="3">
        <v>99437</v>
      </c>
      <c r="C5" s="3">
        <v>28</v>
      </c>
      <c r="D5" s="3">
        <v>0.99972000000000005</v>
      </c>
      <c r="E5" s="8">
        <v>2.7999999999999998E-4</v>
      </c>
      <c r="F5" s="3">
        <v>3.4000000000000002E-4</v>
      </c>
      <c r="G5" s="3">
        <v>77.47</v>
      </c>
      <c r="H5" s="3">
        <v>99422</v>
      </c>
      <c r="I5" s="3">
        <v>7703132</v>
      </c>
      <c r="J5" s="3">
        <f t="shared" si="0"/>
        <v>0.99436999999999998</v>
      </c>
    </row>
    <row r="6" spans="1:12" ht="14.45" x14ac:dyDescent="0.3">
      <c r="A6" s="3">
        <v>3</v>
      </c>
      <c r="B6" s="3">
        <v>99409</v>
      </c>
      <c r="C6" s="3">
        <v>18</v>
      </c>
      <c r="D6" s="3">
        <v>0.99982000000000004</v>
      </c>
      <c r="E6" s="8">
        <v>1.8000000000000001E-4</v>
      </c>
      <c r="F6" s="3">
        <v>2.2000000000000001E-4</v>
      </c>
      <c r="G6" s="3">
        <v>76.489999999999995</v>
      </c>
      <c r="H6" s="3">
        <v>99400</v>
      </c>
      <c r="I6" s="3">
        <v>7603710</v>
      </c>
      <c r="J6" s="3">
        <f t="shared" si="0"/>
        <v>0.99409000000000003</v>
      </c>
    </row>
    <row r="7" spans="1:12" ht="14.45" x14ac:dyDescent="0.3">
      <c r="A7" s="3">
        <v>4</v>
      </c>
      <c r="B7" s="3">
        <v>99391</v>
      </c>
      <c r="C7" s="3">
        <v>14</v>
      </c>
      <c r="D7" s="3">
        <v>0.99985999999999997</v>
      </c>
      <c r="E7" s="8">
        <v>1.3999999999999999E-4</v>
      </c>
      <c r="F7" s="3">
        <v>1.4999999999999999E-4</v>
      </c>
      <c r="G7" s="3">
        <v>75.5</v>
      </c>
      <c r="H7" s="3">
        <v>99384</v>
      </c>
      <c r="I7" s="3">
        <v>7504310</v>
      </c>
      <c r="J7" s="3">
        <f t="shared" si="0"/>
        <v>0.99390999999999996</v>
      </c>
    </row>
    <row r="8" spans="1:12" ht="14.45" x14ac:dyDescent="0.3">
      <c r="A8" s="3">
        <v>5</v>
      </c>
      <c r="B8" s="3">
        <v>99378</v>
      </c>
      <c r="C8" s="3">
        <v>13</v>
      </c>
      <c r="D8" s="3">
        <v>0.99987000000000004</v>
      </c>
      <c r="E8" s="8">
        <v>1.2999999999999999E-4</v>
      </c>
      <c r="F8" s="3">
        <v>1.2999999999999999E-4</v>
      </c>
      <c r="G8" s="3">
        <v>74.510000000000005</v>
      </c>
      <c r="H8" s="3">
        <v>99371</v>
      </c>
      <c r="I8" s="3">
        <v>7404926</v>
      </c>
      <c r="J8" s="3">
        <f t="shared" si="0"/>
        <v>0.99378</v>
      </c>
    </row>
    <row r="9" spans="1:12" ht="14.45" x14ac:dyDescent="0.3">
      <c r="A9" s="3">
        <v>6</v>
      </c>
      <c r="B9" s="3">
        <v>99365</v>
      </c>
      <c r="C9" s="3">
        <v>12</v>
      </c>
      <c r="D9" s="3">
        <v>0.99987999999999999</v>
      </c>
      <c r="E9" s="8">
        <v>1.2E-4</v>
      </c>
      <c r="F9" s="3">
        <v>1.2999999999999999E-4</v>
      </c>
      <c r="G9" s="3">
        <v>73.52</v>
      </c>
      <c r="H9" s="3">
        <v>99359</v>
      </c>
      <c r="I9" s="3">
        <v>7305555</v>
      </c>
      <c r="J9" s="3">
        <f t="shared" si="0"/>
        <v>0.99365000000000003</v>
      </c>
    </row>
    <row r="10" spans="1:12" ht="14.45" x14ac:dyDescent="0.3">
      <c r="A10" s="3">
        <v>7</v>
      </c>
      <c r="B10" s="3">
        <v>99353</v>
      </c>
      <c r="C10" s="3">
        <v>11</v>
      </c>
      <c r="D10" s="3">
        <v>0.99988999999999995</v>
      </c>
      <c r="E10" s="8">
        <v>1.1E-4</v>
      </c>
      <c r="F10" s="3">
        <v>1.2E-4</v>
      </c>
      <c r="G10" s="3">
        <v>72.53</v>
      </c>
      <c r="H10" s="3">
        <v>99347</v>
      </c>
      <c r="I10" s="3">
        <v>7206196</v>
      </c>
      <c r="J10" s="3">
        <f t="shared" si="0"/>
        <v>0.99353000000000002</v>
      </c>
    </row>
    <row r="11" spans="1:12" ht="14.45" x14ac:dyDescent="0.3">
      <c r="A11" s="3">
        <v>8</v>
      </c>
      <c r="B11" s="3">
        <v>99342</v>
      </c>
      <c r="C11" s="3">
        <v>10</v>
      </c>
      <c r="D11" s="3">
        <v>0.99990000000000001</v>
      </c>
      <c r="E11" s="8">
        <v>1E-4</v>
      </c>
      <c r="F11" s="3">
        <v>1E-4</v>
      </c>
      <c r="G11" s="3">
        <v>71.540000000000006</v>
      </c>
      <c r="H11" s="3">
        <v>99337</v>
      </c>
      <c r="I11" s="3">
        <v>7106849</v>
      </c>
      <c r="J11" s="3">
        <f t="shared" si="0"/>
        <v>0.99341999999999997</v>
      </c>
    </row>
    <row r="12" spans="1:12" ht="14.45" x14ac:dyDescent="0.3">
      <c r="A12" s="3">
        <v>9</v>
      </c>
      <c r="B12" s="3">
        <v>99332</v>
      </c>
      <c r="C12" s="3">
        <v>10</v>
      </c>
      <c r="D12" s="3">
        <v>0.99990000000000001</v>
      </c>
      <c r="E12" s="8">
        <v>1E-4</v>
      </c>
      <c r="F12" s="3">
        <v>1E-4</v>
      </c>
      <c r="G12" s="3">
        <v>70.55</v>
      </c>
      <c r="H12" s="3">
        <v>99327</v>
      </c>
      <c r="I12" s="3">
        <v>7007512</v>
      </c>
      <c r="J12" s="3">
        <f t="shared" si="0"/>
        <v>0.99331999999999998</v>
      </c>
    </row>
    <row r="13" spans="1:12" ht="14.45" x14ac:dyDescent="0.3">
      <c r="A13" s="3">
        <v>10</v>
      </c>
      <c r="B13" s="3">
        <v>99322</v>
      </c>
      <c r="C13" s="3">
        <v>10</v>
      </c>
      <c r="D13" s="3">
        <v>0.99990000000000001</v>
      </c>
      <c r="E13" s="8">
        <v>1E-4</v>
      </c>
      <c r="F13" s="3">
        <v>1E-4</v>
      </c>
      <c r="G13" s="3">
        <v>69.55</v>
      </c>
      <c r="H13" s="3">
        <v>99317</v>
      </c>
      <c r="I13" s="3">
        <v>6908185</v>
      </c>
      <c r="J13" s="3">
        <f t="shared" si="0"/>
        <v>0.99321999999999999</v>
      </c>
    </row>
    <row r="14" spans="1:12" ht="14.45" x14ac:dyDescent="0.3">
      <c r="A14" s="3">
        <v>11</v>
      </c>
      <c r="B14" s="3">
        <v>99312</v>
      </c>
      <c r="C14" s="3">
        <v>11</v>
      </c>
      <c r="D14" s="3">
        <v>0.99988999999999995</v>
      </c>
      <c r="E14" s="8">
        <v>1.1E-4</v>
      </c>
      <c r="F14" s="3">
        <v>1E-4</v>
      </c>
      <c r="G14" s="3">
        <v>68.56</v>
      </c>
      <c r="H14" s="3">
        <v>99307</v>
      </c>
      <c r="I14" s="3">
        <v>6808868</v>
      </c>
      <c r="J14" s="3">
        <f t="shared" si="0"/>
        <v>0.99312</v>
      </c>
    </row>
    <row r="15" spans="1:12" ht="14.45" x14ac:dyDescent="0.3">
      <c r="A15" s="3">
        <v>12</v>
      </c>
      <c r="B15" s="3">
        <v>99301</v>
      </c>
      <c r="C15" s="3">
        <v>12</v>
      </c>
      <c r="D15" s="3">
        <v>0.99987999999999999</v>
      </c>
      <c r="E15" s="8">
        <v>1.2E-4</v>
      </c>
      <c r="F15" s="3">
        <v>1.2E-4</v>
      </c>
      <c r="G15" s="3">
        <v>67.569999999999993</v>
      </c>
      <c r="H15" s="3">
        <v>99295</v>
      </c>
      <c r="I15" s="3">
        <v>6709562</v>
      </c>
      <c r="J15" s="3">
        <f t="shared" si="0"/>
        <v>0.99300999999999995</v>
      </c>
    </row>
    <row r="16" spans="1:12" ht="14.45" x14ac:dyDescent="0.3">
      <c r="A16" s="3">
        <v>13</v>
      </c>
      <c r="B16" s="3">
        <v>99289</v>
      </c>
      <c r="C16" s="3">
        <v>13</v>
      </c>
      <c r="D16" s="3">
        <v>0.99987000000000004</v>
      </c>
      <c r="E16" s="8">
        <v>1.2999999999999999E-4</v>
      </c>
      <c r="F16" s="3">
        <v>1.2E-4</v>
      </c>
      <c r="G16" s="3">
        <v>66.58</v>
      </c>
      <c r="H16" s="3">
        <v>99283</v>
      </c>
      <c r="I16" s="3">
        <v>6610267</v>
      </c>
      <c r="J16" s="3">
        <f t="shared" si="0"/>
        <v>0.99289000000000005</v>
      </c>
    </row>
    <row r="17" spans="1:10" ht="14.45" x14ac:dyDescent="0.3">
      <c r="A17" s="3">
        <v>14</v>
      </c>
      <c r="B17" s="3">
        <v>99276</v>
      </c>
      <c r="C17" s="3">
        <v>16</v>
      </c>
      <c r="D17" s="3">
        <v>0.99983999999999995</v>
      </c>
      <c r="E17" s="8">
        <v>1.6000000000000001E-4</v>
      </c>
      <c r="F17" s="3">
        <v>1.3999999999999999E-4</v>
      </c>
      <c r="G17" s="3">
        <v>65.58</v>
      </c>
      <c r="H17" s="3">
        <v>99269</v>
      </c>
      <c r="I17" s="3">
        <v>6510984</v>
      </c>
      <c r="J17" s="3">
        <f t="shared" si="0"/>
        <v>0.99275999999999998</v>
      </c>
    </row>
    <row r="18" spans="1:10" ht="14.45" x14ac:dyDescent="0.3">
      <c r="A18" s="3">
        <v>15</v>
      </c>
      <c r="B18" s="3">
        <v>99260</v>
      </c>
      <c r="C18" s="3">
        <v>22</v>
      </c>
      <c r="D18" s="3">
        <v>0.99978</v>
      </c>
      <c r="E18" s="8">
        <v>2.2000000000000001E-4</v>
      </c>
      <c r="F18" s="3">
        <v>1.8000000000000001E-4</v>
      </c>
      <c r="G18" s="3">
        <v>64.59</v>
      </c>
      <c r="H18" s="3">
        <v>99250</v>
      </c>
      <c r="I18" s="3">
        <v>6411715</v>
      </c>
      <c r="J18" s="3">
        <f t="shared" si="0"/>
        <v>0.99260000000000004</v>
      </c>
    </row>
    <row r="19" spans="1:10" ht="14.45" x14ac:dyDescent="0.3">
      <c r="A19" s="3">
        <v>16</v>
      </c>
      <c r="B19" s="3">
        <v>99239</v>
      </c>
      <c r="C19" s="3">
        <v>35</v>
      </c>
      <c r="D19" s="3">
        <v>0.99965000000000004</v>
      </c>
      <c r="E19" s="8">
        <v>3.5E-4</v>
      </c>
      <c r="F19" s="3">
        <v>2.7E-4</v>
      </c>
      <c r="G19" s="3">
        <v>63.61</v>
      </c>
      <c r="H19" s="3">
        <v>99223</v>
      </c>
      <c r="I19" s="3">
        <v>6312465</v>
      </c>
      <c r="J19" s="3">
        <f t="shared" si="0"/>
        <v>0.99238999999999999</v>
      </c>
    </row>
    <row r="20" spans="1:10" ht="14.45" x14ac:dyDescent="0.3">
      <c r="A20" s="3">
        <v>17</v>
      </c>
      <c r="B20" s="3">
        <v>99204</v>
      </c>
      <c r="C20" s="3">
        <v>54</v>
      </c>
      <c r="D20" s="3">
        <v>0.99946000000000002</v>
      </c>
      <c r="E20" s="8">
        <v>5.4000000000000001E-4</v>
      </c>
      <c r="F20" s="3">
        <v>4.4000000000000002E-4</v>
      </c>
      <c r="G20" s="3">
        <v>62.63</v>
      </c>
      <c r="H20" s="3">
        <v>99179</v>
      </c>
      <c r="I20" s="3">
        <v>6213242</v>
      </c>
      <c r="J20" s="3">
        <f t="shared" si="0"/>
        <v>0.99204000000000003</v>
      </c>
    </row>
    <row r="21" spans="1:10" ht="14.45" x14ac:dyDescent="0.3">
      <c r="A21" s="3">
        <v>18</v>
      </c>
      <c r="B21" s="3">
        <v>99150</v>
      </c>
      <c r="C21" s="3">
        <v>69</v>
      </c>
      <c r="D21" s="3">
        <v>0.99929999999999997</v>
      </c>
      <c r="E21" s="8">
        <v>6.9999999999999999E-4</v>
      </c>
      <c r="F21" s="3">
        <v>6.3000000000000003E-4</v>
      </c>
      <c r="G21" s="3">
        <v>61.66</v>
      </c>
      <c r="H21" s="3">
        <v>99116</v>
      </c>
      <c r="I21" s="3">
        <v>6114064</v>
      </c>
      <c r="J21" s="3">
        <f t="shared" si="0"/>
        <v>0.99150000000000005</v>
      </c>
    </row>
    <row r="22" spans="1:10" ht="14.45" x14ac:dyDescent="0.3">
      <c r="A22" s="3">
        <v>19</v>
      </c>
      <c r="B22" s="3">
        <v>99081</v>
      </c>
      <c r="C22" s="3">
        <v>72</v>
      </c>
      <c r="D22" s="3">
        <v>0.99926999999999999</v>
      </c>
      <c r="E22" s="8">
        <v>7.2999999999999996E-4</v>
      </c>
      <c r="F22" s="3">
        <v>7.2999999999999996E-4</v>
      </c>
      <c r="G22" s="3">
        <v>60.71</v>
      </c>
      <c r="H22" s="3">
        <v>99045</v>
      </c>
      <c r="I22" s="3">
        <v>6014948</v>
      </c>
      <c r="J22" s="3">
        <f t="shared" si="0"/>
        <v>0.99080999999999997</v>
      </c>
    </row>
    <row r="23" spans="1:10" ht="14.45" x14ac:dyDescent="0.3">
      <c r="A23" s="3">
        <v>20</v>
      </c>
      <c r="B23" s="3">
        <v>99008</v>
      </c>
      <c r="C23" s="3">
        <v>73</v>
      </c>
      <c r="D23" s="3">
        <v>0.99926000000000004</v>
      </c>
      <c r="E23" s="8">
        <v>7.3999999999999999E-4</v>
      </c>
      <c r="F23" s="3">
        <v>7.3999999999999999E-4</v>
      </c>
      <c r="G23" s="3">
        <v>59.75</v>
      </c>
      <c r="H23" s="3">
        <v>98972</v>
      </c>
      <c r="I23" s="3">
        <v>5915903</v>
      </c>
      <c r="J23" s="3">
        <f t="shared" si="0"/>
        <v>0.99007999999999996</v>
      </c>
    </row>
    <row r="24" spans="1:10" ht="14.45" x14ac:dyDescent="0.3">
      <c r="A24" s="3">
        <v>21</v>
      </c>
      <c r="B24" s="3">
        <v>98935</v>
      </c>
      <c r="C24" s="3">
        <v>75</v>
      </c>
      <c r="D24" s="3">
        <v>0.99924000000000002</v>
      </c>
      <c r="E24" s="8">
        <v>7.6000000000000004E-4</v>
      </c>
      <c r="F24" s="3">
        <v>7.5000000000000002E-4</v>
      </c>
      <c r="G24" s="3">
        <v>58.8</v>
      </c>
      <c r="H24" s="3">
        <v>98898</v>
      </c>
      <c r="I24" s="3">
        <v>5816931</v>
      </c>
      <c r="J24" s="3">
        <f t="shared" si="0"/>
        <v>0.98934999999999995</v>
      </c>
    </row>
    <row r="25" spans="1:10" ht="14.45" x14ac:dyDescent="0.3">
      <c r="A25" s="3">
        <v>22</v>
      </c>
      <c r="B25" s="3">
        <v>98860</v>
      </c>
      <c r="C25" s="3">
        <v>76</v>
      </c>
      <c r="D25" s="3">
        <v>0.99922999999999995</v>
      </c>
      <c r="E25" s="8">
        <v>7.6999999999999996E-4</v>
      </c>
      <c r="F25" s="3">
        <v>7.6999999999999996E-4</v>
      </c>
      <c r="G25" s="3">
        <v>57.84</v>
      </c>
      <c r="H25" s="3">
        <v>98822</v>
      </c>
      <c r="I25" s="3">
        <v>5718033</v>
      </c>
      <c r="J25" s="3">
        <f t="shared" si="0"/>
        <v>0.98860000000000003</v>
      </c>
    </row>
    <row r="26" spans="1:10" ht="14.45" x14ac:dyDescent="0.3">
      <c r="A26" s="3">
        <v>23</v>
      </c>
      <c r="B26" s="3">
        <v>98784</v>
      </c>
      <c r="C26" s="3">
        <v>78</v>
      </c>
      <c r="D26" s="3">
        <v>0.99921000000000004</v>
      </c>
      <c r="E26" s="8">
        <v>7.9000000000000001E-4</v>
      </c>
      <c r="F26" s="3">
        <v>7.7999999999999999E-4</v>
      </c>
      <c r="G26" s="3">
        <v>56.88</v>
      </c>
      <c r="H26" s="3">
        <v>98745</v>
      </c>
      <c r="I26" s="3">
        <v>5619211</v>
      </c>
      <c r="J26" s="3">
        <f t="shared" si="0"/>
        <v>0.98784000000000005</v>
      </c>
    </row>
    <row r="27" spans="1:10" ht="14.45" x14ac:dyDescent="0.3">
      <c r="A27" s="3">
        <v>24</v>
      </c>
      <c r="B27" s="3">
        <v>98706</v>
      </c>
      <c r="C27" s="3">
        <v>80</v>
      </c>
      <c r="D27" s="3">
        <v>0.99919000000000002</v>
      </c>
      <c r="E27" s="8">
        <v>8.0999999999999996E-4</v>
      </c>
      <c r="F27" s="3">
        <v>8.0000000000000004E-4</v>
      </c>
      <c r="G27" s="3">
        <v>55.93</v>
      </c>
      <c r="H27" s="3">
        <v>98666</v>
      </c>
      <c r="I27" s="3">
        <v>5520466</v>
      </c>
      <c r="J27" s="3">
        <f t="shared" si="0"/>
        <v>0.98706000000000005</v>
      </c>
    </row>
    <row r="28" spans="1:10" ht="14.45" x14ac:dyDescent="0.3">
      <c r="A28" s="3">
        <v>25</v>
      </c>
      <c r="B28" s="3">
        <v>98626</v>
      </c>
      <c r="C28" s="3">
        <v>82</v>
      </c>
      <c r="D28" s="3">
        <v>0.99917</v>
      </c>
      <c r="E28" s="8">
        <v>8.3000000000000001E-4</v>
      </c>
      <c r="F28" s="3">
        <v>8.1999999999999998E-4</v>
      </c>
      <c r="G28" s="3">
        <v>54.97</v>
      </c>
      <c r="H28" s="3">
        <v>98585</v>
      </c>
      <c r="I28" s="3">
        <v>5421800</v>
      </c>
      <c r="J28" s="3">
        <f t="shared" si="0"/>
        <v>0.98626000000000003</v>
      </c>
    </row>
    <row r="29" spans="1:10" ht="14.45" x14ac:dyDescent="0.3">
      <c r="A29" s="3">
        <v>26</v>
      </c>
      <c r="B29" s="3">
        <v>98544</v>
      </c>
      <c r="C29" s="3">
        <v>84</v>
      </c>
      <c r="D29" s="3">
        <v>0.99914999999999998</v>
      </c>
      <c r="E29" s="8">
        <v>8.4999999999999995E-4</v>
      </c>
      <c r="F29" s="3">
        <v>8.4000000000000003E-4</v>
      </c>
      <c r="G29" s="3">
        <v>54.02</v>
      </c>
      <c r="H29" s="3">
        <v>98502</v>
      </c>
      <c r="I29" s="3">
        <v>5323215</v>
      </c>
      <c r="J29" s="3">
        <f t="shared" si="0"/>
        <v>0.98543999999999998</v>
      </c>
    </row>
    <row r="30" spans="1:10" ht="14.45" x14ac:dyDescent="0.3">
      <c r="A30" s="3">
        <v>27</v>
      </c>
      <c r="B30" s="3">
        <v>98460</v>
      </c>
      <c r="C30" s="3">
        <v>87</v>
      </c>
      <c r="D30" s="3">
        <v>0.99912000000000001</v>
      </c>
      <c r="E30" s="8">
        <v>8.8000000000000003E-4</v>
      </c>
      <c r="F30" s="3">
        <v>8.7000000000000001E-4</v>
      </c>
      <c r="G30" s="3">
        <v>53.06</v>
      </c>
      <c r="H30" s="3">
        <v>98417</v>
      </c>
      <c r="I30" s="3">
        <v>5224713</v>
      </c>
      <c r="J30" s="3">
        <f t="shared" si="0"/>
        <v>0.98460000000000003</v>
      </c>
    </row>
    <row r="31" spans="1:10" x14ac:dyDescent="0.25">
      <c r="A31" s="3">
        <v>28</v>
      </c>
      <c r="B31" s="3">
        <v>98374</v>
      </c>
      <c r="C31" s="3">
        <v>89</v>
      </c>
      <c r="D31" s="3">
        <v>0.99909999999999999</v>
      </c>
      <c r="E31" s="8">
        <v>8.9999999999999998E-4</v>
      </c>
      <c r="F31" s="3">
        <v>8.8999999999999995E-4</v>
      </c>
      <c r="G31" s="3">
        <v>52.11</v>
      </c>
      <c r="H31" s="3">
        <v>98330</v>
      </c>
      <c r="I31" s="3">
        <v>5126295</v>
      </c>
      <c r="J31" s="3">
        <f t="shared" si="0"/>
        <v>0.98373999999999995</v>
      </c>
    </row>
    <row r="32" spans="1:10" x14ac:dyDescent="0.25">
      <c r="A32" s="3">
        <v>29</v>
      </c>
      <c r="B32" s="3">
        <v>98285</v>
      </c>
      <c r="C32" s="3">
        <v>91</v>
      </c>
      <c r="D32" s="3">
        <v>0.99907000000000001</v>
      </c>
      <c r="E32" s="8">
        <v>9.3000000000000005E-4</v>
      </c>
      <c r="F32" s="3">
        <v>9.2000000000000003E-4</v>
      </c>
      <c r="G32" s="3">
        <v>51.16</v>
      </c>
      <c r="H32" s="3">
        <v>98240</v>
      </c>
      <c r="I32" s="3">
        <v>5027966</v>
      </c>
      <c r="J32" s="3">
        <f t="shared" si="0"/>
        <v>0.98285</v>
      </c>
    </row>
    <row r="33" spans="1:10" x14ac:dyDescent="0.25">
      <c r="A33" s="3">
        <v>30</v>
      </c>
      <c r="B33" s="3">
        <v>98194</v>
      </c>
      <c r="C33" s="3">
        <v>93</v>
      </c>
      <c r="D33" s="3">
        <v>0.99904999999999999</v>
      </c>
      <c r="E33" s="8">
        <v>9.5E-4</v>
      </c>
      <c r="F33" s="3">
        <v>9.3999999999999997E-4</v>
      </c>
      <c r="G33" s="3">
        <v>50.2</v>
      </c>
      <c r="H33" s="3">
        <v>98147</v>
      </c>
      <c r="I33" s="3">
        <v>4929726</v>
      </c>
      <c r="J33" s="3">
        <f t="shared" si="0"/>
        <v>0.98194000000000004</v>
      </c>
    </row>
    <row r="34" spans="1:10" x14ac:dyDescent="0.25">
      <c r="A34" s="3">
        <v>31</v>
      </c>
      <c r="B34" s="3">
        <v>98100</v>
      </c>
      <c r="C34" s="3">
        <v>96</v>
      </c>
      <c r="D34" s="3">
        <v>0.99902000000000002</v>
      </c>
      <c r="E34" s="8">
        <v>9.7999999999999997E-4</v>
      </c>
      <c r="F34" s="3">
        <v>9.6000000000000002E-4</v>
      </c>
      <c r="G34" s="3">
        <v>49.25</v>
      </c>
      <c r="H34" s="3">
        <v>98053</v>
      </c>
      <c r="I34" s="3">
        <v>4831579</v>
      </c>
      <c r="J34" s="3">
        <f t="shared" si="0"/>
        <v>0.98099999999999998</v>
      </c>
    </row>
    <row r="35" spans="1:10" x14ac:dyDescent="0.25">
      <c r="A35" s="3">
        <v>32</v>
      </c>
      <c r="B35" s="3">
        <v>98004</v>
      </c>
      <c r="C35" s="3">
        <v>99</v>
      </c>
      <c r="D35" s="3">
        <v>0.99899000000000004</v>
      </c>
      <c r="E35" s="8">
        <v>1.01E-3</v>
      </c>
      <c r="F35" s="3">
        <v>9.8999999999999999E-4</v>
      </c>
      <c r="G35" s="3">
        <v>48.3</v>
      </c>
      <c r="H35" s="3">
        <v>97955</v>
      </c>
      <c r="I35" s="3">
        <v>4733526</v>
      </c>
      <c r="J35" s="3">
        <f t="shared" si="0"/>
        <v>0.98004000000000002</v>
      </c>
    </row>
    <row r="36" spans="1:10" x14ac:dyDescent="0.25">
      <c r="A36" s="3">
        <v>33</v>
      </c>
      <c r="B36" s="3">
        <v>97905</v>
      </c>
      <c r="C36" s="3">
        <v>103</v>
      </c>
      <c r="D36" s="3">
        <v>0.99895</v>
      </c>
      <c r="E36" s="8">
        <v>1.0499999999999999E-3</v>
      </c>
      <c r="F36" s="3">
        <v>1.0300000000000001E-3</v>
      </c>
      <c r="G36" s="3">
        <v>47.35</v>
      </c>
      <c r="H36" s="3">
        <v>97854</v>
      </c>
      <c r="I36" s="3">
        <v>4635571</v>
      </c>
      <c r="J36" s="3">
        <f t="shared" si="0"/>
        <v>0.97904999999999998</v>
      </c>
    </row>
    <row r="37" spans="1:10" x14ac:dyDescent="0.25">
      <c r="A37" s="3">
        <v>34</v>
      </c>
      <c r="B37" s="3">
        <v>97802</v>
      </c>
      <c r="C37" s="3">
        <v>106</v>
      </c>
      <c r="D37" s="3">
        <v>0.99892000000000003</v>
      </c>
      <c r="E37" s="8">
        <v>1.08E-3</v>
      </c>
      <c r="F37" s="3">
        <v>1.07E-3</v>
      </c>
      <c r="G37" s="3">
        <v>46.4</v>
      </c>
      <c r="H37" s="3">
        <v>97750</v>
      </c>
      <c r="I37" s="3">
        <v>4537717</v>
      </c>
      <c r="J37" s="3">
        <f t="shared" si="0"/>
        <v>0.97802</v>
      </c>
    </row>
    <row r="38" spans="1:10" x14ac:dyDescent="0.25">
      <c r="A38" s="3">
        <v>35</v>
      </c>
      <c r="B38" s="3">
        <v>97697</v>
      </c>
      <c r="C38" s="3">
        <v>109</v>
      </c>
      <c r="D38" s="3">
        <v>0.99887999999999999</v>
      </c>
      <c r="E38" s="8">
        <v>1.1199999999999999E-3</v>
      </c>
      <c r="F38" s="3">
        <v>1.1000000000000001E-3</v>
      </c>
      <c r="G38" s="3">
        <v>45.45</v>
      </c>
      <c r="H38" s="3">
        <v>97643</v>
      </c>
      <c r="I38" s="3">
        <v>4439967</v>
      </c>
      <c r="J38" s="3">
        <f t="shared" si="0"/>
        <v>0.97697000000000001</v>
      </c>
    </row>
    <row r="39" spans="1:10" x14ac:dyDescent="0.25">
      <c r="A39" s="3">
        <v>36</v>
      </c>
      <c r="B39" s="3">
        <v>97587</v>
      </c>
      <c r="C39" s="3">
        <v>114</v>
      </c>
      <c r="D39" s="3">
        <v>0.99883</v>
      </c>
      <c r="E39" s="8">
        <v>1.17E-3</v>
      </c>
      <c r="F39" s="3">
        <v>1.14E-3</v>
      </c>
      <c r="G39" s="3">
        <v>44.5</v>
      </c>
      <c r="H39" s="3">
        <v>97531</v>
      </c>
      <c r="I39" s="3">
        <v>4342325</v>
      </c>
      <c r="J39" s="3">
        <f t="shared" si="0"/>
        <v>0.97587000000000002</v>
      </c>
    </row>
    <row r="40" spans="1:10" x14ac:dyDescent="0.25">
      <c r="A40" s="3">
        <v>37</v>
      </c>
      <c r="B40" s="3">
        <v>97473</v>
      </c>
      <c r="C40" s="3">
        <v>120</v>
      </c>
      <c r="D40" s="3">
        <v>0.99877000000000005</v>
      </c>
      <c r="E40" s="8">
        <v>1.23E-3</v>
      </c>
      <c r="F40" s="3">
        <v>1.1999999999999999E-3</v>
      </c>
      <c r="G40" s="3">
        <v>43.55</v>
      </c>
      <c r="H40" s="3">
        <v>97414</v>
      </c>
      <c r="I40" s="3">
        <v>4244794</v>
      </c>
      <c r="J40" s="3">
        <f t="shared" si="0"/>
        <v>0.97472999999999999</v>
      </c>
    </row>
    <row r="41" spans="1:10" x14ac:dyDescent="0.25">
      <c r="A41" s="3">
        <v>38</v>
      </c>
      <c r="B41" s="3">
        <v>97353</v>
      </c>
      <c r="C41" s="3">
        <v>126</v>
      </c>
      <c r="D41" s="3">
        <v>0.99870999999999999</v>
      </c>
      <c r="E41" s="8">
        <v>1.2899999999999999E-3</v>
      </c>
      <c r="F41" s="3">
        <v>1.2600000000000001E-3</v>
      </c>
      <c r="G41" s="3">
        <v>42.6</v>
      </c>
      <c r="H41" s="3">
        <v>97291</v>
      </c>
      <c r="I41" s="3">
        <v>4147380</v>
      </c>
      <c r="J41" s="3">
        <f t="shared" si="0"/>
        <v>0.97353000000000001</v>
      </c>
    </row>
    <row r="42" spans="1:10" x14ac:dyDescent="0.25">
      <c r="A42" s="3">
        <v>39</v>
      </c>
      <c r="B42" s="3">
        <v>97228</v>
      </c>
      <c r="C42" s="3">
        <v>132</v>
      </c>
      <c r="D42" s="3">
        <v>0.99863999999999997</v>
      </c>
      <c r="E42" s="8">
        <v>1.3600000000000001E-3</v>
      </c>
      <c r="F42" s="3">
        <v>1.32E-3</v>
      </c>
      <c r="G42" s="3">
        <v>41.66</v>
      </c>
      <c r="H42" s="3">
        <v>97162</v>
      </c>
      <c r="I42" s="3">
        <v>4050089</v>
      </c>
      <c r="J42" s="3">
        <f t="shared" si="0"/>
        <v>0.97228000000000003</v>
      </c>
    </row>
    <row r="43" spans="1:10" x14ac:dyDescent="0.25">
      <c r="A43" s="3">
        <v>40</v>
      </c>
      <c r="B43" s="3">
        <v>97096</v>
      </c>
      <c r="C43" s="3">
        <v>141</v>
      </c>
      <c r="D43" s="3">
        <v>0.99855000000000005</v>
      </c>
      <c r="E43" s="8">
        <v>1.4499999999999999E-3</v>
      </c>
      <c r="F43" s="3">
        <v>1.4E-3</v>
      </c>
      <c r="G43" s="3">
        <v>40.71</v>
      </c>
      <c r="H43" s="3">
        <v>97026</v>
      </c>
      <c r="I43" s="3">
        <v>3952927</v>
      </c>
      <c r="J43" s="3">
        <f t="shared" si="0"/>
        <v>0.97096000000000005</v>
      </c>
    </row>
    <row r="44" spans="1:10" x14ac:dyDescent="0.25">
      <c r="A44" s="3">
        <v>41</v>
      </c>
      <c r="B44" s="3">
        <v>96955</v>
      </c>
      <c r="C44" s="3">
        <v>149</v>
      </c>
      <c r="D44" s="3">
        <v>0.99846000000000001</v>
      </c>
      <c r="E44" s="8">
        <v>1.5399999999999999E-3</v>
      </c>
      <c r="F44" s="3">
        <v>1.49E-3</v>
      </c>
      <c r="G44" s="3">
        <v>39.770000000000003</v>
      </c>
      <c r="H44" s="3">
        <v>96881</v>
      </c>
      <c r="I44" s="3">
        <v>3855901</v>
      </c>
      <c r="J44" s="3">
        <f t="shared" si="0"/>
        <v>0.96955000000000002</v>
      </c>
    </row>
    <row r="45" spans="1:10" x14ac:dyDescent="0.25">
      <c r="A45" s="3">
        <v>42</v>
      </c>
      <c r="B45" s="3">
        <v>96805</v>
      </c>
      <c r="C45" s="3">
        <v>160</v>
      </c>
      <c r="D45" s="3">
        <v>0.99834999999999996</v>
      </c>
      <c r="E45" s="8">
        <v>1.65E-3</v>
      </c>
      <c r="F45" s="3">
        <v>1.5900000000000001E-3</v>
      </c>
      <c r="G45" s="3">
        <v>38.83</v>
      </c>
      <c r="H45" s="3">
        <v>96726</v>
      </c>
      <c r="I45" s="3">
        <v>3759020</v>
      </c>
      <c r="J45" s="3">
        <f t="shared" si="0"/>
        <v>0.96804999999999997</v>
      </c>
    </row>
    <row r="46" spans="1:10" x14ac:dyDescent="0.25">
      <c r="A46" s="3">
        <v>43</v>
      </c>
      <c r="B46" s="3">
        <v>96646</v>
      </c>
      <c r="C46" s="3">
        <v>170</v>
      </c>
      <c r="D46" s="3">
        <v>0.99824000000000002</v>
      </c>
      <c r="E46" s="8">
        <v>1.7600000000000001E-3</v>
      </c>
      <c r="F46" s="3">
        <v>1.6999999999999999E-3</v>
      </c>
      <c r="G46" s="3">
        <v>37.89</v>
      </c>
      <c r="H46" s="3">
        <v>96562</v>
      </c>
      <c r="I46" s="3">
        <v>3662293</v>
      </c>
      <c r="J46" s="3">
        <f t="shared" si="0"/>
        <v>0.96645999999999999</v>
      </c>
    </row>
    <row r="47" spans="1:10" x14ac:dyDescent="0.25">
      <c r="A47" s="3">
        <v>44</v>
      </c>
      <c r="B47" s="3">
        <v>96476</v>
      </c>
      <c r="C47" s="3">
        <v>183</v>
      </c>
      <c r="D47" s="3">
        <v>0.99809999999999999</v>
      </c>
      <c r="E47" s="8">
        <v>1.9E-3</v>
      </c>
      <c r="F47" s="3">
        <v>1.83E-3</v>
      </c>
      <c r="G47" s="3">
        <v>36.96</v>
      </c>
      <c r="H47" s="3">
        <v>96385</v>
      </c>
      <c r="I47" s="3">
        <v>3565732</v>
      </c>
      <c r="J47" s="3">
        <f t="shared" si="0"/>
        <v>0.96475999999999995</v>
      </c>
    </row>
    <row r="48" spans="1:10" x14ac:dyDescent="0.25">
      <c r="A48" s="3">
        <v>45</v>
      </c>
      <c r="B48" s="3">
        <v>96292</v>
      </c>
      <c r="C48" s="3">
        <v>196</v>
      </c>
      <c r="D48" s="3">
        <v>0.99795999999999996</v>
      </c>
      <c r="E48" s="8">
        <v>2.0400000000000001E-3</v>
      </c>
      <c r="F48" s="3">
        <v>1.97E-3</v>
      </c>
      <c r="G48" s="3">
        <v>36.03</v>
      </c>
      <c r="H48" s="3">
        <v>96195</v>
      </c>
      <c r="I48" s="3">
        <v>3469347</v>
      </c>
      <c r="J48" s="3">
        <f t="shared" si="0"/>
        <v>0.96292</v>
      </c>
    </row>
    <row r="49" spans="1:10" x14ac:dyDescent="0.25">
      <c r="A49" s="3">
        <v>46</v>
      </c>
      <c r="B49" s="3">
        <v>96096</v>
      </c>
      <c r="C49" s="3">
        <v>212</v>
      </c>
      <c r="D49" s="3">
        <v>0.99778999999999995</v>
      </c>
      <c r="E49" s="8">
        <v>2.2100000000000002E-3</v>
      </c>
      <c r="F49" s="3">
        <v>2.1199999999999999E-3</v>
      </c>
      <c r="G49" s="3">
        <v>35.1</v>
      </c>
      <c r="H49" s="3">
        <v>95991</v>
      </c>
      <c r="I49" s="3">
        <v>3373151</v>
      </c>
      <c r="J49" s="3">
        <f t="shared" si="0"/>
        <v>0.96096000000000004</v>
      </c>
    </row>
    <row r="50" spans="1:10" x14ac:dyDescent="0.25">
      <c r="A50" s="3">
        <v>47</v>
      </c>
      <c r="B50" s="3">
        <v>95884</v>
      </c>
      <c r="C50" s="3">
        <v>228</v>
      </c>
      <c r="D50" s="3">
        <v>0.99761999999999995</v>
      </c>
      <c r="E50" s="8">
        <v>2.3800000000000002E-3</v>
      </c>
      <c r="F50" s="3">
        <v>2.3E-3</v>
      </c>
      <c r="G50" s="3">
        <v>34.18</v>
      </c>
      <c r="H50" s="3">
        <v>95771</v>
      </c>
      <c r="I50" s="3">
        <v>3277160</v>
      </c>
      <c r="J50" s="3">
        <f t="shared" si="0"/>
        <v>0.95884000000000003</v>
      </c>
    </row>
    <row r="51" spans="1:10" x14ac:dyDescent="0.25">
      <c r="A51" s="3">
        <v>48</v>
      </c>
      <c r="B51" s="3">
        <v>95655</v>
      </c>
      <c r="C51" s="3">
        <v>247</v>
      </c>
      <c r="D51" s="3">
        <v>0.99741999999999997</v>
      </c>
      <c r="E51" s="8">
        <v>2.5799999999999998E-3</v>
      </c>
      <c r="F51" s="3">
        <v>2.48E-3</v>
      </c>
      <c r="G51" s="3">
        <v>33.26</v>
      </c>
      <c r="H51" s="3">
        <v>95534</v>
      </c>
      <c r="I51" s="3">
        <v>3181389</v>
      </c>
      <c r="J51" s="3">
        <f t="shared" si="0"/>
        <v>0.95655000000000001</v>
      </c>
    </row>
    <row r="52" spans="1:10" x14ac:dyDescent="0.25">
      <c r="A52" s="3">
        <v>49</v>
      </c>
      <c r="B52" s="3">
        <v>95409</v>
      </c>
      <c r="C52" s="3">
        <v>267</v>
      </c>
      <c r="D52" s="3">
        <v>0.99719999999999998</v>
      </c>
      <c r="E52" s="8">
        <v>2.8E-3</v>
      </c>
      <c r="F52" s="3">
        <v>2.6900000000000001E-3</v>
      </c>
      <c r="G52" s="3">
        <v>32.340000000000003</v>
      </c>
      <c r="H52" s="3">
        <v>95277</v>
      </c>
      <c r="I52" s="3">
        <v>3085856</v>
      </c>
      <c r="J52" s="3">
        <f t="shared" si="0"/>
        <v>0.95408999999999999</v>
      </c>
    </row>
    <row r="53" spans="1:10" x14ac:dyDescent="0.25">
      <c r="A53" s="3">
        <v>50</v>
      </c>
      <c r="B53" s="3">
        <v>95141</v>
      </c>
      <c r="C53" s="3">
        <v>288</v>
      </c>
      <c r="D53" s="3">
        <v>0.99697000000000002</v>
      </c>
      <c r="E53" s="8">
        <v>3.0300000000000001E-3</v>
      </c>
      <c r="F53" s="3">
        <v>2.9199999999999999E-3</v>
      </c>
      <c r="G53" s="3">
        <v>31.43</v>
      </c>
      <c r="H53" s="3">
        <v>94999</v>
      </c>
      <c r="I53" s="3">
        <v>2990579</v>
      </c>
      <c r="J53" s="3">
        <f t="shared" si="0"/>
        <v>0.95140999999999998</v>
      </c>
    </row>
    <row r="54" spans="1:10" x14ac:dyDescent="0.25">
      <c r="A54" s="3">
        <v>51</v>
      </c>
      <c r="B54" s="3">
        <v>94853</v>
      </c>
      <c r="C54" s="3">
        <v>312</v>
      </c>
      <c r="D54" s="3">
        <v>0.99670999999999998</v>
      </c>
      <c r="E54" s="8">
        <v>3.29E-3</v>
      </c>
      <c r="F54" s="3">
        <v>3.16E-3</v>
      </c>
      <c r="G54" s="3">
        <v>30.53</v>
      </c>
      <c r="H54" s="3">
        <v>94699</v>
      </c>
      <c r="I54" s="3">
        <v>2895580</v>
      </c>
      <c r="J54" s="3">
        <f t="shared" si="0"/>
        <v>0.94852999999999998</v>
      </c>
    </row>
    <row r="55" spans="1:10" x14ac:dyDescent="0.25">
      <c r="A55" s="3">
        <v>52</v>
      </c>
      <c r="B55" s="3">
        <v>94541</v>
      </c>
      <c r="C55" s="3">
        <v>338</v>
      </c>
      <c r="D55" s="3">
        <v>0.99643000000000004</v>
      </c>
      <c r="E55" s="8">
        <v>3.5699999999999998E-3</v>
      </c>
      <c r="F55" s="3">
        <v>3.4299999999999999E-3</v>
      </c>
      <c r="G55" s="3">
        <v>29.63</v>
      </c>
      <c r="H55" s="3">
        <v>94374</v>
      </c>
      <c r="I55" s="3">
        <v>2800881</v>
      </c>
      <c r="J55" s="3">
        <f t="shared" si="0"/>
        <v>0.94540999999999997</v>
      </c>
    </row>
    <row r="56" spans="1:10" x14ac:dyDescent="0.25">
      <c r="A56" s="3">
        <v>53</v>
      </c>
      <c r="B56" s="3">
        <v>94204</v>
      </c>
      <c r="C56" s="3">
        <v>364</v>
      </c>
      <c r="D56" s="3">
        <v>0.99614000000000003</v>
      </c>
      <c r="E56" s="8">
        <v>3.8600000000000001E-3</v>
      </c>
      <c r="F56" s="3">
        <v>3.7200000000000002E-3</v>
      </c>
      <c r="G56" s="3">
        <v>28.73</v>
      </c>
      <c r="H56" s="3">
        <v>94024</v>
      </c>
      <c r="I56" s="3">
        <v>2706507</v>
      </c>
      <c r="J56" s="3">
        <f t="shared" si="0"/>
        <v>0.94203999999999999</v>
      </c>
    </row>
    <row r="57" spans="1:10" x14ac:dyDescent="0.25">
      <c r="A57" s="3">
        <v>54</v>
      </c>
      <c r="B57" s="3">
        <v>93840</v>
      </c>
      <c r="C57" s="3">
        <v>393</v>
      </c>
      <c r="D57" s="3">
        <v>0.99580999999999997</v>
      </c>
      <c r="E57" s="8">
        <v>4.1900000000000001E-3</v>
      </c>
      <c r="F57" s="3">
        <v>4.0299999999999997E-3</v>
      </c>
      <c r="G57" s="3">
        <v>27.84</v>
      </c>
      <c r="H57" s="3">
        <v>93646</v>
      </c>
      <c r="I57" s="3">
        <v>2612482</v>
      </c>
      <c r="J57" s="3">
        <f t="shared" si="0"/>
        <v>0.93840000000000001</v>
      </c>
    </row>
    <row r="58" spans="1:10" x14ac:dyDescent="0.25">
      <c r="A58" s="3">
        <v>55</v>
      </c>
      <c r="B58" s="3">
        <v>93447</v>
      </c>
      <c r="C58" s="3">
        <v>424</v>
      </c>
      <c r="D58" s="3">
        <v>0.99546000000000001</v>
      </c>
      <c r="E58" s="8">
        <v>4.5399999999999998E-3</v>
      </c>
      <c r="F58" s="3">
        <v>4.3699999999999998E-3</v>
      </c>
      <c r="G58" s="3">
        <v>26.95</v>
      </c>
      <c r="H58" s="3">
        <v>93237</v>
      </c>
      <c r="I58" s="3">
        <v>2518837</v>
      </c>
      <c r="J58" s="3">
        <f t="shared" si="0"/>
        <v>0.93447000000000002</v>
      </c>
    </row>
    <row r="59" spans="1:10" x14ac:dyDescent="0.25">
      <c r="A59" s="3">
        <v>56</v>
      </c>
      <c r="B59" s="3">
        <v>93022</v>
      </c>
      <c r="C59" s="3">
        <v>459</v>
      </c>
      <c r="D59" s="3">
        <v>0.99507000000000001</v>
      </c>
      <c r="E59" s="8">
        <v>4.9300000000000004E-3</v>
      </c>
      <c r="F59" s="3">
        <v>4.7400000000000003E-3</v>
      </c>
      <c r="G59" s="3">
        <v>26.08</v>
      </c>
      <c r="H59" s="3">
        <v>92796</v>
      </c>
      <c r="I59" s="3">
        <v>2425599</v>
      </c>
      <c r="J59" s="3">
        <f t="shared" si="0"/>
        <v>0.93022000000000005</v>
      </c>
    </row>
    <row r="60" spans="1:10" x14ac:dyDescent="0.25">
      <c r="A60" s="3">
        <v>57</v>
      </c>
      <c r="B60" s="3">
        <v>92564</v>
      </c>
      <c r="C60" s="3">
        <v>498</v>
      </c>
      <c r="D60" s="3">
        <v>0.99461999999999995</v>
      </c>
      <c r="E60" s="8">
        <v>5.3800000000000002E-3</v>
      </c>
      <c r="F60" s="3">
        <v>5.1599999999999997E-3</v>
      </c>
      <c r="G60" s="3">
        <v>25.2</v>
      </c>
      <c r="H60" s="3">
        <v>92318</v>
      </c>
      <c r="I60" s="3">
        <v>2332803</v>
      </c>
      <c r="J60" s="3">
        <f t="shared" si="0"/>
        <v>0.92564000000000002</v>
      </c>
    </row>
    <row r="61" spans="1:10" x14ac:dyDescent="0.25">
      <c r="A61" s="3">
        <v>58</v>
      </c>
      <c r="B61" s="3">
        <v>92066</v>
      </c>
      <c r="C61" s="3">
        <v>544</v>
      </c>
      <c r="D61" s="3">
        <v>0.99409000000000003</v>
      </c>
      <c r="E61" s="8">
        <v>5.9100000000000003E-3</v>
      </c>
      <c r="F61" s="3">
        <v>5.6499999999999996E-3</v>
      </c>
      <c r="G61" s="3">
        <v>24.34</v>
      </c>
      <c r="H61" s="3">
        <v>91798</v>
      </c>
      <c r="I61" s="3">
        <v>2240485</v>
      </c>
      <c r="J61" s="3">
        <f t="shared" si="0"/>
        <v>0.92066000000000003</v>
      </c>
    </row>
    <row r="62" spans="1:10" x14ac:dyDescent="0.25">
      <c r="A62" s="3">
        <v>59</v>
      </c>
      <c r="B62" s="3">
        <v>91522</v>
      </c>
      <c r="C62" s="3">
        <v>597</v>
      </c>
      <c r="D62" s="3">
        <v>0.99348000000000003</v>
      </c>
      <c r="E62" s="8">
        <v>6.5199999999999998E-3</v>
      </c>
      <c r="F62" s="3">
        <v>6.2199999999999998E-3</v>
      </c>
      <c r="G62" s="3">
        <v>23.48</v>
      </c>
      <c r="H62" s="3">
        <v>91228</v>
      </c>
      <c r="I62" s="3">
        <v>2148687</v>
      </c>
      <c r="J62" s="3">
        <f t="shared" si="0"/>
        <v>0.91522000000000003</v>
      </c>
    </row>
    <row r="63" spans="1:10" x14ac:dyDescent="0.25">
      <c r="A63" s="3">
        <v>60</v>
      </c>
      <c r="B63" s="3">
        <v>90925</v>
      </c>
      <c r="C63" s="3">
        <v>656</v>
      </c>
      <c r="D63" s="3">
        <v>0.99278999999999995</v>
      </c>
      <c r="E63" s="8">
        <v>7.2100000000000003E-3</v>
      </c>
      <c r="F63" s="3">
        <v>6.8700000000000002E-3</v>
      </c>
      <c r="G63" s="3">
        <v>22.63</v>
      </c>
      <c r="H63" s="3">
        <v>90602</v>
      </c>
      <c r="I63" s="3">
        <v>2057459</v>
      </c>
      <c r="J63" s="3">
        <f t="shared" si="0"/>
        <v>0.90925</v>
      </c>
    </row>
    <row r="64" spans="1:10" x14ac:dyDescent="0.25">
      <c r="A64" s="3">
        <v>61</v>
      </c>
      <c r="B64" s="3">
        <v>90269</v>
      </c>
      <c r="C64" s="3">
        <v>721</v>
      </c>
      <c r="D64" s="3">
        <v>0.99200999999999995</v>
      </c>
      <c r="E64" s="8">
        <v>7.9900000000000006E-3</v>
      </c>
      <c r="F64" s="3">
        <v>7.6099999999999996E-3</v>
      </c>
      <c r="G64" s="3">
        <v>21.79</v>
      </c>
      <c r="H64" s="3">
        <v>89915</v>
      </c>
      <c r="I64" s="3">
        <v>1966856</v>
      </c>
      <c r="J64" s="3">
        <f t="shared" si="0"/>
        <v>0.90268999999999999</v>
      </c>
    </row>
    <row r="65" spans="1:10" x14ac:dyDescent="0.25">
      <c r="A65" s="3">
        <v>62</v>
      </c>
      <c r="B65" s="3">
        <v>89548</v>
      </c>
      <c r="C65" s="3">
        <v>793</v>
      </c>
      <c r="D65" s="3">
        <v>0.99114999999999998</v>
      </c>
      <c r="E65" s="8">
        <v>8.8500000000000002E-3</v>
      </c>
      <c r="F65" s="3">
        <v>8.4399999999999996E-3</v>
      </c>
      <c r="G65" s="3">
        <v>20.96</v>
      </c>
      <c r="H65" s="3">
        <v>89158</v>
      </c>
      <c r="I65" s="3">
        <v>1876942</v>
      </c>
      <c r="J65" s="3">
        <f t="shared" si="0"/>
        <v>0.89548000000000005</v>
      </c>
    </row>
    <row r="66" spans="1:10" x14ac:dyDescent="0.25">
      <c r="A66" s="3">
        <v>63</v>
      </c>
      <c r="B66" s="3">
        <v>88756</v>
      </c>
      <c r="C66" s="3">
        <v>871</v>
      </c>
      <c r="D66" s="3">
        <v>0.99019000000000001</v>
      </c>
      <c r="E66" s="8">
        <v>9.8099999999999993E-3</v>
      </c>
      <c r="F66" s="3">
        <v>9.3600000000000003E-3</v>
      </c>
      <c r="G66" s="3">
        <v>20.14</v>
      </c>
      <c r="H66" s="3">
        <v>88327</v>
      </c>
      <c r="I66" s="3">
        <v>1787784</v>
      </c>
      <c r="J66" s="3">
        <f t="shared" si="0"/>
        <v>0.88756000000000002</v>
      </c>
    </row>
    <row r="67" spans="1:10" x14ac:dyDescent="0.25">
      <c r="A67" s="3">
        <v>64</v>
      </c>
      <c r="B67" s="3">
        <v>87885</v>
      </c>
      <c r="C67" s="3">
        <v>954</v>
      </c>
      <c r="D67" s="3">
        <v>0.98914999999999997</v>
      </c>
      <c r="E67" s="8">
        <v>1.085E-2</v>
      </c>
      <c r="F67" s="3">
        <v>1.0370000000000001E-2</v>
      </c>
      <c r="G67" s="3">
        <v>19.34</v>
      </c>
      <c r="H67" s="3">
        <v>87415</v>
      </c>
      <c r="I67" s="3">
        <v>1699456</v>
      </c>
      <c r="J67" s="3">
        <f t="shared" si="0"/>
        <v>0.87885000000000002</v>
      </c>
    </row>
    <row r="68" spans="1:10" x14ac:dyDescent="0.25">
      <c r="A68" s="3">
        <v>65</v>
      </c>
      <c r="B68" s="3">
        <v>86931</v>
      </c>
      <c r="C68" s="3">
        <v>1043</v>
      </c>
      <c r="D68" s="3">
        <v>0.98799999999999999</v>
      </c>
      <c r="E68" s="8">
        <v>1.2E-2</v>
      </c>
      <c r="F68" s="3">
        <v>1.1469999999999999E-2</v>
      </c>
      <c r="G68" s="3">
        <v>18.54</v>
      </c>
      <c r="H68" s="3">
        <v>86418</v>
      </c>
      <c r="I68" s="3">
        <v>1612041</v>
      </c>
      <c r="J68" s="3">
        <f t="shared" ref="J68:J112" si="1">B68/100000</f>
        <v>0.86931000000000003</v>
      </c>
    </row>
    <row r="69" spans="1:10" x14ac:dyDescent="0.25">
      <c r="A69" s="3">
        <v>66</v>
      </c>
      <c r="B69" s="3">
        <v>85888</v>
      </c>
      <c r="C69" s="3">
        <v>1136</v>
      </c>
      <c r="D69" s="3">
        <v>0.98677000000000004</v>
      </c>
      <c r="E69" s="8">
        <v>1.323E-2</v>
      </c>
      <c r="F69" s="3">
        <v>1.268E-2</v>
      </c>
      <c r="G69" s="3">
        <v>17.760000000000002</v>
      </c>
      <c r="H69" s="3">
        <v>85328</v>
      </c>
      <c r="I69" s="3">
        <v>1525623</v>
      </c>
      <c r="J69" s="3">
        <f t="shared" si="1"/>
        <v>0.85887999999999998</v>
      </c>
    </row>
    <row r="70" spans="1:10" x14ac:dyDescent="0.25">
      <c r="A70" s="3">
        <v>67</v>
      </c>
      <c r="B70" s="3">
        <v>84752</v>
      </c>
      <c r="C70" s="3">
        <v>1235</v>
      </c>
      <c r="D70" s="3">
        <v>0.98543000000000003</v>
      </c>
      <c r="E70" s="8">
        <v>1.457E-2</v>
      </c>
      <c r="F70" s="3">
        <v>1.3979999999999999E-2</v>
      </c>
      <c r="G70" s="3">
        <v>16.989999999999998</v>
      </c>
      <c r="H70" s="3">
        <v>84143</v>
      </c>
      <c r="I70" s="3">
        <v>1440295</v>
      </c>
      <c r="J70" s="3">
        <f t="shared" si="1"/>
        <v>0.84752000000000005</v>
      </c>
    </row>
    <row r="71" spans="1:10" x14ac:dyDescent="0.25">
      <c r="A71" s="3">
        <v>68</v>
      </c>
      <c r="B71" s="3">
        <v>83517</v>
      </c>
      <c r="C71" s="3">
        <v>1337</v>
      </c>
      <c r="D71" s="3">
        <v>0.98399000000000003</v>
      </c>
      <c r="E71" s="8">
        <v>1.601E-2</v>
      </c>
      <c r="F71" s="3">
        <v>1.5389999999999999E-2</v>
      </c>
      <c r="G71" s="3">
        <v>16.239999999999998</v>
      </c>
      <c r="H71" s="3">
        <v>82857</v>
      </c>
      <c r="I71" s="3">
        <v>1356152</v>
      </c>
      <c r="J71" s="3">
        <f t="shared" si="1"/>
        <v>0.83516999999999997</v>
      </c>
    </row>
    <row r="72" spans="1:10" x14ac:dyDescent="0.25">
      <c r="A72" s="3">
        <v>69</v>
      </c>
      <c r="B72" s="3">
        <v>82180</v>
      </c>
      <c r="C72" s="3">
        <v>1442</v>
      </c>
      <c r="D72" s="3">
        <v>0.98245000000000005</v>
      </c>
      <c r="E72" s="8">
        <v>1.755E-2</v>
      </c>
      <c r="F72" s="3">
        <v>1.6899999999999998E-2</v>
      </c>
      <c r="G72" s="3">
        <v>15.49</v>
      </c>
      <c r="H72" s="3">
        <v>81468</v>
      </c>
      <c r="I72" s="3">
        <v>1273295</v>
      </c>
      <c r="J72" s="3">
        <f t="shared" si="1"/>
        <v>0.82179999999999997</v>
      </c>
    </row>
    <row r="73" spans="1:10" x14ac:dyDescent="0.25">
      <c r="A73" s="3">
        <v>70</v>
      </c>
      <c r="B73" s="3">
        <v>80738</v>
      </c>
      <c r="C73" s="3">
        <v>1550</v>
      </c>
      <c r="D73" s="3">
        <v>0.98080000000000001</v>
      </c>
      <c r="E73" s="8">
        <v>1.9199999999999998E-2</v>
      </c>
      <c r="F73" s="3">
        <v>1.8519999999999998E-2</v>
      </c>
      <c r="G73" s="3">
        <v>14.76</v>
      </c>
      <c r="H73" s="3">
        <v>79972</v>
      </c>
      <c r="I73" s="3">
        <v>1191827</v>
      </c>
      <c r="J73" s="3">
        <f t="shared" si="1"/>
        <v>0.80737999999999999</v>
      </c>
    </row>
    <row r="74" spans="1:10" x14ac:dyDescent="0.25">
      <c r="A74" s="3">
        <v>71</v>
      </c>
      <c r="B74" s="3">
        <v>79188</v>
      </c>
      <c r="C74" s="3">
        <v>1663</v>
      </c>
      <c r="D74" s="3">
        <v>0.97899999999999998</v>
      </c>
      <c r="E74" s="8">
        <v>2.1000000000000001E-2</v>
      </c>
      <c r="F74" s="3">
        <v>2.026E-2</v>
      </c>
      <c r="G74" s="3">
        <v>14.04</v>
      </c>
      <c r="H74" s="3">
        <v>78366</v>
      </c>
      <c r="I74" s="3">
        <v>1111856</v>
      </c>
      <c r="J74" s="3">
        <f t="shared" si="1"/>
        <v>0.79188000000000003</v>
      </c>
    </row>
    <row r="75" spans="1:10" x14ac:dyDescent="0.25">
      <c r="A75" s="3">
        <v>72</v>
      </c>
      <c r="B75" s="3">
        <v>77525</v>
      </c>
      <c r="C75" s="3">
        <v>1799</v>
      </c>
      <c r="D75" s="3">
        <v>0.9768</v>
      </c>
      <c r="E75" s="8">
        <v>2.3199999999999998E-2</v>
      </c>
      <c r="F75" s="3">
        <v>2.2259999999999999E-2</v>
      </c>
      <c r="G75" s="3">
        <v>13.33</v>
      </c>
      <c r="H75" s="3">
        <v>76638</v>
      </c>
      <c r="I75" s="3">
        <v>1033489</v>
      </c>
      <c r="J75" s="3">
        <f t="shared" si="1"/>
        <v>0.77524999999999999</v>
      </c>
    </row>
    <row r="76" spans="1:10" x14ac:dyDescent="0.25">
      <c r="A76" s="3">
        <v>73</v>
      </c>
      <c r="B76" s="3">
        <v>75726</v>
      </c>
      <c r="C76" s="3">
        <v>1970</v>
      </c>
      <c r="D76" s="3">
        <v>0.97397999999999996</v>
      </c>
      <c r="E76" s="8">
        <v>2.6020000000000001E-2</v>
      </c>
      <c r="F76" s="3">
        <v>2.4819999999999998E-2</v>
      </c>
      <c r="G76" s="3">
        <v>12.64</v>
      </c>
      <c r="H76" s="3">
        <v>74756</v>
      </c>
      <c r="I76" s="3">
        <v>956851</v>
      </c>
      <c r="J76" s="3">
        <f t="shared" si="1"/>
        <v>0.75726000000000004</v>
      </c>
    </row>
    <row r="77" spans="1:10" x14ac:dyDescent="0.25">
      <c r="A77" s="3">
        <v>74</v>
      </c>
      <c r="B77" s="3">
        <v>73756</v>
      </c>
      <c r="C77" s="3">
        <v>2167</v>
      </c>
      <c r="D77" s="3">
        <v>0.97062000000000004</v>
      </c>
      <c r="E77" s="8">
        <v>2.938E-2</v>
      </c>
      <c r="F77" s="3">
        <v>2.801E-2</v>
      </c>
      <c r="G77" s="3">
        <v>11.96</v>
      </c>
      <c r="H77" s="3">
        <v>72689</v>
      </c>
      <c r="I77" s="3">
        <v>882095</v>
      </c>
      <c r="J77" s="3">
        <f t="shared" si="1"/>
        <v>0.73755999999999999</v>
      </c>
    </row>
    <row r="78" spans="1:10" x14ac:dyDescent="0.25">
      <c r="A78" s="3">
        <v>75</v>
      </c>
      <c r="B78" s="3">
        <v>71589</v>
      </c>
      <c r="C78" s="3">
        <v>2371</v>
      </c>
      <c r="D78" s="3">
        <v>0.96687999999999996</v>
      </c>
      <c r="E78" s="8">
        <v>3.3119999999999997E-2</v>
      </c>
      <c r="F78" s="3">
        <v>3.1690000000000003E-2</v>
      </c>
      <c r="G78" s="3">
        <v>11.31</v>
      </c>
      <c r="H78" s="3">
        <v>70420</v>
      </c>
      <c r="I78" s="3">
        <v>809406</v>
      </c>
      <c r="J78" s="3">
        <f t="shared" si="1"/>
        <v>0.71589000000000003</v>
      </c>
    </row>
    <row r="79" spans="1:10" x14ac:dyDescent="0.25">
      <c r="A79" s="3">
        <v>76</v>
      </c>
      <c r="B79" s="3">
        <v>69218</v>
      </c>
      <c r="C79" s="3">
        <v>2572</v>
      </c>
      <c r="D79" s="3">
        <v>0.96284000000000003</v>
      </c>
      <c r="E79" s="8">
        <v>3.7159999999999999E-2</v>
      </c>
      <c r="F79" s="3">
        <v>3.5720000000000002E-2</v>
      </c>
      <c r="G79" s="3">
        <v>10.68</v>
      </c>
      <c r="H79" s="3">
        <v>67948</v>
      </c>
      <c r="I79" s="3">
        <v>738985</v>
      </c>
      <c r="J79" s="3">
        <f t="shared" si="1"/>
        <v>0.69218000000000002</v>
      </c>
    </row>
    <row r="80" spans="1:10" x14ac:dyDescent="0.25">
      <c r="A80" s="3">
        <v>77</v>
      </c>
      <c r="B80" s="3">
        <v>66646</v>
      </c>
      <c r="C80" s="3">
        <v>2768</v>
      </c>
      <c r="D80" s="3">
        <v>0.95847000000000004</v>
      </c>
      <c r="E80" s="8">
        <v>4.1529999999999997E-2</v>
      </c>
      <c r="F80" s="3">
        <v>4.0070000000000001E-2</v>
      </c>
      <c r="G80" s="3">
        <v>10.07</v>
      </c>
      <c r="H80" s="3">
        <v>65278</v>
      </c>
      <c r="I80" s="3">
        <v>671037</v>
      </c>
      <c r="J80" s="3">
        <f t="shared" si="1"/>
        <v>0.66646000000000005</v>
      </c>
    </row>
    <row r="81" spans="1:10" x14ac:dyDescent="0.25">
      <c r="A81" s="3">
        <v>78</v>
      </c>
      <c r="B81" s="3">
        <v>63878</v>
      </c>
      <c r="C81" s="3">
        <v>2960</v>
      </c>
      <c r="D81" s="3">
        <v>0.95365999999999995</v>
      </c>
      <c r="E81" s="8">
        <v>4.6339999999999999E-2</v>
      </c>
      <c r="F81" s="3">
        <v>4.4850000000000001E-2</v>
      </c>
      <c r="G81" s="3">
        <v>9.48</v>
      </c>
      <c r="H81" s="3">
        <v>62414</v>
      </c>
      <c r="I81" s="3">
        <v>605759</v>
      </c>
      <c r="J81" s="3">
        <f t="shared" si="1"/>
        <v>0.63878000000000001</v>
      </c>
    </row>
    <row r="82" spans="1:10" x14ac:dyDescent="0.25">
      <c r="A82" s="3">
        <v>79</v>
      </c>
      <c r="B82" s="3">
        <v>60918</v>
      </c>
      <c r="C82" s="3">
        <v>3148</v>
      </c>
      <c r="D82" s="3">
        <v>0.94833000000000001</v>
      </c>
      <c r="E82" s="8">
        <v>5.1670000000000001E-2</v>
      </c>
      <c r="F82" s="3">
        <v>5.015E-2</v>
      </c>
      <c r="G82" s="3">
        <v>8.92</v>
      </c>
      <c r="H82" s="3">
        <v>59359</v>
      </c>
      <c r="I82" s="3">
        <v>543346</v>
      </c>
      <c r="J82" s="3">
        <f t="shared" si="1"/>
        <v>0.60918000000000005</v>
      </c>
    </row>
    <row r="83" spans="1:10" x14ac:dyDescent="0.25">
      <c r="A83" s="3">
        <v>80</v>
      </c>
      <c r="B83" s="3">
        <v>57770</v>
      </c>
      <c r="C83" s="3">
        <v>3328</v>
      </c>
      <c r="D83" s="3">
        <v>0.94240000000000002</v>
      </c>
      <c r="E83" s="8">
        <v>5.7599999999999998E-2</v>
      </c>
      <c r="F83" s="3">
        <v>5.6070000000000002E-2</v>
      </c>
      <c r="G83" s="3">
        <v>8.3800000000000008</v>
      </c>
      <c r="H83" s="3">
        <v>56121</v>
      </c>
      <c r="I83" s="3">
        <v>483986</v>
      </c>
      <c r="J83" s="3">
        <f t="shared" si="1"/>
        <v>0.57769999999999999</v>
      </c>
    </row>
    <row r="84" spans="1:10" x14ac:dyDescent="0.25">
      <c r="A84" s="3">
        <v>81</v>
      </c>
      <c r="B84" s="3">
        <v>54443</v>
      </c>
      <c r="C84" s="3">
        <v>3496</v>
      </c>
      <c r="D84" s="3">
        <v>0.93578000000000006</v>
      </c>
      <c r="E84" s="8">
        <v>6.4219999999999999E-2</v>
      </c>
      <c r="F84" s="3">
        <v>6.2710000000000002E-2</v>
      </c>
      <c r="G84" s="3">
        <v>7.86</v>
      </c>
      <c r="H84" s="3">
        <v>52708</v>
      </c>
      <c r="I84" s="3">
        <v>427865</v>
      </c>
      <c r="J84" s="3">
        <f t="shared" si="1"/>
        <v>0.54442999999999997</v>
      </c>
    </row>
    <row r="85" spans="1:10" x14ac:dyDescent="0.25">
      <c r="A85" s="3">
        <v>82</v>
      </c>
      <c r="B85" s="3">
        <v>50946</v>
      </c>
      <c r="C85" s="3">
        <v>3648</v>
      </c>
      <c r="D85" s="3">
        <v>0.9284</v>
      </c>
      <c r="E85" s="8">
        <v>7.1599999999999997E-2</v>
      </c>
      <c r="F85" s="3">
        <v>7.0180000000000006E-2</v>
      </c>
      <c r="G85" s="3">
        <v>7.36</v>
      </c>
      <c r="H85" s="3">
        <v>49134</v>
      </c>
      <c r="I85" s="3">
        <v>375158</v>
      </c>
      <c r="J85" s="3">
        <f t="shared" si="1"/>
        <v>0.50946000000000002</v>
      </c>
    </row>
    <row r="86" spans="1:10" x14ac:dyDescent="0.25">
      <c r="A86" s="3">
        <v>83</v>
      </c>
      <c r="B86" s="3">
        <v>47298</v>
      </c>
      <c r="C86" s="3">
        <v>3776</v>
      </c>
      <c r="D86" s="3">
        <v>0.92017000000000004</v>
      </c>
      <c r="E86" s="8">
        <v>7.9829999999999998E-2</v>
      </c>
      <c r="F86" s="3">
        <v>7.8570000000000001E-2</v>
      </c>
      <c r="G86" s="3">
        <v>6.89</v>
      </c>
      <c r="H86" s="3">
        <v>45420</v>
      </c>
      <c r="I86" s="3">
        <v>326023</v>
      </c>
      <c r="J86" s="3">
        <f t="shared" si="1"/>
        <v>0.47298000000000001</v>
      </c>
    </row>
    <row r="87" spans="1:10" x14ac:dyDescent="0.25">
      <c r="A87" s="3">
        <v>84</v>
      </c>
      <c r="B87" s="3">
        <v>43523</v>
      </c>
      <c r="C87" s="3">
        <v>3872</v>
      </c>
      <c r="D87" s="3">
        <v>0.91103999999999996</v>
      </c>
      <c r="E87" s="8">
        <v>8.8959999999999997E-2</v>
      </c>
      <c r="F87" s="3">
        <v>8.7999999999999995E-2</v>
      </c>
      <c r="G87" s="3">
        <v>6.45</v>
      </c>
      <c r="H87" s="3">
        <v>41593</v>
      </c>
      <c r="I87" s="3">
        <v>280603</v>
      </c>
      <c r="J87" s="3">
        <f t="shared" si="1"/>
        <v>0.43523000000000001</v>
      </c>
    </row>
    <row r="88" spans="1:10" x14ac:dyDescent="0.25">
      <c r="A88" s="3">
        <v>85</v>
      </c>
      <c r="B88" s="3">
        <v>39651</v>
      </c>
      <c r="C88" s="3">
        <v>3928</v>
      </c>
      <c r="D88" s="3">
        <v>0.90093000000000001</v>
      </c>
      <c r="E88" s="8">
        <v>9.9070000000000005E-2</v>
      </c>
      <c r="F88" s="3">
        <v>9.8540000000000003E-2</v>
      </c>
      <c r="G88" s="3">
        <v>6.03</v>
      </c>
      <c r="H88" s="3">
        <v>37690</v>
      </c>
      <c r="I88" s="3">
        <v>239010</v>
      </c>
      <c r="J88" s="3">
        <f t="shared" si="1"/>
        <v>0.39650999999999997</v>
      </c>
    </row>
    <row r="89" spans="1:10" x14ac:dyDescent="0.25">
      <c r="A89" s="3">
        <v>86</v>
      </c>
      <c r="B89" s="3">
        <v>35723</v>
      </c>
      <c r="C89" s="3">
        <v>3937</v>
      </c>
      <c r="D89" s="3">
        <v>0.88980000000000004</v>
      </c>
      <c r="E89" s="8">
        <v>0.11020000000000001</v>
      </c>
      <c r="F89" s="3">
        <v>0.11032</v>
      </c>
      <c r="G89" s="3">
        <v>5.64</v>
      </c>
      <c r="H89" s="3">
        <v>33753</v>
      </c>
      <c r="I89" s="3">
        <v>201321</v>
      </c>
      <c r="J89" s="3">
        <f t="shared" si="1"/>
        <v>0.35722999999999999</v>
      </c>
    </row>
    <row r="90" spans="1:10" x14ac:dyDescent="0.25">
      <c r="A90" s="3">
        <v>87</v>
      </c>
      <c r="B90" s="3">
        <v>31786</v>
      </c>
      <c r="C90" s="3">
        <v>3889</v>
      </c>
      <c r="D90" s="3">
        <v>0.87763999999999998</v>
      </c>
      <c r="E90" s="8">
        <v>0.12236</v>
      </c>
      <c r="F90" s="3">
        <v>0.12342</v>
      </c>
      <c r="G90" s="3">
        <v>5.27</v>
      </c>
      <c r="H90" s="3">
        <v>29835</v>
      </c>
      <c r="I90" s="3">
        <v>167568</v>
      </c>
      <c r="J90" s="3">
        <f t="shared" si="1"/>
        <v>0.31785999999999998</v>
      </c>
    </row>
    <row r="91" spans="1:10" x14ac:dyDescent="0.25">
      <c r="A91" s="3">
        <v>88</v>
      </c>
      <c r="B91" s="3">
        <v>27897</v>
      </c>
      <c r="C91" s="3">
        <v>3776</v>
      </c>
      <c r="D91" s="3">
        <v>0.86465999999999998</v>
      </c>
      <c r="E91" s="8">
        <v>0.13533999999999999</v>
      </c>
      <c r="F91" s="3">
        <v>0.13779</v>
      </c>
      <c r="G91" s="3">
        <v>4.9400000000000004</v>
      </c>
      <c r="H91" s="3">
        <v>25997</v>
      </c>
      <c r="I91" s="3">
        <v>137733</v>
      </c>
      <c r="J91" s="3">
        <f t="shared" si="1"/>
        <v>0.27897</v>
      </c>
    </row>
    <row r="92" spans="1:10" x14ac:dyDescent="0.25">
      <c r="A92" s="3">
        <v>89</v>
      </c>
      <c r="B92" s="3">
        <v>24121</v>
      </c>
      <c r="C92" s="3">
        <v>3592</v>
      </c>
      <c r="D92" s="3">
        <v>0.85108000000000006</v>
      </c>
      <c r="E92" s="8">
        <v>0.14892</v>
      </c>
      <c r="F92" s="3">
        <v>0.15318999999999999</v>
      </c>
      <c r="G92" s="3">
        <v>4.63</v>
      </c>
      <c r="H92" s="3">
        <v>22307</v>
      </c>
      <c r="I92" s="3">
        <v>111736</v>
      </c>
      <c r="J92" s="3">
        <f t="shared" si="1"/>
        <v>0.24121000000000001</v>
      </c>
    </row>
    <row r="93" spans="1:10" x14ac:dyDescent="0.25">
      <c r="A93" s="3">
        <v>90</v>
      </c>
      <c r="B93" s="3">
        <v>20529</v>
      </c>
      <c r="C93" s="3">
        <v>3343</v>
      </c>
      <c r="D93" s="3">
        <v>0.83714</v>
      </c>
      <c r="E93" s="8">
        <v>0.16286</v>
      </c>
      <c r="F93" s="3">
        <v>0.1694</v>
      </c>
      <c r="G93" s="3">
        <v>4.3600000000000003</v>
      </c>
      <c r="H93" s="3">
        <v>18834</v>
      </c>
      <c r="I93" s="3">
        <v>89429</v>
      </c>
      <c r="J93" s="3">
        <f t="shared" si="1"/>
        <v>0.20529</v>
      </c>
    </row>
    <row r="94" spans="1:10" x14ac:dyDescent="0.25">
      <c r="A94" s="3">
        <v>91</v>
      </c>
      <c r="B94" s="3">
        <v>17186</v>
      </c>
      <c r="C94" s="3">
        <v>3041</v>
      </c>
      <c r="D94" s="3">
        <v>0.82303999999999999</v>
      </c>
      <c r="E94" s="8">
        <v>0.17696000000000001</v>
      </c>
      <c r="F94" s="3">
        <v>0.18618999999999999</v>
      </c>
      <c r="G94" s="3">
        <v>4.1100000000000003</v>
      </c>
      <c r="H94" s="3">
        <v>15638</v>
      </c>
      <c r="I94" s="3">
        <v>70595</v>
      </c>
      <c r="J94" s="3">
        <f t="shared" si="1"/>
        <v>0.17186000000000001</v>
      </c>
    </row>
    <row r="95" spans="1:10" x14ac:dyDescent="0.25">
      <c r="A95" s="3">
        <v>92</v>
      </c>
      <c r="B95" s="3">
        <v>14144</v>
      </c>
      <c r="C95" s="3">
        <v>2702</v>
      </c>
      <c r="D95" s="3">
        <v>0.80898000000000003</v>
      </c>
      <c r="E95" s="8">
        <v>0.19102</v>
      </c>
      <c r="F95" s="3">
        <v>0.20333999999999999</v>
      </c>
      <c r="G95" s="3">
        <v>3.89</v>
      </c>
      <c r="H95" s="3">
        <v>12764</v>
      </c>
      <c r="I95" s="3">
        <v>54957</v>
      </c>
      <c r="J95" s="3">
        <f t="shared" si="1"/>
        <v>0.14144000000000001</v>
      </c>
    </row>
    <row r="96" spans="1:10" x14ac:dyDescent="0.25">
      <c r="A96" s="3">
        <v>93</v>
      </c>
      <c r="B96" s="3">
        <v>11443</v>
      </c>
      <c r="C96" s="3">
        <v>2344</v>
      </c>
      <c r="D96" s="3">
        <v>0.79515999999999998</v>
      </c>
      <c r="E96" s="8">
        <v>0.20483999999999999</v>
      </c>
      <c r="F96" s="3">
        <v>0.22062000000000001</v>
      </c>
      <c r="G96" s="3">
        <v>3.69</v>
      </c>
      <c r="H96" s="3">
        <v>10241</v>
      </c>
      <c r="I96" s="3">
        <v>42193</v>
      </c>
      <c r="J96" s="3">
        <f t="shared" si="1"/>
        <v>0.11443</v>
      </c>
    </row>
    <row r="97" spans="1:10" x14ac:dyDescent="0.25">
      <c r="A97" s="3">
        <v>94</v>
      </c>
      <c r="B97" s="3">
        <v>9099</v>
      </c>
      <c r="C97" s="3">
        <v>1986</v>
      </c>
      <c r="D97" s="3">
        <v>0.78176000000000001</v>
      </c>
      <c r="E97" s="8">
        <v>0.21823999999999999</v>
      </c>
      <c r="F97" s="3">
        <v>0.23777999999999999</v>
      </c>
      <c r="G97" s="3">
        <v>3.51</v>
      </c>
      <c r="H97" s="3">
        <v>8076</v>
      </c>
      <c r="I97" s="3">
        <v>31952</v>
      </c>
      <c r="J97" s="3">
        <f t="shared" si="1"/>
        <v>9.0990000000000001E-2</v>
      </c>
    </row>
    <row r="98" spans="1:10" x14ac:dyDescent="0.25">
      <c r="A98" s="3">
        <v>95</v>
      </c>
      <c r="B98" s="3">
        <v>7113</v>
      </c>
      <c r="C98" s="3">
        <v>1644</v>
      </c>
      <c r="D98" s="3">
        <v>0.76893999999999996</v>
      </c>
      <c r="E98" s="8">
        <v>0.23105999999999999</v>
      </c>
      <c r="F98" s="3">
        <v>0.25458999999999998</v>
      </c>
      <c r="G98" s="3">
        <v>3.36</v>
      </c>
      <c r="H98" s="3">
        <v>6264</v>
      </c>
      <c r="I98" s="3">
        <v>23876</v>
      </c>
      <c r="J98" s="3">
        <f t="shared" si="1"/>
        <v>7.1129999999999999E-2</v>
      </c>
    </row>
    <row r="99" spans="1:10" x14ac:dyDescent="0.25">
      <c r="A99" s="3">
        <v>96</v>
      </c>
      <c r="B99" s="3">
        <v>5469</v>
      </c>
      <c r="C99" s="3">
        <v>1330</v>
      </c>
      <c r="D99" s="3">
        <v>0.75685000000000002</v>
      </c>
      <c r="E99" s="8">
        <v>0.24315000000000001</v>
      </c>
      <c r="F99" s="3">
        <v>0.27083000000000002</v>
      </c>
      <c r="G99" s="3">
        <v>3.22</v>
      </c>
      <c r="H99" s="3">
        <v>4780</v>
      </c>
      <c r="I99" s="3">
        <v>17612</v>
      </c>
      <c r="J99" s="3">
        <f t="shared" si="1"/>
        <v>5.4690000000000003E-2</v>
      </c>
    </row>
    <row r="100" spans="1:10" x14ac:dyDescent="0.25">
      <c r="A100" s="3">
        <v>97</v>
      </c>
      <c r="B100" s="3">
        <v>4140</v>
      </c>
      <c r="C100" s="3">
        <v>1053</v>
      </c>
      <c r="D100" s="3">
        <v>0.74563000000000001</v>
      </c>
      <c r="E100" s="8">
        <v>0.25436999999999999</v>
      </c>
      <c r="F100" s="3">
        <v>0.28626000000000001</v>
      </c>
      <c r="G100" s="3">
        <v>3.1</v>
      </c>
      <c r="H100" s="3">
        <v>3592</v>
      </c>
      <c r="I100" s="3">
        <v>12832</v>
      </c>
      <c r="J100" s="3">
        <f t="shared" si="1"/>
        <v>4.1399999999999999E-2</v>
      </c>
    </row>
    <row r="101" spans="1:10" x14ac:dyDescent="0.25">
      <c r="A101" s="3">
        <v>98</v>
      </c>
      <c r="B101" s="3">
        <v>3087</v>
      </c>
      <c r="C101" s="3">
        <v>817</v>
      </c>
      <c r="D101" s="3">
        <v>0.73541999999999996</v>
      </c>
      <c r="E101" s="8">
        <v>0.26457999999999998</v>
      </c>
      <c r="F101" s="3">
        <v>0.30065999999999998</v>
      </c>
      <c r="G101" s="3">
        <v>2.99</v>
      </c>
      <c r="H101" s="3">
        <v>2660</v>
      </c>
      <c r="I101" s="3">
        <v>9241</v>
      </c>
      <c r="J101" s="3">
        <f t="shared" si="1"/>
        <v>3.0870000000000002E-2</v>
      </c>
    </row>
    <row r="102" spans="1:10" x14ac:dyDescent="0.25">
      <c r="A102" s="3">
        <v>99</v>
      </c>
      <c r="B102" s="3">
        <v>2270</v>
      </c>
      <c r="C102" s="3">
        <v>621</v>
      </c>
      <c r="D102" s="3">
        <v>0.72633999999999999</v>
      </c>
      <c r="E102" s="8">
        <v>0.27366000000000001</v>
      </c>
      <c r="F102" s="3">
        <v>0.31376999999999999</v>
      </c>
      <c r="G102" s="3">
        <v>2.9</v>
      </c>
      <c r="H102" s="3">
        <v>1945</v>
      </c>
      <c r="I102" s="3">
        <v>6580</v>
      </c>
      <c r="J102" s="3">
        <f t="shared" si="1"/>
        <v>2.2700000000000001E-2</v>
      </c>
    </row>
    <row r="103" spans="1:10" x14ac:dyDescent="0.25">
      <c r="A103" s="3">
        <v>100</v>
      </c>
      <c r="B103" s="3">
        <v>1649</v>
      </c>
      <c r="C103" s="3">
        <v>465</v>
      </c>
      <c r="D103" s="3">
        <v>0.71794999999999998</v>
      </c>
      <c r="E103" s="8">
        <v>0.28205000000000002</v>
      </c>
      <c r="F103" s="3">
        <v>0.32557999999999998</v>
      </c>
      <c r="G103" s="3">
        <v>2.81</v>
      </c>
      <c r="H103" s="3">
        <v>1405</v>
      </c>
      <c r="I103" s="3">
        <v>4636</v>
      </c>
      <c r="J103" s="3">
        <f t="shared" si="1"/>
        <v>1.6490000000000001E-2</v>
      </c>
    </row>
    <row r="104" spans="1:10" x14ac:dyDescent="0.25">
      <c r="A104" s="3">
        <v>101</v>
      </c>
      <c r="B104" s="3">
        <v>1184</v>
      </c>
      <c r="C104" s="3">
        <v>345</v>
      </c>
      <c r="D104" s="3">
        <v>0.70825000000000005</v>
      </c>
      <c r="E104" s="8">
        <v>0.29175000000000001</v>
      </c>
      <c r="F104" s="3">
        <v>0.33789999999999998</v>
      </c>
      <c r="G104" s="3">
        <v>2.73</v>
      </c>
      <c r="H104" s="3">
        <v>1002</v>
      </c>
      <c r="I104" s="3">
        <v>3231</v>
      </c>
      <c r="J104" s="3">
        <f t="shared" si="1"/>
        <v>1.184E-2</v>
      </c>
    </row>
    <row r="105" spans="1:10" x14ac:dyDescent="0.25">
      <c r="A105" s="3">
        <v>102</v>
      </c>
      <c r="B105" s="3">
        <v>838</v>
      </c>
      <c r="C105" s="3">
        <v>252</v>
      </c>
      <c r="D105" s="3">
        <v>0.69979999999999998</v>
      </c>
      <c r="E105" s="8">
        <v>0.30020000000000002</v>
      </c>
      <c r="F105" s="3">
        <v>0.35124</v>
      </c>
      <c r="G105" s="3">
        <v>2.66</v>
      </c>
      <c r="H105" s="3">
        <v>706</v>
      </c>
      <c r="I105" s="3">
        <v>2228</v>
      </c>
      <c r="J105" s="3">
        <f t="shared" si="1"/>
        <v>8.3800000000000003E-3</v>
      </c>
    </row>
    <row r="106" spans="1:10" x14ac:dyDescent="0.25">
      <c r="A106" s="3">
        <v>103</v>
      </c>
      <c r="B106" s="3">
        <v>587</v>
      </c>
      <c r="C106" s="3">
        <v>181</v>
      </c>
      <c r="D106" s="3">
        <v>0.69232000000000005</v>
      </c>
      <c r="E106" s="8">
        <v>0.30768000000000001</v>
      </c>
      <c r="F106" s="3">
        <v>0.36252000000000001</v>
      </c>
      <c r="G106" s="3">
        <v>2.6</v>
      </c>
      <c r="H106" s="3">
        <v>491</v>
      </c>
      <c r="I106" s="3">
        <v>1523</v>
      </c>
      <c r="J106" s="3">
        <f t="shared" si="1"/>
        <v>5.8700000000000002E-3</v>
      </c>
    </row>
    <row r="107" spans="1:10" x14ac:dyDescent="0.25">
      <c r="A107" s="3">
        <v>104</v>
      </c>
      <c r="B107" s="3">
        <v>406</v>
      </c>
      <c r="C107" s="3">
        <v>128</v>
      </c>
      <c r="D107" s="3">
        <v>0.68557000000000001</v>
      </c>
      <c r="E107" s="8">
        <v>0.31442999999999999</v>
      </c>
      <c r="F107" s="3">
        <v>0.37269999999999998</v>
      </c>
      <c r="G107" s="3">
        <v>2.54</v>
      </c>
      <c r="H107" s="3">
        <v>339</v>
      </c>
      <c r="I107" s="3">
        <v>1031</v>
      </c>
      <c r="J107" s="3">
        <f t="shared" si="1"/>
        <v>4.0600000000000002E-3</v>
      </c>
    </row>
    <row r="108" spans="1:10" x14ac:dyDescent="0.25">
      <c r="A108" s="3">
        <v>105</v>
      </c>
      <c r="B108" s="3">
        <v>278</v>
      </c>
      <c r="C108" s="3">
        <v>89</v>
      </c>
      <c r="D108" s="3">
        <v>0.67931000000000008</v>
      </c>
      <c r="E108" s="8">
        <v>0.32068999999999998</v>
      </c>
      <c r="F108" s="3">
        <v>0.38213000000000003</v>
      </c>
      <c r="G108" s="3">
        <v>2.4900000000000002</v>
      </c>
      <c r="H108" s="3">
        <v>231</v>
      </c>
      <c r="I108" s="3">
        <v>693</v>
      </c>
      <c r="J108" s="3">
        <f t="shared" si="1"/>
        <v>2.7799999999999999E-3</v>
      </c>
    </row>
    <row r="109" spans="1:10" x14ac:dyDescent="0.25">
      <c r="A109" s="3">
        <v>106</v>
      </c>
      <c r="B109" s="3">
        <v>189</v>
      </c>
      <c r="C109" s="3">
        <v>62</v>
      </c>
      <c r="D109" s="3">
        <v>0.67389999999999994</v>
      </c>
      <c r="E109" s="8">
        <v>0.3261</v>
      </c>
      <c r="F109" s="3">
        <v>0.39074999999999999</v>
      </c>
      <c r="G109" s="3">
        <v>2.44</v>
      </c>
      <c r="H109" s="3">
        <v>156</v>
      </c>
      <c r="I109" s="3">
        <v>462</v>
      </c>
      <c r="J109" s="3">
        <f t="shared" si="1"/>
        <v>1.89E-3</v>
      </c>
    </row>
    <row r="110" spans="1:10" x14ac:dyDescent="0.25">
      <c r="A110" s="3">
        <v>107</v>
      </c>
      <c r="B110" s="3">
        <v>127</v>
      </c>
      <c r="C110" s="3">
        <v>42</v>
      </c>
      <c r="D110" s="3">
        <v>0.66890000000000005</v>
      </c>
      <c r="E110" s="8">
        <v>0.33110000000000001</v>
      </c>
      <c r="F110" s="3">
        <v>0.39828000000000002</v>
      </c>
      <c r="G110" s="3">
        <v>2.4</v>
      </c>
      <c r="H110" s="3">
        <v>105</v>
      </c>
      <c r="I110" s="3">
        <v>305</v>
      </c>
      <c r="J110" s="3">
        <f t="shared" si="1"/>
        <v>1.2700000000000001E-3</v>
      </c>
    </row>
    <row r="111" spans="1:10" x14ac:dyDescent="0.25">
      <c r="A111" s="3">
        <v>108</v>
      </c>
      <c r="B111" s="3">
        <v>85</v>
      </c>
      <c r="C111" s="3">
        <v>29</v>
      </c>
      <c r="D111" s="3">
        <v>0.66342999999999996</v>
      </c>
      <c r="E111" s="8">
        <v>0.33656999999999998</v>
      </c>
      <c r="F111" s="3">
        <v>0.40588999999999997</v>
      </c>
      <c r="G111" s="3">
        <v>2.35</v>
      </c>
      <c r="H111" s="3">
        <v>70</v>
      </c>
      <c r="I111" s="3">
        <v>200</v>
      </c>
      <c r="J111" s="3">
        <f t="shared" si="1"/>
        <v>8.4999999999999995E-4</v>
      </c>
    </row>
    <row r="112" spans="1:10" x14ac:dyDescent="0.25">
      <c r="A112" s="3">
        <v>109</v>
      </c>
      <c r="B112" s="3">
        <v>57</v>
      </c>
      <c r="C112" s="3">
        <v>19</v>
      </c>
      <c r="D112" s="3">
        <v>0.65808</v>
      </c>
      <c r="E112" s="8">
        <v>0.34192</v>
      </c>
      <c r="F112" s="3">
        <v>0.41416999999999998</v>
      </c>
      <c r="G112" s="3">
        <v>2.2999999999999998</v>
      </c>
      <c r="H112" s="3">
        <v>46</v>
      </c>
      <c r="I112" s="3">
        <v>130</v>
      </c>
      <c r="J112" s="3">
        <f t="shared" si="1"/>
        <v>5.6999999999999998E-4</v>
      </c>
    </row>
  </sheetData>
  <hyperlinks>
    <hyperlink ref="A1" location="Index!A1" display="Home"/>
    <hyperlink ref="L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3" width="10.7109375" customWidth="1"/>
  </cols>
  <sheetData>
    <row r="1" spans="1:12" s="12" customFormat="1" ht="23.45" x14ac:dyDescent="0.45">
      <c r="A1" s="10" t="s">
        <v>32</v>
      </c>
      <c r="B1" s="11" t="s">
        <v>33</v>
      </c>
    </row>
    <row r="2" spans="1:12" ht="14.45" x14ac:dyDescent="0.3">
      <c r="A2" s="3" t="s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1" t="s">
        <v>77</v>
      </c>
      <c r="L2" s="4" t="s">
        <v>78</v>
      </c>
    </row>
    <row r="3" spans="1:12" ht="14.45" x14ac:dyDescent="0.3">
      <c r="A3" s="3">
        <v>0</v>
      </c>
      <c r="B3" s="3">
        <v>100000</v>
      </c>
      <c r="C3" s="3">
        <v>440</v>
      </c>
      <c r="D3" s="3">
        <v>0.99560000000000004</v>
      </c>
      <c r="E3" s="8">
        <v>4.4000000000000003E-3</v>
      </c>
      <c r="F3" s="3"/>
      <c r="G3" s="3">
        <v>83.67</v>
      </c>
      <c r="H3" s="3">
        <v>99616</v>
      </c>
      <c r="I3" s="3">
        <v>8367345</v>
      </c>
      <c r="J3" s="3">
        <f>B3/100000</f>
        <v>1</v>
      </c>
    </row>
    <row r="4" spans="1:12" ht="14.45" x14ac:dyDescent="0.3">
      <c r="A4" s="3">
        <v>1</v>
      </c>
      <c r="B4" s="3">
        <v>99560</v>
      </c>
      <c r="C4" s="3">
        <v>32</v>
      </c>
      <c r="D4" s="3">
        <v>0.99968000000000001</v>
      </c>
      <c r="E4" s="8">
        <v>3.2000000000000003E-4</v>
      </c>
      <c r="F4" s="3">
        <v>4.2000000000000002E-4</v>
      </c>
      <c r="G4" s="3">
        <v>83.04</v>
      </c>
      <c r="H4" s="3">
        <v>99543</v>
      </c>
      <c r="I4" s="3">
        <v>8267729</v>
      </c>
      <c r="J4" s="3">
        <f t="shared" ref="J4:J67" si="0">B4/100000</f>
        <v>0.99560000000000004</v>
      </c>
    </row>
    <row r="5" spans="1:12" ht="14.45" x14ac:dyDescent="0.3">
      <c r="A5" s="3">
        <v>2</v>
      </c>
      <c r="B5" s="3">
        <v>99528</v>
      </c>
      <c r="C5" s="3">
        <v>19</v>
      </c>
      <c r="D5" s="3">
        <v>0.99980999999999998</v>
      </c>
      <c r="E5" s="8">
        <v>1.9000000000000001E-4</v>
      </c>
      <c r="F5" s="3">
        <v>2.4000000000000001E-4</v>
      </c>
      <c r="G5" s="3">
        <v>82.07</v>
      </c>
      <c r="H5" s="3">
        <v>99518</v>
      </c>
      <c r="I5" s="3">
        <v>8168186</v>
      </c>
      <c r="J5" s="3">
        <f t="shared" si="0"/>
        <v>0.99528000000000005</v>
      </c>
    </row>
    <row r="6" spans="1:12" ht="14.45" x14ac:dyDescent="0.3">
      <c r="A6" s="3">
        <v>3</v>
      </c>
      <c r="B6" s="3">
        <v>99509</v>
      </c>
      <c r="C6" s="3">
        <v>15</v>
      </c>
      <c r="D6" s="3">
        <v>0.99985000000000002</v>
      </c>
      <c r="E6" s="8">
        <v>1.4999999999999999E-4</v>
      </c>
      <c r="F6" s="3">
        <v>1.6000000000000001E-4</v>
      </c>
      <c r="G6" s="3">
        <v>81.08</v>
      </c>
      <c r="H6" s="3">
        <v>99502</v>
      </c>
      <c r="I6" s="3">
        <v>8068668</v>
      </c>
      <c r="J6" s="3">
        <f t="shared" si="0"/>
        <v>0.99509000000000003</v>
      </c>
    </row>
    <row r="7" spans="1:12" ht="14.45" x14ac:dyDescent="0.3">
      <c r="A7" s="3">
        <v>4</v>
      </c>
      <c r="B7" s="3">
        <v>99494</v>
      </c>
      <c r="C7" s="3">
        <v>12</v>
      </c>
      <c r="D7" s="3">
        <v>0.99987999999999999</v>
      </c>
      <c r="E7" s="8">
        <v>1.2E-4</v>
      </c>
      <c r="F7" s="3">
        <v>1.2999999999999999E-4</v>
      </c>
      <c r="G7" s="3">
        <v>80.099999999999994</v>
      </c>
      <c r="H7" s="3">
        <v>99488</v>
      </c>
      <c r="I7" s="3">
        <v>7969166</v>
      </c>
      <c r="J7" s="3">
        <f t="shared" si="0"/>
        <v>0.99494000000000005</v>
      </c>
    </row>
    <row r="8" spans="1:12" ht="14.45" x14ac:dyDescent="0.3">
      <c r="A8" s="3">
        <v>5</v>
      </c>
      <c r="B8" s="3">
        <v>99482</v>
      </c>
      <c r="C8" s="3">
        <v>11</v>
      </c>
      <c r="D8" s="3">
        <v>0.99988999999999995</v>
      </c>
      <c r="E8" s="8">
        <v>1.1E-4</v>
      </c>
      <c r="F8" s="3">
        <v>1.1E-4</v>
      </c>
      <c r="G8" s="3">
        <v>79.11</v>
      </c>
      <c r="H8" s="3">
        <v>99477</v>
      </c>
      <c r="I8" s="3">
        <v>7869678</v>
      </c>
      <c r="J8" s="3">
        <f t="shared" si="0"/>
        <v>0.99482000000000004</v>
      </c>
    </row>
    <row r="9" spans="1:12" ht="14.45" x14ac:dyDescent="0.3">
      <c r="A9" s="3">
        <v>6</v>
      </c>
      <c r="B9" s="3">
        <v>99471</v>
      </c>
      <c r="C9" s="3">
        <v>10</v>
      </c>
      <c r="D9" s="3">
        <v>0.99990000000000001</v>
      </c>
      <c r="E9" s="8">
        <v>1E-4</v>
      </c>
      <c r="F9" s="3">
        <v>1.1E-4</v>
      </c>
      <c r="G9" s="3">
        <v>78.11</v>
      </c>
      <c r="H9" s="3">
        <v>99466</v>
      </c>
      <c r="I9" s="3">
        <v>7770201</v>
      </c>
      <c r="J9" s="3">
        <f t="shared" si="0"/>
        <v>0.99470999999999998</v>
      </c>
    </row>
    <row r="10" spans="1:12" ht="14.45" x14ac:dyDescent="0.3">
      <c r="A10" s="3">
        <v>7</v>
      </c>
      <c r="B10" s="3">
        <v>99461</v>
      </c>
      <c r="C10" s="3">
        <v>9</v>
      </c>
      <c r="D10" s="3">
        <v>0.99990999999999997</v>
      </c>
      <c r="E10" s="8">
        <v>9.0000000000000006E-5</v>
      </c>
      <c r="F10" s="3">
        <v>1E-4</v>
      </c>
      <c r="G10" s="3">
        <v>77.12</v>
      </c>
      <c r="H10" s="3">
        <v>99457</v>
      </c>
      <c r="I10" s="3">
        <v>7670735</v>
      </c>
      <c r="J10" s="3">
        <f t="shared" si="0"/>
        <v>0.99460999999999999</v>
      </c>
    </row>
    <row r="11" spans="1:12" ht="14.45" x14ac:dyDescent="0.3">
      <c r="A11" s="3">
        <v>8</v>
      </c>
      <c r="B11" s="3">
        <v>99453</v>
      </c>
      <c r="C11" s="3">
        <v>8</v>
      </c>
      <c r="D11" s="3">
        <v>0.99992000000000003</v>
      </c>
      <c r="E11" s="8">
        <v>8.0000000000000007E-5</v>
      </c>
      <c r="F11" s="3">
        <v>9.0000000000000006E-5</v>
      </c>
      <c r="G11" s="3">
        <v>76.13</v>
      </c>
      <c r="H11" s="3">
        <v>99448</v>
      </c>
      <c r="I11" s="3">
        <v>7571278</v>
      </c>
      <c r="J11" s="3">
        <f t="shared" si="0"/>
        <v>0.99453000000000003</v>
      </c>
    </row>
    <row r="12" spans="1:12" ht="14.45" x14ac:dyDescent="0.3">
      <c r="A12" s="3">
        <v>9</v>
      </c>
      <c r="B12" s="3">
        <v>99445</v>
      </c>
      <c r="C12" s="3">
        <v>7</v>
      </c>
      <c r="D12" s="3">
        <v>0.99992999999999999</v>
      </c>
      <c r="E12" s="8">
        <v>6.9999999999999994E-5</v>
      </c>
      <c r="F12" s="3">
        <v>6.9999999999999994E-5</v>
      </c>
      <c r="G12" s="3">
        <v>75.14</v>
      </c>
      <c r="H12" s="3">
        <v>99441</v>
      </c>
      <c r="I12" s="3">
        <v>7471830</v>
      </c>
      <c r="J12" s="3">
        <f t="shared" si="0"/>
        <v>0.99444999999999995</v>
      </c>
    </row>
    <row r="13" spans="1:12" ht="14.45" x14ac:dyDescent="0.3">
      <c r="A13" s="3">
        <v>10</v>
      </c>
      <c r="B13" s="3">
        <v>99438</v>
      </c>
      <c r="C13" s="3">
        <v>7</v>
      </c>
      <c r="D13" s="3">
        <v>0.99992999999999999</v>
      </c>
      <c r="E13" s="8">
        <v>6.9999999999999994E-5</v>
      </c>
      <c r="F13" s="3">
        <v>6.9999999999999994E-5</v>
      </c>
      <c r="G13" s="3">
        <v>74.14</v>
      </c>
      <c r="H13" s="3">
        <v>99434</v>
      </c>
      <c r="I13" s="3">
        <v>7372389</v>
      </c>
      <c r="J13" s="3">
        <f t="shared" si="0"/>
        <v>0.99438000000000004</v>
      </c>
    </row>
    <row r="14" spans="1:12" ht="14.45" x14ac:dyDescent="0.3">
      <c r="A14" s="3">
        <v>11</v>
      </c>
      <c r="B14" s="3">
        <v>99431</v>
      </c>
      <c r="C14" s="3">
        <v>7</v>
      </c>
      <c r="D14" s="3">
        <v>0.99992999999999999</v>
      </c>
      <c r="E14" s="8">
        <v>6.9999999999999994E-5</v>
      </c>
      <c r="F14" s="3">
        <v>6.9999999999999994E-5</v>
      </c>
      <c r="G14" s="3">
        <v>73.150000000000006</v>
      </c>
      <c r="H14" s="3">
        <v>99427</v>
      </c>
      <c r="I14" s="3">
        <v>7272954</v>
      </c>
      <c r="J14" s="3">
        <f t="shared" si="0"/>
        <v>0.99431000000000003</v>
      </c>
    </row>
    <row r="15" spans="1:12" ht="14.45" x14ac:dyDescent="0.3">
      <c r="A15" s="3">
        <v>12</v>
      </c>
      <c r="B15" s="3">
        <v>99424</v>
      </c>
      <c r="C15" s="3">
        <v>8</v>
      </c>
      <c r="D15" s="3">
        <v>0.99992000000000003</v>
      </c>
      <c r="E15" s="8">
        <v>8.0000000000000007E-5</v>
      </c>
      <c r="F15" s="3">
        <v>6.9999999999999994E-5</v>
      </c>
      <c r="G15" s="3">
        <v>72.150000000000006</v>
      </c>
      <c r="H15" s="3">
        <v>99420</v>
      </c>
      <c r="I15" s="3">
        <v>7173527</v>
      </c>
      <c r="J15" s="3">
        <f t="shared" si="0"/>
        <v>0.99424000000000001</v>
      </c>
    </row>
    <row r="16" spans="1:12" ht="14.45" x14ac:dyDescent="0.3">
      <c r="A16" s="3">
        <v>13</v>
      </c>
      <c r="B16" s="3">
        <v>99416</v>
      </c>
      <c r="C16" s="3">
        <v>10</v>
      </c>
      <c r="D16" s="3">
        <v>0.99990000000000001</v>
      </c>
      <c r="E16" s="8">
        <v>1E-4</v>
      </c>
      <c r="F16" s="3">
        <v>9.0000000000000006E-5</v>
      </c>
      <c r="G16" s="3">
        <v>71.16</v>
      </c>
      <c r="H16" s="3">
        <v>99411</v>
      </c>
      <c r="I16" s="3">
        <v>7074107</v>
      </c>
      <c r="J16" s="3">
        <f t="shared" si="0"/>
        <v>0.99416000000000004</v>
      </c>
    </row>
    <row r="17" spans="1:10" ht="14.45" x14ac:dyDescent="0.3">
      <c r="A17" s="3">
        <v>14</v>
      </c>
      <c r="B17" s="3">
        <v>99406</v>
      </c>
      <c r="C17" s="3">
        <v>13</v>
      </c>
      <c r="D17" s="3">
        <v>0.99987000000000004</v>
      </c>
      <c r="E17" s="8">
        <v>1.2999999999999999E-4</v>
      </c>
      <c r="F17" s="3">
        <v>1.1E-4</v>
      </c>
      <c r="G17" s="3">
        <v>70.16</v>
      </c>
      <c r="H17" s="3">
        <v>99400</v>
      </c>
      <c r="I17" s="3">
        <v>6974696</v>
      </c>
      <c r="J17" s="3">
        <f t="shared" si="0"/>
        <v>0.99406000000000005</v>
      </c>
    </row>
    <row r="18" spans="1:10" ht="14.45" x14ac:dyDescent="0.3">
      <c r="A18" s="3">
        <v>15</v>
      </c>
      <c r="B18" s="3">
        <v>99393</v>
      </c>
      <c r="C18" s="3">
        <v>18</v>
      </c>
      <c r="D18" s="3">
        <v>0.99982000000000004</v>
      </c>
      <c r="E18" s="8">
        <v>1.8000000000000001E-4</v>
      </c>
      <c r="F18" s="3">
        <v>1.4999999999999999E-4</v>
      </c>
      <c r="G18" s="3">
        <v>69.17</v>
      </c>
      <c r="H18" s="3">
        <v>99384</v>
      </c>
      <c r="I18" s="3">
        <v>6875297</v>
      </c>
      <c r="J18" s="3">
        <f t="shared" si="0"/>
        <v>0.99392999999999998</v>
      </c>
    </row>
    <row r="19" spans="1:10" ht="14.45" x14ac:dyDescent="0.3">
      <c r="A19" s="3">
        <v>16</v>
      </c>
      <c r="B19" s="3">
        <v>99375</v>
      </c>
      <c r="C19" s="3">
        <v>22</v>
      </c>
      <c r="D19" s="3">
        <v>0.99978</v>
      </c>
      <c r="E19" s="8">
        <v>2.2000000000000001E-4</v>
      </c>
      <c r="F19" s="3">
        <v>2.0000000000000001E-4</v>
      </c>
      <c r="G19" s="3">
        <v>68.19</v>
      </c>
      <c r="H19" s="3">
        <v>99364</v>
      </c>
      <c r="I19" s="3">
        <v>6775913</v>
      </c>
      <c r="J19" s="3">
        <f t="shared" si="0"/>
        <v>0.99375000000000002</v>
      </c>
    </row>
    <row r="20" spans="1:10" ht="14.45" x14ac:dyDescent="0.3">
      <c r="A20" s="3">
        <v>17</v>
      </c>
      <c r="B20" s="3">
        <v>99353</v>
      </c>
      <c r="C20" s="3">
        <v>26</v>
      </c>
      <c r="D20" s="3">
        <v>0.99973999999999996</v>
      </c>
      <c r="E20" s="8">
        <v>2.5999999999999998E-4</v>
      </c>
      <c r="F20" s="3">
        <v>2.4000000000000001E-4</v>
      </c>
      <c r="G20" s="3">
        <v>67.2</v>
      </c>
      <c r="H20" s="3">
        <v>99340</v>
      </c>
      <c r="I20" s="3">
        <v>6676548</v>
      </c>
      <c r="J20" s="3">
        <f t="shared" si="0"/>
        <v>0.99353000000000002</v>
      </c>
    </row>
    <row r="21" spans="1:10" ht="14.45" x14ac:dyDescent="0.3">
      <c r="A21" s="3">
        <v>18</v>
      </c>
      <c r="B21" s="3">
        <v>99327</v>
      </c>
      <c r="C21" s="3">
        <v>28</v>
      </c>
      <c r="D21" s="3">
        <v>0.99972000000000005</v>
      </c>
      <c r="E21" s="8">
        <v>2.7999999999999998E-4</v>
      </c>
      <c r="F21" s="3">
        <v>2.7E-4</v>
      </c>
      <c r="G21" s="3">
        <v>66.22</v>
      </c>
      <c r="H21" s="3">
        <v>99313</v>
      </c>
      <c r="I21" s="3">
        <v>6577208</v>
      </c>
      <c r="J21" s="3">
        <f t="shared" si="0"/>
        <v>0.99326999999999999</v>
      </c>
    </row>
    <row r="22" spans="1:10" ht="14.45" x14ac:dyDescent="0.3">
      <c r="A22" s="3">
        <v>19</v>
      </c>
      <c r="B22" s="3">
        <v>99299</v>
      </c>
      <c r="C22" s="3">
        <v>28</v>
      </c>
      <c r="D22" s="3">
        <v>0.99972000000000005</v>
      </c>
      <c r="E22" s="8">
        <v>2.7999999999999998E-4</v>
      </c>
      <c r="F22" s="3">
        <v>2.7999999999999998E-4</v>
      </c>
      <c r="G22" s="3">
        <v>65.239999999999995</v>
      </c>
      <c r="H22" s="3">
        <v>99286</v>
      </c>
      <c r="I22" s="3">
        <v>6477894</v>
      </c>
      <c r="J22" s="3">
        <f t="shared" si="0"/>
        <v>0.99299000000000004</v>
      </c>
    </row>
    <row r="23" spans="1:10" ht="14.45" x14ac:dyDescent="0.3">
      <c r="A23" s="3">
        <v>20</v>
      </c>
      <c r="B23" s="3">
        <v>99272</v>
      </c>
      <c r="C23" s="3">
        <v>28</v>
      </c>
      <c r="D23" s="3">
        <v>0.99972000000000005</v>
      </c>
      <c r="E23" s="8">
        <v>2.7999999999999998E-4</v>
      </c>
      <c r="F23" s="3">
        <v>2.7999999999999998E-4</v>
      </c>
      <c r="G23" s="3">
        <v>64.25</v>
      </c>
      <c r="H23" s="3">
        <v>99258</v>
      </c>
      <c r="I23" s="3">
        <v>6378609</v>
      </c>
      <c r="J23" s="3">
        <f t="shared" si="0"/>
        <v>0.99272000000000005</v>
      </c>
    </row>
    <row r="24" spans="1:10" ht="14.45" x14ac:dyDescent="0.3">
      <c r="A24" s="3">
        <v>21</v>
      </c>
      <c r="B24" s="3">
        <v>99244</v>
      </c>
      <c r="C24" s="3">
        <v>28</v>
      </c>
      <c r="D24" s="3">
        <v>0.99972000000000005</v>
      </c>
      <c r="E24" s="8">
        <v>2.7999999999999998E-4</v>
      </c>
      <c r="F24" s="3">
        <v>2.7999999999999998E-4</v>
      </c>
      <c r="G24" s="3">
        <v>63.27</v>
      </c>
      <c r="H24" s="3">
        <v>99230</v>
      </c>
      <c r="I24" s="3">
        <v>6279351</v>
      </c>
      <c r="J24" s="3">
        <f t="shared" si="0"/>
        <v>0.99243999999999999</v>
      </c>
    </row>
    <row r="25" spans="1:10" ht="14.45" x14ac:dyDescent="0.3">
      <c r="A25" s="3">
        <v>22</v>
      </c>
      <c r="B25" s="3">
        <v>99216</v>
      </c>
      <c r="C25" s="3">
        <v>28</v>
      </c>
      <c r="D25" s="3">
        <v>0.99972000000000005</v>
      </c>
      <c r="E25" s="8">
        <v>2.7999999999999998E-4</v>
      </c>
      <c r="F25" s="3">
        <v>2.7999999999999998E-4</v>
      </c>
      <c r="G25" s="3">
        <v>62.29</v>
      </c>
      <c r="H25" s="3">
        <v>99202</v>
      </c>
      <c r="I25" s="3">
        <v>6180121</v>
      </c>
      <c r="J25" s="3">
        <f t="shared" si="0"/>
        <v>0.99216000000000004</v>
      </c>
    </row>
    <row r="26" spans="1:10" ht="14.45" x14ac:dyDescent="0.3">
      <c r="A26" s="3">
        <v>23</v>
      </c>
      <c r="B26" s="3">
        <v>99188</v>
      </c>
      <c r="C26" s="3">
        <v>29</v>
      </c>
      <c r="D26" s="3">
        <v>0.99970999999999999</v>
      </c>
      <c r="E26" s="8">
        <v>2.9E-4</v>
      </c>
      <c r="F26" s="3">
        <v>2.7999999999999998E-4</v>
      </c>
      <c r="G26" s="3">
        <v>61.31</v>
      </c>
      <c r="H26" s="3">
        <v>99174</v>
      </c>
      <c r="I26" s="3">
        <v>6080919</v>
      </c>
      <c r="J26" s="3">
        <f t="shared" si="0"/>
        <v>0.99187999999999998</v>
      </c>
    </row>
    <row r="27" spans="1:10" ht="14.45" x14ac:dyDescent="0.3">
      <c r="A27" s="3">
        <v>24</v>
      </c>
      <c r="B27" s="3">
        <v>99160</v>
      </c>
      <c r="C27" s="3">
        <v>30</v>
      </c>
      <c r="D27" s="3">
        <v>0.99970000000000003</v>
      </c>
      <c r="E27" s="8">
        <v>2.9999999999999997E-4</v>
      </c>
      <c r="F27" s="3">
        <v>2.9999999999999997E-4</v>
      </c>
      <c r="G27" s="3">
        <v>60.32</v>
      </c>
      <c r="H27" s="3">
        <v>99145</v>
      </c>
      <c r="I27" s="3">
        <v>5981745</v>
      </c>
      <c r="J27" s="3">
        <f t="shared" si="0"/>
        <v>0.99160000000000004</v>
      </c>
    </row>
    <row r="28" spans="1:10" ht="14.45" x14ac:dyDescent="0.3">
      <c r="A28" s="3">
        <v>25</v>
      </c>
      <c r="B28" s="3">
        <v>99130</v>
      </c>
      <c r="C28" s="3">
        <v>30</v>
      </c>
      <c r="D28" s="3">
        <v>0.99970000000000003</v>
      </c>
      <c r="E28" s="8">
        <v>2.9999999999999997E-4</v>
      </c>
      <c r="F28" s="3">
        <v>2.9999999999999997E-4</v>
      </c>
      <c r="G28" s="3">
        <v>59.34</v>
      </c>
      <c r="H28" s="3">
        <v>99115</v>
      </c>
      <c r="I28" s="3">
        <v>5882600</v>
      </c>
      <c r="J28" s="3">
        <f t="shared" si="0"/>
        <v>0.99129999999999996</v>
      </c>
    </row>
    <row r="29" spans="1:10" ht="14.45" x14ac:dyDescent="0.3">
      <c r="A29" s="3">
        <v>26</v>
      </c>
      <c r="B29" s="3">
        <v>99100</v>
      </c>
      <c r="C29" s="3">
        <v>32</v>
      </c>
      <c r="D29" s="3">
        <v>0.99968000000000001</v>
      </c>
      <c r="E29" s="8">
        <v>3.2000000000000003E-4</v>
      </c>
      <c r="F29" s="3">
        <v>3.1E-4</v>
      </c>
      <c r="G29" s="3">
        <v>58.36</v>
      </c>
      <c r="H29" s="3">
        <v>99084</v>
      </c>
      <c r="I29" s="3">
        <v>5783485</v>
      </c>
      <c r="J29" s="3">
        <f t="shared" si="0"/>
        <v>0.99099999999999999</v>
      </c>
    </row>
    <row r="30" spans="1:10" ht="14.45" x14ac:dyDescent="0.3">
      <c r="A30" s="3">
        <v>27</v>
      </c>
      <c r="B30" s="3">
        <v>99068</v>
      </c>
      <c r="C30" s="3">
        <v>33</v>
      </c>
      <c r="D30" s="3">
        <v>0.99966999999999995</v>
      </c>
      <c r="E30" s="8">
        <v>3.3E-4</v>
      </c>
      <c r="F30" s="3">
        <v>3.3E-4</v>
      </c>
      <c r="G30" s="3">
        <v>57.38</v>
      </c>
      <c r="H30" s="3">
        <v>99052</v>
      </c>
      <c r="I30" s="3">
        <v>5684401</v>
      </c>
      <c r="J30" s="3">
        <f t="shared" si="0"/>
        <v>0.99068000000000001</v>
      </c>
    </row>
    <row r="31" spans="1:10" x14ac:dyDescent="0.25">
      <c r="A31" s="3">
        <v>28</v>
      </c>
      <c r="B31" s="3">
        <v>99036</v>
      </c>
      <c r="C31" s="3">
        <v>35</v>
      </c>
      <c r="D31" s="3">
        <v>0.99965000000000004</v>
      </c>
      <c r="E31" s="8">
        <v>3.5E-4</v>
      </c>
      <c r="F31" s="3">
        <v>3.4000000000000002E-4</v>
      </c>
      <c r="G31" s="3">
        <v>56.4</v>
      </c>
      <c r="H31" s="3">
        <v>99018</v>
      </c>
      <c r="I31" s="3">
        <v>5585349</v>
      </c>
      <c r="J31" s="3">
        <f t="shared" si="0"/>
        <v>0.99036000000000002</v>
      </c>
    </row>
    <row r="32" spans="1:10" x14ac:dyDescent="0.25">
      <c r="A32" s="3">
        <v>29</v>
      </c>
      <c r="B32" s="3">
        <v>99001</v>
      </c>
      <c r="C32" s="3">
        <v>36</v>
      </c>
      <c r="D32" s="3">
        <v>0.99963999999999997</v>
      </c>
      <c r="E32" s="8">
        <v>3.6000000000000002E-4</v>
      </c>
      <c r="F32" s="3">
        <v>3.6000000000000002E-4</v>
      </c>
      <c r="G32" s="3">
        <v>55.42</v>
      </c>
      <c r="H32" s="3">
        <v>98983</v>
      </c>
      <c r="I32" s="3">
        <v>5486330</v>
      </c>
      <c r="J32" s="3">
        <f t="shared" si="0"/>
        <v>0.99000999999999995</v>
      </c>
    </row>
    <row r="33" spans="1:10" x14ac:dyDescent="0.25">
      <c r="A33" s="3">
        <v>30</v>
      </c>
      <c r="B33" s="3">
        <v>98965</v>
      </c>
      <c r="C33" s="3">
        <v>38</v>
      </c>
      <c r="D33" s="3">
        <v>0.99961999999999995</v>
      </c>
      <c r="E33" s="8">
        <v>3.8000000000000002E-4</v>
      </c>
      <c r="F33" s="3">
        <v>3.6999999999999999E-4</v>
      </c>
      <c r="G33" s="3">
        <v>54.44</v>
      </c>
      <c r="H33" s="3">
        <v>98947</v>
      </c>
      <c r="I33" s="3">
        <v>5387347</v>
      </c>
      <c r="J33" s="3">
        <f t="shared" si="0"/>
        <v>0.98965000000000003</v>
      </c>
    </row>
    <row r="34" spans="1:10" x14ac:dyDescent="0.25">
      <c r="A34" s="3">
        <v>31</v>
      </c>
      <c r="B34" s="3">
        <v>98928</v>
      </c>
      <c r="C34" s="3">
        <v>41</v>
      </c>
      <c r="D34" s="3">
        <v>0.99958999999999998</v>
      </c>
      <c r="E34" s="8">
        <v>4.0999999999999999E-4</v>
      </c>
      <c r="F34" s="3">
        <v>4.0000000000000002E-4</v>
      </c>
      <c r="G34" s="3">
        <v>53.46</v>
      </c>
      <c r="H34" s="3">
        <v>98908</v>
      </c>
      <c r="I34" s="3">
        <v>5288400</v>
      </c>
      <c r="J34" s="3">
        <f t="shared" si="0"/>
        <v>0.98928000000000005</v>
      </c>
    </row>
    <row r="35" spans="1:10" x14ac:dyDescent="0.25">
      <c r="A35" s="3">
        <v>32</v>
      </c>
      <c r="B35" s="3">
        <v>98887</v>
      </c>
      <c r="C35" s="3">
        <v>43</v>
      </c>
      <c r="D35" s="3">
        <v>0.99956999999999996</v>
      </c>
      <c r="E35" s="8">
        <v>4.2999999999999999E-4</v>
      </c>
      <c r="F35" s="3">
        <v>4.2000000000000002E-4</v>
      </c>
      <c r="G35" s="3">
        <v>52.48</v>
      </c>
      <c r="H35" s="3">
        <v>98866</v>
      </c>
      <c r="I35" s="3">
        <v>5189492</v>
      </c>
      <c r="J35" s="3">
        <f t="shared" si="0"/>
        <v>0.98887000000000003</v>
      </c>
    </row>
    <row r="36" spans="1:10" x14ac:dyDescent="0.25">
      <c r="A36" s="3">
        <v>33</v>
      </c>
      <c r="B36" s="3">
        <v>98845</v>
      </c>
      <c r="C36" s="3">
        <v>45</v>
      </c>
      <c r="D36" s="3">
        <v>0.99953999999999998</v>
      </c>
      <c r="E36" s="8">
        <v>4.6000000000000001E-4</v>
      </c>
      <c r="F36" s="3">
        <v>4.4000000000000002E-4</v>
      </c>
      <c r="G36" s="3">
        <v>51.5</v>
      </c>
      <c r="H36" s="3">
        <v>98822</v>
      </c>
      <c r="I36" s="3">
        <v>5090626</v>
      </c>
      <c r="J36" s="3">
        <f t="shared" si="0"/>
        <v>0.98845000000000005</v>
      </c>
    </row>
    <row r="37" spans="1:10" x14ac:dyDescent="0.25">
      <c r="A37" s="3">
        <v>34</v>
      </c>
      <c r="B37" s="3">
        <v>98799</v>
      </c>
      <c r="C37" s="3">
        <v>48</v>
      </c>
      <c r="D37" s="3">
        <v>0.99951000000000001</v>
      </c>
      <c r="E37" s="8">
        <v>4.8999999999999998E-4</v>
      </c>
      <c r="F37" s="3">
        <v>4.6999999999999999E-4</v>
      </c>
      <c r="G37" s="3">
        <v>50.52</v>
      </c>
      <c r="H37" s="3">
        <v>98775</v>
      </c>
      <c r="I37" s="3">
        <v>4991804</v>
      </c>
      <c r="J37" s="3">
        <f t="shared" si="0"/>
        <v>0.98799000000000003</v>
      </c>
    </row>
    <row r="38" spans="1:10" x14ac:dyDescent="0.25">
      <c r="A38" s="3">
        <v>35</v>
      </c>
      <c r="B38" s="3">
        <v>98751</v>
      </c>
      <c r="C38" s="3">
        <v>52</v>
      </c>
      <c r="D38" s="3">
        <v>0.99946999999999997</v>
      </c>
      <c r="E38" s="8">
        <v>5.2999999999999998E-4</v>
      </c>
      <c r="F38" s="3">
        <v>5.1000000000000004E-4</v>
      </c>
      <c r="G38" s="3">
        <v>49.55</v>
      </c>
      <c r="H38" s="3">
        <v>98725</v>
      </c>
      <c r="I38" s="3">
        <v>4893029</v>
      </c>
      <c r="J38" s="3">
        <f t="shared" si="0"/>
        <v>0.98751</v>
      </c>
    </row>
    <row r="39" spans="1:10" x14ac:dyDescent="0.25">
      <c r="A39" s="3">
        <v>36</v>
      </c>
      <c r="B39" s="3">
        <v>98698</v>
      </c>
      <c r="C39" s="3">
        <v>56</v>
      </c>
      <c r="D39" s="3">
        <v>0.99943000000000004</v>
      </c>
      <c r="E39" s="8">
        <v>5.6999999999999998E-4</v>
      </c>
      <c r="F39" s="3">
        <v>5.5000000000000003E-4</v>
      </c>
      <c r="G39" s="3">
        <v>48.58</v>
      </c>
      <c r="H39" s="3">
        <v>98671</v>
      </c>
      <c r="I39" s="3">
        <v>4794304</v>
      </c>
      <c r="J39" s="3">
        <f t="shared" si="0"/>
        <v>0.98697999999999997</v>
      </c>
    </row>
    <row r="40" spans="1:10" x14ac:dyDescent="0.25">
      <c r="A40" s="3">
        <v>37</v>
      </c>
      <c r="B40" s="3">
        <v>98642</v>
      </c>
      <c r="C40" s="3">
        <v>61</v>
      </c>
      <c r="D40" s="3">
        <v>0.99938000000000005</v>
      </c>
      <c r="E40" s="8">
        <v>6.2E-4</v>
      </c>
      <c r="F40" s="3">
        <v>5.9000000000000003E-4</v>
      </c>
      <c r="G40" s="3">
        <v>47.6</v>
      </c>
      <c r="H40" s="3">
        <v>98612</v>
      </c>
      <c r="I40" s="3">
        <v>4695633</v>
      </c>
      <c r="J40" s="3">
        <f t="shared" si="0"/>
        <v>0.98641999999999996</v>
      </c>
    </row>
    <row r="41" spans="1:10" x14ac:dyDescent="0.25">
      <c r="A41" s="3">
        <v>38</v>
      </c>
      <c r="B41" s="3">
        <v>98581</v>
      </c>
      <c r="C41" s="3">
        <v>66</v>
      </c>
      <c r="D41" s="3">
        <v>0.99933000000000005</v>
      </c>
      <c r="E41" s="8">
        <v>6.7000000000000002E-4</v>
      </c>
      <c r="F41" s="3">
        <v>6.4000000000000005E-4</v>
      </c>
      <c r="G41" s="3">
        <v>46.63</v>
      </c>
      <c r="H41" s="3">
        <v>98548</v>
      </c>
      <c r="I41" s="3">
        <v>4597021</v>
      </c>
      <c r="J41" s="3">
        <f t="shared" si="0"/>
        <v>0.98580999999999996</v>
      </c>
    </row>
    <row r="42" spans="1:10" x14ac:dyDescent="0.25">
      <c r="A42" s="3">
        <v>39</v>
      </c>
      <c r="B42" s="3">
        <v>98515</v>
      </c>
      <c r="C42" s="3">
        <v>72</v>
      </c>
      <c r="D42" s="3">
        <v>0.99926999999999999</v>
      </c>
      <c r="E42" s="8">
        <v>7.2999999999999996E-4</v>
      </c>
      <c r="F42" s="3">
        <v>6.9999999999999999E-4</v>
      </c>
      <c r="G42" s="3">
        <v>45.66</v>
      </c>
      <c r="H42" s="3">
        <v>98480</v>
      </c>
      <c r="I42" s="3">
        <v>4498473</v>
      </c>
      <c r="J42" s="3">
        <f t="shared" si="0"/>
        <v>0.98514999999999997</v>
      </c>
    </row>
    <row r="43" spans="1:10" x14ac:dyDescent="0.25">
      <c r="A43" s="3">
        <v>40</v>
      </c>
      <c r="B43" s="3">
        <v>98443</v>
      </c>
      <c r="C43" s="3">
        <v>79</v>
      </c>
      <c r="D43" s="3">
        <v>0.99919999999999998</v>
      </c>
      <c r="E43" s="8">
        <v>8.0000000000000004E-4</v>
      </c>
      <c r="F43" s="3">
        <v>7.6000000000000004E-4</v>
      </c>
      <c r="G43" s="3">
        <v>44.7</v>
      </c>
      <c r="H43" s="3">
        <v>98404</v>
      </c>
      <c r="I43" s="3">
        <v>4399993</v>
      </c>
      <c r="J43" s="3">
        <f t="shared" si="0"/>
        <v>0.98443000000000003</v>
      </c>
    </row>
    <row r="44" spans="1:10" x14ac:dyDescent="0.25">
      <c r="A44" s="3">
        <v>41</v>
      </c>
      <c r="B44" s="3">
        <v>98364</v>
      </c>
      <c r="C44" s="3">
        <v>86</v>
      </c>
      <c r="D44" s="3">
        <v>0.99912999999999996</v>
      </c>
      <c r="E44" s="8">
        <v>8.7000000000000001E-4</v>
      </c>
      <c r="F44" s="3">
        <v>8.3000000000000001E-4</v>
      </c>
      <c r="G44" s="3">
        <v>43.73</v>
      </c>
      <c r="H44" s="3">
        <v>98322</v>
      </c>
      <c r="I44" s="3">
        <v>4301589</v>
      </c>
      <c r="J44" s="3">
        <f t="shared" si="0"/>
        <v>0.98363999999999996</v>
      </c>
    </row>
    <row r="45" spans="1:10" x14ac:dyDescent="0.25">
      <c r="A45" s="3">
        <v>42</v>
      </c>
      <c r="B45" s="3">
        <v>98279</v>
      </c>
      <c r="C45" s="3">
        <v>93</v>
      </c>
      <c r="D45" s="3">
        <v>0.99904999999999999</v>
      </c>
      <c r="E45" s="8">
        <v>9.5E-4</v>
      </c>
      <c r="F45" s="3">
        <v>9.1E-4</v>
      </c>
      <c r="G45" s="3">
        <v>42.77</v>
      </c>
      <c r="H45" s="3">
        <v>98233</v>
      </c>
      <c r="I45" s="3">
        <v>4203267</v>
      </c>
      <c r="J45" s="3">
        <f t="shared" si="0"/>
        <v>0.98279000000000005</v>
      </c>
    </row>
    <row r="46" spans="1:10" x14ac:dyDescent="0.25">
      <c r="A46" s="3">
        <v>43</v>
      </c>
      <c r="B46" s="3">
        <v>98185</v>
      </c>
      <c r="C46" s="3">
        <v>102</v>
      </c>
      <c r="D46" s="3">
        <v>0.99895999999999996</v>
      </c>
      <c r="E46" s="8">
        <v>1.0399999999999999E-3</v>
      </c>
      <c r="F46" s="3">
        <v>9.8999999999999999E-4</v>
      </c>
      <c r="G46" s="3">
        <v>41.81</v>
      </c>
      <c r="H46" s="3">
        <v>98135</v>
      </c>
      <c r="I46" s="3">
        <v>4105034</v>
      </c>
      <c r="J46" s="3">
        <f t="shared" si="0"/>
        <v>0.98185</v>
      </c>
    </row>
    <row r="47" spans="1:10" x14ac:dyDescent="0.25">
      <c r="A47" s="3">
        <v>44</v>
      </c>
      <c r="B47" s="3">
        <v>98083</v>
      </c>
      <c r="C47" s="3">
        <v>112</v>
      </c>
      <c r="D47" s="3">
        <v>0.99885999999999997</v>
      </c>
      <c r="E47" s="8">
        <v>1.14E-3</v>
      </c>
      <c r="F47" s="3">
        <v>1.09E-3</v>
      </c>
      <c r="G47" s="3">
        <v>40.85</v>
      </c>
      <c r="H47" s="3">
        <v>98028</v>
      </c>
      <c r="I47" s="3">
        <v>4006899</v>
      </c>
      <c r="J47" s="3">
        <f t="shared" si="0"/>
        <v>0.98082999999999998</v>
      </c>
    </row>
    <row r="48" spans="1:10" x14ac:dyDescent="0.25">
      <c r="A48" s="3">
        <v>45</v>
      </c>
      <c r="B48" s="3">
        <v>97971</v>
      </c>
      <c r="C48" s="3">
        <v>121</v>
      </c>
      <c r="D48" s="3">
        <v>0.99875999999999998</v>
      </c>
      <c r="E48" s="8">
        <v>1.24E-3</v>
      </c>
      <c r="F48" s="3">
        <v>1.1900000000000001E-3</v>
      </c>
      <c r="G48" s="3">
        <v>39.9</v>
      </c>
      <c r="H48" s="3">
        <v>97912</v>
      </c>
      <c r="I48" s="3">
        <v>3908871</v>
      </c>
      <c r="J48" s="3">
        <f t="shared" si="0"/>
        <v>0.97970999999999997</v>
      </c>
    </row>
    <row r="49" spans="1:10" x14ac:dyDescent="0.25">
      <c r="A49" s="3">
        <v>46</v>
      </c>
      <c r="B49" s="3">
        <v>97850</v>
      </c>
      <c r="C49" s="3">
        <v>132</v>
      </c>
      <c r="D49" s="3">
        <v>0.99865000000000004</v>
      </c>
      <c r="E49" s="8">
        <v>1.3500000000000001E-3</v>
      </c>
      <c r="F49" s="3">
        <v>1.2899999999999999E-3</v>
      </c>
      <c r="G49" s="3">
        <v>38.950000000000003</v>
      </c>
      <c r="H49" s="3">
        <v>97785</v>
      </c>
      <c r="I49" s="3">
        <v>3810959</v>
      </c>
      <c r="J49" s="3">
        <f t="shared" si="0"/>
        <v>0.97850000000000004</v>
      </c>
    </row>
    <row r="50" spans="1:10" x14ac:dyDescent="0.25">
      <c r="A50" s="3">
        <v>47</v>
      </c>
      <c r="B50" s="3">
        <v>97718</v>
      </c>
      <c r="C50" s="3">
        <v>144</v>
      </c>
      <c r="D50" s="3">
        <v>0.99853000000000003</v>
      </c>
      <c r="E50" s="8">
        <v>1.47E-3</v>
      </c>
      <c r="F50" s="3">
        <v>1.41E-3</v>
      </c>
      <c r="G50" s="3">
        <v>38</v>
      </c>
      <c r="H50" s="3">
        <v>97647</v>
      </c>
      <c r="I50" s="3">
        <v>3713175</v>
      </c>
      <c r="J50" s="3">
        <f t="shared" si="0"/>
        <v>0.97718000000000005</v>
      </c>
    </row>
    <row r="51" spans="1:10" x14ac:dyDescent="0.25">
      <c r="A51" s="3">
        <v>48</v>
      </c>
      <c r="B51" s="3">
        <v>97574</v>
      </c>
      <c r="C51" s="3">
        <v>155</v>
      </c>
      <c r="D51" s="3">
        <v>0.99841000000000002</v>
      </c>
      <c r="E51" s="8">
        <v>1.5900000000000001E-3</v>
      </c>
      <c r="F51" s="3">
        <v>1.5299999999999999E-3</v>
      </c>
      <c r="G51" s="3">
        <v>37.049999999999997</v>
      </c>
      <c r="H51" s="3">
        <v>97498</v>
      </c>
      <c r="I51" s="3">
        <v>3615528</v>
      </c>
      <c r="J51" s="3">
        <f t="shared" si="0"/>
        <v>0.97574000000000005</v>
      </c>
    </row>
    <row r="52" spans="1:10" x14ac:dyDescent="0.25">
      <c r="A52" s="3">
        <v>49</v>
      </c>
      <c r="B52" s="3">
        <v>97419</v>
      </c>
      <c r="C52" s="3">
        <v>169</v>
      </c>
      <c r="D52" s="3">
        <v>0.99826999999999999</v>
      </c>
      <c r="E52" s="8">
        <v>1.73E-3</v>
      </c>
      <c r="F52" s="3">
        <v>1.66E-3</v>
      </c>
      <c r="G52" s="3">
        <v>36.11</v>
      </c>
      <c r="H52" s="3">
        <v>97336</v>
      </c>
      <c r="I52" s="3">
        <v>3518030</v>
      </c>
      <c r="J52" s="3">
        <f t="shared" si="0"/>
        <v>0.97419</v>
      </c>
    </row>
    <row r="53" spans="1:10" x14ac:dyDescent="0.25">
      <c r="A53" s="3">
        <v>50</v>
      </c>
      <c r="B53" s="3">
        <v>97251</v>
      </c>
      <c r="C53" s="3">
        <v>182</v>
      </c>
      <c r="D53" s="3">
        <v>0.99812999999999996</v>
      </c>
      <c r="E53" s="8">
        <v>1.8699999999999999E-3</v>
      </c>
      <c r="F53" s="3">
        <v>1.8E-3</v>
      </c>
      <c r="G53" s="3">
        <v>35.17</v>
      </c>
      <c r="H53" s="3">
        <v>97161</v>
      </c>
      <c r="I53" s="3">
        <v>3420694</v>
      </c>
      <c r="J53" s="3">
        <f t="shared" si="0"/>
        <v>0.97250999999999999</v>
      </c>
    </row>
    <row r="54" spans="1:10" x14ac:dyDescent="0.25">
      <c r="A54" s="3">
        <v>51</v>
      </c>
      <c r="B54" s="3">
        <v>97069</v>
      </c>
      <c r="C54" s="3">
        <v>196</v>
      </c>
      <c r="D54" s="3">
        <v>0.99797999999999998</v>
      </c>
      <c r="E54" s="8">
        <v>2.0200000000000001E-3</v>
      </c>
      <c r="F54" s="3">
        <v>1.9499999999999999E-3</v>
      </c>
      <c r="G54" s="3">
        <v>34.24</v>
      </c>
      <c r="H54" s="3">
        <v>96972</v>
      </c>
      <c r="I54" s="3">
        <v>3323533</v>
      </c>
      <c r="J54" s="3">
        <f t="shared" si="0"/>
        <v>0.97069000000000005</v>
      </c>
    </row>
    <row r="55" spans="1:10" x14ac:dyDescent="0.25">
      <c r="A55" s="3">
        <v>52</v>
      </c>
      <c r="B55" s="3">
        <v>96873</v>
      </c>
      <c r="C55" s="3">
        <v>211</v>
      </c>
      <c r="D55" s="3">
        <v>0.99782000000000004</v>
      </c>
      <c r="E55" s="8">
        <v>2.1800000000000001E-3</v>
      </c>
      <c r="F55" s="3">
        <v>2.0999999999999999E-3</v>
      </c>
      <c r="G55" s="3">
        <v>33.31</v>
      </c>
      <c r="H55" s="3">
        <v>96768</v>
      </c>
      <c r="I55" s="3">
        <v>3226561</v>
      </c>
      <c r="J55" s="3">
        <f t="shared" si="0"/>
        <v>0.96872999999999998</v>
      </c>
    </row>
    <row r="56" spans="1:10" x14ac:dyDescent="0.25">
      <c r="A56" s="3">
        <v>53</v>
      </c>
      <c r="B56" s="3">
        <v>96661</v>
      </c>
      <c r="C56" s="3">
        <v>227</v>
      </c>
      <c r="D56" s="3">
        <v>0.99765000000000004</v>
      </c>
      <c r="E56" s="8">
        <v>2.3500000000000001E-3</v>
      </c>
      <c r="F56" s="3">
        <v>2.2699999999999999E-3</v>
      </c>
      <c r="G56" s="3">
        <v>32.380000000000003</v>
      </c>
      <c r="H56" s="3">
        <v>96549</v>
      </c>
      <c r="I56" s="3">
        <v>3129793</v>
      </c>
      <c r="J56" s="3">
        <f t="shared" si="0"/>
        <v>0.96660999999999997</v>
      </c>
    </row>
    <row r="57" spans="1:10" x14ac:dyDescent="0.25">
      <c r="A57" s="3">
        <v>54</v>
      </c>
      <c r="B57" s="3">
        <v>96434</v>
      </c>
      <c r="C57" s="3">
        <v>243</v>
      </c>
      <c r="D57" s="3">
        <v>0.99748000000000003</v>
      </c>
      <c r="E57" s="8">
        <v>2.5200000000000001E-3</v>
      </c>
      <c r="F57" s="3">
        <v>2.4399999999999999E-3</v>
      </c>
      <c r="G57" s="3">
        <v>31.45</v>
      </c>
      <c r="H57" s="3">
        <v>96314</v>
      </c>
      <c r="I57" s="3">
        <v>3033244</v>
      </c>
      <c r="J57" s="3">
        <f t="shared" si="0"/>
        <v>0.96433999999999997</v>
      </c>
    </row>
    <row r="58" spans="1:10" x14ac:dyDescent="0.25">
      <c r="A58" s="3">
        <v>55</v>
      </c>
      <c r="B58" s="3">
        <v>96191</v>
      </c>
      <c r="C58" s="3">
        <v>262</v>
      </c>
      <c r="D58" s="3">
        <v>0.99727999999999994</v>
      </c>
      <c r="E58" s="8">
        <v>2.7200000000000002E-3</v>
      </c>
      <c r="F58" s="3">
        <v>2.6199999999999999E-3</v>
      </c>
      <c r="G58" s="3">
        <v>30.53</v>
      </c>
      <c r="H58" s="3">
        <v>96062</v>
      </c>
      <c r="I58" s="3">
        <v>2936930</v>
      </c>
      <c r="J58" s="3">
        <f t="shared" si="0"/>
        <v>0.96191000000000004</v>
      </c>
    </row>
    <row r="59" spans="1:10" x14ac:dyDescent="0.25">
      <c r="A59" s="3">
        <v>56</v>
      </c>
      <c r="B59" s="3">
        <v>95930</v>
      </c>
      <c r="C59" s="3">
        <v>284</v>
      </c>
      <c r="D59" s="3">
        <v>0.99704000000000004</v>
      </c>
      <c r="E59" s="8">
        <v>2.96E-3</v>
      </c>
      <c r="F59" s="3">
        <v>2.8400000000000001E-3</v>
      </c>
      <c r="G59" s="3">
        <v>29.61</v>
      </c>
      <c r="H59" s="3">
        <v>95790</v>
      </c>
      <c r="I59" s="3">
        <v>2840868</v>
      </c>
      <c r="J59" s="3">
        <f t="shared" si="0"/>
        <v>0.95930000000000004</v>
      </c>
    </row>
    <row r="60" spans="1:10" x14ac:dyDescent="0.25">
      <c r="A60" s="3">
        <v>57</v>
      </c>
      <c r="B60" s="3">
        <v>95646</v>
      </c>
      <c r="C60" s="3">
        <v>311</v>
      </c>
      <c r="D60" s="3">
        <v>0.99675000000000002</v>
      </c>
      <c r="E60" s="8">
        <v>3.2499999999999999E-3</v>
      </c>
      <c r="F60" s="3">
        <v>3.0999999999999999E-3</v>
      </c>
      <c r="G60" s="3">
        <v>28.7</v>
      </c>
      <c r="H60" s="3">
        <v>95493</v>
      </c>
      <c r="I60" s="3">
        <v>2745078</v>
      </c>
      <c r="J60" s="3">
        <f t="shared" si="0"/>
        <v>0.95645999999999998</v>
      </c>
    </row>
    <row r="61" spans="1:10" x14ac:dyDescent="0.25">
      <c r="A61" s="3">
        <v>58</v>
      </c>
      <c r="B61" s="3">
        <v>95335</v>
      </c>
      <c r="C61" s="3">
        <v>341</v>
      </c>
      <c r="D61" s="3">
        <v>0.99641999999999997</v>
      </c>
      <c r="E61" s="8">
        <v>3.5799999999999998E-3</v>
      </c>
      <c r="F61" s="3">
        <v>3.4099999999999998E-3</v>
      </c>
      <c r="G61" s="3">
        <v>27.79</v>
      </c>
      <c r="H61" s="3">
        <v>95167</v>
      </c>
      <c r="I61" s="3">
        <v>2649585</v>
      </c>
      <c r="J61" s="3">
        <f t="shared" si="0"/>
        <v>0.95335000000000003</v>
      </c>
    </row>
    <row r="62" spans="1:10" x14ac:dyDescent="0.25">
      <c r="A62" s="3">
        <v>59</v>
      </c>
      <c r="B62" s="3">
        <v>94993</v>
      </c>
      <c r="C62" s="3">
        <v>375</v>
      </c>
      <c r="D62" s="3">
        <v>0.99604999999999999</v>
      </c>
      <c r="E62" s="8">
        <v>3.9500000000000004E-3</v>
      </c>
      <c r="F62" s="3">
        <v>3.7699999999999999E-3</v>
      </c>
      <c r="G62" s="3">
        <v>26.89</v>
      </c>
      <c r="H62" s="3">
        <v>94809</v>
      </c>
      <c r="I62" s="3">
        <v>2554419</v>
      </c>
      <c r="J62" s="3">
        <f t="shared" si="0"/>
        <v>0.94993000000000005</v>
      </c>
    </row>
    <row r="63" spans="1:10" x14ac:dyDescent="0.25">
      <c r="A63" s="3">
        <v>60</v>
      </c>
      <c r="B63" s="3">
        <v>94618</v>
      </c>
      <c r="C63" s="3">
        <v>413</v>
      </c>
      <c r="D63" s="3">
        <v>0.99563999999999997</v>
      </c>
      <c r="E63" s="8">
        <v>4.3600000000000002E-3</v>
      </c>
      <c r="F63" s="3">
        <v>4.1599999999999996E-3</v>
      </c>
      <c r="G63" s="3">
        <v>26</v>
      </c>
      <c r="H63" s="3">
        <v>94415</v>
      </c>
      <c r="I63" s="3">
        <v>2459610</v>
      </c>
      <c r="J63" s="3">
        <f t="shared" si="0"/>
        <v>0.94618000000000002</v>
      </c>
    </row>
    <row r="64" spans="1:10" x14ac:dyDescent="0.25">
      <c r="A64" s="3">
        <v>61</v>
      </c>
      <c r="B64" s="3">
        <v>94206</v>
      </c>
      <c r="C64" s="3">
        <v>451</v>
      </c>
      <c r="D64" s="3">
        <v>0.99521000000000004</v>
      </c>
      <c r="E64" s="8">
        <v>4.79E-3</v>
      </c>
      <c r="F64" s="3">
        <v>4.5799999999999999E-3</v>
      </c>
      <c r="G64" s="3">
        <v>25.11</v>
      </c>
      <c r="H64" s="3">
        <v>93983</v>
      </c>
      <c r="I64" s="3">
        <v>2365195</v>
      </c>
      <c r="J64" s="3">
        <f t="shared" si="0"/>
        <v>0.94206000000000001</v>
      </c>
    </row>
    <row r="65" spans="1:10" x14ac:dyDescent="0.25">
      <c r="A65" s="3">
        <v>62</v>
      </c>
      <c r="B65" s="3">
        <v>93754</v>
      </c>
      <c r="C65" s="3">
        <v>491</v>
      </c>
      <c r="D65" s="3">
        <v>0.99475999999999998</v>
      </c>
      <c r="E65" s="8">
        <v>5.2399999999999999E-3</v>
      </c>
      <c r="F65" s="3">
        <v>5.0200000000000002E-3</v>
      </c>
      <c r="G65" s="3">
        <v>24.23</v>
      </c>
      <c r="H65" s="3">
        <v>93512</v>
      </c>
      <c r="I65" s="3">
        <v>2271211</v>
      </c>
      <c r="J65" s="3">
        <f t="shared" si="0"/>
        <v>0.93754000000000004</v>
      </c>
    </row>
    <row r="66" spans="1:10" x14ac:dyDescent="0.25">
      <c r="A66" s="3">
        <v>63</v>
      </c>
      <c r="B66" s="3">
        <v>93263</v>
      </c>
      <c r="C66" s="3">
        <v>533</v>
      </c>
      <c r="D66" s="3">
        <v>0.99428000000000005</v>
      </c>
      <c r="E66" s="8">
        <v>5.7200000000000003E-3</v>
      </c>
      <c r="F66" s="3">
        <v>5.4900000000000001E-3</v>
      </c>
      <c r="G66" s="3">
        <v>23.35</v>
      </c>
      <c r="H66" s="3">
        <v>93000</v>
      </c>
      <c r="I66" s="3">
        <v>2177699</v>
      </c>
      <c r="J66" s="3">
        <f t="shared" si="0"/>
        <v>0.93262999999999996</v>
      </c>
    </row>
    <row r="67" spans="1:10" x14ac:dyDescent="0.25">
      <c r="A67" s="3">
        <v>64</v>
      </c>
      <c r="B67" s="3">
        <v>92730</v>
      </c>
      <c r="C67" s="3">
        <v>578</v>
      </c>
      <c r="D67" s="3">
        <v>0.99377000000000004</v>
      </c>
      <c r="E67" s="8">
        <v>6.2300000000000003E-3</v>
      </c>
      <c r="F67" s="3">
        <v>5.9899999999999997E-3</v>
      </c>
      <c r="G67" s="3">
        <v>22.48</v>
      </c>
      <c r="H67" s="3">
        <v>92445</v>
      </c>
      <c r="I67" s="3">
        <v>2084699</v>
      </c>
      <c r="J67" s="3">
        <f t="shared" si="0"/>
        <v>0.92730000000000001</v>
      </c>
    </row>
    <row r="68" spans="1:10" x14ac:dyDescent="0.25">
      <c r="A68" s="3">
        <v>65</v>
      </c>
      <c r="B68" s="3">
        <v>92152</v>
      </c>
      <c r="C68" s="3">
        <v>626</v>
      </c>
      <c r="D68" s="3">
        <v>0.99321000000000004</v>
      </c>
      <c r="E68" s="8">
        <v>6.79E-3</v>
      </c>
      <c r="F68" s="3">
        <v>6.5199999999999998E-3</v>
      </c>
      <c r="G68" s="3">
        <v>21.62</v>
      </c>
      <c r="H68" s="3">
        <v>91843</v>
      </c>
      <c r="I68" s="3">
        <v>1992254</v>
      </c>
      <c r="J68" s="3">
        <f t="shared" ref="J68:J112" si="1">B68/100000</f>
        <v>0.92152000000000001</v>
      </c>
    </row>
    <row r="69" spans="1:10" x14ac:dyDescent="0.25">
      <c r="A69" s="3">
        <v>66</v>
      </c>
      <c r="B69" s="3">
        <v>91526</v>
      </c>
      <c r="C69" s="3">
        <v>680</v>
      </c>
      <c r="D69" s="3">
        <v>0.99256999999999995</v>
      </c>
      <c r="E69" s="8">
        <v>7.43E-3</v>
      </c>
      <c r="F69" s="3">
        <v>7.1199999999999996E-3</v>
      </c>
      <c r="G69" s="3">
        <v>20.76</v>
      </c>
      <c r="H69" s="3">
        <v>91191</v>
      </c>
      <c r="I69" s="3">
        <v>1900411</v>
      </c>
      <c r="J69" s="3">
        <f t="shared" si="1"/>
        <v>0.91525999999999996</v>
      </c>
    </row>
    <row r="70" spans="1:10" x14ac:dyDescent="0.25">
      <c r="A70" s="3">
        <v>67</v>
      </c>
      <c r="B70" s="3">
        <v>90846</v>
      </c>
      <c r="C70" s="3">
        <v>742</v>
      </c>
      <c r="D70" s="3">
        <v>0.99182999999999999</v>
      </c>
      <c r="E70" s="8">
        <v>8.1700000000000002E-3</v>
      </c>
      <c r="F70" s="3">
        <v>7.8100000000000001E-3</v>
      </c>
      <c r="G70" s="3">
        <v>19.920000000000002</v>
      </c>
      <c r="H70" s="3">
        <v>90481</v>
      </c>
      <c r="I70" s="3">
        <v>1809220</v>
      </c>
      <c r="J70" s="3">
        <f t="shared" si="1"/>
        <v>0.90846000000000005</v>
      </c>
    </row>
    <row r="71" spans="1:10" x14ac:dyDescent="0.25">
      <c r="A71" s="3">
        <v>68</v>
      </c>
      <c r="B71" s="3">
        <v>90104</v>
      </c>
      <c r="C71" s="3">
        <v>813</v>
      </c>
      <c r="D71" s="3">
        <v>0.99097999999999997</v>
      </c>
      <c r="E71" s="8">
        <v>9.0200000000000002E-3</v>
      </c>
      <c r="F71" s="3">
        <v>8.6099999999999996E-3</v>
      </c>
      <c r="G71" s="3">
        <v>19.079999999999998</v>
      </c>
      <c r="H71" s="3">
        <v>89704</v>
      </c>
      <c r="I71" s="3">
        <v>1718739</v>
      </c>
      <c r="J71" s="3">
        <f t="shared" si="1"/>
        <v>0.90103999999999995</v>
      </c>
    </row>
    <row r="72" spans="1:10" x14ac:dyDescent="0.25">
      <c r="A72" s="3">
        <v>69</v>
      </c>
      <c r="B72" s="3">
        <v>89291</v>
      </c>
      <c r="C72" s="3">
        <v>894</v>
      </c>
      <c r="D72" s="3">
        <v>0.98999000000000004</v>
      </c>
      <c r="E72" s="8">
        <v>1.001E-2</v>
      </c>
      <c r="F72" s="3">
        <v>9.5399999999999999E-3</v>
      </c>
      <c r="G72" s="3">
        <v>18.239999999999998</v>
      </c>
      <c r="H72" s="3">
        <v>88852</v>
      </c>
      <c r="I72" s="3">
        <v>1629035</v>
      </c>
      <c r="J72" s="3">
        <f t="shared" si="1"/>
        <v>0.89290999999999998</v>
      </c>
    </row>
    <row r="73" spans="1:10" x14ac:dyDescent="0.25">
      <c r="A73" s="3">
        <v>70</v>
      </c>
      <c r="B73" s="3">
        <v>88398</v>
      </c>
      <c r="C73" s="3">
        <v>986</v>
      </c>
      <c r="D73" s="3">
        <v>0.98885000000000001</v>
      </c>
      <c r="E73" s="8">
        <v>1.115E-2</v>
      </c>
      <c r="F73" s="3">
        <v>1.061E-2</v>
      </c>
      <c r="G73" s="3">
        <v>17.420000000000002</v>
      </c>
      <c r="H73" s="3">
        <v>87913</v>
      </c>
      <c r="I73" s="3">
        <v>1540183</v>
      </c>
      <c r="J73" s="3">
        <f t="shared" si="1"/>
        <v>0.88397999999999999</v>
      </c>
    </row>
    <row r="74" spans="1:10" x14ac:dyDescent="0.25">
      <c r="A74" s="3">
        <v>71</v>
      </c>
      <c r="B74" s="3">
        <v>87412</v>
      </c>
      <c r="C74" s="3">
        <v>1089</v>
      </c>
      <c r="D74" s="3">
        <v>0.98753999999999997</v>
      </c>
      <c r="E74" s="8">
        <v>1.2460000000000001E-2</v>
      </c>
      <c r="F74" s="3">
        <v>1.184E-2</v>
      </c>
      <c r="G74" s="3">
        <v>16.61</v>
      </c>
      <c r="H74" s="3">
        <v>86877</v>
      </c>
      <c r="I74" s="3">
        <v>1452270</v>
      </c>
      <c r="J74" s="3">
        <f t="shared" si="1"/>
        <v>0.87412000000000001</v>
      </c>
    </row>
    <row r="75" spans="1:10" x14ac:dyDescent="0.25">
      <c r="A75" s="3">
        <v>72</v>
      </c>
      <c r="B75" s="3">
        <v>86323</v>
      </c>
      <c r="C75" s="3">
        <v>1206</v>
      </c>
      <c r="D75" s="3">
        <v>0.98602999999999996</v>
      </c>
      <c r="E75" s="8">
        <v>1.397E-2</v>
      </c>
      <c r="F75" s="3">
        <v>1.3270000000000001E-2</v>
      </c>
      <c r="G75" s="3">
        <v>15.82</v>
      </c>
      <c r="H75" s="3">
        <v>85730</v>
      </c>
      <c r="I75" s="3">
        <v>1365394</v>
      </c>
      <c r="J75" s="3">
        <f t="shared" si="1"/>
        <v>0.86323000000000005</v>
      </c>
    </row>
    <row r="76" spans="1:10" x14ac:dyDescent="0.25">
      <c r="A76" s="3">
        <v>73</v>
      </c>
      <c r="B76" s="3">
        <v>85117</v>
      </c>
      <c r="C76" s="3">
        <v>1335</v>
      </c>
      <c r="D76" s="3">
        <v>0.98431999999999997</v>
      </c>
      <c r="E76" s="8">
        <v>1.5679999999999999E-2</v>
      </c>
      <c r="F76" s="3">
        <v>1.49E-2</v>
      </c>
      <c r="G76" s="3">
        <v>15.03</v>
      </c>
      <c r="H76" s="3">
        <v>84461</v>
      </c>
      <c r="I76" s="3">
        <v>1279664</v>
      </c>
      <c r="J76" s="3">
        <f t="shared" si="1"/>
        <v>0.85116999999999998</v>
      </c>
    </row>
    <row r="77" spans="1:10" x14ac:dyDescent="0.25">
      <c r="A77" s="3">
        <v>74</v>
      </c>
      <c r="B77" s="3">
        <v>83782</v>
      </c>
      <c r="C77" s="3">
        <v>1477</v>
      </c>
      <c r="D77" s="3">
        <v>0.98236999999999997</v>
      </c>
      <c r="E77" s="8">
        <v>1.763E-2</v>
      </c>
      <c r="F77" s="3">
        <v>1.6750000000000001E-2</v>
      </c>
      <c r="G77" s="3">
        <v>14.27</v>
      </c>
      <c r="H77" s="3">
        <v>83056</v>
      </c>
      <c r="I77" s="3">
        <v>1195203</v>
      </c>
      <c r="J77" s="3">
        <f t="shared" si="1"/>
        <v>0.83782000000000001</v>
      </c>
    </row>
    <row r="78" spans="1:10" x14ac:dyDescent="0.25">
      <c r="A78" s="3">
        <v>75</v>
      </c>
      <c r="B78" s="3">
        <v>82305</v>
      </c>
      <c r="C78" s="3">
        <v>1631</v>
      </c>
      <c r="D78" s="3">
        <v>0.98018000000000005</v>
      </c>
      <c r="E78" s="8">
        <v>1.9820000000000001E-2</v>
      </c>
      <c r="F78" s="3">
        <v>1.8859999999999998E-2</v>
      </c>
      <c r="G78" s="3">
        <v>13.51</v>
      </c>
      <c r="H78" s="3">
        <v>81503</v>
      </c>
      <c r="I78" s="3">
        <v>1112147</v>
      </c>
      <c r="J78" s="3">
        <f t="shared" si="1"/>
        <v>0.82304999999999995</v>
      </c>
    </row>
    <row r="79" spans="1:10" x14ac:dyDescent="0.25">
      <c r="A79" s="3">
        <v>76</v>
      </c>
      <c r="B79" s="3">
        <v>80674</v>
      </c>
      <c r="C79" s="3">
        <v>1797</v>
      </c>
      <c r="D79" s="3">
        <v>0.97772000000000003</v>
      </c>
      <c r="E79" s="8">
        <v>2.2280000000000001E-2</v>
      </c>
      <c r="F79" s="3">
        <v>2.1219999999999999E-2</v>
      </c>
      <c r="G79" s="3">
        <v>12.78</v>
      </c>
      <c r="H79" s="3">
        <v>79790</v>
      </c>
      <c r="I79" s="3">
        <v>1030644</v>
      </c>
      <c r="J79" s="3">
        <f t="shared" si="1"/>
        <v>0.80674000000000001</v>
      </c>
    </row>
    <row r="80" spans="1:10" x14ac:dyDescent="0.25">
      <c r="A80" s="3">
        <v>77</v>
      </c>
      <c r="B80" s="3">
        <v>78876</v>
      </c>
      <c r="C80" s="3">
        <v>1981</v>
      </c>
      <c r="D80" s="3">
        <v>0.97489000000000003</v>
      </c>
      <c r="E80" s="8">
        <v>2.511E-2</v>
      </c>
      <c r="F80" s="3">
        <v>2.3910000000000001E-2</v>
      </c>
      <c r="G80" s="3">
        <v>12.05</v>
      </c>
      <c r="H80" s="3">
        <v>77902</v>
      </c>
      <c r="I80" s="3">
        <v>950855</v>
      </c>
      <c r="J80" s="3">
        <f t="shared" si="1"/>
        <v>0.78876000000000002</v>
      </c>
    </row>
    <row r="81" spans="1:10" x14ac:dyDescent="0.25">
      <c r="A81" s="3">
        <v>78</v>
      </c>
      <c r="B81" s="3">
        <v>76896</v>
      </c>
      <c r="C81" s="3">
        <v>2182</v>
      </c>
      <c r="D81" s="3">
        <v>0.97162000000000004</v>
      </c>
      <c r="E81" s="8">
        <v>2.8379999999999999E-2</v>
      </c>
      <c r="F81" s="3">
        <v>2.7029999999999998E-2</v>
      </c>
      <c r="G81" s="3">
        <v>11.35</v>
      </c>
      <c r="H81" s="3">
        <v>75822</v>
      </c>
      <c r="I81" s="3">
        <v>872952</v>
      </c>
      <c r="J81" s="3">
        <f t="shared" si="1"/>
        <v>0.76895999999999998</v>
      </c>
    </row>
    <row r="82" spans="1:10" x14ac:dyDescent="0.25">
      <c r="A82" s="3">
        <v>79</v>
      </c>
      <c r="B82" s="3">
        <v>74714</v>
      </c>
      <c r="C82" s="3">
        <v>2405</v>
      </c>
      <c r="D82" s="3">
        <v>0.96780999999999995</v>
      </c>
      <c r="E82" s="8">
        <v>3.2190000000000003E-2</v>
      </c>
      <c r="F82" s="3">
        <v>3.065E-2</v>
      </c>
      <c r="G82" s="3">
        <v>10.67</v>
      </c>
      <c r="H82" s="3">
        <v>73530</v>
      </c>
      <c r="I82" s="3">
        <v>797130</v>
      </c>
      <c r="J82" s="3">
        <f t="shared" si="1"/>
        <v>0.74714000000000003</v>
      </c>
    </row>
    <row r="83" spans="1:10" x14ac:dyDescent="0.25">
      <c r="A83" s="3">
        <v>80</v>
      </c>
      <c r="B83" s="3">
        <v>72308</v>
      </c>
      <c r="C83" s="3">
        <v>2647</v>
      </c>
      <c r="D83" s="3">
        <v>0.96338999999999997</v>
      </c>
      <c r="E83" s="8">
        <v>3.6609999999999997E-2</v>
      </c>
      <c r="F83" s="3">
        <v>3.4889999999999997E-2</v>
      </c>
      <c r="G83" s="3">
        <v>10.01</v>
      </c>
      <c r="H83" s="3">
        <v>71006</v>
      </c>
      <c r="I83" s="3">
        <v>723600</v>
      </c>
      <c r="J83" s="3">
        <f t="shared" si="1"/>
        <v>0.72307999999999995</v>
      </c>
    </row>
    <row r="84" spans="1:10" x14ac:dyDescent="0.25">
      <c r="A84" s="3">
        <v>81</v>
      </c>
      <c r="B84" s="3">
        <v>69661</v>
      </c>
      <c r="C84" s="3">
        <v>2908</v>
      </c>
      <c r="D84" s="3">
        <v>0.95825000000000005</v>
      </c>
      <c r="E84" s="8">
        <v>4.1750000000000002E-2</v>
      </c>
      <c r="F84" s="3">
        <v>3.984E-2</v>
      </c>
      <c r="G84" s="3">
        <v>9.3699999999999992</v>
      </c>
      <c r="H84" s="3">
        <v>68229</v>
      </c>
      <c r="I84" s="3">
        <v>652594</v>
      </c>
      <c r="J84" s="3">
        <f t="shared" si="1"/>
        <v>0.69660999999999995</v>
      </c>
    </row>
    <row r="85" spans="1:10" x14ac:dyDescent="0.25">
      <c r="A85" s="3">
        <v>82</v>
      </c>
      <c r="B85" s="3">
        <v>66753</v>
      </c>
      <c r="C85" s="3">
        <v>3182</v>
      </c>
      <c r="D85" s="3">
        <v>0.95233000000000001</v>
      </c>
      <c r="E85" s="8">
        <v>4.7669999999999997E-2</v>
      </c>
      <c r="F85" s="3">
        <v>4.5600000000000002E-2</v>
      </c>
      <c r="G85" s="3">
        <v>8.75</v>
      </c>
      <c r="H85" s="3">
        <v>65185</v>
      </c>
      <c r="I85" s="3">
        <v>584364</v>
      </c>
      <c r="J85" s="3">
        <f t="shared" si="1"/>
        <v>0.66752999999999996</v>
      </c>
    </row>
    <row r="86" spans="1:10" x14ac:dyDescent="0.25">
      <c r="A86" s="3">
        <v>83</v>
      </c>
      <c r="B86" s="3">
        <v>63571</v>
      </c>
      <c r="C86" s="3">
        <v>3461</v>
      </c>
      <c r="D86" s="3">
        <v>0.94555</v>
      </c>
      <c r="E86" s="8">
        <v>5.4449999999999998E-2</v>
      </c>
      <c r="F86" s="3">
        <v>5.2249999999999998E-2</v>
      </c>
      <c r="G86" s="3">
        <v>8.17</v>
      </c>
      <c r="H86" s="3">
        <v>61863</v>
      </c>
      <c r="I86" s="3">
        <v>519179</v>
      </c>
      <c r="J86" s="3">
        <f t="shared" si="1"/>
        <v>0.63571</v>
      </c>
    </row>
    <row r="87" spans="1:10" x14ac:dyDescent="0.25">
      <c r="A87" s="3">
        <v>84</v>
      </c>
      <c r="B87" s="3">
        <v>60109</v>
      </c>
      <c r="C87" s="3">
        <v>3736</v>
      </c>
      <c r="D87" s="3">
        <v>0.93784000000000001</v>
      </c>
      <c r="E87" s="8">
        <v>6.216E-2</v>
      </c>
      <c r="F87" s="3">
        <v>5.9900000000000002E-2</v>
      </c>
      <c r="G87" s="3">
        <v>7.61</v>
      </c>
      <c r="H87" s="3">
        <v>58264</v>
      </c>
      <c r="I87" s="3">
        <v>457316</v>
      </c>
      <c r="J87" s="3">
        <f t="shared" si="1"/>
        <v>0.60109000000000001</v>
      </c>
    </row>
    <row r="88" spans="1:10" x14ac:dyDescent="0.25">
      <c r="A88" s="3">
        <v>85</v>
      </c>
      <c r="B88" s="3">
        <v>56373</v>
      </c>
      <c r="C88" s="3">
        <v>3996</v>
      </c>
      <c r="D88" s="3">
        <v>0.92911999999999995</v>
      </c>
      <c r="E88" s="8">
        <v>7.0879999999999999E-2</v>
      </c>
      <c r="F88" s="3">
        <v>6.8650000000000003E-2</v>
      </c>
      <c r="G88" s="3">
        <v>7.08</v>
      </c>
      <c r="H88" s="3">
        <v>54396</v>
      </c>
      <c r="I88" s="3">
        <v>399052</v>
      </c>
      <c r="J88" s="3">
        <f t="shared" si="1"/>
        <v>0.56372999999999995</v>
      </c>
    </row>
    <row r="89" spans="1:10" x14ac:dyDescent="0.25">
      <c r="A89" s="3">
        <v>86</v>
      </c>
      <c r="B89" s="3">
        <v>52377</v>
      </c>
      <c r="C89" s="3">
        <v>4224</v>
      </c>
      <c r="D89" s="3">
        <v>0.91935</v>
      </c>
      <c r="E89" s="8">
        <v>8.0649999999999999E-2</v>
      </c>
      <c r="F89" s="3">
        <v>7.8589999999999993E-2</v>
      </c>
      <c r="G89" s="3">
        <v>6.58</v>
      </c>
      <c r="H89" s="3">
        <v>50283</v>
      </c>
      <c r="I89" s="3">
        <v>344657</v>
      </c>
      <c r="J89" s="3">
        <f t="shared" si="1"/>
        <v>0.52376999999999996</v>
      </c>
    </row>
    <row r="90" spans="1:10" x14ac:dyDescent="0.25">
      <c r="A90" s="3">
        <v>87</v>
      </c>
      <c r="B90" s="3">
        <v>48153</v>
      </c>
      <c r="C90" s="3">
        <v>4408</v>
      </c>
      <c r="D90" s="3">
        <v>0.90846000000000005</v>
      </c>
      <c r="E90" s="8">
        <v>9.1539999999999996E-2</v>
      </c>
      <c r="F90" s="3">
        <v>8.9810000000000001E-2</v>
      </c>
      <c r="G90" s="3">
        <v>6.11</v>
      </c>
      <c r="H90" s="3">
        <v>45962</v>
      </c>
      <c r="I90" s="3">
        <v>294374</v>
      </c>
      <c r="J90" s="3">
        <f t="shared" si="1"/>
        <v>0.48153000000000001</v>
      </c>
    </row>
    <row r="91" spans="1:10" x14ac:dyDescent="0.25">
      <c r="A91" s="3">
        <v>88</v>
      </c>
      <c r="B91" s="3">
        <v>43745</v>
      </c>
      <c r="C91" s="3">
        <v>4531</v>
      </c>
      <c r="D91" s="3">
        <v>0.89641999999999999</v>
      </c>
      <c r="E91" s="8">
        <v>0.10358000000000001</v>
      </c>
      <c r="F91" s="3">
        <v>0.10242999999999999</v>
      </c>
      <c r="G91" s="3">
        <v>5.68</v>
      </c>
      <c r="H91" s="3">
        <v>41487</v>
      </c>
      <c r="I91" s="3">
        <v>248412</v>
      </c>
      <c r="J91" s="3">
        <f t="shared" si="1"/>
        <v>0.43745000000000001</v>
      </c>
    </row>
    <row r="92" spans="1:10" x14ac:dyDescent="0.25">
      <c r="A92" s="3">
        <v>89</v>
      </c>
      <c r="B92" s="3">
        <v>39214</v>
      </c>
      <c r="C92" s="3">
        <v>4579</v>
      </c>
      <c r="D92" s="3">
        <v>0.88322000000000001</v>
      </c>
      <c r="E92" s="8">
        <v>0.11677999999999999</v>
      </c>
      <c r="F92" s="3">
        <v>0.11652</v>
      </c>
      <c r="G92" s="3">
        <v>5.28</v>
      </c>
      <c r="H92" s="3">
        <v>36925</v>
      </c>
      <c r="I92" s="3">
        <v>206925</v>
      </c>
      <c r="J92" s="3">
        <f t="shared" si="1"/>
        <v>0.39213999999999999</v>
      </c>
    </row>
    <row r="93" spans="1:10" x14ac:dyDescent="0.25">
      <c r="A93" s="3">
        <v>90</v>
      </c>
      <c r="B93" s="3">
        <v>34635</v>
      </c>
      <c r="C93" s="3">
        <v>4535</v>
      </c>
      <c r="D93" s="3">
        <v>0.86905999999999994</v>
      </c>
      <c r="E93" s="8">
        <v>0.13094</v>
      </c>
      <c r="F93" s="3">
        <v>0.13205</v>
      </c>
      <c r="G93" s="3">
        <v>4.91</v>
      </c>
      <c r="H93" s="3">
        <v>32359</v>
      </c>
      <c r="I93" s="3">
        <v>170001</v>
      </c>
      <c r="J93" s="3">
        <f t="shared" si="1"/>
        <v>0.34634999999999999</v>
      </c>
    </row>
    <row r="94" spans="1:10" x14ac:dyDescent="0.25">
      <c r="A94" s="3">
        <v>91</v>
      </c>
      <c r="B94" s="3">
        <v>30100</v>
      </c>
      <c r="C94" s="3">
        <v>4390</v>
      </c>
      <c r="D94" s="3">
        <v>0.85414999999999996</v>
      </c>
      <c r="E94" s="8">
        <v>0.14585000000000001</v>
      </c>
      <c r="F94" s="3">
        <v>0.14881</v>
      </c>
      <c r="G94" s="3">
        <v>4.57</v>
      </c>
      <c r="H94" s="3">
        <v>27888</v>
      </c>
      <c r="I94" s="3">
        <v>137641</v>
      </c>
      <c r="J94" s="3">
        <f t="shared" si="1"/>
        <v>0.30099999999999999</v>
      </c>
    </row>
    <row r="95" spans="1:10" x14ac:dyDescent="0.25">
      <c r="A95" s="3">
        <v>92</v>
      </c>
      <c r="B95" s="3">
        <v>25710</v>
      </c>
      <c r="C95" s="3">
        <v>4147</v>
      </c>
      <c r="D95" s="3">
        <v>0.8387</v>
      </c>
      <c r="E95" s="8">
        <v>0.1613</v>
      </c>
      <c r="F95" s="3">
        <v>0.16661999999999999</v>
      </c>
      <c r="G95" s="3">
        <v>4.2699999999999996</v>
      </c>
      <c r="H95" s="3">
        <v>23612</v>
      </c>
      <c r="I95" s="3">
        <v>109753</v>
      </c>
      <c r="J95" s="3">
        <f t="shared" si="1"/>
        <v>0.2571</v>
      </c>
    </row>
    <row r="96" spans="1:10" x14ac:dyDescent="0.25">
      <c r="A96" s="3">
        <v>93</v>
      </c>
      <c r="B96" s="3">
        <v>21563</v>
      </c>
      <c r="C96" s="3">
        <v>3819</v>
      </c>
      <c r="D96" s="3">
        <v>0.82289999999999996</v>
      </c>
      <c r="E96" s="8">
        <v>0.17710000000000001</v>
      </c>
      <c r="F96" s="3">
        <v>0.18529000000000001</v>
      </c>
      <c r="G96" s="3">
        <v>3.99</v>
      </c>
      <c r="H96" s="3">
        <v>19623</v>
      </c>
      <c r="I96" s="3">
        <v>86141</v>
      </c>
      <c r="J96" s="3">
        <f t="shared" si="1"/>
        <v>0.21562999999999999</v>
      </c>
    </row>
    <row r="97" spans="1:10" x14ac:dyDescent="0.25">
      <c r="A97" s="3">
        <v>94</v>
      </c>
      <c r="B97" s="3">
        <v>17744</v>
      </c>
      <c r="C97" s="3">
        <v>3425</v>
      </c>
      <c r="D97" s="3">
        <v>0.80696000000000001</v>
      </c>
      <c r="E97" s="8">
        <v>0.19303999999999999</v>
      </c>
      <c r="F97" s="3">
        <v>0.20462</v>
      </c>
      <c r="G97" s="3">
        <v>3.75</v>
      </c>
      <c r="H97" s="3">
        <v>15996</v>
      </c>
      <c r="I97" s="3">
        <v>66518</v>
      </c>
      <c r="J97" s="3">
        <f t="shared" si="1"/>
        <v>0.17743999999999999</v>
      </c>
    </row>
    <row r="98" spans="1:10" x14ac:dyDescent="0.25">
      <c r="A98" s="3">
        <v>95</v>
      </c>
      <c r="B98" s="3">
        <v>14319</v>
      </c>
      <c r="C98" s="3">
        <v>2992</v>
      </c>
      <c r="D98" s="3">
        <v>0.79105000000000003</v>
      </c>
      <c r="E98" s="8">
        <v>0.20895</v>
      </c>
      <c r="F98" s="3">
        <v>0.22439999999999999</v>
      </c>
      <c r="G98" s="3">
        <v>3.53</v>
      </c>
      <c r="H98" s="3">
        <v>12786</v>
      </c>
      <c r="I98" s="3">
        <v>50522</v>
      </c>
      <c r="J98" s="3">
        <f t="shared" si="1"/>
        <v>0.14319000000000001</v>
      </c>
    </row>
    <row r="99" spans="1:10" x14ac:dyDescent="0.25">
      <c r="A99" s="3">
        <v>96</v>
      </c>
      <c r="B99" s="3">
        <v>11327</v>
      </c>
      <c r="C99" s="3">
        <v>2545</v>
      </c>
      <c r="D99" s="3">
        <v>0.77532999999999996</v>
      </c>
      <c r="E99" s="8">
        <v>0.22467000000000001</v>
      </c>
      <c r="F99" s="3">
        <v>0.24443000000000001</v>
      </c>
      <c r="G99" s="3">
        <v>3.33</v>
      </c>
      <c r="H99" s="3">
        <v>10017</v>
      </c>
      <c r="I99" s="3">
        <v>37736</v>
      </c>
      <c r="J99" s="3">
        <f t="shared" si="1"/>
        <v>0.11327</v>
      </c>
    </row>
    <row r="100" spans="1:10" x14ac:dyDescent="0.25">
      <c r="A100" s="3">
        <v>97</v>
      </c>
      <c r="B100" s="3">
        <v>8782</v>
      </c>
      <c r="C100" s="3">
        <v>2108</v>
      </c>
      <c r="D100" s="3">
        <v>0.75995000000000001</v>
      </c>
      <c r="E100" s="8">
        <v>0.24005000000000001</v>
      </c>
      <c r="F100" s="3">
        <v>0.26452999999999999</v>
      </c>
      <c r="G100" s="3">
        <v>3.16</v>
      </c>
      <c r="H100" s="3">
        <v>7693</v>
      </c>
      <c r="I100" s="3">
        <v>27719</v>
      </c>
      <c r="J100" s="3">
        <f t="shared" si="1"/>
        <v>8.7819999999999995E-2</v>
      </c>
    </row>
    <row r="101" spans="1:10" x14ac:dyDescent="0.25">
      <c r="A101" s="3">
        <v>98</v>
      </c>
      <c r="B101" s="3">
        <v>6674</v>
      </c>
      <c r="C101" s="3">
        <v>1701</v>
      </c>
      <c r="D101" s="3">
        <v>0.74504999999999999</v>
      </c>
      <c r="E101" s="8">
        <v>0.25495000000000001</v>
      </c>
      <c r="F101" s="3">
        <v>0.28449000000000002</v>
      </c>
      <c r="G101" s="3">
        <v>3</v>
      </c>
      <c r="H101" s="3">
        <v>5791</v>
      </c>
      <c r="I101" s="3">
        <v>20027</v>
      </c>
      <c r="J101" s="3">
        <f t="shared" si="1"/>
        <v>6.6739999999999994E-2</v>
      </c>
    </row>
    <row r="102" spans="1:10" x14ac:dyDescent="0.25">
      <c r="A102" s="3">
        <v>99</v>
      </c>
      <c r="B102" s="3">
        <v>4972</v>
      </c>
      <c r="C102" s="3">
        <v>1339</v>
      </c>
      <c r="D102" s="3">
        <v>0.73075000000000001</v>
      </c>
      <c r="E102" s="8">
        <v>0.26924999999999999</v>
      </c>
      <c r="F102" s="3">
        <v>0.30412</v>
      </c>
      <c r="G102" s="3">
        <v>2.86</v>
      </c>
      <c r="H102" s="3">
        <v>4275</v>
      </c>
      <c r="I102" s="3">
        <v>14236</v>
      </c>
      <c r="J102" s="3">
        <f t="shared" si="1"/>
        <v>4.972E-2</v>
      </c>
    </row>
    <row r="103" spans="1:10" x14ac:dyDescent="0.25">
      <c r="A103" s="3">
        <v>100</v>
      </c>
      <c r="B103" s="3">
        <v>3634</v>
      </c>
      <c r="C103" s="3">
        <v>1028</v>
      </c>
      <c r="D103" s="3">
        <v>0.71718999999999999</v>
      </c>
      <c r="E103" s="8">
        <v>0.28281000000000001</v>
      </c>
      <c r="F103" s="3">
        <v>0.32322000000000001</v>
      </c>
      <c r="G103" s="3">
        <v>2.74</v>
      </c>
      <c r="H103" s="3">
        <v>3096</v>
      </c>
      <c r="I103" s="3">
        <v>9961</v>
      </c>
      <c r="J103" s="3">
        <f t="shared" si="1"/>
        <v>3.6339999999999997E-2</v>
      </c>
    </row>
    <row r="104" spans="1:10" x14ac:dyDescent="0.25">
      <c r="A104" s="3">
        <v>101</v>
      </c>
      <c r="B104" s="3">
        <v>2606</v>
      </c>
      <c r="C104" s="3">
        <v>770</v>
      </c>
      <c r="D104" s="3">
        <v>0.70445000000000002</v>
      </c>
      <c r="E104" s="8">
        <v>0.29554999999999998</v>
      </c>
      <c r="F104" s="3">
        <v>0.34157999999999999</v>
      </c>
      <c r="G104" s="3">
        <v>2.63</v>
      </c>
      <c r="H104" s="3">
        <v>2202</v>
      </c>
      <c r="I104" s="3">
        <v>6865</v>
      </c>
      <c r="J104" s="3">
        <f t="shared" si="1"/>
        <v>2.606E-2</v>
      </c>
    </row>
    <row r="105" spans="1:10" x14ac:dyDescent="0.25">
      <c r="A105" s="3">
        <v>102</v>
      </c>
      <c r="B105" s="3">
        <v>1836</v>
      </c>
      <c r="C105" s="3">
        <v>564</v>
      </c>
      <c r="D105" s="3">
        <v>0.69264999999999999</v>
      </c>
      <c r="E105" s="8">
        <v>0.30735000000000001</v>
      </c>
      <c r="F105" s="3">
        <v>0.35901</v>
      </c>
      <c r="G105" s="3">
        <v>2.54</v>
      </c>
      <c r="H105" s="3">
        <v>1538</v>
      </c>
      <c r="I105" s="3">
        <v>4663</v>
      </c>
      <c r="J105" s="3">
        <f t="shared" si="1"/>
        <v>1.8360000000000001E-2</v>
      </c>
    </row>
    <row r="106" spans="1:10" x14ac:dyDescent="0.25">
      <c r="A106" s="3">
        <v>103</v>
      </c>
      <c r="B106" s="3">
        <v>1272</v>
      </c>
      <c r="C106" s="3">
        <v>405</v>
      </c>
      <c r="D106" s="3">
        <v>0.68184</v>
      </c>
      <c r="E106" s="8">
        <v>0.31816</v>
      </c>
      <c r="F106" s="3">
        <v>0.37531999999999999</v>
      </c>
      <c r="G106" s="3">
        <v>2.46</v>
      </c>
      <c r="H106" s="3">
        <v>1058</v>
      </c>
      <c r="I106" s="3">
        <v>3125</v>
      </c>
      <c r="J106" s="3">
        <f t="shared" si="1"/>
        <v>1.272E-2</v>
      </c>
    </row>
    <row r="107" spans="1:10" x14ac:dyDescent="0.25">
      <c r="A107" s="3">
        <v>104</v>
      </c>
      <c r="B107" s="3">
        <v>867</v>
      </c>
      <c r="C107" s="3">
        <v>284</v>
      </c>
      <c r="D107" s="3">
        <v>0.67199999999999993</v>
      </c>
      <c r="E107" s="8">
        <v>0.32800000000000001</v>
      </c>
      <c r="F107" s="3">
        <v>0.39043</v>
      </c>
      <c r="G107" s="3">
        <v>2.38</v>
      </c>
      <c r="H107" s="3">
        <v>716</v>
      </c>
      <c r="I107" s="3">
        <v>2067</v>
      </c>
      <c r="J107" s="3">
        <f t="shared" si="1"/>
        <v>8.6700000000000006E-3</v>
      </c>
    </row>
    <row r="108" spans="1:10" x14ac:dyDescent="0.25">
      <c r="A108" s="3">
        <v>105</v>
      </c>
      <c r="B108" s="3">
        <v>583</v>
      </c>
      <c r="C108" s="3">
        <v>196</v>
      </c>
      <c r="D108" s="3">
        <v>0.66308999999999996</v>
      </c>
      <c r="E108" s="8">
        <v>0.33690999999999999</v>
      </c>
      <c r="F108" s="3">
        <v>0.40433000000000002</v>
      </c>
      <c r="G108" s="3">
        <v>2.3199999999999998</v>
      </c>
      <c r="H108" s="3">
        <v>478</v>
      </c>
      <c r="I108" s="3">
        <v>1351</v>
      </c>
      <c r="J108" s="3">
        <f t="shared" si="1"/>
        <v>5.8300000000000001E-3</v>
      </c>
    </row>
    <row r="109" spans="1:10" x14ac:dyDescent="0.25">
      <c r="A109" s="3">
        <v>106</v>
      </c>
      <c r="B109" s="3">
        <v>386</v>
      </c>
      <c r="C109" s="3">
        <v>133</v>
      </c>
      <c r="D109" s="3">
        <v>0.65507000000000004</v>
      </c>
      <c r="E109" s="8">
        <v>0.34493000000000001</v>
      </c>
      <c r="F109" s="3">
        <v>0.41703000000000001</v>
      </c>
      <c r="G109" s="3">
        <v>2.2599999999999998</v>
      </c>
      <c r="H109" s="3">
        <v>315</v>
      </c>
      <c r="I109" s="3">
        <v>873</v>
      </c>
      <c r="J109" s="3">
        <f t="shared" si="1"/>
        <v>3.8600000000000001E-3</v>
      </c>
    </row>
    <row r="110" spans="1:10" x14ac:dyDescent="0.25">
      <c r="A110" s="3">
        <v>107</v>
      </c>
      <c r="B110" s="3">
        <v>253</v>
      </c>
      <c r="C110" s="3">
        <v>89</v>
      </c>
      <c r="D110" s="3">
        <v>0.64789999999999992</v>
      </c>
      <c r="E110" s="8">
        <v>0.35210000000000002</v>
      </c>
      <c r="F110" s="3">
        <v>0.42847000000000002</v>
      </c>
      <c r="G110" s="3">
        <v>2.2000000000000002</v>
      </c>
      <c r="H110" s="3">
        <v>205</v>
      </c>
      <c r="I110" s="3">
        <v>557</v>
      </c>
      <c r="J110" s="3">
        <f t="shared" si="1"/>
        <v>2.5300000000000001E-3</v>
      </c>
    </row>
    <row r="111" spans="1:10" x14ac:dyDescent="0.25">
      <c r="A111" s="3">
        <v>108</v>
      </c>
      <c r="B111" s="3">
        <v>164</v>
      </c>
      <c r="C111" s="3">
        <v>59</v>
      </c>
      <c r="D111" s="3">
        <v>0.63983000000000001</v>
      </c>
      <c r="E111" s="8">
        <v>0.36016999999999999</v>
      </c>
      <c r="F111" s="3">
        <v>0.43975999999999998</v>
      </c>
      <c r="G111" s="3">
        <v>2.15</v>
      </c>
      <c r="H111" s="3">
        <v>132</v>
      </c>
      <c r="I111" s="3">
        <v>352</v>
      </c>
      <c r="J111" s="3">
        <f t="shared" si="1"/>
        <v>1.64E-3</v>
      </c>
    </row>
    <row r="112" spans="1:10" x14ac:dyDescent="0.25">
      <c r="A112" s="3">
        <v>109</v>
      </c>
      <c r="B112" s="3">
        <v>105</v>
      </c>
      <c r="C112" s="3">
        <v>39</v>
      </c>
      <c r="D112" s="3">
        <v>0.63200000000000001</v>
      </c>
      <c r="E112" s="8">
        <v>0.36799999999999999</v>
      </c>
      <c r="F112" s="3">
        <v>0.45246999999999998</v>
      </c>
      <c r="G112" s="3">
        <v>2.09</v>
      </c>
      <c r="H112" s="3">
        <v>84</v>
      </c>
      <c r="I112" s="3">
        <v>220</v>
      </c>
      <c r="J112" s="3">
        <f t="shared" si="1"/>
        <v>1.0499999999999999E-3</v>
      </c>
    </row>
  </sheetData>
  <hyperlinks>
    <hyperlink ref="A1" location="Index!A1" display="Home"/>
    <hyperlink ref="L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Mortality</vt:lpstr>
      <vt:lpstr>MortalityCalculations</vt:lpstr>
      <vt:lpstr>MaleLifeTable</vt:lpstr>
      <vt:lpstr>FemaleLifeTable</vt:lpstr>
      <vt:lpstr>DrugMortalityCalc</vt:lpstr>
      <vt:lpstr>HCCMortalityCalc</vt:lpstr>
      <vt:lpstr>LiverMortalityCalc</vt:lpstr>
      <vt:lpstr>TransplantMortalityCalc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2014-02-20T04:28:29Z</dcterms:created>
  <dcterms:modified xsi:type="dcterms:W3CDTF">2015-08-07T07:40:12Z</dcterms:modified>
</cp:coreProperties>
</file>