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7235" windowHeight="825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8" i="1" l="1"/>
  <c r="I8" i="1"/>
  <c r="I5" i="1" l="1"/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2" i="1"/>
  <c r="B33" i="1"/>
  <c r="B34" i="1"/>
  <c r="B31" i="1"/>
  <c r="A32" i="1"/>
  <c r="A33" i="1"/>
  <c r="A34" i="1"/>
  <c r="A31" i="1"/>
  <c r="C11" i="1"/>
  <c r="D16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C1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B24" i="1"/>
  <c r="G6" i="1"/>
  <c r="G7" i="1"/>
  <c r="G8" i="1"/>
  <c r="G9" i="1"/>
  <c r="G5" i="1"/>
  <c r="F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<sst xmlns="http://schemas.openxmlformats.org/spreadsheetml/2006/main" count="30" uniqueCount="30">
  <si>
    <t>http://www.ncbi.nlm.nih.gov/pubmed/23664499</t>
  </si>
  <si>
    <t>Receptive sharing risk calculator</t>
  </si>
  <si>
    <t>&lt;20</t>
  </si>
  <si>
    <t>20-24</t>
  </si>
  <si>
    <t>25-29</t>
  </si>
  <si>
    <t>30-34</t>
  </si>
  <si>
    <t>&gt;=35</t>
  </si>
  <si>
    <t>N</t>
  </si>
  <si>
    <t>Receptive needle sharing last month</t>
  </si>
  <si>
    <t>Rate</t>
  </si>
  <si>
    <t>Median Age</t>
  </si>
  <si>
    <t>NSP Survey Data</t>
  </si>
  <si>
    <t>None</t>
  </si>
  <si>
    <t>Once</t>
  </si>
  <si>
    <t>Twice</t>
  </si>
  <si>
    <t>&gt;5times</t>
  </si>
  <si>
    <t>Notreported</t>
  </si>
  <si>
    <t xml:space="preserve">Re-used someone else's used needle &amp; syringe last month (%) </t>
  </si>
  <si>
    <t>3-5times</t>
  </si>
  <si>
    <t>% sharing</t>
  </si>
  <si>
    <t>Year</t>
  </si>
  <si>
    <t>Aggregate rate</t>
  </si>
  <si>
    <t xml:space="preserve">Not that the aggregate rate in the NSP program may be due to a more at-risk population. </t>
  </si>
  <si>
    <t>There is a trend of decreasing risk of receptive sharing since 1995</t>
  </si>
  <si>
    <t>Prior to 1995, we will use the 1995 rate of risk of sharing with uncertainty of roughly +/-5%</t>
  </si>
  <si>
    <t>Of people who share, number  of times expected to do so</t>
  </si>
  <si>
    <t>The relationship between age and risky injecting behaviours among a sample of Australian people who inject drugs.</t>
  </si>
  <si>
    <t>Risk ratio of receptive injection</t>
  </si>
  <si>
    <t>Per year rate</t>
  </si>
  <si>
    <t>Per year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</si>
</sst>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Sheet1!$F$5:$F$9</c:f>
              <c:numCache>
                <c:formatCode>General</c:formatCode>
                <c:ptCount val="5"/>
                <c:pt idx="0">
                  <c:v>18</c:v>
                </c:pt>
                <c:pt idx="1">
                  <c:v>22.5</c:v>
                </c:pt>
                <c:pt idx="2">
                  <c:v>27.5</c:v>
                </c:pt>
                <c:pt idx="3">
                  <c:v>32.5</c:v>
                </c:pt>
                <c:pt idx="4">
                  <c:v>40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0.1598360655737705</c:v>
                </c:pt>
                <c:pt idx="1">
                  <c:v>0.13166485310119697</c:v>
                </c:pt>
                <c:pt idx="2">
                  <c:v>0.12327718223583461</c:v>
                </c:pt>
                <c:pt idx="3">
                  <c:v>0.12035010940919037</c:v>
                </c:pt>
                <c:pt idx="4">
                  <c:v>9.5593220338983056E-2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3680"/>
        <c:axId val="46905216"/>
      </c:scatterChart>
      <c:valAx>
        <c:axId val="469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05216"/>
        <c:crosses val="autoZero"/>
        <c:crossBetween val="midCat"/>
      </c:valAx>
      <c:valAx>
        <c:axId val="469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0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Sheet1!$B$31:$T$31</c:f>
              <c:numCache>
                <c:formatCode>General</c:formatCode>
                <c:ptCount val="19"/>
                <c:pt idx="0">
                  <c:v>0.3289902280130293</c:v>
                </c:pt>
                <c:pt idx="1">
                  <c:v>0.40897097625329815</c:v>
                </c:pt>
                <c:pt idx="2">
                  <c:v>0.29230769230769232</c:v>
                </c:pt>
                <c:pt idx="3">
                  <c:v>0.34553775743707094</c:v>
                </c:pt>
                <c:pt idx="4">
                  <c:v>0.37414965986394561</c:v>
                </c:pt>
                <c:pt idx="5">
                  <c:v>0.37712895377128952</c:v>
                </c:pt>
                <c:pt idx="6">
                  <c:v>0.37386018237082069</c:v>
                </c:pt>
                <c:pt idx="7">
                  <c:v>0.32558139534883723</c:v>
                </c:pt>
                <c:pt idx="8">
                  <c:v>0.37812499999999999</c:v>
                </c:pt>
                <c:pt idx="9">
                  <c:v>0.33933933933933935</c:v>
                </c:pt>
                <c:pt idx="10">
                  <c:v>0.28708133971291866</c:v>
                </c:pt>
                <c:pt idx="11">
                  <c:v>0.33716475095785442</c:v>
                </c:pt>
                <c:pt idx="12">
                  <c:v>0.39543726235741444</c:v>
                </c:pt>
                <c:pt idx="13">
                  <c:v>0.32335329341317365</c:v>
                </c:pt>
                <c:pt idx="14">
                  <c:v>0.32978723404255317</c:v>
                </c:pt>
                <c:pt idx="15">
                  <c:v>0.33206106870229007</c:v>
                </c:pt>
                <c:pt idx="16">
                  <c:v>0.32911392405063289</c:v>
                </c:pt>
                <c:pt idx="17">
                  <c:v>0.44047619047619047</c:v>
                </c:pt>
                <c:pt idx="18">
                  <c:v>0.33439490445859871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Sheet1!$B$32:$T$32</c:f>
              <c:numCache>
                <c:formatCode>General</c:formatCode>
                <c:ptCount val="19"/>
                <c:pt idx="0">
                  <c:v>0.3289902280130293</c:v>
                </c:pt>
                <c:pt idx="1">
                  <c:v>0.30606860158311344</c:v>
                </c:pt>
                <c:pt idx="2">
                  <c:v>0.27692307692307694</c:v>
                </c:pt>
                <c:pt idx="3">
                  <c:v>0.28832951945080093</c:v>
                </c:pt>
                <c:pt idx="4">
                  <c:v>0.24263038548752835</c:v>
                </c:pt>
                <c:pt idx="5">
                  <c:v>0.27493917274939172</c:v>
                </c:pt>
                <c:pt idx="6">
                  <c:v>0.23404255319148937</c:v>
                </c:pt>
                <c:pt idx="7">
                  <c:v>0.29651162790697677</c:v>
                </c:pt>
                <c:pt idx="8">
                  <c:v>0.22812499999999999</c:v>
                </c:pt>
                <c:pt idx="9">
                  <c:v>0.27627627627627627</c:v>
                </c:pt>
                <c:pt idx="10">
                  <c:v>0.27272727272727271</c:v>
                </c:pt>
                <c:pt idx="11">
                  <c:v>0.24521072796934865</c:v>
                </c:pt>
                <c:pt idx="12">
                  <c:v>0.20152091254752852</c:v>
                </c:pt>
                <c:pt idx="13">
                  <c:v>0.30239520958083832</c:v>
                </c:pt>
                <c:pt idx="14">
                  <c:v>0.2473404255319149</c:v>
                </c:pt>
                <c:pt idx="15">
                  <c:v>0.26717557251908397</c:v>
                </c:pt>
                <c:pt idx="16">
                  <c:v>0.25316455696202533</c:v>
                </c:pt>
                <c:pt idx="17">
                  <c:v>0.17857142857142858</c:v>
                </c:pt>
                <c:pt idx="18">
                  <c:v>0.25159235668789809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Sheet1!$B$33:$T$33</c:f>
              <c:numCache>
                <c:formatCode>General</c:formatCode>
                <c:ptCount val="19"/>
                <c:pt idx="0">
                  <c:v>0.23127035830618892</c:v>
                </c:pt>
                <c:pt idx="1">
                  <c:v>0.16886543535620052</c:v>
                </c:pt>
                <c:pt idx="2">
                  <c:v>0.26923076923076922</c:v>
                </c:pt>
                <c:pt idx="3">
                  <c:v>0.22425629290617849</c:v>
                </c:pt>
                <c:pt idx="4">
                  <c:v>0.21315192743764172</c:v>
                </c:pt>
                <c:pt idx="5">
                  <c:v>0.21411192214111921</c:v>
                </c:pt>
                <c:pt idx="6">
                  <c:v>0.20972644376899696</c:v>
                </c:pt>
                <c:pt idx="7">
                  <c:v>0.21511627906976744</c:v>
                </c:pt>
                <c:pt idx="8">
                  <c:v>0.24062500000000001</c:v>
                </c:pt>
                <c:pt idx="9">
                  <c:v>0.24924924924924924</c:v>
                </c:pt>
                <c:pt idx="10">
                  <c:v>0.26315789473684209</c:v>
                </c:pt>
                <c:pt idx="11">
                  <c:v>0.23754789272030652</c:v>
                </c:pt>
                <c:pt idx="12">
                  <c:v>0.26615969581749049</c:v>
                </c:pt>
                <c:pt idx="13">
                  <c:v>0.20958083832335328</c:v>
                </c:pt>
                <c:pt idx="14">
                  <c:v>0.22872340425531915</c:v>
                </c:pt>
                <c:pt idx="15">
                  <c:v>0.22137404580152673</c:v>
                </c:pt>
                <c:pt idx="16">
                  <c:v>0.23417721518987342</c:v>
                </c:pt>
                <c:pt idx="17">
                  <c:v>0.18154761904761904</c:v>
                </c:pt>
                <c:pt idx="18">
                  <c:v>0.20063694267515925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Sheet1!$B$34:$T$34</c:f>
              <c:numCache>
                <c:formatCode>General</c:formatCode>
                <c:ptCount val="19"/>
                <c:pt idx="0">
                  <c:v>0.11074918566775244</c:v>
                </c:pt>
                <c:pt idx="1">
                  <c:v>0.11609498680738786</c:v>
                </c:pt>
                <c:pt idx="2">
                  <c:v>0.16153846153846155</c:v>
                </c:pt>
                <c:pt idx="3">
                  <c:v>0.14187643020594964</c:v>
                </c:pt>
                <c:pt idx="4">
                  <c:v>0.17006802721088435</c:v>
                </c:pt>
                <c:pt idx="5">
                  <c:v>0.13381995133819952</c:v>
                </c:pt>
                <c:pt idx="6">
                  <c:v>0.18237082066869301</c:v>
                </c:pt>
                <c:pt idx="7">
                  <c:v>0.16279069767441862</c:v>
                </c:pt>
                <c:pt idx="8">
                  <c:v>0.15312500000000001</c:v>
                </c:pt>
                <c:pt idx="9">
                  <c:v>0.13513513513513514</c:v>
                </c:pt>
                <c:pt idx="10">
                  <c:v>0.17703349282296652</c:v>
                </c:pt>
                <c:pt idx="11">
                  <c:v>0.18007662835249041</c:v>
                </c:pt>
                <c:pt idx="12">
                  <c:v>0.13688212927756654</c:v>
                </c:pt>
                <c:pt idx="13">
                  <c:v>0.16467065868263472</c:v>
                </c:pt>
                <c:pt idx="14">
                  <c:v>0.19414893617021275</c:v>
                </c:pt>
                <c:pt idx="15">
                  <c:v>0.17938931297709923</c:v>
                </c:pt>
                <c:pt idx="16">
                  <c:v>0.18354430379746836</c:v>
                </c:pt>
                <c:pt idx="17">
                  <c:v>0.19940476190476192</c:v>
                </c:pt>
                <c:pt idx="18">
                  <c:v>0.21337579617834396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5328"/>
        <c:axId val="47076864"/>
      </c:lineChart>
      <c:catAx>
        <c:axId val="470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076864"/>
        <c:crosses val="autoZero"/>
        <c:auto val="1"/>
        <c:lblAlgn val="ctr"/>
        <c:lblOffset val="100"/>
        <c:noMultiLvlLbl val="0"/>
      </c:catAx>
      <c:valAx>
        <c:axId val="470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Sheet1!$B$24:$T$24</c:f>
              <c:numCache>
                <c:formatCode>General</c:formatCode>
                <c:ptCount val="19"/>
                <c:pt idx="0">
                  <c:v>0.31199186991869921</c:v>
                </c:pt>
                <c:pt idx="1">
                  <c:v>0.27463768115942028</c:v>
                </c:pt>
                <c:pt idx="2">
                  <c:v>0.14899713467048711</c:v>
                </c:pt>
                <c:pt idx="3">
                  <c:v>0.17858602370249285</c:v>
                </c:pt>
                <c:pt idx="4">
                  <c:v>0.20275862068965517</c:v>
                </c:pt>
                <c:pt idx="5">
                  <c:v>0.17146433041301626</c:v>
                </c:pt>
                <c:pt idx="6">
                  <c:v>0.15622032288698956</c:v>
                </c:pt>
                <c:pt idx="7">
                  <c:v>0.16295594504973945</c:v>
                </c:pt>
                <c:pt idx="8">
                  <c:v>0.14760147601476015</c:v>
                </c:pt>
                <c:pt idx="9">
                  <c:v>0.18438538205980065</c:v>
                </c:pt>
                <c:pt idx="10">
                  <c:v>0.13449163449163448</c:v>
                </c:pt>
                <c:pt idx="11">
                  <c:v>0.15416420555227406</c:v>
                </c:pt>
                <c:pt idx="12">
                  <c:v>0.15997566909975669</c:v>
                </c:pt>
                <c:pt idx="13">
                  <c:v>0.16919959473150961</c:v>
                </c:pt>
                <c:pt idx="14">
                  <c:v>0.16075245831551946</c:v>
                </c:pt>
                <c:pt idx="15">
                  <c:v>0.14108777598276789</c:v>
                </c:pt>
                <c:pt idx="16">
                  <c:v>0.15967660434562911</c:v>
                </c:pt>
                <c:pt idx="17">
                  <c:v>0.16398243045387995</c:v>
                </c:pt>
                <c:pt idx="18">
                  <c:v>0.15067178502879078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1056"/>
        <c:axId val="47102592"/>
      </c:lineChart>
      <c:catAx>
        <c:axId val="471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7102592"/>
        <c:crosses val="autoZero"/>
        <c:auto val="1"/>
        <c:lblAlgn val="ctr"/>
        <c:lblOffset val="100"/>
        <c:noMultiLvlLbl val="0"/>
      </c:catAx>
      <c:valAx>
        <c:axId val="471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76200</xdr:rowOff>
    </xdr:from>
    <xdr:to>
      <xdr:col>18</xdr:col>
      <xdr:colOff>171450</xdr:colOff>
      <xdr:row>12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176212</xdr:colOff>
      <xdr:row>34</xdr:row>
      <xdr:rowOff>142875</xdr:rowOff>
    </xdr:from>
    <xdr:to>
      <xdr:col>17</xdr:col>
      <xdr:colOff>481012</xdr:colOff>
      <xdr:row>49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13</xdr:row>
      <xdr:rowOff>19050</xdr:rowOff>
    </xdr:from>
    <xdr:to>
      <xdr:col>25</xdr:col>
      <xdr:colOff>66675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K8" sqref="K8"/>
    </sheetView>
  </sheetViews>
  <sheetFormatPr defaultRowHeight="15" x14ac:dyDescent="0.25"/>
  <sheetData>
    <row r="1" spans="1:20" x14ac:dyDescent="0.25">
      <c r="A1" t="s">
        <v>1</v>
      </c>
    </row>
    <row r="2" spans="1:20" s="1" customFormat="1" x14ac:dyDescent="0.25">
      <c r="A2" s="1" t="s">
        <v>26</v>
      </c>
    </row>
    <row r="3" spans="1:20" x14ac:dyDescent="0.25">
      <c r="A3" t="s">
        <v>0</v>
      </c>
    </row>
    <row r="4" spans="1:20" x14ac:dyDescent="0.25">
      <c r="B4" t="s">
        <v>7</v>
      </c>
      <c r="C4" t="s">
        <v>8</v>
      </c>
      <c r="D4" t="s">
        <v>9</v>
      </c>
      <c r="F4" t="s">
        <v>10</v>
      </c>
      <c r="I4" s="2" t="s">
        <v>27</v>
      </c>
    </row>
    <row r="5" spans="1:20" x14ac:dyDescent="0.25">
      <c r="A5" t="s">
        <v>2</v>
      </c>
      <c r="B5">
        <v>244</v>
      </c>
      <c r="C5">
        <v>39</v>
      </c>
      <c r="D5">
        <f>C5/B5</f>
        <v>0.1598360655737705</v>
      </c>
      <c r="F5">
        <f>18</f>
        <v>18</v>
      </c>
      <c r="G5">
        <f>D5</f>
        <v>0.1598360655737705</v>
      </c>
      <c r="I5" s="2">
        <f>G9/G5</f>
        <v>0.59807040417209911</v>
      </c>
    </row>
    <row r="6" spans="1:20" x14ac:dyDescent="0.25">
      <c r="A6" t="s">
        <v>3</v>
      </c>
      <c r="B6">
        <v>919</v>
      </c>
      <c r="C6">
        <v>121</v>
      </c>
      <c r="D6">
        <f t="shared" ref="D6:D9" si="0">C6/B6</f>
        <v>0.13166485310119697</v>
      </c>
      <c r="F6">
        <v>22.5</v>
      </c>
      <c r="G6">
        <f t="shared" ref="G6:G9" si="1">D6</f>
        <v>0.13166485310119697</v>
      </c>
    </row>
    <row r="7" spans="1:20" x14ac:dyDescent="0.25">
      <c r="A7" t="s">
        <v>4</v>
      </c>
      <c r="B7">
        <v>1306</v>
      </c>
      <c r="C7">
        <v>161</v>
      </c>
      <c r="D7">
        <f t="shared" si="0"/>
        <v>0.12327718223583461</v>
      </c>
      <c r="F7">
        <v>27.5</v>
      </c>
      <c r="G7">
        <f t="shared" si="1"/>
        <v>0.12327718223583461</v>
      </c>
      <c r="I7" s="2" t="s">
        <v>28</v>
      </c>
      <c r="J7" s="1"/>
      <c r="K7" s="2" t="s">
        <v>29</v>
      </c>
    </row>
    <row r="8" spans="1:20" x14ac:dyDescent="0.25">
      <c r="A8" t="s">
        <v>5</v>
      </c>
      <c r="B8">
        <v>1371</v>
      </c>
      <c r="C8">
        <v>165</v>
      </c>
      <c r="D8">
        <f t="shared" si="0"/>
        <v>0.12035010940919037</v>
      </c>
      <c r="F8">
        <v>32.5</v>
      </c>
      <c r="G8">
        <f t="shared" si="1"/>
        <v>0.12035010940919037</v>
      </c>
      <c r="I8" s="2">
        <f>I5^(1/22)</f>
        <v>0.97690510209022707</v>
      </c>
      <c r="J8" s="1"/>
      <c r="K8" s="2">
        <f>1-I8</f>
        <v>2.3094897909772927E-2</v>
      </c>
    </row>
    <row r="9" spans="1:20" x14ac:dyDescent="0.25">
      <c r="A9" t="s">
        <v>6</v>
      </c>
      <c r="B9">
        <v>2950</v>
      </c>
      <c r="C9">
        <v>282</v>
      </c>
      <c r="D9">
        <f t="shared" si="0"/>
        <v>9.5593220338983056E-2</v>
      </c>
      <c r="F9">
        <v>40</v>
      </c>
      <c r="G9">
        <f t="shared" si="1"/>
        <v>9.5593220338983056E-2</v>
      </c>
    </row>
    <row r="11" spans="1:20" s="1" customFormat="1" x14ac:dyDescent="0.25">
      <c r="A11" s="1" t="s">
        <v>21</v>
      </c>
      <c r="C11" s="1">
        <f>SUM(C5:C9)/SUM(B5:B9)</f>
        <v>0.11310751104565538</v>
      </c>
    </row>
    <row r="12" spans="1:20" s="1" customFormat="1" x14ac:dyDescent="0.25"/>
    <row r="13" spans="1:20" x14ac:dyDescent="0.25">
      <c r="A13" t="s">
        <v>11</v>
      </c>
    </row>
    <row r="15" spans="1:20" x14ac:dyDescent="0.25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" customFormat="1" x14ac:dyDescent="0.25">
      <c r="A16" s="1" t="s">
        <v>20</v>
      </c>
      <c r="B16" s="1">
        <v>1995</v>
      </c>
      <c r="C16" s="1">
        <f>B16+1</f>
        <v>1996</v>
      </c>
      <c r="D16" s="1">
        <f t="shared" ref="D16:T16" si="2">C16+1</f>
        <v>1997</v>
      </c>
      <c r="E16" s="1">
        <f t="shared" si="2"/>
        <v>1998</v>
      </c>
      <c r="F16" s="1">
        <f t="shared" si="2"/>
        <v>1999</v>
      </c>
      <c r="G16" s="1">
        <f t="shared" si="2"/>
        <v>2000</v>
      </c>
      <c r="H16" s="1">
        <f t="shared" si="2"/>
        <v>2001</v>
      </c>
      <c r="I16" s="1">
        <f t="shared" si="2"/>
        <v>2002</v>
      </c>
      <c r="J16" s="1">
        <f t="shared" si="2"/>
        <v>2003</v>
      </c>
      <c r="K16" s="1">
        <f t="shared" si="2"/>
        <v>2004</v>
      </c>
      <c r="L16" s="1">
        <f t="shared" si="2"/>
        <v>2005</v>
      </c>
      <c r="M16" s="1">
        <f t="shared" si="2"/>
        <v>2006</v>
      </c>
      <c r="N16" s="1">
        <f t="shared" si="2"/>
        <v>2007</v>
      </c>
      <c r="O16" s="1">
        <f t="shared" si="2"/>
        <v>2008</v>
      </c>
      <c r="P16" s="1">
        <f t="shared" si="2"/>
        <v>2009</v>
      </c>
      <c r="Q16" s="1">
        <f t="shared" si="2"/>
        <v>2010</v>
      </c>
      <c r="R16" s="1">
        <f t="shared" si="2"/>
        <v>2011</v>
      </c>
      <c r="S16" s="1">
        <f t="shared" si="2"/>
        <v>2012</v>
      </c>
      <c r="T16" s="1">
        <f t="shared" si="2"/>
        <v>2013</v>
      </c>
    </row>
    <row r="17" spans="1:20" x14ac:dyDescent="0.25">
      <c r="A17" s="1" t="s">
        <v>12</v>
      </c>
      <c r="B17" s="1">
        <v>677</v>
      </c>
      <c r="C17" s="1">
        <v>1001</v>
      </c>
      <c r="D17" s="1">
        <v>1485</v>
      </c>
      <c r="E17" s="1">
        <v>2010</v>
      </c>
      <c r="F17" s="1">
        <v>1734</v>
      </c>
      <c r="G17" s="1">
        <v>1986</v>
      </c>
      <c r="H17" s="1">
        <v>1777</v>
      </c>
      <c r="I17" s="1">
        <v>1767</v>
      </c>
      <c r="J17" s="1">
        <v>1848</v>
      </c>
      <c r="K17" s="1">
        <v>1473</v>
      </c>
      <c r="L17" s="1">
        <v>1345</v>
      </c>
      <c r="M17" s="1">
        <v>1432</v>
      </c>
      <c r="N17" s="1">
        <v>1381</v>
      </c>
      <c r="O17" s="1">
        <v>1640</v>
      </c>
      <c r="P17" s="1">
        <v>1963</v>
      </c>
      <c r="Q17" s="1">
        <v>1595</v>
      </c>
      <c r="R17" s="1">
        <v>1663</v>
      </c>
      <c r="S17" s="1">
        <v>1713</v>
      </c>
      <c r="T17" s="1">
        <v>1770</v>
      </c>
    </row>
    <row r="18" spans="1:20" x14ac:dyDescent="0.25">
      <c r="A18" s="1" t="s">
        <v>13</v>
      </c>
      <c r="B18" s="1">
        <v>101</v>
      </c>
      <c r="C18" s="1">
        <v>155</v>
      </c>
      <c r="D18" s="1">
        <v>76</v>
      </c>
      <c r="E18" s="1">
        <v>151</v>
      </c>
      <c r="F18" s="1">
        <v>165</v>
      </c>
      <c r="G18" s="1">
        <v>155</v>
      </c>
      <c r="H18" s="1">
        <v>123</v>
      </c>
      <c r="I18" s="1">
        <v>112</v>
      </c>
      <c r="J18" s="1">
        <v>121</v>
      </c>
      <c r="K18" s="1">
        <v>113</v>
      </c>
      <c r="L18" s="1">
        <v>60</v>
      </c>
      <c r="M18" s="1">
        <v>88</v>
      </c>
      <c r="N18" s="1">
        <v>104</v>
      </c>
      <c r="O18" s="1">
        <v>108</v>
      </c>
      <c r="P18" s="1">
        <v>124</v>
      </c>
      <c r="Q18" s="1">
        <v>87</v>
      </c>
      <c r="R18" s="1">
        <v>104</v>
      </c>
      <c r="S18" s="1">
        <v>148</v>
      </c>
      <c r="T18" s="1">
        <v>105</v>
      </c>
    </row>
    <row r="19" spans="1:20" x14ac:dyDescent="0.25">
      <c r="A19" s="1" t="s">
        <v>14</v>
      </c>
      <c r="B19" s="1">
        <v>101</v>
      </c>
      <c r="C19" s="1">
        <v>116</v>
      </c>
      <c r="D19" s="1">
        <v>72</v>
      </c>
      <c r="E19" s="1">
        <v>126</v>
      </c>
      <c r="F19" s="1">
        <v>107</v>
      </c>
      <c r="G19" s="1">
        <v>113</v>
      </c>
      <c r="H19" s="1">
        <v>77</v>
      </c>
      <c r="I19" s="1">
        <v>102</v>
      </c>
      <c r="J19" s="1">
        <v>73</v>
      </c>
      <c r="K19" s="1">
        <v>92</v>
      </c>
      <c r="L19" s="1">
        <v>57</v>
      </c>
      <c r="M19" s="1">
        <v>64</v>
      </c>
      <c r="N19" s="1">
        <v>53</v>
      </c>
      <c r="O19" s="1">
        <v>101</v>
      </c>
      <c r="P19" s="1">
        <v>93</v>
      </c>
      <c r="Q19" s="1">
        <v>70</v>
      </c>
      <c r="R19" s="1">
        <v>80</v>
      </c>
      <c r="S19" s="1">
        <v>60</v>
      </c>
      <c r="T19" s="1">
        <v>79</v>
      </c>
    </row>
    <row r="20" spans="1:20" x14ac:dyDescent="0.25">
      <c r="A20" s="1" t="s">
        <v>18</v>
      </c>
      <c r="B20" s="1">
        <v>71</v>
      </c>
      <c r="C20" s="1">
        <v>64</v>
      </c>
      <c r="D20" s="1">
        <v>70</v>
      </c>
      <c r="E20" s="1">
        <v>98</v>
      </c>
      <c r="F20" s="1">
        <v>94</v>
      </c>
      <c r="G20" s="1">
        <v>88</v>
      </c>
      <c r="H20" s="1">
        <v>69</v>
      </c>
      <c r="I20" s="1">
        <v>74</v>
      </c>
      <c r="J20" s="1">
        <v>77</v>
      </c>
      <c r="K20" s="1">
        <v>83</v>
      </c>
      <c r="L20" s="1">
        <v>55</v>
      </c>
      <c r="M20" s="1">
        <v>62</v>
      </c>
      <c r="N20" s="1">
        <v>70</v>
      </c>
      <c r="O20" s="1">
        <v>70</v>
      </c>
      <c r="P20" s="1">
        <v>86</v>
      </c>
      <c r="Q20" s="1">
        <v>58</v>
      </c>
      <c r="R20" s="1">
        <v>74</v>
      </c>
      <c r="S20" s="1">
        <v>61</v>
      </c>
      <c r="T20" s="1">
        <v>63</v>
      </c>
    </row>
    <row r="21" spans="1:20" x14ac:dyDescent="0.25">
      <c r="A21" s="1" t="s">
        <v>15</v>
      </c>
      <c r="B21" s="1">
        <v>34</v>
      </c>
      <c r="C21" s="1">
        <v>44</v>
      </c>
      <c r="D21" s="1">
        <v>42</v>
      </c>
      <c r="E21" s="1">
        <v>62</v>
      </c>
      <c r="F21" s="1">
        <v>75</v>
      </c>
      <c r="G21" s="1">
        <v>55</v>
      </c>
      <c r="H21" s="1">
        <v>60</v>
      </c>
      <c r="I21" s="1">
        <v>56</v>
      </c>
      <c r="J21" s="1">
        <v>49</v>
      </c>
      <c r="K21" s="1">
        <v>45</v>
      </c>
      <c r="L21" s="1">
        <v>37</v>
      </c>
      <c r="M21" s="1">
        <v>47</v>
      </c>
      <c r="N21" s="1">
        <v>36</v>
      </c>
      <c r="O21" s="1">
        <v>55</v>
      </c>
      <c r="P21" s="1">
        <v>73</v>
      </c>
      <c r="Q21" s="1">
        <v>47</v>
      </c>
      <c r="R21" s="1">
        <v>58</v>
      </c>
      <c r="S21" s="1">
        <v>67</v>
      </c>
      <c r="T21" s="1">
        <v>67</v>
      </c>
    </row>
    <row r="22" spans="1:20" x14ac:dyDescent="0.25">
      <c r="A22" s="1" t="s">
        <v>16</v>
      </c>
      <c r="B22" s="1">
        <v>1</v>
      </c>
      <c r="C22" s="1">
        <v>3</v>
      </c>
      <c r="D22" s="1">
        <v>83</v>
      </c>
      <c r="E22" s="1">
        <v>63</v>
      </c>
      <c r="F22" s="1">
        <v>132</v>
      </c>
      <c r="G22" s="1">
        <v>89</v>
      </c>
      <c r="H22" s="1">
        <v>85</v>
      </c>
      <c r="I22" s="1">
        <v>83</v>
      </c>
      <c r="J22" s="1">
        <v>61</v>
      </c>
      <c r="K22" s="1">
        <v>54</v>
      </c>
      <c r="L22" s="1">
        <v>73</v>
      </c>
      <c r="M22" s="1">
        <v>70</v>
      </c>
      <c r="N22" s="1">
        <v>77</v>
      </c>
      <c r="O22" s="1">
        <v>44</v>
      </c>
      <c r="P22" s="1">
        <v>58</v>
      </c>
      <c r="Q22" s="1">
        <v>252</v>
      </c>
      <c r="R22" s="1">
        <v>130</v>
      </c>
      <c r="S22" s="1">
        <v>79</v>
      </c>
      <c r="T22" s="1">
        <v>27</v>
      </c>
    </row>
    <row r="24" spans="1:20" x14ac:dyDescent="0.25">
      <c r="A24" t="s">
        <v>19</v>
      </c>
      <c r="B24">
        <f t="shared" ref="B24:T24" si="3">SUM(B18:B21)/SUM(B17:B21)</f>
        <v>0.31199186991869921</v>
      </c>
      <c r="C24" s="1">
        <f t="shared" si="3"/>
        <v>0.27463768115942028</v>
      </c>
      <c r="D24" s="1">
        <f t="shared" si="3"/>
        <v>0.14899713467048711</v>
      </c>
      <c r="E24" s="1">
        <f t="shared" si="3"/>
        <v>0.17858602370249285</v>
      </c>
      <c r="F24" s="1">
        <f t="shared" si="3"/>
        <v>0.20275862068965517</v>
      </c>
      <c r="G24" s="1">
        <f t="shared" si="3"/>
        <v>0.17146433041301626</v>
      </c>
      <c r="H24" s="1">
        <f t="shared" si="3"/>
        <v>0.15622032288698956</v>
      </c>
      <c r="I24" s="1">
        <f t="shared" si="3"/>
        <v>0.16295594504973945</v>
      </c>
      <c r="J24" s="1">
        <f t="shared" si="3"/>
        <v>0.14760147601476015</v>
      </c>
      <c r="K24" s="1">
        <f t="shared" si="3"/>
        <v>0.18438538205980065</v>
      </c>
      <c r="L24" s="1">
        <f t="shared" si="3"/>
        <v>0.13449163449163448</v>
      </c>
      <c r="M24" s="1">
        <f t="shared" si="3"/>
        <v>0.15416420555227406</v>
      </c>
      <c r="N24" s="1">
        <f t="shared" si="3"/>
        <v>0.15997566909975669</v>
      </c>
      <c r="O24" s="1">
        <f t="shared" si="3"/>
        <v>0.16919959473150961</v>
      </c>
      <c r="P24" s="1">
        <f t="shared" si="3"/>
        <v>0.16075245831551946</v>
      </c>
      <c r="Q24" s="1">
        <f t="shared" si="3"/>
        <v>0.14108777598276789</v>
      </c>
      <c r="R24" s="1">
        <f t="shared" si="3"/>
        <v>0.15967660434562911</v>
      </c>
      <c r="S24" s="1">
        <f t="shared" si="3"/>
        <v>0.16398243045387995</v>
      </c>
      <c r="T24" s="1">
        <f t="shared" si="3"/>
        <v>0.15067178502879078</v>
      </c>
    </row>
    <row r="26" spans="1:20" x14ac:dyDescent="0.25">
      <c r="B26" t="s">
        <v>22</v>
      </c>
    </row>
    <row r="27" spans="1:20" x14ac:dyDescent="0.25">
      <c r="B27" t="s">
        <v>23</v>
      </c>
    </row>
    <row r="28" spans="1:20" x14ac:dyDescent="0.25">
      <c r="B28" t="s">
        <v>24</v>
      </c>
    </row>
    <row r="30" spans="1:20" x14ac:dyDescent="0.25">
      <c r="A30" t="s">
        <v>25</v>
      </c>
    </row>
    <row r="31" spans="1:20" x14ac:dyDescent="0.25">
      <c r="A31" t="str">
        <f>A18</f>
        <v>Once</v>
      </c>
      <c r="B31">
        <f>B18/SUM(B$18:B$21)</f>
        <v>0.3289902280130293</v>
      </c>
      <c r="C31" s="1">
        <f t="shared" ref="C31:T34" si="4">C18/SUM(C$18:C$21)</f>
        <v>0.40897097625329815</v>
      </c>
      <c r="D31" s="1">
        <f t="shared" si="4"/>
        <v>0.29230769230769232</v>
      </c>
      <c r="E31" s="1">
        <f t="shared" si="4"/>
        <v>0.34553775743707094</v>
      </c>
      <c r="F31" s="1">
        <f t="shared" si="4"/>
        <v>0.37414965986394561</v>
      </c>
      <c r="G31" s="1">
        <f t="shared" si="4"/>
        <v>0.37712895377128952</v>
      </c>
      <c r="H31" s="1">
        <f t="shared" si="4"/>
        <v>0.37386018237082069</v>
      </c>
      <c r="I31" s="1">
        <f t="shared" si="4"/>
        <v>0.32558139534883723</v>
      </c>
      <c r="J31" s="1">
        <f t="shared" si="4"/>
        <v>0.37812499999999999</v>
      </c>
      <c r="K31" s="1">
        <f t="shared" si="4"/>
        <v>0.33933933933933935</v>
      </c>
      <c r="L31" s="1">
        <f t="shared" si="4"/>
        <v>0.28708133971291866</v>
      </c>
      <c r="M31" s="1">
        <f t="shared" si="4"/>
        <v>0.33716475095785442</v>
      </c>
      <c r="N31" s="1">
        <f t="shared" si="4"/>
        <v>0.39543726235741444</v>
      </c>
      <c r="O31" s="1">
        <f t="shared" si="4"/>
        <v>0.32335329341317365</v>
      </c>
      <c r="P31" s="1">
        <f t="shared" si="4"/>
        <v>0.32978723404255317</v>
      </c>
      <c r="Q31" s="1">
        <f t="shared" si="4"/>
        <v>0.33206106870229007</v>
      </c>
      <c r="R31" s="1">
        <f t="shared" si="4"/>
        <v>0.32911392405063289</v>
      </c>
      <c r="S31" s="1">
        <f t="shared" si="4"/>
        <v>0.44047619047619047</v>
      </c>
      <c r="T31" s="1">
        <f t="shared" si="4"/>
        <v>0.33439490445859871</v>
      </c>
    </row>
    <row r="32" spans="1:20" x14ac:dyDescent="0.25">
      <c r="A32" s="1" t="str">
        <f t="shared" ref="A32:A34" si="5">A19</f>
        <v>Twice</v>
      </c>
      <c r="B32" s="1">
        <f t="shared" ref="B32:Q34" si="6">B19/SUM(B$18:B$21)</f>
        <v>0.3289902280130293</v>
      </c>
      <c r="C32" s="1">
        <f t="shared" si="6"/>
        <v>0.30606860158311344</v>
      </c>
      <c r="D32" s="1">
        <f t="shared" si="6"/>
        <v>0.27692307692307694</v>
      </c>
      <c r="E32" s="1">
        <f t="shared" si="6"/>
        <v>0.28832951945080093</v>
      </c>
      <c r="F32" s="1">
        <f t="shared" si="6"/>
        <v>0.24263038548752835</v>
      </c>
      <c r="G32" s="1">
        <f t="shared" si="6"/>
        <v>0.27493917274939172</v>
      </c>
      <c r="H32" s="1">
        <f t="shared" si="6"/>
        <v>0.23404255319148937</v>
      </c>
      <c r="I32" s="1">
        <f t="shared" si="6"/>
        <v>0.29651162790697677</v>
      </c>
      <c r="J32" s="1">
        <f t="shared" si="6"/>
        <v>0.22812499999999999</v>
      </c>
      <c r="K32" s="1">
        <f t="shared" si="6"/>
        <v>0.27627627627627627</v>
      </c>
      <c r="L32" s="1">
        <f t="shared" si="6"/>
        <v>0.27272727272727271</v>
      </c>
      <c r="M32" s="1">
        <f t="shared" si="6"/>
        <v>0.24521072796934865</v>
      </c>
      <c r="N32" s="1">
        <f t="shared" si="6"/>
        <v>0.20152091254752852</v>
      </c>
      <c r="O32" s="1">
        <f t="shared" si="6"/>
        <v>0.30239520958083832</v>
      </c>
      <c r="P32" s="1">
        <f t="shared" si="6"/>
        <v>0.2473404255319149</v>
      </c>
      <c r="Q32" s="1">
        <f t="shared" si="6"/>
        <v>0.26717557251908397</v>
      </c>
      <c r="R32" s="1">
        <f t="shared" si="4"/>
        <v>0.25316455696202533</v>
      </c>
      <c r="S32" s="1">
        <f t="shared" si="4"/>
        <v>0.17857142857142858</v>
      </c>
      <c r="T32" s="1">
        <f t="shared" si="4"/>
        <v>0.25159235668789809</v>
      </c>
    </row>
    <row r="33" spans="1:20" x14ac:dyDescent="0.25">
      <c r="A33" s="1" t="str">
        <f t="shared" si="5"/>
        <v>3-5times</v>
      </c>
      <c r="B33" s="1">
        <f t="shared" si="6"/>
        <v>0.23127035830618892</v>
      </c>
      <c r="C33" s="1">
        <f t="shared" si="4"/>
        <v>0.16886543535620052</v>
      </c>
      <c r="D33" s="1">
        <f t="shared" si="4"/>
        <v>0.26923076923076922</v>
      </c>
      <c r="E33" s="1">
        <f t="shared" si="4"/>
        <v>0.22425629290617849</v>
      </c>
      <c r="F33" s="1">
        <f t="shared" si="4"/>
        <v>0.21315192743764172</v>
      </c>
      <c r="G33" s="1">
        <f t="shared" si="4"/>
        <v>0.21411192214111921</v>
      </c>
      <c r="H33" s="1">
        <f t="shared" si="4"/>
        <v>0.20972644376899696</v>
      </c>
      <c r="I33" s="1">
        <f t="shared" si="4"/>
        <v>0.21511627906976744</v>
      </c>
      <c r="J33" s="1">
        <f t="shared" si="4"/>
        <v>0.24062500000000001</v>
      </c>
      <c r="K33" s="1">
        <f t="shared" si="4"/>
        <v>0.24924924924924924</v>
      </c>
      <c r="L33" s="1">
        <f t="shared" si="4"/>
        <v>0.26315789473684209</v>
      </c>
      <c r="M33" s="1">
        <f t="shared" si="4"/>
        <v>0.23754789272030652</v>
      </c>
      <c r="N33" s="1">
        <f t="shared" si="4"/>
        <v>0.26615969581749049</v>
      </c>
      <c r="O33" s="1">
        <f t="shared" si="4"/>
        <v>0.20958083832335328</v>
      </c>
      <c r="P33" s="1">
        <f t="shared" si="4"/>
        <v>0.22872340425531915</v>
      </c>
      <c r="Q33" s="1">
        <f t="shared" si="4"/>
        <v>0.22137404580152673</v>
      </c>
      <c r="R33" s="1">
        <f t="shared" si="4"/>
        <v>0.23417721518987342</v>
      </c>
      <c r="S33" s="1">
        <f t="shared" si="4"/>
        <v>0.18154761904761904</v>
      </c>
      <c r="T33" s="1">
        <f t="shared" si="4"/>
        <v>0.20063694267515925</v>
      </c>
    </row>
    <row r="34" spans="1:20" x14ac:dyDescent="0.25">
      <c r="A34" s="1" t="str">
        <f t="shared" si="5"/>
        <v>&gt;5times</v>
      </c>
      <c r="B34" s="1">
        <f t="shared" si="6"/>
        <v>0.11074918566775244</v>
      </c>
      <c r="C34" s="1">
        <f t="shared" si="4"/>
        <v>0.11609498680738786</v>
      </c>
      <c r="D34" s="1">
        <f t="shared" si="4"/>
        <v>0.16153846153846155</v>
      </c>
      <c r="E34" s="1">
        <f t="shared" si="4"/>
        <v>0.14187643020594964</v>
      </c>
      <c r="F34" s="1">
        <f t="shared" si="4"/>
        <v>0.17006802721088435</v>
      </c>
      <c r="G34" s="1">
        <f t="shared" si="4"/>
        <v>0.13381995133819952</v>
      </c>
      <c r="H34" s="1">
        <f t="shared" si="4"/>
        <v>0.18237082066869301</v>
      </c>
      <c r="I34" s="1">
        <f t="shared" si="4"/>
        <v>0.16279069767441862</v>
      </c>
      <c r="J34" s="1">
        <f t="shared" si="4"/>
        <v>0.15312500000000001</v>
      </c>
      <c r="K34" s="1">
        <f t="shared" si="4"/>
        <v>0.13513513513513514</v>
      </c>
      <c r="L34" s="1">
        <f t="shared" si="4"/>
        <v>0.17703349282296652</v>
      </c>
      <c r="M34" s="1">
        <f t="shared" si="4"/>
        <v>0.18007662835249041</v>
      </c>
      <c r="N34" s="1">
        <f t="shared" si="4"/>
        <v>0.13688212927756654</v>
      </c>
      <c r="O34" s="1">
        <f t="shared" si="4"/>
        <v>0.16467065868263472</v>
      </c>
      <c r="P34" s="1">
        <f t="shared" si="4"/>
        <v>0.19414893617021275</v>
      </c>
      <c r="Q34" s="1">
        <f t="shared" si="4"/>
        <v>0.17938931297709923</v>
      </c>
      <c r="R34" s="1">
        <f t="shared" si="4"/>
        <v>0.18354430379746836</v>
      </c>
      <c r="S34" s="1">
        <f t="shared" si="4"/>
        <v>0.19940476190476192</v>
      </c>
      <c r="T34" s="1">
        <f t="shared" si="4"/>
        <v>0.21337579617834396</v>
      </c>
    </row>
  </sheetData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2015-04-12T08:59:26Z</dcterms:created>
  <dcterms:modified xsi:type="dcterms:W3CDTF">2015-08-17T19:02:34Z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05ff4225-c13c-4ef0-a47c-578b146ceb3b</vt:lpwstr>
  </property>
</Properties>
</file>