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4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35" i="1" l="1"/>
  <c r="U35" i="1"/>
  <c r="S35" i="1"/>
  <c r="Q35" i="1"/>
  <c r="O35" i="1"/>
  <c r="M35" i="1"/>
  <c r="K35" i="1"/>
  <c r="N24" i="1"/>
  <c r="V27" i="1"/>
  <c r="K29" i="1"/>
  <c r="K30" i="1"/>
  <c r="K31" i="1" s="1"/>
  <c r="K32" i="1" s="1"/>
  <c r="K33" i="1" s="1"/>
  <c r="K28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9" i="1" l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<sst xmlns="http://schemas.openxmlformats.org/spreadsheetml/2006/main" count="120" uniqueCount="59">
  <si>
    <t>Unmarried age difference</t>
  </si>
  <si>
    <t>http://www.jstor.org/stable/2991588?seq=1#page_scan_tab_contents</t>
  </si>
  <si>
    <t>Age Differences Between Sexual Partners in the United States</t>
  </si>
  <si>
    <t>Total</t>
  </si>
  <si>
    <t>Age</t>
  </si>
  <si>
    <t>N</t>
  </si>
  <si>
    <t>Female age</t>
  </si>
  <si>
    <t>&lt;-3</t>
  </si>
  <si>
    <t>&gt;+6</t>
  </si>
  <si>
    <t>Linear decrease to 15</t>
  </si>
  <si>
    <t>Linear decrease to +20</t>
  </si>
  <si>
    <t>Create a sexual partner selector</t>
  </si>
  <si>
    <t>Chooses at random an age for these individuals</t>
  </si>
  <si>
    <t>Calculate what age difference is if partner is 14</t>
  </si>
  <si>
    <t>Perform the male distribution equivalen</t>
  </si>
  <si>
    <t>For all ages above 45, use 40-44 rate</t>
  </si>
  <si>
    <t>Create a male table</t>
  </si>
  <si>
    <t>-3 to +3</t>
  </si>
  <si>
    <t>+3 to +6</t>
  </si>
  <si>
    <t>Male weighting</t>
  </si>
  <si>
    <t>Using this to weight the sex section</t>
  </si>
  <si>
    <t>http://www.decisionsonevidence.com/2012/05/predicting-sex-frequency-not-at-all/</t>
  </si>
  <si>
    <t>One of the questions asked in the GSS survey was, “About how often did you have sex during the last 12 months?” Possible responses are:</t>
  </si>
  <si>
    <t>Not at all</t>
  </si>
  <si>
    <t>Rate of sex</t>
  </si>
  <si>
    <t>Years under inspection</t>
  </si>
  <si>
    <t>ABS Data</t>
  </si>
  <si>
    <t>0-4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</si>
  <si>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</si>
  <si>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</si>
  <si>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</si>
  <si>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</si>
  <si>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</si>
  <si>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</si>
  <si>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</si>
  <si>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</si>
  <si>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</si>
  <si>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</si>
  <si>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</si>
  <si>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</si>
  <si>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</si>
  <si>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</si>
  <si>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</si>
  <si>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</si>
  <si>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 and over</t>
  </si>
  <si>
    <t>Total Males</t>
  </si>
  <si>
    <t>no.</t>
  </si>
  <si>
    <t>Females in NSW, ABS 2013</t>
  </si>
  <si>
    <t>Weighting</t>
  </si>
  <si>
    <t>Normalised</t>
  </si>
  <si>
    <t>In program</t>
  </si>
  <si>
    <t xml:space="preserve">Start </t>
  </si>
  <si>
    <t>End</t>
  </si>
  <si>
    <t>http://www3.norc.org/GSS+Website</t>
  </si>
  <si>
    <t>,</t>
  </si>
  <si>
    <t>[</t>
  </si>
  <si>
    <t>];</t>
  </si>
  <si>
    <t>]=</t>
  </si>
  <si>
    <t>FemaleAgeDistribution[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</si>
</sst>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topLeftCell="A19" workbookViewId="0">
      <selection activeCell="L37" sqref="L37:Z37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6</v>
      </c>
      <c r="N2" t="s">
        <v>1</v>
      </c>
    </row>
    <row r="3" spans="1:14" x14ac:dyDescent="0.25">
      <c r="A3" t="s">
        <v>4</v>
      </c>
      <c r="C3" t="s">
        <v>5</v>
      </c>
      <c r="D3" t="s">
        <v>7</v>
      </c>
      <c r="E3" s="2" t="s">
        <v>17</v>
      </c>
      <c r="F3" s="2" t="s">
        <v>18</v>
      </c>
      <c r="G3" t="s">
        <v>8</v>
      </c>
      <c r="I3" t="s">
        <v>19</v>
      </c>
      <c r="N3" t="s">
        <v>2</v>
      </c>
    </row>
    <row r="4" spans="1:14" x14ac:dyDescent="0.25">
      <c r="C4" s="1">
        <v>3274</v>
      </c>
      <c r="D4">
        <v>0.7</v>
      </c>
      <c r="E4">
        <v>64.099999999999994</v>
      </c>
      <c r="F4">
        <v>26.9</v>
      </c>
      <c r="G4">
        <v>8.3000000000000007</v>
      </c>
    </row>
    <row r="5" spans="1:14" x14ac:dyDescent="0.25">
      <c r="A5" t="s">
        <v>51</v>
      </c>
      <c r="B5" t="s">
        <v>52</v>
      </c>
      <c r="I5" t="s">
        <v>24</v>
      </c>
      <c r="J5" t="s">
        <v>25</v>
      </c>
      <c r="K5" t="s">
        <v>47</v>
      </c>
      <c r="L5" t="s">
        <v>48</v>
      </c>
      <c r="M5" t="s">
        <v>49</v>
      </c>
    </row>
    <row r="6" spans="1:14" x14ac:dyDescent="0.25">
      <c r="A6">
        <v>15</v>
      </c>
      <c r="B6">
        <v>18</v>
      </c>
      <c r="C6" s="1">
        <v>1460</v>
      </c>
      <c r="D6">
        <v>0</v>
      </c>
      <c r="E6">
        <v>65.5</v>
      </c>
      <c r="F6">
        <v>29</v>
      </c>
      <c r="G6">
        <v>5.5</v>
      </c>
      <c r="I6">
        <v>0.8</v>
      </c>
      <c r="J6">
        <v>3</v>
      </c>
      <c r="K6">
        <v>225745</v>
      </c>
      <c r="L6">
        <f>I6*J6*K6</f>
        <v>541788.00000000012</v>
      </c>
      <c r="M6" t="s">
        <v>50</v>
      </c>
    </row>
    <row r="7" spans="1:14" x14ac:dyDescent="0.25">
      <c r="A7">
        <v>18</v>
      </c>
      <c r="B7">
        <v>20</v>
      </c>
      <c r="C7" s="1">
        <v>1814</v>
      </c>
      <c r="D7">
        <v>1.3</v>
      </c>
      <c r="E7">
        <v>63</v>
      </c>
      <c r="F7">
        <v>25.2</v>
      </c>
      <c r="G7">
        <v>10.5</v>
      </c>
      <c r="I7">
        <f>(I6+I8)/2</f>
        <v>0.82499999999999996</v>
      </c>
      <c r="J7">
        <v>2</v>
      </c>
      <c r="K7">
        <v>225745</v>
      </c>
      <c r="L7">
        <f t="shared" ref="L7:L20" si="0">I7*J7*K7</f>
        <v>372479.25</v>
      </c>
    </row>
    <row r="8" spans="1:14" x14ac:dyDescent="0.25">
      <c r="A8">
        <v>20</v>
      </c>
      <c r="B8">
        <f>B7+5</f>
        <v>25</v>
      </c>
      <c r="C8" s="1">
        <v>4467</v>
      </c>
      <c r="D8">
        <v>4.4000000000000004</v>
      </c>
      <c r="E8">
        <v>60.8</v>
      </c>
      <c r="F8">
        <v>19</v>
      </c>
      <c r="G8">
        <v>15.8</v>
      </c>
      <c r="I8">
        <v>0.85</v>
      </c>
      <c r="J8">
        <v>5</v>
      </c>
      <c r="K8">
        <v>248106</v>
      </c>
      <c r="L8">
        <f t="shared" si="0"/>
        <v>1054450.5</v>
      </c>
    </row>
    <row r="9" spans="1:14" x14ac:dyDescent="0.25">
      <c r="A9">
        <v>25</v>
      </c>
      <c r="B9">
        <f t="shared" ref="B9:B19" si="1">B8+5</f>
        <v>30</v>
      </c>
      <c r="C9" s="1">
        <v>3293</v>
      </c>
      <c r="D9">
        <v>19.5</v>
      </c>
      <c r="E9">
        <v>44.4</v>
      </c>
      <c r="F9">
        <v>18.100000000000001</v>
      </c>
      <c r="G9">
        <v>18.100000000000001</v>
      </c>
      <c r="I9">
        <f>(I8+I10)/2</f>
        <v>0.86</v>
      </c>
      <c r="J9">
        <v>5</v>
      </c>
      <c r="K9">
        <v>265411</v>
      </c>
      <c r="L9">
        <f t="shared" si="0"/>
        <v>1141267.3</v>
      </c>
      <c r="N9" t="s">
        <v>20</v>
      </c>
    </row>
    <row r="10" spans="1:14" x14ac:dyDescent="0.25">
      <c r="A10">
        <v>30</v>
      </c>
      <c r="B10">
        <f t="shared" si="1"/>
        <v>35</v>
      </c>
      <c r="C10" s="1">
        <v>2729</v>
      </c>
      <c r="D10">
        <v>16.8</v>
      </c>
      <c r="E10">
        <v>39.200000000000003</v>
      </c>
      <c r="F10">
        <v>16</v>
      </c>
      <c r="G10">
        <v>28</v>
      </c>
      <c r="I10">
        <v>0.87</v>
      </c>
      <c r="J10">
        <v>5</v>
      </c>
      <c r="K10">
        <v>264237</v>
      </c>
      <c r="L10">
        <f t="shared" si="0"/>
        <v>1149430.95</v>
      </c>
      <c r="N10" t="s">
        <v>21</v>
      </c>
    </row>
    <row r="11" spans="1:14" x14ac:dyDescent="0.25">
      <c r="A11">
        <v>35</v>
      </c>
      <c r="B11">
        <f t="shared" si="1"/>
        <v>40</v>
      </c>
      <c r="C11" s="1">
        <v>2336</v>
      </c>
      <c r="D11">
        <v>19.7</v>
      </c>
      <c r="E11">
        <v>34.799999999999997</v>
      </c>
      <c r="F11">
        <v>16.100000000000001</v>
      </c>
      <c r="G11">
        <v>29.5</v>
      </c>
      <c r="I11">
        <f>(I10+I12)/2</f>
        <v>0.86</v>
      </c>
      <c r="J11">
        <v>5</v>
      </c>
      <c r="K11">
        <v>249790</v>
      </c>
      <c r="L11">
        <f t="shared" si="0"/>
        <v>1074097</v>
      </c>
      <c r="N11" t="s">
        <v>53</v>
      </c>
    </row>
    <row r="12" spans="1:14" x14ac:dyDescent="0.25">
      <c r="A12">
        <v>40</v>
      </c>
      <c r="B12">
        <f t="shared" si="1"/>
        <v>45</v>
      </c>
      <c r="C12" s="1">
        <v>1680</v>
      </c>
      <c r="D12">
        <v>31.4</v>
      </c>
      <c r="E12">
        <v>33.4</v>
      </c>
      <c r="F12">
        <v>15.9</v>
      </c>
      <c r="G12">
        <v>19.3</v>
      </c>
      <c r="I12">
        <v>0.85</v>
      </c>
      <c r="J12">
        <v>5</v>
      </c>
      <c r="K12">
        <v>265395</v>
      </c>
      <c r="L12">
        <f t="shared" si="0"/>
        <v>1127928.75</v>
      </c>
      <c r="N12" t="s">
        <v>22</v>
      </c>
    </row>
    <row r="13" spans="1:14" x14ac:dyDescent="0.25">
      <c r="A13">
        <v>45</v>
      </c>
      <c r="B13">
        <f t="shared" si="1"/>
        <v>50</v>
      </c>
      <c r="I13">
        <f>(I12+I14)/2</f>
        <v>0.81499999999999995</v>
      </c>
      <c r="J13">
        <v>5</v>
      </c>
      <c r="K13">
        <v>243609</v>
      </c>
      <c r="L13">
        <f t="shared" si="0"/>
        <v>992706.67499999981</v>
      </c>
      <c r="N13" t="s">
        <v>23</v>
      </c>
    </row>
    <row r="14" spans="1:14" x14ac:dyDescent="0.25">
      <c r="A14">
        <v>50</v>
      </c>
      <c r="B14">
        <f t="shared" si="1"/>
        <v>55</v>
      </c>
      <c r="I14">
        <v>0.78</v>
      </c>
      <c r="J14">
        <v>5</v>
      </c>
      <c r="K14">
        <v>252484</v>
      </c>
      <c r="L14">
        <f t="shared" si="0"/>
        <v>984687.60000000009</v>
      </c>
    </row>
    <row r="15" spans="1:14" x14ac:dyDescent="0.25">
      <c r="A15">
        <v>55</v>
      </c>
      <c r="B15">
        <f t="shared" si="1"/>
        <v>60</v>
      </c>
      <c r="I15">
        <f>(I14+I16)/2</f>
        <v>0.69</v>
      </c>
      <c r="J15">
        <v>5</v>
      </c>
      <c r="K15">
        <v>229238</v>
      </c>
      <c r="L15">
        <f t="shared" si="0"/>
        <v>790871.1</v>
      </c>
    </row>
    <row r="16" spans="1:14" x14ac:dyDescent="0.25">
      <c r="A16">
        <v>60</v>
      </c>
      <c r="B16">
        <f t="shared" si="1"/>
        <v>65</v>
      </c>
      <c r="I16">
        <v>0.6</v>
      </c>
      <c r="J16">
        <v>5</v>
      </c>
      <c r="K16">
        <v>203067</v>
      </c>
      <c r="L16">
        <f t="shared" si="0"/>
        <v>609201</v>
      </c>
    </row>
    <row r="17" spans="1:28" x14ac:dyDescent="0.25">
      <c r="A17">
        <v>65</v>
      </c>
      <c r="B17">
        <f t="shared" si="1"/>
        <v>70</v>
      </c>
      <c r="I17">
        <f>(I16+I18)/2</f>
        <v>0.49</v>
      </c>
      <c r="J17">
        <v>5</v>
      </c>
      <c r="K17">
        <v>179316</v>
      </c>
      <c r="L17">
        <f t="shared" si="0"/>
        <v>439324.2</v>
      </c>
    </row>
    <row r="18" spans="1:28" x14ac:dyDescent="0.25">
      <c r="A18">
        <v>70</v>
      </c>
      <c r="B18">
        <f t="shared" si="1"/>
        <v>75</v>
      </c>
      <c r="I18">
        <v>0.38</v>
      </c>
      <c r="J18">
        <v>5</v>
      </c>
      <c r="K18">
        <v>132915</v>
      </c>
      <c r="L18">
        <f t="shared" si="0"/>
        <v>252538.5</v>
      </c>
    </row>
    <row r="19" spans="1:28" x14ac:dyDescent="0.25">
      <c r="A19">
        <v>75</v>
      </c>
      <c r="B19">
        <f t="shared" si="1"/>
        <v>80</v>
      </c>
      <c r="I19">
        <f>(I18+I20)/2</f>
        <v>0.28000000000000003</v>
      </c>
      <c r="J19">
        <v>5</v>
      </c>
      <c r="K19">
        <v>106436</v>
      </c>
      <c r="L19">
        <f t="shared" si="0"/>
        <v>149010.40000000002</v>
      </c>
    </row>
    <row r="20" spans="1:28" x14ac:dyDescent="0.25">
      <c r="A20">
        <v>80</v>
      </c>
      <c r="B20">
        <v>85</v>
      </c>
      <c r="I20">
        <v>0.18</v>
      </c>
      <c r="J20">
        <v>5</v>
      </c>
      <c r="K20">
        <v>86797</v>
      </c>
      <c r="L20">
        <f t="shared" si="0"/>
        <v>78117.299999999988</v>
      </c>
    </row>
    <row r="21" spans="1:28" x14ac:dyDescent="0.25">
      <c r="K21">
        <v>98993</v>
      </c>
    </row>
    <row r="23" spans="1:28" x14ac:dyDescent="0.25">
      <c r="A23" t="s">
        <v>3</v>
      </c>
      <c r="C23" s="1">
        <v>17779</v>
      </c>
      <c r="D23">
        <v>13</v>
      </c>
      <c r="E23">
        <v>49.1</v>
      </c>
      <c r="F23">
        <v>19.100000000000001</v>
      </c>
      <c r="G23">
        <v>18.8</v>
      </c>
      <c r="N23">
        <v>15</v>
      </c>
      <c r="O23">
        <v>18</v>
      </c>
      <c r="P23">
        <v>20</v>
      </c>
      <c r="Q23">
        <v>25</v>
      </c>
      <c r="R23">
        <v>30</v>
      </c>
      <c r="S23">
        <v>35</v>
      </c>
      <c r="T23">
        <v>40</v>
      </c>
      <c r="U23">
        <v>45</v>
      </c>
      <c r="V23">
        <v>50</v>
      </c>
      <c r="W23">
        <v>55</v>
      </c>
      <c r="X23">
        <v>60</v>
      </c>
      <c r="Y23">
        <v>65</v>
      </c>
      <c r="Z23">
        <v>70</v>
      </c>
      <c r="AA23">
        <v>75</v>
      </c>
      <c r="AB23">
        <v>80</v>
      </c>
    </row>
    <row r="24" spans="1:28" x14ac:dyDescent="0.25">
      <c r="N24" t="str">
        <f>CONCATENATE(N23, ", ")</f>
        <v xml:space="preserve">15, </v>
      </c>
      <c r="O24" t="str">
        <f t="shared" ref="O24:AB24" si="2">CONCATENATE(O23, ", ")</f>
        <v xml:space="preserve">18, </v>
      </c>
      <c r="P24" t="str">
        <f t="shared" si="2"/>
        <v xml:space="preserve">20, </v>
      </c>
      <c r="Q24" t="str">
        <f t="shared" si="2"/>
        <v xml:space="preserve">25, </v>
      </c>
      <c r="R24" t="str">
        <f t="shared" si="2"/>
        <v xml:space="preserve">30, </v>
      </c>
      <c r="S24" t="str">
        <f t="shared" si="2"/>
        <v xml:space="preserve">35, </v>
      </c>
      <c r="T24" t="str">
        <f t="shared" si="2"/>
        <v xml:space="preserve">40, </v>
      </c>
      <c r="U24" t="str">
        <f t="shared" si="2"/>
        <v xml:space="preserve">45, </v>
      </c>
      <c r="V24" t="str">
        <f t="shared" si="2"/>
        <v xml:space="preserve">50, </v>
      </c>
      <c r="W24" t="str">
        <f t="shared" si="2"/>
        <v xml:space="preserve">55, </v>
      </c>
      <c r="X24" t="str">
        <f t="shared" si="2"/>
        <v xml:space="preserve">60, </v>
      </c>
      <c r="Y24" t="str">
        <f t="shared" si="2"/>
        <v xml:space="preserve">65, </v>
      </c>
      <c r="Z24" t="str">
        <f t="shared" si="2"/>
        <v xml:space="preserve">70, </v>
      </c>
      <c r="AA24" t="str">
        <f t="shared" si="2"/>
        <v xml:space="preserve">75, </v>
      </c>
      <c r="AB24" t="str">
        <f t="shared" si="2"/>
        <v xml:space="preserve">80, </v>
      </c>
    </row>
    <row r="25" spans="1:28" x14ac:dyDescent="0.25">
      <c r="D25" t="s">
        <v>9</v>
      </c>
      <c r="G25" t="s">
        <v>10</v>
      </c>
    </row>
    <row r="27" spans="1:28" x14ac:dyDescent="0.25">
      <c r="J27" t="s">
        <v>58</v>
      </c>
      <c r="K27">
        <v>0</v>
      </c>
      <c r="L27" t="s">
        <v>57</v>
      </c>
      <c r="M27" t="s">
        <v>55</v>
      </c>
      <c r="N27">
        <v>0</v>
      </c>
      <c r="O27" t="s">
        <v>54</v>
      </c>
      <c r="P27">
        <v>65.5</v>
      </c>
      <c r="Q27" t="s">
        <v>54</v>
      </c>
      <c r="R27">
        <v>29</v>
      </c>
      <c r="S27" t="s">
        <v>54</v>
      </c>
      <c r="T27">
        <v>5.5</v>
      </c>
      <c r="U27" t="s">
        <v>56</v>
      </c>
      <c r="V27" t="str">
        <f>CONCATENATE("FemaleAgeDistribution[","0","]=","[",0,",",65.5,",",29,",",5.5,"];")</f>
        <v>FemaleAgeDistribution[0]=[0,65.5,29,5.5];</v>
      </c>
    </row>
    <row r="28" spans="1:28" x14ac:dyDescent="0.25">
      <c r="D28" t="s">
        <v>11</v>
      </c>
      <c r="J28" t="s">
        <v>58</v>
      </c>
      <c r="K28">
        <f>K27+1</f>
        <v>1</v>
      </c>
      <c r="L28" t="s">
        <v>57</v>
      </c>
      <c r="M28" t="s">
        <v>55</v>
      </c>
      <c r="N28">
        <v>1.3</v>
      </c>
      <c r="O28" t="s">
        <v>54</v>
      </c>
      <c r="P28">
        <v>63</v>
      </c>
      <c r="Q28" t="s">
        <v>54</v>
      </c>
      <c r="R28">
        <v>25.2</v>
      </c>
      <c r="S28" t="s">
        <v>54</v>
      </c>
      <c r="T28">
        <v>10.5</v>
      </c>
      <c r="U28" t="s">
        <v>56</v>
      </c>
    </row>
    <row r="29" spans="1:28" x14ac:dyDescent="0.25">
      <c r="D29" t="s">
        <v>12</v>
      </c>
      <c r="J29" t="s">
        <v>58</v>
      </c>
      <c r="K29">
        <f t="shared" ref="K29:K33" si="3">K28+1</f>
        <v>2</v>
      </c>
      <c r="L29" t="s">
        <v>57</v>
      </c>
      <c r="M29" t="s">
        <v>55</v>
      </c>
      <c r="N29">
        <v>4.4000000000000004</v>
      </c>
      <c r="O29" t="s">
        <v>54</v>
      </c>
      <c r="P29">
        <v>60.8</v>
      </c>
      <c r="Q29" t="s">
        <v>54</v>
      </c>
      <c r="R29">
        <v>19</v>
      </c>
      <c r="S29" t="s">
        <v>54</v>
      </c>
      <c r="T29">
        <v>15.8</v>
      </c>
      <c r="U29" t="s">
        <v>56</v>
      </c>
    </row>
    <row r="30" spans="1:28" x14ac:dyDescent="0.25">
      <c r="J30" t="s">
        <v>58</v>
      </c>
      <c r="K30">
        <f t="shared" si="3"/>
        <v>3</v>
      </c>
      <c r="L30" t="s">
        <v>57</v>
      </c>
      <c r="M30" t="s">
        <v>55</v>
      </c>
      <c r="N30">
        <v>19.5</v>
      </c>
      <c r="O30" t="s">
        <v>54</v>
      </c>
      <c r="P30">
        <v>44.4</v>
      </c>
      <c r="Q30" t="s">
        <v>54</v>
      </c>
      <c r="R30">
        <v>18.100000000000001</v>
      </c>
      <c r="T30">
        <v>18.100000000000001</v>
      </c>
      <c r="U30" t="s">
        <v>56</v>
      </c>
    </row>
    <row r="31" spans="1:28" x14ac:dyDescent="0.25">
      <c r="D31" t="s">
        <v>13</v>
      </c>
      <c r="J31" t="s">
        <v>58</v>
      </c>
      <c r="K31">
        <f t="shared" si="3"/>
        <v>4</v>
      </c>
      <c r="L31" t="s">
        <v>57</v>
      </c>
      <c r="M31" t="s">
        <v>55</v>
      </c>
      <c r="N31">
        <v>16.8</v>
      </c>
      <c r="O31" t="s">
        <v>54</v>
      </c>
      <c r="P31">
        <v>39.200000000000003</v>
      </c>
      <c r="Q31" t="s">
        <v>54</v>
      </c>
      <c r="R31">
        <v>16</v>
      </c>
      <c r="S31" t="s">
        <v>54</v>
      </c>
      <c r="T31">
        <v>28</v>
      </c>
      <c r="U31" t="s">
        <v>56</v>
      </c>
    </row>
    <row r="32" spans="1:28" x14ac:dyDescent="0.25">
      <c r="J32" t="s">
        <v>58</v>
      </c>
      <c r="K32">
        <f t="shared" si="3"/>
        <v>5</v>
      </c>
      <c r="L32" t="s">
        <v>57</v>
      </c>
      <c r="M32" t="s">
        <v>55</v>
      </c>
      <c r="N32">
        <v>19.7</v>
      </c>
      <c r="O32" t="s">
        <v>54</v>
      </c>
      <c r="P32">
        <v>34.799999999999997</v>
      </c>
      <c r="Q32" t="s">
        <v>54</v>
      </c>
      <c r="R32">
        <v>16.100000000000001</v>
      </c>
      <c r="S32" t="s">
        <v>54</v>
      </c>
      <c r="T32">
        <v>29.5</v>
      </c>
      <c r="U32" t="s">
        <v>56</v>
      </c>
    </row>
    <row r="33" spans="4:26" x14ac:dyDescent="0.25">
      <c r="D33" t="s">
        <v>14</v>
      </c>
      <c r="J33" t="s">
        <v>58</v>
      </c>
      <c r="K33">
        <f t="shared" si="3"/>
        <v>6</v>
      </c>
      <c r="L33" t="s">
        <v>57</v>
      </c>
      <c r="M33" t="s">
        <v>55</v>
      </c>
      <c r="N33">
        <v>31.4</v>
      </c>
      <c r="O33" t="s">
        <v>54</v>
      </c>
      <c r="P33">
        <v>33.4</v>
      </c>
      <c r="Q33" t="s">
        <v>54</v>
      </c>
      <c r="R33">
        <v>15.9</v>
      </c>
      <c r="S33" t="s">
        <v>54</v>
      </c>
      <c r="T33">
        <v>19.3</v>
      </c>
      <c r="U33" t="s">
        <v>56</v>
      </c>
    </row>
    <row r="34" spans="4:26" x14ac:dyDescent="0.25">
      <c r="D34" t="s">
        <v>15</v>
      </c>
    </row>
    <row r="35" spans="4:26" x14ac:dyDescent="0.25">
      <c r="D35" t="s">
        <v>16</v>
      </c>
      <c r="J35">
        <v>0.8</v>
      </c>
      <c r="K35">
        <f>(J35+L35)/2</f>
        <v>0.82499999999999996</v>
      </c>
      <c r="L35">
        <v>0.85</v>
      </c>
      <c r="M35">
        <f>(L35+N35)/2</f>
        <v>0.86</v>
      </c>
      <c r="N35">
        <v>0.87</v>
      </c>
      <c r="O35">
        <f>(N35+P35)/2</f>
        <v>0.86</v>
      </c>
      <c r="P35">
        <v>0.85</v>
      </c>
      <c r="Q35">
        <f>(P35+R35)/2</f>
        <v>0.81499999999999995</v>
      </c>
      <c r="R35">
        <v>0.78</v>
      </c>
      <c r="S35">
        <f>(R35+T35)/2</f>
        <v>0.69</v>
      </c>
      <c r="T35">
        <v>0.6</v>
      </c>
      <c r="U35">
        <f>(T35+V35)/2</f>
        <v>0.49</v>
      </c>
      <c r="V35">
        <v>0.38</v>
      </c>
      <c r="W35">
        <f>(V35+X35)/2</f>
        <v>0.28000000000000003</v>
      </c>
      <c r="X35">
        <v>0.18</v>
      </c>
    </row>
    <row r="36" spans="4:26" x14ac:dyDescent="0.25">
      <c r="J36">
        <v>541788.00000000012</v>
      </c>
    </row>
    <row r="37" spans="4:26" x14ac:dyDescent="0.25">
      <c r="J37">
        <v>372479.25</v>
      </c>
      <c r="L37">
        <v>541788.00000000012</v>
      </c>
      <c r="M37">
        <v>372479.25</v>
      </c>
      <c r="N37">
        <v>1054450.5</v>
      </c>
      <c r="O37">
        <v>1141267.3</v>
      </c>
      <c r="P37">
        <v>1149430.95</v>
      </c>
      <c r="Q37">
        <v>1074097</v>
      </c>
      <c r="R37">
        <v>1127928.75</v>
      </c>
      <c r="S37">
        <v>992706.67499999981</v>
      </c>
      <c r="T37">
        <v>984687.60000000009</v>
      </c>
      <c r="U37">
        <v>790871.1</v>
      </c>
      <c r="V37">
        <v>609201</v>
      </c>
      <c r="W37">
        <v>439324.2</v>
      </c>
      <c r="X37">
        <v>252538.5</v>
      </c>
      <c r="Y37">
        <v>149010.40000000002</v>
      </c>
      <c r="Z37">
        <v>78117.299999999988</v>
      </c>
    </row>
    <row r="38" spans="4:26" x14ac:dyDescent="0.25">
      <c r="J38">
        <v>1054450.5</v>
      </c>
    </row>
    <row r="39" spans="4:26" x14ac:dyDescent="0.25">
      <c r="J39">
        <v>1141267.3</v>
      </c>
    </row>
    <row r="40" spans="4:26" x14ac:dyDescent="0.25">
      <c r="J40">
        <v>1149430.95</v>
      </c>
    </row>
    <row r="41" spans="4:26" x14ac:dyDescent="0.25">
      <c r="J41">
        <v>1074097</v>
      </c>
    </row>
    <row r="42" spans="4:26" x14ac:dyDescent="0.25">
      <c r="J42">
        <v>1127928.75</v>
      </c>
    </row>
    <row r="43" spans="4:26" x14ac:dyDescent="0.25">
      <c r="J43">
        <v>992706.67499999981</v>
      </c>
    </row>
    <row r="44" spans="4:26" x14ac:dyDescent="0.25">
      <c r="J44">
        <v>984687.60000000009</v>
      </c>
    </row>
    <row r="45" spans="4:26" x14ac:dyDescent="0.25">
      <c r="J45">
        <v>790871.1</v>
      </c>
    </row>
    <row r="46" spans="4:26" x14ac:dyDescent="0.25">
      <c r="J46">
        <v>609201</v>
      </c>
    </row>
    <row r="47" spans="4:26" x14ac:dyDescent="0.25">
      <c r="J47">
        <v>439324.2</v>
      </c>
    </row>
    <row r="48" spans="4:26" x14ac:dyDescent="0.25">
      <c r="J48">
        <v>252538.5</v>
      </c>
    </row>
    <row r="49" spans="10:10" x14ac:dyDescent="0.25">
      <c r="J49">
        <v>149010.40000000002</v>
      </c>
    </row>
    <row r="50" spans="10:10" x14ac:dyDescent="0.25">
      <c r="J50">
        <v>78117.299999999988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4" sqref="E4:S4"/>
    </sheetView>
  </sheetViews>
  <sheetFormatPr defaultRowHeight="15" x14ac:dyDescent="0.25"/>
  <sheetData>
    <row r="1" spans="1:20" x14ac:dyDescent="0.25">
      <c r="A1" t="s">
        <v>26</v>
      </c>
    </row>
    <row r="2" spans="1:20" x14ac:dyDescent="0.25">
      <c r="B2" s="3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</row>
    <row r="3" spans="1:20" x14ac:dyDescent="0.25">
      <c r="B3" s="4" t="s">
        <v>46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46</v>
      </c>
      <c r="L3" s="3" t="s">
        <v>46</v>
      </c>
      <c r="M3" s="3" t="s">
        <v>46</v>
      </c>
      <c r="N3" s="3" t="s">
        <v>46</v>
      </c>
      <c r="O3" s="3" t="s">
        <v>46</v>
      </c>
      <c r="P3" s="3" t="s">
        <v>46</v>
      </c>
      <c r="Q3" s="3" t="s">
        <v>46</v>
      </c>
      <c r="R3" s="3" t="s">
        <v>46</v>
      </c>
      <c r="S3" s="3" t="s">
        <v>46</v>
      </c>
      <c r="T3" s="3" t="s">
        <v>46</v>
      </c>
    </row>
    <row r="4" spans="1:20" x14ac:dyDescent="0.25">
      <c r="B4" s="5">
        <v>236988</v>
      </c>
      <c r="C4" s="5">
        <v>225499</v>
      </c>
      <c r="D4" s="5">
        <v>217086</v>
      </c>
      <c r="E4" s="5">
        <v>225745</v>
      </c>
      <c r="F4" s="5">
        <v>248106</v>
      </c>
      <c r="G4" s="5">
        <v>265411</v>
      </c>
      <c r="H4" s="5">
        <v>264237</v>
      </c>
      <c r="I4" s="5">
        <v>249790</v>
      </c>
      <c r="J4" s="5">
        <v>265395</v>
      </c>
      <c r="K4" s="5">
        <v>243609</v>
      </c>
      <c r="L4" s="5">
        <v>252484</v>
      </c>
      <c r="M4" s="5">
        <v>229238</v>
      </c>
      <c r="N4" s="5">
        <v>203067</v>
      </c>
      <c r="O4" s="5">
        <v>179316</v>
      </c>
      <c r="P4" s="5">
        <v>132915</v>
      </c>
      <c r="Q4" s="5">
        <v>106436</v>
      </c>
      <c r="R4" s="5">
        <v>86797</v>
      </c>
      <c r="S4" s="5">
        <v>98993</v>
      </c>
      <c r="T4" s="5">
        <v>3731112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2015-03-31T04:46:46Z</dcterms:created>
  <dcterms:modified xsi:type="dcterms:W3CDTF">2015-03-31T08:33:07Z</dcterms:modified>
</cp:coreProperties>
</file>