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720" windowHeight="10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3" i="1"/>
  <c r="K13" s="1"/>
  <c r="J14"/>
  <c r="K14" s="1"/>
  <c r="J15"/>
  <c r="K15"/>
  <c r="L15" s="1"/>
  <c r="N12"/>
  <c r="M12"/>
  <c r="L12"/>
  <c r="K12"/>
  <c r="J12"/>
  <c r="N9"/>
  <c r="M9"/>
  <c r="L9"/>
  <c r="K9"/>
  <c r="J9"/>
  <c r="I9" s="1"/>
  <c r="N8"/>
  <c r="M8"/>
  <c r="L8"/>
  <c r="K8"/>
  <c r="N7"/>
  <c r="M7"/>
  <c r="L7"/>
  <c r="K7"/>
  <c r="N6"/>
  <c r="M6"/>
  <c r="I7"/>
  <c r="I8"/>
  <c r="I6"/>
  <c r="M15" l="1"/>
  <c r="N15" s="1"/>
  <c r="L13"/>
  <c r="M13" s="1"/>
  <c r="N13" s="1"/>
  <c r="L14"/>
  <c r="M14" s="1"/>
  <c r="N14" s="1"/>
</calcChain>
</file>

<file path=xl/sharedStrings.xml><?xml version="1.0" encoding="utf-8"?>
<sst xmlns="http://schemas.openxmlformats.org/spreadsheetml/2006/main" count="26" uniqueCount="24">
  <si>
    <t>File names</t>
  </si>
  <si>
    <t>CD4 Band</t>
  </si>
  <si>
    <t>VL Band</t>
  </si>
  <si>
    <t>Number of Files</t>
  </si>
  <si>
    <t>Viral Load</t>
  </si>
  <si>
    <t>CD4Count</t>
  </si>
  <si>
    <t>Total</t>
  </si>
  <si>
    <t>MoveToAIDS0200typeIV.xlsx</t>
  </si>
  <si>
    <t>MoveToAIDS0200typeV.xlsx</t>
  </si>
  <si>
    <t>MoveToAIDS500typeI.xlsx</t>
  </si>
  <si>
    <t>MoveToAIDS500typeII.xlsx</t>
  </si>
  <si>
    <t>MoveToAIDS500typeIII.xlsx</t>
  </si>
  <si>
    <t>MoveToAIDS500typeIV.xlsx</t>
  </si>
  <si>
    <t>MoveToAIDS500typeV.xlsx</t>
  </si>
  <si>
    <t>MoveToAIDS200350typeIII.xlsx</t>
  </si>
  <si>
    <t>MoveToAIDS200350typeII.xlsx</t>
  </si>
  <si>
    <t>MoveToAIDS200350typeIV.xlsx</t>
  </si>
  <si>
    <t>MoveToAIDS200350typeV.xlsx</t>
  </si>
  <si>
    <t>MoveToAIDS350500typeII.xlsx</t>
  </si>
  <si>
    <t>MoveToAIDS350500typeIII.xlsx</t>
  </si>
  <si>
    <t>MoveToAIDS350500typeIV.xlsx</t>
  </si>
  <si>
    <t>MoveToAIDS350500typeV.xlsx</t>
  </si>
  <si>
    <t>Reference</t>
  </si>
  <si>
    <t>Cummulative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</si>
</sst>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0"/>
  <sheetViews>
    <sheetView tabSelected="1" workbookViewId="0">
      <selection activeCell="C6" sqref="C6"/>
    </sheetView>
  </sheetViews>
  <sheetFormatPr defaultRowHeight="15"/>
  <cols>
    <col min="1" max="1" width="27.5703125" customWidth="1"/>
  </cols>
  <sheetData>
    <row r="1" spans="1:14">
      <c r="A1" t="s">
        <v>3</v>
      </c>
    </row>
    <row r="3" spans="1:14">
      <c r="A3" s="1"/>
      <c r="B3" s="1"/>
    </row>
    <row r="4" spans="1:14">
      <c r="A4" s="1" t="s">
        <v>0</v>
      </c>
      <c r="B4" s="1" t="s">
        <v>1</v>
      </c>
      <c r="C4" t="s">
        <v>2</v>
      </c>
      <c r="D4" t="s">
        <v>22</v>
      </c>
      <c r="J4" t="s">
        <v>4</v>
      </c>
    </row>
    <row r="5" spans="1:14">
      <c r="A5" s="1" t="s">
        <v>7</v>
      </c>
      <c r="B5" s="1">
        <v>1</v>
      </c>
      <c r="C5">
        <v>4</v>
      </c>
      <c r="D5">
        <v>1</v>
      </c>
      <c r="F5" t="s">
        <v>5</v>
      </c>
      <c r="I5" t="s">
        <v>6</v>
      </c>
      <c r="J5">
        <v>1</v>
      </c>
      <c r="K5">
        <v>2</v>
      </c>
      <c r="L5">
        <v>3</v>
      </c>
      <c r="M5">
        <v>4</v>
      </c>
      <c r="N5">
        <v>5</v>
      </c>
    </row>
    <row r="6" spans="1:14">
      <c r="A6" s="1" t="s">
        <v>8</v>
      </c>
      <c r="B6" s="1">
        <v>1</v>
      </c>
      <c r="C6">
        <v>5</v>
      </c>
      <c r="D6">
        <v>2</v>
      </c>
      <c r="F6">
        <v>1</v>
      </c>
      <c r="G6">
        <v>0</v>
      </c>
      <c r="H6">
        <v>200</v>
      </c>
      <c r="I6">
        <f>SUM(J6:N6)</f>
        <v>1</v>
      </c>
      <c r="J6">
        <v>0</v>
      </c>
      <c r="K6">
        <v>0</v>
      </c>
      <c r="L6">
        <v>0</v>
      </c>
      <c r="M6">
        <f>20/90</f>
        <v>0.22222222222222221</v>
      </c>
      <c r="N6">
        <f>70/90</f>
        <v>0.77777777777777779</v>
      </c>
    </row>
    <row r="7" spans="1:14">
      <c r="A7" s="1" t="s">
        <v>15</v>
      </c>
      <c r="B7" s="1">
        <v>2</v>
      </c>
      <c r="C7">
        <v>2</v>
      </c>
      <c r="D7">
        <v>3</v>
      </c>
      <c r="F7">
        <v>2</v>
      </c>
      <c r="G7">
        <v>200</v>
      </c>
      <c r="H7">
        <v>350</v>
      </c>
      <c r="I7">
        <f t="shared" ref="I7:I9" si="0">SUM(J7:N7)</f>
        <v>0.99999999999999989</v>
      </c>
      <c r="J7">
        <v>0</v>
      </c>
      <c r="K7">
        <f>27/228</f>
        <v>0.11842105263157894</v>
      </c>
      <c r="L7">
        <f>44/228</f>
        <v>0.19298245614035087</v>
      </c>
      <c r="M7">
        <f>53/228</f>
        <v>0.23245614035087719</v>
      </c>
      <c r="N7">
        <f>104/228</f>
        <v>0.45614035087719296</v>
      </c>
    </row>
    <row r="8" spans="1:14">
      <c r="A8" s="1" t="s">
        <v>14</v>
      </c>
      <c r="B8" s="1">
        <v>2</v>
      </c>
      <c r="C8">
        <v>3</v>
      </c>
      <c r="D8">
        <v>4</v>
      </c>
      <c r="F8">
        <v>3</v>
      </c>
      <c r="G8">
        <v>350</v>
      </c>
      <c r="H8">
        <v>500</v>
      </c>
      <c r="I8">
        <f t="shared" si="0"/>
        <v>1</v>
      </c>
      <c r="J8">
        <v>0</v>
      </c>
      <c r="K8">
        <f>47/394</f>
        <v>0.11928934010152284</v>
      </c>
      <c r="L8">
        <f>105/394</f>
        <v>0.26649746192893403</v>
      </c>
      <c r="M8">
        <f>121/394</f>
        <v>0.30710659898477155</v>
      </c>
      <c r="N8">
        <f>121/394</f>
        <v>0.30710659898477155</v>
      </c>
    </row>
    <row r="9" spans="1:14">
      <c r="A9" s="1" t="s">
        <v>16</v>
      </c>
      <c r="B9" s="1">
        <v>2</v>
      </c>
      <c r="C9">
        <v>4</v>
      </c>
      <c r="D9">
        <v>5</v>
      </c>
      <c r="F9">
        <v>4</v>
      </c>
      <c r="G9">
        <v>500</v>
      </c>
      <c r="H9">
        <v>10000</v>
      </c>
      <c r="I9">
        <f t="shared" si="0"/>
        <v>1</v>
      </c>
      <c r="J9">
        <f>110/870</f>
        <v>0.12643678160919541</v>
      </c>
      <c r="K9">
        <f>180/870</f>
        <v>0.20689655172413793</v>
      </c>
      <c r="L9">
        <f>237/870</f>
        <v>0.27241379310344827</v>
      </c>
      <c r="M9">
        <f>202/870</f>
        <v>0.23218390804597702</v>
      </c>
      <c r="N9">
        <f>141/870</f>
        <v>0.16206896551724137</v>
      </c>
    </row>
    <row r="10" spans="1:14">
      <c r="A10" s="1" t="s">
        <v>17</v>
      </c>
      <c r="B10" s="1">
        <v>2</v>
      </c>
      <c r="C10">
        <v>5</v>
      </c>
      <c r="D10">
        <v>6</v>
      </c>
      <c r="F10" t="s">
        <v>23</v>
      </c>
      <c r="J10" t="s">
        <v>4</v>
      </c>
    </row>
    <row r="11" spans="1:14">
      <c r="A11" s="1" t="s">
        <v>18</v>
      </c>
      <c r="B11" s="1">
        <v>3</v>
      </c>
      <c r="C11">
        <v>2</v>
      </c>
      <c r="D11">
        <v>7</v>
      </c>
      <c r="F11" t="s">
        <v>5</v>
      </c>
      <c r="J11">
        <v>1</v>
      </c>
      <c r="K11">
        <v>2</v>
      </c>
      <c r="L11">
        <v>3</v>
      </c>
      <c r="M11">
        <v>4</v>
      </c>
      <c r="N11">
        <v>5</v>
      </c>
    </row>
    <row r="12" spans="1:14">
      <c r="A12" s="1" t="s">
        <v>19</v>
      </c>
      <c r="B12" s="1">
        <v>3</v>
      </c>
      <c r="C12">
        <v>3</v>
      </c>
      <c r="D12">
        <v>8</v>
      </c>
      <c r="F12">
        <v>1</v>
      </c>
      <c r="G12">
        <v>0</v>
      </c>
      <c r="H12">
        <v>200</v>
      </c>
      <c r="J12">
        <f>J6</f>
        <v>0</v>
      </c>
      <c r="K12">
        <f>J12+K6</f>
        <v>0</v>
      </c>
      <c r="L12">
        <f>K12+L6</f>
        <v>0</v>
      </c>
      <c r="M12">
        <f>L12+M6</f>
        <v>0.22222222222222221</v>
      </c>
      <c r="N12">
        <f>M12+N6</f>
        <v>1</v>
      </c>
    </row>
    <row r="13" spans="1:14">
      <c r="A13" s="1" t="s">
        <v>20</v>
      </c>
      <c r="B13" s="1">
        <v>3</v>
      </c>
      <c r="C13">
        <v>4</v>
      </c>
      <c r="D13">
        <v>9</v>
      </c>
      <c r="F13">
        <v>2</v>
      </c>
      <c r="G13">
        <v>200</v>
      </c>
      <c r="H13">
        <v>350</v>
      </c>
      <c r="J13">
        <f t="shared" ref="J13:J15" si="1">J7</f>
        <v>0</v>
      </c>
      <c r="K13">
        <f t="shared" ref="K13:N13" si="2">J13+K7</f>
        <v>0.11842105263157894</v>
      </c>
      <c r="L13">
        <f t="shared" si="2"/>
        <v>0.31140350877192979</v>
      </c>
      <c r="M13">
        <f t="shared" si="2"/>
        <v>0.54385964912280693</v>
      </c>
      <c r="N13">
        <f t="shared" si="2"/>
        <v>0.99999999999999989</v>
      </c>
    </row>
    <row r="14" spans="1:14">
      <c r="A14" s="1" t="s">
        <v>21</v>
      </c>
      <c r="B14" s="1">
        <v>3</v>
      </c>
      <c r="C14">
        <v>5</v>
      </c>
      <c r="D14">
        <v>10</v>
      </c>
      <c r="F14">
        <v>3</v>
      </c>
      <c r="G14">
        <v>350</v>
      </c>
      <c r="H14">
        <v>500</v>
      </c>
      <c r="J14">
        <f t="shared" si="1"/>
        <v>0</v>
      </c>
      <c r="K14">
        <f t="shared" ref="K14:N14" si="3">J14+K8</f>
        <v>0.11928934010152284</v>
      </c>
      <c r="L14">
        <f t="shared" si="3"/>
        <v>0.3857868020304569</v>
      </c>
      <c r="M14">
        <f t="shared" si="3"/>
        <v>0.69289340101522845</v>
      </c>
      <c r="N14">
        <f t="shared" si="3"/>
        <v>1</v>
      </c>
    </row>
    <row r="15" spans="1:14">
      <c r="A15" s="1" t="s">
        <v>9</v>
      </c>
      <c r="B15" s="1">
        <v>4</v>
      </c>
      <c r="C15">
        <v>1</v>
      </c>
      <c r="D15">
        <v>11</v>
      </c>
      <c r="F15">
        <v>4</v>
      </c>
      <c r="G15">
        <v>500</v>
      </c>
      <c r="H15">
        <v>10000</v>
      </c>
      <c r="J15">
        <f t="shared" si="1"/>
        <v>0.12643678160919541</v>
      </c>
      <c r="K15">
        <f t="shared" ref="K15:N15" si="4">J15+K9</f>
        <v>0.33333333333333337</v>
      </c>
      <c r="L15">
        <f t="shared" si="4"/>
        <v>0.60574712643678164</v>
      </c>
      <c r="M15">
        <f t="shared" si="4"/>
        <v>0.83793103448275863</v>
      </c>
      <c r="N15">
        <f t="shared" si="4"/>
        <v>1</v>
      </c>
    </row>
    <row r="16" spans="1:14">
      <c r="A16" s="1" t="s">
        <v>10</v>
      </c>
      <c r="B16" s="1">
        <v>4</v>
      </c>
      <c r="C16">
        <v>2</v>
      </c>
      <c r="D16">
        <v>12</v>
      </c>
    </row>
    <row r="17" spans="1:4">
      <c r="A17" s="1" t="s">
        <v>11</v>
      </c>
      <c r="B17" s="1">
        <v>4</v>
      </c>
      <c r="C17">
        <v>3</v>
      </c>
      <c r="D17">
        <v>13</v>
      </c>
    </row>
    <row r="18" spans="1:4">
      <c r="A18" s="1" t="s">
        <v>12</v>
      </c>
      <c r="B18" s="1">
        <v>4</v>
      </c>
      <c r="C18">
        <v>4</v>
      </c>
      <c r="D18">
        <v>14</v>
      </c>
    </row>
    <row r="19" spans="1:4">
      <c r="A19" s="1" t="s">
        <v>13</v>
      </c>
      <c r="B19" s="1">
        <v>4</v>
      </c>
      <c r="C19">
        <v>5</v>
      </c>
      <c r="D19">
        <v>15</v>
      </c>
    </row>
    <row r="20" spans="1:4">
      <c r="B20" s="1"/>
    </row>
    <row r="21" spans="1:4">
      <c r="B21" s="1"/>
    </row>
    <row r="22" spans="1:4">
      <c r="B22" s="1"/>
    </row>
    <row r="23" spans="1:4">
      <c r="B23" s="1"/>
    </row>
    <row r="24" spans="1:4">
      <c r="B24" s="1"/>
    </row>
    <row r="25" spans="1:4">
      <c r="A25" s="1"/>
      <c r="B25" s="1"/>
    </row>
    <row r="26" spans="1:4">
      <c r="A26" s="1"/>
      <c r="B26" s="1"/>
    </row>
    <row r="27" spans="1:4">
      <c r="A27" s="1"/>
      <c r="B27" s="1"/>
    </row>
    <row r="28" spans="1:4">
      <c r="A28" s="1"/>
      <c r="B28" s="1"/>
    </row>
    <row r="29" spans="1:4">
      <c r="A29" s="1"/>
      <c r="B29" s="1"/>
    </row>
    <row r="30" spans="1:4">
      <c r="A30" s="1"/>
      <c r="B30" s="1"/>
    </row>
    <row r="31" spans="1:4">
      <c r="A31" s="1"/>
      <c r="B31" s="1"/>
    </row>
    <row r="32" spans="1:4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James Jansson</dc:creator>
  <cp:lastModifiedBy> James Jansson</cp:lastModifiedBy>
  <dcterms:created xsi:type="dcterms:W3CDTF">2010-08-19T03:12:11Z</dcterms:created>
  <dcterms:modified xsi:type="dcterms:W3CDTF">2010-08-24T04:39:39Z</dcterms:modified>
</cp:coreProperties>
</file>