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GEZ" sheetId="1" r:id="rId1"/>
  </sheets>
  <externalReferences>
    <externalReference r:id="rId2"/>
  </externalReferences>
  <definedNames>
    <definedName name="vDatumUhrzeit">#REF!</definedName>
    <definedName name="vDiastolisch">#REF!</definedName>
    <definedName name="vHerzfrequenz">#REF!</definedName>
    <definedName name="vSystolisch">#REF!</definedName>
  </definedNames>
  <calcPr calcId="145621"/>
</workbook>
</file>

<file path=xl/calcChain.xml><?xml version="1.0" encoding="utf-8"?>
<calcChain xmlns="http://schemas.openxmlformats.org/spreadsheetml/2006/main">
  <c r="E19" i="1" l="1"/>
  <c r="E13" i="1" s="1"/>
  <c r="O17" i="1"/>
  <c r="O19" i="1" s="1"/>
  <c r="N17" i="1"/>
  <c r="N19" i="1" s="1"/>
  <c r="M17" i="1"/>
  <c r="M19" i="1" s="1"/>
  <c r="L17" i="1"/>
  <c r="L19" i="1" s="1"/>
  <c r="K17" i="1"/>
  <c r="K19" i="1" s="1"/>
  <c r="J17" i="1"/>
  <c r="J19" i="1" s="1"/>
  <c r="I17" i="1"/>
  <c r="I19" i="1" s="1"/>
  <c r="H17" i="1"/>
  <c r="H19" i="1" s="1"/>
  <c r="G17" i="1"/>
  <c r="G19" i="1" s="1"/>
  <c r="F17" i="1"/>
  <c r="F19" i="1" s="1"/>
  <c r="E17" i="1"/>
  <c r="D17" i="1"/>
  <c r="D19" i="1" s="1"/>
  <c r="C17" i="1"/>
  <c r="C19" i="1" s="1"/>
  <c r="I13" i="1" l="1"/>
  <c r="I14" i="1"/>
  <c r="I10" i="1"/>
  <c r="I7" i="1"/>
  <c r="I12" i="1"/>
  <c r="I11" i="1"/>
  <c r="I8" i="1"/>
  <c r="E7" i="1"/>
  <c r="E10" i="1"/>
  <c r="E8" i="1"/>
  <c r="E11" i="1"/>
  <c r="D10" i="1"/>
  <c r="D7" i="1"/>
  <c r="D13" i="1"/>
  <c r="D9" i="1"/>
  <c r="D12" i="1"/>
  <c r="D8" i="1"/>
  <c r="D11" i="1"/>
  <c r="Q20" i="1"/>
  <c r="H10" i="1"/>
  <c r="H7" i="1"/>
  <c r="H9" i="1"/>
  <c r="H12" i="1"/>
  <c r="H11" i="1"/>
  <c r="H13" i="1"/>
  <c r="H8" i="1"/>
  <c r="H16" i="1"/>
  <c r="H15" i="1"/>
  <c r="H14" i="1"/>
  <c r="L10" i="1"/>
  <c r="L7" i="1"/>
  <c r="L13" i="1"/>
  <c r="L8" i="1"/>
  <c r="L9" i="1"/>
  <c r="L11" i="1"/>
  <c r="L16" i="1"/>
  <c r="L15" i="1"/>
  <c r="L12" i="1"/>
  <c r="L14" i="1"/>
  <c r="F12" i="1"/>
  <c r="F8" i="1"/>
  <c r="F9" i="1"/>
  <c r="F14" i="1"/>
  <c r="F11" i="1"/>
  <c r="F7" i="1"/>
  <c r="F10" i="1"/>
  <c r="F13" i="1"/>
  <c r="J16" i="1"/>
  <c r="J15" i="1"/>
  <c r="J12" i="1"/>
  <c r="J8" i="1"/>
  <c r="J14" i="1"/>
  <c r="J11" i="1"/>
  <c r="J7" i="1"/>
  <c r="J10" i="1"/>
  <c r="J9" i="1"/>
  <c r="J13" i="1"/>
  <c r="C11" i="1"/>
  <c r="C10" i="1"/>
  <c r="C7" i="1"/>
  <c r="C8" i="1"/>
  <c r="C13" i="1"/>
  <c r="C9" i="1"/>
  <c r="C12" i="1"/>
  <c r="G14" i="1"/>
  <c r="G11" i="1"/>
  <c r="G13" i="1"/>
  <c r="G12" i="1"/>
  <c r="G10" i="1"/>
  <c r="G7" i="1"/>
  <c r="G8" i="1"/>
  <c r="G9" i="1"/>
  <c r="G15" i="1"/>
  <c r="K14" i="1"/>
  <c r="K11" i="1"/>
  <c r="K7" i="1"/>
  <c r="K10" i="1"/>
  <c r="K9" i="1"/>
  <c r="K12" i="1"/>
  <c r="K13" i="1"/>
  <c r="K16" i="1"/>
  <c r="K15" i="1"/>
  <c r="K8" i="1"/>
  <c r="E12" i="1"/>
  <c r="I15" i="1"/>
  <c r="I16" i="1"/>
  <c r="E9" i="1"/>
  <c r="I9" i="1"/>
  <c r="V16" i="1" l="1"/>
  <c r="V15" i="1"/>
  <c r="U13" i="1"/>
  <c r="W13" i="1" s="1"/>
  <c r="V12" i="1"/>
  <c r="U9" i="1"/>
  <c r="V8" i="1"/>
  <c r="U16" i="1"/>
  <c r="W16" i="1" s="1"/>
  <c r="U15" i="1"/>
  <c r="V14" i="1"/>
  <c r="V11" i="1"/>
  <c r="U8" i="1"/>
  <c r="W8" i="1" s="1"/>
  <c r="U11" i="1"/>
  <c r="V10" i="1"/>
  <c r="Q3" i="1"/>
  <c r="U12" i="1"/>
  <c r="W12" i="1" s="1"/>
  <c r="V13" i="1"/>
  <c r="U10" i="1"/>
  <c r="U14" i="1"/>
  <c r="W14" i="1" s="1"/>
  <c r="V9" i="1"/>
  <c r="W10" i="1" l="1"/>
  <c r="W9" i="1"/>
  <c r="W11" i="1"/>
  <c r="W15" i="1"/>
</calcChain>
</file>

<file path=xl/sharedStrings.xml><?xml version="1.0" encoding="utf-8"?>
<sst xmlns="http://schemas.openxmlformats.org/spreadsheetml/2006/main" count="47" uniqueCount="34">
  <si>
    <t>Nicht mehr berücksichtigt</t>
  </si>
  <si>
    <t>Bisher bezahlt</t>
  </si>
  <si>
    <t>Dez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</si>
  <si>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</si>
  <si>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</si>
  <si>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</si>
  <si>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</si>
  <si>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</si>
  <si>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</si>
  <si>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</si>
  <si>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</si>
  <si>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</si>
  <si>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</si>
  <si>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</si>
  <si>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</si>
  <si>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Vorherige Monate</t>
  </si>
  <si>
    <t>Rest Guthaben</t>
  </si>
  <si>
    <t>Zu Zahlen:</t>
  </si>
  <si>
    <t>Jeanne</t>
  </si>
  <si>
    <t>x</t>
  </si>
  <si>
    <t>Dominick</t>
  </si>
  <si>
    <t>Nick</t>
  </si>
  <si>
    <t>Reinhold</t>
  </si>
  <si>
    <t>Jakob</t>
  </si>
  <si>
    <t>Aaron</t>
  </si>
  <si>
    <t>Mashood</t>
  </si>
  <si>
    <t>Shumin</t>
  </si>
  <si>
    <t>Thore</t>
  </si>
  <si>
    <t>Saba</t>
  </si>
  <si>
    <t>Clara-Sophie</t>
  </si>
  <si>
    <t>Anzahl:</t>
  </si>
  <si>
    <t xml:space="preserve">Für jeden: </t>
  </si>
  <si>
    <t>Beitragsnummer:</t>
  </si>
  <si>
    <t>450765655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</si>
</sst>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/>
    <xf numFmtId="2" fontId="0" fillId="0" borderId="1" xfId="0" applyNumberForma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2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5" borderId="0" xfId="0" applyNumberFormat="1" applyFill="1" applyAlignment="1">
      <alignment horizontal="center"/>
    </xf>
    <xf numFmtId="2" fontId="1" fillId="0" borderId="0" xfId="0" applyNumberFormat="1" applyFont="1" applyAlignment="1">
      <alignment horizontal="left"/>
    </xf>
    <xf numFmtId="0" fontId="0" fillId="0" borderId="0" xfId="0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5" borderId="4" xfId="0" applyFill="1" applyBorder="1"/>
    <xf numFmtId="2" fontId="3" fillId="5" borderId="5" xfId="0" applyNumberFormat="1" applyFont="1" applyFill="1" applyBorder="1"/>
    <xf numFmtId="0" fontId="4" fillId="0" borderId="0" xfId="0" applyFont="1" applyAlignment="1">
      <alignment horizontal="right"/>
    </xf>
    <xf numFmtId="49" fontId="4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Fill="1"/>
    <xf numFmtId="0" fontId="5" fillId="0" borderId="0" xfId="1" applyAlignment="1">
      <alignment horizontal="left"/>
    </xf>
  </cellXfs>
  <cellStyles count="3">
    <cellStyle name="Hyperlink" xfId="1" builtinId="8"/>
    <cellStyle name="Standard" xfId="0" builtinId="0"/>
    <cellStyle name="Standard 2" xfId="2"/>
  </cellStyles>
  <dxfs count="2">
    <dxf>
      <font>
        <color rgb="FF00B050"/>
      </font>
    </dxf>
    <dxf>
      <font>
        <b val="0"/>
        <i val="0"/>
        <strike val="0"/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minick/Dropbox/UNI%20HH/Wohnen/Wohnheim%20Etage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immerbelegung"/>
      <sheetName val="GEZ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8"/>
  <sheetViews>
    <sheetView tabSelected="1" topLeftCell="B1" zoomScaleNormal="100" workbookViewId="0">
      <selection activeCell="F31" sqref="F31"/>
    </sheetView>
  </sheetViews>
  <sheetFormatPr baseColWidth="10" defaultRowHeight="15" x14ac:dyDescent="0.25"/>
  <cols>
    <col min="2" max="2" width="19.7109375" customWidth="1"/>
    <col min="3" max="6" width="6.7109375" customWidth="1"/>
    <col min="7" max="7" width="6.7109375" style="1" customWidth="1"/>
    <col min="8" max="14" width="11.42578125" style="1"/>
    <col min="15" max="15" width="11.42578125" style="1" customWidth="1"/>
    <col min="16" max="16" width="0.42578125" customWidth="1"/>
    <col min="17" max="17" width="2.85546875" customWidth="1"/>
    <col min="18" max="19" width="13.28515625" customWidth="1"/>
    <col min="20" max="20" width="1.7109375" style="3" customWidth="1"/>
    <col min="21" max="21" width="14.7109375" customWidth="1"/>
    <col min="23" max="23" width="5.5703125" customWidth="1"/>
  </cols>
  <sheetData>
    <row r="2" spans="2:25" x14ac:dyDescent="0.25">
      <c r="Q2" s="2"/>
    </row>
    <row r="3" spans="2:25" x14ac:dyDescent="0.25">
      <c r="Q3" s="4" t="str">
        <f>CONCATENATE("bis ",L5,": ",Q20," €")</f>
        <v>bis September: 8,75 €</v>
      </c>
    </row>
    <row r="4" spans="2:25" x14ac:dyDescent="0.25">
      <c r="C4" s="5" t="s">
        <v>0</v>
      </c>
      <c r="D4" s="5"/>
      <c r="E4" s="5"/>
      <c r="F4" s="5"/>
      <c r="G4" s="5"/>
      <c r="R4" s="1" t="s">
        <v>1</v>
      </c>
      <c r="S4" s="1"/>
      <c r="T4" s="6"/>
      <c r="U4" s="1"/>
      <c r="V4" s="1"/>
      <c r="W4" s="1"/>
    </row>
    <row r="5" spans="2:25" x14ac:dyDescent="0.25">
      <c r="B5" s="1"/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1" t="s">
        <v>14</v>
      </c>
      <c r="R5" s="4"/>
      <c r="S5" s="4" t="s">
        <v>15</v>
      </c>
      <c r="T5" s="8"/>
      <c r="U5" s="1" t="s">
        <v>16</v>
      </c>
      <c r="V5" s="1" t="s">
        <v>17</v>
      </c>
      <c r="W5" s="1"/>
    </row>
    <row r="6" spans="2:25" x14ac:dyDescent="0.25">
      <c r="B6" s="1" t="s">
        <v>18</v>
      </c>
      <c r="C6" s="7" t="s">
        <v>19</v>
      </c>
      <c r="D6" s="7" t="s">
        <v>19</v>
      </c>
      <c r="E6" s="7" t="s">
        <v>19</v>
      </c>
      <c r="F6" s="7" t="s">
        <v>19</v>
      </c>
      <c r="G6" s="9" t="s">
        <v>19</v>
      </c>
      <c r="H6" s="6"/>
      <c r="I6" s="10"/>
      <c r="P6" s="11">
        <v>54</v>
      </c>
      <c r="R6" s="12"/>
      <c r="S6" s="13"/>
      <c r="T6" s="13"/>
      <c r="U6" s="14"/>
      <c r="V6" s="15"/>
      <c r="W6" s="15"/>
    </row>
    <row r="7" spans="2:25" x14ac:dyDescent="0.25">
      <c r="B7" s="1" t="s">
        <v>20</v>
      </c>
      <c r="C7" s="16">
        <f t="shared" ref="C7:L16" si="0">C$19</f>
        <v>2.19</v>
      </c>
      <c r="D7" s="16">
        <f t="shared" si="0"/>
        <v>2.19</v>
      </c>
      <c r="E7" s="16">
        <f t="shared" si="0"/>
        <v>2.19</v>
      </c>
      <c r="F7" s="16">
        <f t="shared" si="0"/>
        <v>1.94</v>
      </c>
      <c r="G7" s="17">
        <f t="shared" si="0"/>
        <v>1.75</v>
      </c>
      <c r="H7" s="18">
        <f t="shared" si="0"/>
        <v>1.75</v>
      </c>
      <c r="I7" s="18">
        <f t="shared" si="0"/>
        <v>1.75</v>
      </c>
      <c r="J7" s="18">
        <f t="shared" si="0"/>
        <v>1.75</v>
      </c>
      <c r="K7" s="18">
        <f t="shared" si="0"/>
        <v>1.75</v>
      </c>
      <c r="L7" s="18">
        <f t="shared" si="0"/>
        <v>1.75</v>
      </c>
      <c r="M7" s="19"/>
      <c r="N7" s="19"/>
      <c r="O7" s="19"/>
      <c r="P7" s="11"/>
      <c r="R7" s="12"/>
      <c r="S7" s="13"/>
      <c r="T7" s="13"/>
      <c r="U7" s="14"/>
      <c r="V7" s="15"/>
      <c r="W7" s="15"/>
    </row>
    <row r="8" spans="2:25" x14ac:dyDescent="0.25">
      <c r="B8" s="1" t="s">
        <v>21</v>
      </c>
      <c r="C8" s="16">
        <f t="shared" si="0"/>
        <v>2.19</v>
      </c>
      <c r="D8" s="16">
        <f t="shared" si="0"/>
        <v>2.19</v>
      </c>
      <c r="E8" s="16">
        <f t="shared" si="0"/>
        <v>2.19</v>
      </c>
      <c r="F8" s="16">
        <f t="shared" si="0"/>
        <v>1.94</v>
      </c>
      <c r="G8" s="16">
        <f t="shared" si="0"/>
        <v>1.75</v>
      </c>
      <c r="H8" s="20">
        <f t="shared" si="0"/>
        <v>1.75</v>
      </c>
      <c r="I8" s="20">
        <f t="shared" si="0"/>
        <v>1.75</v>
      </c>
      <c r="J8" s="20">
        <f t="shared" si="0"/>
        <v>1.75</v>
      </c>
      <c r="K8" s="20">
        <f t="shared" si="0"/>
        <v>1.75</v>
      </c>
      <c r="L8" s="20">
        <f t="shared" si="0"/>
        <v>1.75</v>
      </c>
      <c r="M8" s="20"/>
      <c r="N8" s="20"/>
      <c r="O8" s="20"/>
      <c r="P8" s="11"/>
      <c r="R8" s="21">
        <v>15</v>
      </c>
      <c r="S8" s="22">
        <v>10.26</v>
      </c>
      <c r="T8" s="13"/>
      <c r="U8" s="14">
        <f>IF($R8&gt;($Q$20+$P8+$S8),CONCATENATE(R8-$Q$20-$P8-$S8," €"),0)</f>
        <v>0</v>
      </c>
      <c r="V8" s="15" t="str">
        <f>IF($R8&lt;($Q$20+$P8+$S8),CONCATENATE(-($R8-($Q$20+$P8)-$S8)," €"),0)</f>
        <v>4,01 €</v>
      </c>
      <c r="W8" s="23" t="str">
        <f>IF(OR(SUM(H8:L8)=($R8-$S8-$U8),SUM(H8:L8)=(($R8-S8)+$V8)),"OK - Kein Fehler","FEHLER")</f>
        <v>OK - Kein Fehler</v>
      </c>
      <c r="Y8" t="s">
        <v>21</v>
      </c>
    </row>
    <row r="9" spans="2:25" x14ac:dyDescent="0.25">
      <c r="B9" s="1" t="s">
        <v>22</v>
      </c>
      <c r="C9" s="16">
        <f t="shared" si="0"/>
        <v>2.19</v>
      </c>
      <c r="D9" s="16">
        <f t="shared" si="0"/>
        <v>2.19</v>
      </c>
      <c r="E9" s="16">
        <f t="shared" si="0"/>
        <v>2.19</v>
      </c>
      <c r="F9" s="16">
        <f t="shared" si="0"/>
        <v>1.94</v>
      </c>
      <c r="G9" s="16">
        <f t="shared" si="0"/>
        <v>1.75</v>
      </c>
      <c r="H9" s="20">
        <f t="shared" si="0"/>
        <v>1.75</v>
      </c>
      <c r="I9" s="20">
        <f t="shared" si="0"/>
        <v>1.75</v>
      </c>
      <c r="J9" s="20">
        <f t="shared" si="0"/>
        <v>1.75</v>
      </c>
      <c r="K9" s="20">
        <f t="shared" si="0"/>
        <v>1.75</v>
      </c>
      <c r="L9" s="20">
        <f t="shared" si="0"/>
        <v>1.75</v>
      </c>
      <c r="M9" s="20"/>
      <c r="N9" s="20"/>
      <c r="O9" s="20"/>
      <c r="P9" s="11"/>
      <c r="R9" s="21">
        <v>0</v>
      </c>
      <c r="S9" s="22">
        <v>10.26</v>
      </c>
      <c r="T9" s="13"/>
      <c r="U9" s="14">
        <f t="shared" ref="U9:U16" si="1">IF($R9&gt;($Q$20+$P9+$S9),CONCATENATE(R9-$Q$20-$P9-$S9," €"),0)</f>
        <v>0</v>
      </c>
      <c r="V9" s="15" t="str">
        <f t="shared" ref="V9:V16" si="2">IF($R9&lt;($Q$20+$P9+$S9),CONCATENATE(-($R9-($Q$20+$P9)-$S9)," €"),0)</f>
        <v>19,01 €</v>
      </c>
      <c r="W9" s="23" t="str">
        <f t="shared" ref="W9:W16" si="3">IF(OR(SUM(H9:L9)=($R9-$S9-$U9),SUM(H9:L9)=(($R9-S9)+$V9)),"OK - Kein Fehler","FEHLER")</f>
        <v>OK - Kein Fehler</v>
      </c>
      <c r="Y9" t="s">
        <v>22</v>
      </c>
    </row>
    <row r="10" spans="2:25" x14ac:dyDescent="0.25">
      <c r="B10" s="1" t="s">
        <v>23</v>
      </c>
      <c r="C10" s="16">
        <f t="shared" si="0"/>
        <v>2.19</v>
      </c>
      <c r="D10" s="16">
        <f t="shared" si="0"/>
        <v>2.19</v>
      </c>
      <c r="E10" s="16">
        <f t="shared" si="0"/>
        <v>2.19</v>
      </c>
      <c r="F10" s="16">
        <f t="shared" si="0"/>
        <v>1.94</v>
      </c>
      <c r="G10" s="16">
        <f t="shared" si="0"/>
        <v>1.75</v>
      </c>
      <c r="H10" s="20">
        <f t="shared" si="0"/>
        <v>1.75</v>
      </c>
      <c r="I10" s="20">
        <f t="shared" si="0"/>
        <v>1.75</v>
      </c>
      <c r="J10" s="20">
        <f t="shared" si="0"/>
        <v>1.75</v>
      </c>
      <c r="K10" s="20">
        <f t="shared" si="0"/>
        <v>1.75</v>
      </c>
      <c r="L10" s="20">
        <f t="shared" si="0"/>
        <v>1.75</v>
      </c>
      <c r="M10" s="20"/>
      <c r="N10" s="20"/>
      <c r="O10" s="20"/>
      <c r="P10" s="11"/>
      <c r="R10" s="21">
        <v>10</v>
      </c>
      <c r="S10" s="22">
        <v>10.26</v>
      </c>
      <c r="T10" s="13"/>
      <c r="U10" s="14">
        <f t="shared" si="1"/>
        <v>0</v>
      </c>
      <c r="V10" s="15" t="str">
        <f t="shared" si="2"/>
        <v>9,01 €</v>
      </c>
      <c r="W10" s="23" t="str">
        <f t="shared" si="3"/>
        <v>OK - Kein Fehler</v>
      </c>
      <c r="Y10" t="s">
        <v>23</v>
      </c>
    </row>
    <row r="11" spans="2:25" x14ac:dyDescent="0.25">
      <c r="B11" s="1" t="s">
        <v>24</v>
      </c>
      <c r="C11" s="16">
        <f t="shared" si="0"/>
        <v>2.19</v>
      </c>
      <c r="D11" s="16">
        <f t="shared" si="0"/>
        <v>2.19</v>
      </c>
      <c r="E11" s="16">
        <f t="shared" si="0"/>
        <v>2.19</v>
      </c>
      <c r="F11" s="16">
        <f t="shared" si="0"/>
        <v>1.94</v>
      </c>
      <c r="G11" s="16">
        <f t="shared" si="0"/>
        <v>1.75</v>
      </c>
      <c r="H11" s="20">
        <f t="shared" si="0"/>
        <v>1.75</v>
      </c>
      <c r="I11" s="20">
        <f t="shared" si="0"/>
        <v>1.75</v>
      </c>
      <c r="J11" s="20">
        <f t="shared" si="0"/>
        <v>1.75</v>
      </c>
      <c r="K11" s="20">
        <f t="shared" si="0"/>
        <v>1.75</v>
      </c>
      <c r="L11" s="20">
        <f t="shared" si="0"/>
        <v>1.75</v>
      </c>
      <c r="M11" s="20"/>
      <c r="N11" s="20"/>
      <c r="O11" s="20"/>
      <c r="P11" s="11"/>
      <c r="R11" s="21">
        <v>15</v>
      </c>
      <c r="S11" s="22">
        <v>10.26</v>
      </c>
      <c r="T11" s="13"/>
      <c r="U11" s="14">
        <f t="shared" si="1"/>
        <v>0</v>
      </c>
      <c r="V11" s="15" t="str">
        <f t="shared" si="2"/>
        <v>4,01 €</v>
      </c>
      <c r="W11" s="23" t="str">
        <f t="shared" si="3"/>
        <v>OK - Kein Fehler</v>
      </c>
      <c r="Y11" t="s">
        <v>24</v>
      </c>
    </row>
    <row r="12" spans="2:25" x14ac:dyDescent="0.25">
      <c r="B12" s="1" t="s">
        <v>25</v>
      </c>
      <c r="C12" s="16">
        <f t="shared" si="0"/>
        <v>2.19</v>
      </c>
      <c r="D12" s="16">
        <f t="shared" si="0"/>
        <v>2.19</v>
      </c>
      <c r="E12" s="16">
        <f t="shared" si="0"/>
        <v>2.19</v>
      </c>
      <c r="F12" s="16">
        <f t="shared" si="0"/>
        <v>1.94</v>
      </c>
      <c r="G12" s="16">
        <f t="shared" si="0"/>
        <v>1.75</v>
      </c>
      <c r="H12" s="20">
        <f t="shared" si="0"/>
        <v>1.75</v>
      </c>
      <c r="I12" s="20">
        <f t="shared" si="0"/>
        <v>1.75</v>
      </c>
      <c r="J12" s="20">
        <f t="shared" si="0"/>
        <v>1.75</v>
      </c>
      <c r="K12" s="20">
        <f t="shared" si="0"/>
        <v>1.75</v>
      </c>
      <c r="L12" s="20">
        <f t="shared" si="0"/>
        <v>1.75</v>
      </c>
      <c r="M12" s="20"/>
      <c r="N12" s="20"/>
      <c r="O12" s="20"/>
      <c r="P12" s="11"/>
      <c r="R12" s="21">
        <v>20</v>
      </c>
      <c r="S12" s="22">
        <v>10.26</v>
      </c>
      <c r="T12" s="13"/>
      <c r="U12" s="14" t="str">
        <f t="shared" si="1"/>
        <v>0,99 €</v>
      </c>
      <c r="V12" s="15">
        <f t="shared" si="2"/>
        <v>0</v>
      </c>
      <c r="W12" s="23" t="str">
        <f t="shared" si="3"/>
        <v>OK - Kein Fehler</v>
      </c>
      <c r="Y12" t="s">
        <v>25</v>
      </c>
    </row>
    <row r="13" spans="2:25" x14ac:dyDescent="0.25">
      <c r="B13" s="1" t="s">
        <v>26</v>
      </c>
      <c r="C13" s="16">
        <f t="shared" si="0"/>
        <v>2.19</v>
      </c>
      <c r="D13" s="16">
        <f t="shared" si="0"/>
        <v>2.19</v>
      </c>
      <c r="E13" s="16">
        <f t="shared" si="0"/>
        <v>2.19</v>
      </c>
      <c r="F13" s="16">
        <f t="shared" si="0"/>
        <v>1.94</v>
      </c>
      <c r="G13" s="16">
        <f t="shared" si="0"/>
        <v>1.75</v>
      </c>
      <c r="H13" s="20">
        <f t="shared" si="0"/>
        <v>1.75</v>
      </c>
      <c r="I13" s="20">
        <f t="shared" si="0"/>
        <v>1.75</v>
      </c>
      <c r="J13" s="20">
        <f t="shared" si="0"/>
        <v>1.75</v>
      </c>
      <c r="K13" s="20">
        <f t="shared" si="0"/>
        <v>1.75</v>
      </c>
      <c r="L13" s="20">
        <f t="shared" si="0"/>
        <v>1.75</v>
      </c>
      <c r="M13" s="20"/>
      <c r="N13" s="20"/>
      <c r="O13" s="20"/>
      <c r="P13" s="11"/>
      <c r="R13" s="21">
        <v>20</v>
      </c>
      <c r="S13" s="22">
        <v>10.26</v>
      </c>
      <c r="T13" s="13"/>
      <c r="U13" s="14" t="str">
        <f t="shared" si="1"/>
        <v>0,99 €</v>
      </c>
      <c r="V13" s="15">
        <f t="shared" si="2"/>
        <v>0</v>
      </c>
      <c r="W13" s="23" t="str">
        <f t="shared" si="3"/>
        <v>OK - Kein Fehler</v>
      </c>
      <c r="Y13" t="s">
        <v>26</v>
      </c>
    </row>
    <row r="14" spans="2:25" x14ac:dyDescent="0.25">
      <c r="B14" s="1" t="s">
        <v>27</v>
      </c>
      <c r="C14" s="16"/>
      <c r="D14" s="16"/>
      <c r="E14" s="16"/>
      <c r="F14" s="16">
        <f t="shared" si="0"/>
        <v>1.94</v>
      </c>
      <c r="G14" s="16">
        <f t="shared" si="0"/>
        <v>1.75</v>
      </c>
      <c r="H14" s="20">
        <f t="shared" si="0"/>
        <v>1.75</v>
      </c>
      <c r="I14" s="20">
        <f t="shared" si="0"/>
        <v>1.75</v>
      </c>
      <c r="J14" s="20">
        <f t="shared" si="0"/>
        <v>1.75</v>
      </c>
      <c r="K14" s="20">
        <f t="shared" si="0"/>
        <v>1.75</v>
      </c>
      <c r="L14" s="20">
        <f t="shared" si="0"/>
        <v>1.75</v>
      </c>
      <c r="M14" s="20"/>
      <c r="N14" s="20"/>
      <c r="O14" s="20"/>
      <c r="P14" s="11"/>
      <c r="R14" s="21">
        <v>0</v>
      </c>
      <c r="S14" s="22">
        <v>3.69</v>
      </c>
      <c r="T14" s="13"/>
      <c r="U14" s="14">
        <f t="shared" si="1"/>
        <v>0</v>
      </c>
      <c r="V14" s="15" t="str">
        <f t="shared" si="2"/>
        <v>12,44 €</v>
      </c>
      <c r="W14" s="23" t="str">
        <f t="shared" si="3"/>
        <v>OK - Kein Fehler</v>
      </c>
      <c r="Y14" t="s">
        <v>27</v>
      </c>
    </row>
    <row r="15" spans="2:25" x14ac:dyDescent="0.25">
      <c r="B15" s="24" t="s">
        <v>28</v>
      </c>
      <c r="C15" s="25"/>
      <c r="D15" s="25"/>
      <c r="E15" s="25"/>
      <c r="F15" s="25"/>
      <c r="G15" s="16">
        <f>G$19</f>
        <v>1.75</v>
      </c>
      <c r="H15" s="20">
        <f>H$19</f>
        <v>1.75</v>
      </c>
      <c r="I15" s="20">
        <f t="shared" si="0"/>
        <v>1.75</v>
      </c>
      <c r="J15" s="20">
        <f t="shared" si="0"/>
        <v>1.75</v>
      </c>
      <c r="K15" s="20">
        <f t="shared" si="0"/>
        <v>1.75</v>
      </c>
      <c r="L15" s="20">
        <f t="shared" si="0"/>
        <v>1.75</v>
      </c>
      <c r="M15" s="26"/>
      <c r="N15" s="26"/>
      <c r="O15" s="26"/>
      <c r="P15" s="11"/>
      <c r="R15" s="21">
        <v>10</v>
      </c>
      <c r="S15" s="22">
        <v>1.75</v>
      </c>
      <c r="T15" s="13"/>
      <c r="U15" s="14">
        <f t="shared" si="1"/>
        <v>0</v>
      </c>
      <c r="V15" s="27" t="str">
        <f>IF($R15&lt;($Q$20+$P15+$S15),CONCATENATE(-($R15-($Q$20+$P15)-$S15)," €"),0)</f>
        <v>0,5 €</v>
      </c>
      <c r="W15" s="23" t="str">
        <f t="shared" si="3"/>
        <v>OK - Kein Fehler</v>
      </c>
      <c r="Y15" t="s">
        <v>28</v>
      </c>
    </row>
    <row r="16" spans="2:25" x14ac:dyDescent="0.25">
      <c r="B16" s="24" t="s">
        <v>29</v>
      </c>
      <c r="C16" s="25"/>
      <c r="D16" s="25"/>
      <c r="E16" s="25"/>
      <c r="F16" s="25"/>
      <c r="G16" s="16"/>
      <c r="H16" s="20">
        <f>H$19</f>
        <v>1.75</v>
      </c>
      <c r="I16" s="20">
        <f t="shared" si="0"/>
        <v>1.75</v>
      </c>
      <c r="J16" s="20">
        <f t="shared" si="0"/>
        <v>1.75</v>
      </c>
      <c r="K16" s="20">
        <f t="shared" si="0"/>
        <v>1.75</v>
      </c>
      <c r="L16" s="20">
        <f t="shared" si="0"/>
        <v>1.75</v>
      </c>
      <c r="M16" s="26"/>
      <c r="N16" s="26"/>
      <c r="O16" s="26"/>
      <c r="P16" s="11"/>
      <c r="R16" s="21">
        <v>10</v>
      </c>
      <c r="S16" s="22">
        <v>0</v>
      </c>
      <c r="T16" s="13"/>
      <c r="U16" s="14" t="str">
        <f t="shared" si="1"/>
        <v>1,25 €</v>
      </c>
      <c r="V16" s="15">
        <f t="shared" si="2"/>
        <v>0</v>
      </c>
      <c r="W16" s="23" t="str">
        <f t="shared" si="3"/>
        <v>OK - Kein Fehler</v>
      </c>
      <c r="Y16" t="s">
        <v>29</v>
      </c>
    </row>
    <row r="17" spans="1:25" x14ac:dyDescent="0.25">
      <c r="B17" s="28" t="s">
        <v>30</v>
      </c>
      <c r="C17" s="29">
        <f>ROWS(C6:C13)</f>
        <v>8</v>
      </c>
      <c r="D17" s="29">
        <f>ROWS(D6:D13)</f>
        <v>8</v>
      </c>
      <c r="E17" s="29">
        <f>ROWS(E6:E13)</f>
        <v>8</v>
      </c>
      <c r="F17" s="29">
        <f>ROWS(F6:F14)</f>
        <v>9</v>
      </c>
      <c r="G17" s="29">
        <f>ROWS(G6:G15)</f>
        <v>10</v>
      </c>
      <c r="H17" s="30">
        <f>ROWS(H7:H16)</f>
        <v>10</v>
      </c>
      <c r="I17" s="30">
        <f t="shared" ref="I17:O17" si="4">ROWS(I7:I16)</f>
        <v>10</v>
      </c>
      <c r="J17" s="30">
        <f t="shared" si="4"/>
        <v>10</v>
      </c>
      <c r="K17" s="30">
        <f t="shared" si="4"/>
        <v>10</v>
      </c>
      <c r="L17" s="30">
        <f t="shared" si="4"/>
        <v>10</v>
      </c>
      <c r="M17" s="30">
        <f t="shared" si="4"/>
        <v>10</v>
      </c>
      <c r="N17" s="30">
        <f t="shared" si="4"/>
        <v>10</v>
      </c>
      <c r="O17" s="30">
        <f t="shared" si="4"/>
        <v>10</v>
      </c>
    </row>
    <row r="18" spans="1:25" x14ac:dyDescent="0.25">
      <c r="B18" s="1"/>
      <c r="C18" s="7"/>
      <c r="D18" s="7"/>
      <c r="E18" s="7"/>
      <c r="F18" s="7"/>
      <c r="G18" s="7"/>
    </row>
    <row r="19" spans="1:25" x14ac:dyDescent="0.25">
      <c r="B19" s="4" t="s">
        <v>31</v>
      </c>
      <c r="C19" s="31">
        <f>ROUND(17.5/C17,2)</f>
        <v>2.19</v>
      </c>
      <c r="D19" s="31">
        <f t="shared" ref="D19:O19" si="5">ROUND(17.5/D17,2)</f>
        <v>2.19</v>
      </c>
      <c r="E19" s="31">
        <f t="shared" si="5"/>
        <v>2.19</v>
      </c>
      <c r="F19" s="31">
        <f t="shared" si="5"/>
        <v>1.94</v>
      </c>
      <c r="G19" s="31">
        <f t="shared" si="5"/>
        <v>1.75</v>
      </c>
      <c r="H19" s="32">
        <f t="shared" si="5"/>
        <v>1.75</v>
      </c>
      <c r="I19" s="32">
        <f t="shared" si="5"/>
        <v>1.75</v>
      </c>
      <c r="J19" s="32">
        <f t="shared" si="5"/>
        <v>1.75</v>
      </c>
      <c r="K19" s="32">
        <f t="shared" si="5"/>
        <v>1.75</v>
      </c>
      <c r="L19" s="32">
        <f t="shared" si="5"/>
        <v>1.75</v>
      </c>
      <c r="M19" s="32">
        <f t="shared" si="5"/>
        <v>1.75</v>
      </c>
      <c r="N19" s="32">
        <f t="shared" si="5"/>
        <v>1.75</v>
      </c>
      <c r="O19" s="32">
        <f t="shared" si="5"/>
        <v>1.75</v>
      </c>
      <c r="V19" s="11"/>
    </row>
    <row r="20" spans="1:25" x14ac:dyDescent="0.25">
      <c r="B20" s="1"/>
      <c r="C20" s="33"/>
      <c r="D20" s="33"/>
      <c r="E20" s="33"/>
      <c r="F20" s="33"/>
      <c r="G20" s="33"/>
      <c r="H20" s="33"/>
      <c r="P20" s="34"/>
      <c r="Q20" s="35">
        <f>ROUND(SUM(H19:L19),2)</f>
        <v>8.75</v>
      </c>
      <c r="R20" s="11"/>
    </row>
    <row r="23" spans="1:25" ht="18.75" x14ac:dyDescent="0.3">
      <c r="E23" s="36" t="s">
        <v>32</v>
      </c>
      <c r="F23" s="37" t="s">
        <v>33</v>
      </c>
      <c r="G23" s="37"/>
      <c r="H23" s="37"/>
      <c r="K23" s="38"/>
      <c r="R23" s="11"/>
      <c r="S23" s="11"/>
      <c r="T23" s="39"/>
    </row>
    <row r="25" spans="1:25" s="1" customFormat="1" x14ac:dyDescent="0.25">
      <c r="A25"/>
      <c r="B25"/>
      <c r="C25"/>
      <c r="D25"/>
      <c r="E25"/>
      <c r="F25"/>
      <c r="H25" s="38"/>
      <c r="P25"/>
      <c r="Q25"/>
      <c r="R25"/>
      <c r="S25"/>
      <c r="T25" s="3"/>
      <c r="U25"/>
      <c r="V25"/>
      <c r="W25"/>
      <c r="X25"/>
      <c r="Y25"/>
    </row>
    <row r="26" spans="1:25" s="1" customFormat="1" x14ac:dyDescent="0.25">
      <c r="A26"/>
      <c r="B26"/>
      <c r="C26"/>
      <c r="D26"/>
      <c r="E26"/>
      <c r="F26"/>
      <c r="H26" s="38"/>
      <c r="P26"/>
      <c r="Q26"/>
      <c r="R26"/>
      <c r="S26"/>
      <c r="T26" s="3"/>
      <c r="U26"/>
      <c r="V26"/>
      <c r="W26"/>
      <c r="X26"/>
      <c r="Y26"/>
    </row>
    <row r="27" spans="1:25" s="1" customFormat="1" x14ac:dyDescent="0.25">
      <c r="A27"/>
      <c r="B27"/>
      <c r="C27"/>
      <c r="D27"/>
      <c r="E27"/>
      <c r="F27"/>
      <c r="H27" s="38"/>
      <c r="P27"/>
      <c r="Q27"/>
      <c r="R27"/>
      <c r="S27"/>
      <c r="T27" s="3"/>
      <c r="U27"/>
      <c r="V27"/>
      <c r="W27"/>
      <c r="X27"/>
      <c r="Y27"/>
    </row>
    <row r="28" spans="1:25" s="1" customFormat="1" x14ac:dyDescent="0.25">
      <c r="A28"/>
      <c r="B28"/>
      <c r="C28"/>
      <c r="D28"/>
      <c r="E28"/>
      <c r="F28"/>
      <c r="H28" s="38"/>
      <c r="P28"/>
      <c r="Q28"/>
      <c r="R28"/>
      <c r="S28"/>
      <c r="T28" s="3"/>
      <c r="U28"/>
      <c r="V28"/>
      <c r="W28"/>
      <c r="X28"/>
      <c r="Y28"/>
    </row>
    <row r="29" spans="1:25" s="1" customFormat="1" x14ac:dyDescent="0.25">
      <c r="A29"/>
      <c r="B29"/>
      <c r="C29"/>
      <c r="D29"/>
      <c r="E29"/>
      <c r="F29"/>
      <c r="H29" s="38"/>
      <c r="P29"/>
      <c r="Q29"/>
      <c r="R29"/>
      <c r="S29"/>
      <c r="T29" s="3"/>
      <c r="U29"/>
      <c r="V29"/>
      <c r="W29"/>
      <c r="X29"/>
      <c r="Y29"/>
    </row>
    <row r="30" spans="1:25" s="1" customFormat="1" x14ac:dyDescent="0.25">
      <c r="A30"/>
      <c r="B30"/>
      <c r="C30"/>
      <c r="D30"/>
      <c r="E30"/>
      <c r="F30"/>
      <c r="H30" s="38"/>
      <c r="P30"/>
      <c r="Q30"/>
      <c r="R30"/>
      <c r="S30"/>
      <c r="T30" s="3"/>
      <c r="U30"/>
      <c r="V30"/>
      <c r="W30"/>
      <c r="X30"/>
      <c r="Y30"/>
    </row>
    <row r="32" spans="1:25" s="1" customFormat="1" x14ac:dyDescent="0.25">
      <c r="A32"/>
      <c r="B32"/>
      <c r="C32"/>
      <c r="D32"/>
      <c r="E32"/>
      <c r="F32"/>
      <c r="H32" s="38"/>
      <c r="P32"/>
      <c r="Q32"/>
      <c r="R32"/>
      <c r="S32"/>
      <c r="T32" s="3"/>
      <c r="U32"/>
      <c r="V32"/>
      <c r="W32"/>
      <c r="X32"/>
      <c r="Y32"/>
    </row>
    <row r="33" spans="1:25" s="1" customFormat="1" x14ac:dyDescent="0.25">
      <c r="A33"/>
      <c r="B33"/>
      <c r="C33"/>
      <c r="D33"/>
      <c r="E33"/>
      <c r="F33"/>
      <c r="H33" s="40"/>
      <c r="P33"/>
      <c r="Q33"/>
      <c r="R33"/>
      <c r="S33"/>
      <c r="T33" s="3"/>
      <c r="U33"/>
      <c r="V33"/>
      <c r="W33"/>
      <c r="X33"/>
      <c r="Y33"/>
    </row>
    <row r="34" spans="1:25" s="1" customFormat="1" x14ac:dyDescent="0.25">
      <c r="A34"/>
      <c r="B34"/>
      <c r="C34"/>
      <c r="D34"/>
      <c r="E34"/>
      <c r="F34"/>
      <c r="H34" s="38"/>
      <c r="P34"/>
      <c r="Q34"/>
      <c r="R34"/>
      <c r="S34"/>
      <c r="T34" s="3"/>
      <c r="U34"/>
      <c r="V34"/>
      <c r="W34"/>
      <c r="X34"/>
      <c r="Y34"/>
    </row>
    <row r="35" spans="1:25" s="1" customFormat="1" x14ac:dyDescent="0.25">
      <c r="A35"/>
      <c r="B35"/>
      <c r="C35"/>
      <c r="D35"/>
      <c r="E35"/>
      <c r="F35"/>
      <c r="H35" s="38"/>
      <c r="P35"/>
      <c r="Q35"/>
      <c r="R35"/>
      <c r="S35"/>
      <c r="T35" s="3"/>
      <c r="U35"/>
      <c r="V35"/>
      <c r="W35"/>
      <c r="X35"/>
      <c r="Y35"/>
    </row>
    <row r="36" spans="1:25" s="1" customFormat="1" x14ac:dyDescent="0.25">
      <c r="A36"/>
      <c r="B36"/>
      <c r="C36"/>
      <c r="D36"/>
      <c r="E36"/>
      <c r="F36"/>
      <c r="H36" s="38"/>
      <c r="P36"/>
      <c r="Q36"/>
      <c r="R36"/>
      <c r="S36"/>
      <c r="T36" s="3"/>
      <c r="U36"/>
      <c r="V36"/>
      <c r="W36"/>
      <c r="X36"/>
      <c r="Y36"/>
    </row>
    <row r="37" spans="1:25" s="1" customFormat="1" x14ac:dyDescent="0.25">
      <c r="A37"/>
      <c r="B37"/>
      <c r="C37"/>
      <c r="D37"/>
      <c r="E37"/>
      <c r="F37"/>
      <c r="P37"/>
      <c r="Q37"/>
      <c r="R37"/>
      <c r="S37"/>
      <c r="T37" s="3"/>
      <c r="U37"/>
      <c r="V37"/>
      <c r="W37"/>
      <c r="X37"/>
      <c r="Y37"/>
    </row>
    <row r="38" spans="1:25" s="1" customFormat="1" x14ac:dyDescent="0.25">
      <c r="A38"/>
      <c r="B38"/>
      <c r="C38"/>
      <c r="D38"/>
      <c r="E38"/>
      <c r="F38"/>
      <c r="H38" s="38"/>
      <c r="P38"/>
      <c r="Q38"/>
      <c r="R38"/>
      <c r="S38"/>
      <c r="T38" s="3"/>
      <c r="U38"/>
      <c r="V38"/>
      <c r="W38"/>
      <c r="X38"/>
      <c r="Y38"/>
    </row>
  </sheetData>
  <mergeCells count="2">
    <mergeCell ref="C4:G4"/>
    <mergeCell ref="F23:H23"/>
  </mergeCells>
  <conditionalFormatting sqref="U6:V16">
    <cfRule type="cellIs" dxfId="1" priority="2" operator="between">
      <formula>0.02</formula>
      <formula>-0.02</formula>
    </cfRule>
  </conditionalFormatting>
  <conditionalFormatting sqref="W8:W16">
    <cfRule type="containsText" dxfId="0" priority="1" operator="containsText" text="OK - Kein Fehler">
      <formula>NOT(ISERROR(SEARCH("OK - Kein Fehler",W8)))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GEZ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Dominick</dc:creator>
  <cp:lastModifiedBy>Dominick</cp:lastModifiedBy>
  <dcterms:created xsi:type="dcterms:W3CDTF">2019-10-02T18:09:18Z</dcterms:created>
  <dcterms:modified xsi:type="dcterms:W3CDTF">2019-10-02T18:10:02Z</dcterms:modified>
</cp:coreProperties>
</file>