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0290" activeTab="1"/>
  </bookViews>
  <sheets>
    <sheet name="Varying exercise dates" sheetId="3" r:id="rId1"/>
    <sheet name="Product&amp;EPE" sheetId="2" r:id="rId2"/>
    <sheet name="Model" sheetId="1" r:id="rId3"/>
  </sheets>
  <calcPr calcId="145621" calcMode="manual" calcOnSave="0"/>
</workbook>
</file>

<file path=xl/calcChain.xml><?xml version="1.0" encoding="utf-8"?>
<calcChain xmlns="http://schemas.openxmlformats.org/spreadsheetml/2006/main">
  <c r="C17" i="3" l="1"/>
  <c r="B12" i="2"/>
  <c r="D13" i="3"/>
  <c r="D14" i="3"/>
  <c r="D15" i="3"/>
  <c r="D12" i="3"/>
  <c r="C19" i="2" l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B144" i="2" s="1"/>
  <c r="B145" i="2" s="1"/>
  <c r="B146" i="2" s="1"/>
  <c r="C16" i="2" l="1"/>
  <c r="G9" i="1"/>
  <c r="C5" i="1" l="1"/>
  <c r="B9" i="1"/>
  <c r="C18" i="3" l="1"/>
  <c r="C20" i="2"/>
  <c r="B21" i="3"/>
  <c r="C21" i="3" s="1"/>
  <c r="B24" i="3"/>
  <c r="C24" i="3" s="1"/>
  <c r="B23" i="3"/>
  <c r="C23" i="3" s="1"/>
  <c r="B22" i="3"/>
  <c r="C22" i="3" s="1"/>
  <c r="C25" i="2" a="1"/>
  <c r="C31" i="2" l="1"/>
  <c r="C39" i="2"/>
  <c r="C47" i="2"/>
  <c r="C55" i="2"/>
  <c r="C63" i="2"/>
  <c r="C71" i="2"/>
  <c r="C79" i="2"/>
  <c r="C87" i="2"/>
  <c r="C95" i="2"/>
  <c r="C103" i="2"/>
  <c r="C111" i="2"/>
  <c r="C119" i="2"/>
  <c r="C127" i="2"/>
  <c r="C135" i="2"/>
  <c r="C143" i="2"/>
  <c r="C128" i="2"/>
  <c r="C144" i="2"/>
  <c r="C70" i="2"/>
  <c r="C94" i="2"/>
  <c r="C126" i="2"/>
  <c r="C32" i="2"/>
  <c r="C40" i="2"/>
  <c r="C48" i="2"/>
  <c r="C56" i="2"/>
  <c r="C64" i="2"/>
  <c r="C72" i="2"/>
  <c r="C80" i="2"/>
  <c r="C88" i="2"/>
  <c r="C96" i="2"/>
  <c r="C104" i="2"/>
  <c r="C112" i="2"/>
  <c r="C120" i="2"/>
  <c r="C136" i="2"/>
  <c r="C62" i="2"/>
  <c r="C118" i="2"/>
  <c r="C25" i="2"/>
  <c r="C33" i="2"/>
  <c r="C41" i="2"/>
  <c r="C49" i="2"/>
  <c r="C57" i="2"/>
  <c r="C65" i="2"/>
  <c r="C73" i="2"/>
  <c r="C81" i="2"/>
  <c r="C89" i="2"/>
  <c r="C97" i="2"/>
  <c r="C105" i="2"/>
  <c r="C113" i="2"/>
  <c r="C121" i="2"/>
  <c r="C129" i="2"/>
  <c r="C137" i="2"/>
  <c r="C145" i="2"/>
  <c r="C42" i="2"/>
  <c r="C58" i="2"/>
  <c r="C74" i="2"/>
  <c r="C82" i="2"/>
  <c r="C98" i="2"/>
  <c r="C114" i="2"/>
  <c r="C122" i="2"/>
  <c r="C138" i="2"/>
  <c r="C139" i="2"/>
  <c r="C29" i="2"/>
  <c r="C53" i="2"/>
  <c r="C77" i="2"/>
  <c r="C117" i="2"/>
  <c r="C141" i="2"/>
  <c r="C54" i="2"/>
  <c r="C102" i="2"/>
  <c r="C26" i="2"/>
  <c r="C34" i="2"/>
  <c r="C50" i="2"/>
  <c r="C66" i="2"/>
  <c r="C90" i="2"/>
  <c r="C106" i="2"/>
  <c r="C130" i="2"/>
  <c r="C146" i="2"/>
  <c r="C27" i="2"/>
  <c r="C35" i="2"/>
  <c r="C43" i="2"/>
  <c r="C51" i="2"/>
  <c r="C59" i="2"/>
  <c r="C67" i="2"/>
  <c r="C75" i="2"/>
  <c r="C83" i="2"/>
  <c r="C91" i="2"/>
  <c r="C99" i="2"/>
  <c r="C107" i="2"/>
  <c r="C115" i="2"/>
  <c r="C123" i="2"/>
  <c r="C131" i="2"/>
  <c r="C45" i="2"/>
  <c r="C69" i="2"/>
  <c r="C85" i="2"/>
  <c r="C101" i="2"/>
  <c r="C133" i="2"/>
  <c r="C30" i="2"/>
  <c r="C86" i="2"/>
  <c r="C134" i="2"/>
  <c r="C28" i="2"/>
  <c r="C36" i="2"/>
  <c r="C44" i="2"/>
  <c r="C52" i="2"/>
  <c r="C60" i="2"/>
  <c r="C68" i="2"/>
  <c r="C76" i="2"/>
  <c r="C84" i="2"/>
  <c r="C92" i="2"/>
  <c r="C100" i="2"/>
  <c r="C108" i="2"/>
  <c r="C116" i="2"/>
  <c r="C124" i="2"/>
  <c r="C132" i="2"/>
  <c r="C140" i="2"/>
  <c r="C37" i="2"/>
  <c r="C61" i="2"/>
  <c r="C93" i="2"/>
  <c r="C109" i="2"/>
  <c r="C125" i="2"/>
  <c r="C38" i="2"/>
  <c r="C78" i="2"/>
  <c r="C110" i="2"/>
  <c r="C142" i="2"/>
  <c r="C46" i="2"/>
</calcChain>
</file>

<file path=xl/sharedStrings.xml><?xml version="1.0" encoding="utf-8"?>
<sst xmlns="http://schemas.openxmlformats.org/spreadsheetml/2006/main" count="53" uniqueCount="34">
  <si>
    <t>name</t>
  </si>
  <si>
    <t>HWDemo</t>
  </si>
  <si>
    <t>meanReversion</t>
  </si>
  <si>
    <t>flatVol</t>
  </si>
  <si>
    <t>baseCurve</t>
  </si>
  <si>
    <t>forecastIndices</t>
  </si>
  <si>
    <t>ZARSwap</t>
  </si>
  <si>
    <t>currency</t>
  </si>
  <si>
    <t>ZAR</t>
  </si>
  <si>
    <t>dates</t>
  </si>
  <si>
    <t>rates</t>
  </si>
  <si>
    <t>QSA.CreateHWModelDemo</t>
  </si>
  <si>
    <t>JIBAR3M</t>
  </si>
  <si>
    <t>startDate</t>
  </si>
  <si>
    <t>tenor</t>
  </si>
  <si>
    <t>5y</t>
  </si>
  <si>
    <t>rate</t>
  </si>
  <si>
    <t>payFixed</t>
  </si>
  <si>
    <t>notional</t>
  </si>
  <si>
    <t>products</t>
  </si>
  <si>
    <t>SwapsEPE</t>
  </si>
  <si>
    <t>valueDate</t>
  </si>
  <si>
    <t>forwardValueDates</t>
  </si>
  <si>
    <t>model</t>
  </si>
  <si>
    <t>nSims</t>
  </si>
  <si>
    <t>QSA.EPE</t>
  </si>
  <si>
    <t>BermudanSwaption0001</t>
  </si>
  <si>
    <t>exerciseDates</t>
  </si>
  <si>
    <t>longOptionality</t>
  </si>
  <si>
    <t>QSA.CreateZARBermudanSwaption</t>
  </si>
  <si>
    <t>Swaption1Ex</t>
  </si>
  <si>
    <t>Swaption2Ex</t>
  </si>
  <si>
    <t>Swaption3Ex</t>
  </si>
  <si>
    <t>Swaption4Ex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</si>
</sst>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10" fontId="0" fillId="4" borderId="0" xfId="1" applyNumberFormat="1" applyFont="1" applyFill="1"/>
    <xf numFmtId="0" fontId="0" fillId="5" borderId="0" xfId="0" applyFill="1"/>
    <xf numFmtId="15" fontId="0" fillId="4" borderId="0" xfId="0" applyNumberFormat="1" applyFill="1"/>
    <xf numFmtId="10" fontId="0" fillId="4" borderId="0" xfId="0" applyNumberFormat="1" applyFill="1"/>
    <xf numFmtId="4" fontId="0" fillId="4" borderId="0" xfId="0" applyNumberFormat="1" applyFill="1"/>
    <xf numFmtId="15" fontId="0" fillId="5" borderId="0" xfId="0" applyNumberFormat="1" applyFill="1"/>
    <xf numFmtId="4" fontId="0" fillId="3" borderId="0" xfId="0" applyNumberFormat="1" applyFill="1"/>
  </cellXfs>
  <cellStyles count="2"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Z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'Product&amp;EPE'!$B$25:$B$146</c:f>
              <c:numCache>
                <c:formatCode>d\-mmm\-yy</c:formatCode>
                <c:ptCount val="122"/>
                <c:pt idx="0">
                  <c:v>42675</c:v>
                </c:pt>
                <c:pt idx="1">
                  <c:v>42690</c:v>
                </c:pt>
                <c:pt idx="2">
                  <c:v>42705</c:v>
                </c:pt>
                <c:pt idx="3">
                  <c:v>42720</c:v>
                </c:pt>
                <c:pt idx="4">
                  <c:v>42735</c:v>
                </c:pt>
                <c:pt idx="5">
                  <c:v>42750</c:v>
                </c:pt>
                <c:pt idx="6">
                  <c:v>42765</c:v>
                </c:pt>
                <c:pt idx="7">
                  <c:v>42780</c:v>
                </c:pt>
                <c:pt idx="8">
                  <c:v>42795</c:v>
                </c:pt>
                <c:pt idx="9">
                  <c:v>42810</c:v>
                </c:pt>
                <c:pt idx="10">
                  <c:v>42825</c:v>
                </c:pt>
                <c:pt idx="11">
                  <c:v>42840</c:v>
                </c:pt>
                <c:pt idx="12">
                  <c:v>42855</c:v>
                </c:pt>
                <c:pt idx="13">
                  <c:v>42870</c:v>
                </c:pt>
                <c:pt idx="14">
                  <c:v>42885</c:v>
                </c:pt>
                <c:pt idx="15">
                  <c:v>42900</c:v>
                </c:pt>
                <c:pt idx="16">
                  <c:v>42915</c:v>
                </c:pt>
                <c:pt idx="17">
                  <c:v>42930</c:v>
                </c:pt>
                <c:pt idx="18">
                  <c:v>42945</c:v>
                </c:pt>
                <c:pt idx="19">
                  <c:v>42960</c:v>
                </c:pt>
                <c:pt idx="20">
                  <c:v>42975</c:v>
                </c:pt>
                <c:pt idx="21">
                  <c:v>42990</c:v>
                </c:pt>
                <c:pt idx="22">
                  <c:v>43005</c:v>
                </c:pt>
                <c:pt idx="23">
                  <c:v>43020</c:v>
                </c:pt>
                <c:pt idx="24">
                  <c:v>43035</c:v>
                </c:pt>
                <c:pt idx="25">
                  <c:v>43050</c:v>
                </c:pt>
                <c:pt idx="26">
                  <c:v>43065</c:v>
                </c:pt>
                <c:pt idx="27">
                  <c:v>43080</c:v>
                </c:pt>
                <c:pt idx="28">
                  <c:v>43095</c:v>
                </c:pt>
                <c:pt idx="29">
                  <c:v>43110</c:v>
                </c:pt>
                <c:pt idx="30">
                  <c:v>43125</c:v>
                </c:pt>
                <c:pt idx="31">
                  <c:v>43140</c:v>
                </c:pt>
                <c:pt idx="32">
                  <c:v>43155</c:v>
                </c:pt>
                <c:pt idx="33">
                  <c:v>43170</c:v>
                </c:pt>
                <c:pt idx="34">
                  <c:v>43185</c:v>
                </c:pt>
                <c:pt idx="35">
                  <c:v>43200</c:v>
                </c:pt>
                <c:pt idx="36">
                  <c:v>43215</c:v>
                </c:pt>
                <c:pt idx="37">
                  <c:v>43230</c:v>
                </c:pt>
                <c:pt idx="38">
                  <c:v>43245</c:v>
                </c:pt>
                <c:pt idx="39">
                  <c:v>43260</c:v>
                </c:pt>
                <c:pt idx="40">
                  <c:v>43275</c:v>
                </c:pt>
                <c:pt idx="41">
                  <c:v>43290</c:v>
                </c:pt>
                <c:pt idx="42">
                  <c:v>43305</c:v>
                </c:pt>
                <c:pt idx="43">
                  <c:v>43320</c:v>
                </c:pt>
                <c:pt idx="44">
                  <c:v>43335</c:v>
                </c:pt>
                <c:pt idx="45">
                  <c:v>43350</c:v>
                </c:pt>
                <c:pt idx="46">
                  <c:v>43365</c:v>
                </c:pt>
                <c:pt idx="47">
                  <c:v>43380</c:v>
                </c:pt>
                <c:pt idx="48">
                  <c:v>43395</c:v>
                </c:pt>
                <c:pt idx="49">
                  <c:v>43410</c:v>
                </c:pt>
                <c:pt idx="50">
                  <c:v>43425</c:v>
                </c:pt>
                <c:pt idx="51">
                  <c:v>43440</c:v>
                </c:pt>
                <c:pt idx="52">
                  <c:v>43455</c:v>
                </c:pt>
                <c:pt idx="53">
                  <c:v>43470</c:v>
                </c:pt>
                <c:pt idx="54">
                  <c:v>43485</c:v>
                </c:pt>
                <c:pt idx="55">
                  <c:v>43500</c:v>
                </c:pt>
                <c:pt idx="56">
                  <c:v>43515</c:v>
                </c:pt>
                <c:pt idx="57">
                  <c:v>43530</c:v>
                </c:pt>
                <c:pt idx="58">
                  <c:v>43545</c:v>
                </c:pt>
                <c:pt idx="59">
                  <c:v>43560</c:v>
                </c:pt>
                <c:pt idx="60">
                  <c:v>43575</c:v>
                </c:pt>
                <c:pt idx="61">
                  <c:v>43590</c:v>
                </c:pt>
                <c:pt idx="62">
                  <c:v>43605</c:v>
                </c:pt>
                <c:pt idx="63">
                  <c:v>43620</c:v>
                </c:pt>
                <c:pt idx="64">
                  <c:v>43635</c:v>
                </c:pt>
                <c:pt idx="65">
                  <c:v>43650</c:v>
                </c:pt>
                <c:pt idx="66">
                  <c:v>43665</c:v>
                </c:pt>
                <c:pt idx="67">
                  <c:v>43680</c:v>
                </c:pt>
                <c:pt idx="68">
                  <c:v>43695</c:v>
                </c:pt>
                <c:pt idx="69">
                  <c:v>43710</c:v>
                </c:pt>
                <c:pt idx="70">
                  <c:v>43725</c:v>
                </c:pt>
                <c:pt idx="71">
                  <c:v>43740</c:v>
                </c:pt>
                <c:pt idx="72">
                  <c:v>43755</c:v>
                </c:pt>
                <c:pt idx="73">
                  <c:v>43770</c:v>
                </c:pt>
                <c:pt idx="74">
                  <c:v>43785</c:v>
                </c:pt>
                <c:pt idx="75">
                  <c:v>43800</c:v>
                </c:pt>
                <c:pt idx="76">
                  <c:v>43815</c:v>
                </c:pt>
                <c:pt idx="77">
                  <c:v>43830</c:v>
                </c:pt>
                <c:pt idx="78">
                  <c:v>43845</c:v>
                </c:pt>
                <c:pt idx="79">
                  <c:v>43860</c:v>
                </c:pt>
                <c:pt idx="80">
                  <c:v>43875</c:v>
                </c:pt>
                <c:pt idx="81">
                  <c:v>43890</c:v>
                </c:pt>
                <c:pt idx="82">
                  <c:v>43905</c:v>
                </c:pt>
                <c:pt idx="83">
                  <c:v>43920</c:v>
                </c:pt>
                <c:pt idx="84">
                  <c:v>43935</c:v>
                </c:pt>
                <c:pt idx="85">
                  <c:v>43950</c:v>
                </c:pt>
                <c:pt idx="86">
                  <c:v>43965</c:v>
                </c:pt>
                <c:pt idx="87">
                  <c:v>43980</c:v>
                </c:pt>
                <c:pt idx="88">
                  <c:v>43995</c:v>
                </c:pt>
                <c:pt idx="89">
                  <c:v>44010</c:v>
                </c:pt>
                <c:pt idx="90">
                  <c:v>44025</c:v>
                </c:pt>
                <c:pt idx="91">
                  <c:v>44040</c:v>
                </c:pt>
                <c:pt idx="92">
                  <c:v>44055</c:v>
                </c:pt>
                <c:pt idx="93">
                  <c:v>44070</c:v>
                </c:pt>
                <c:pt idx="94">
                  <c:v>44085</c:v>
                </c:pt>
                <c:pt idx="95">
                  <c:v>44100</c:v>
                </c:pt>
                <c:pt idx="96">
                  <c:v>44115</c:v>
                </c:pt>
                <c:pt idx="97">
                  <c:v>44130</c:v>
                </c:pt>
                <c:pt idx="98">
                  <c:v>44145</c:v>
                </c:pt>
                <c:pt idx="99">
                  <c:v>44160</c:v>
                </c:pt>
                <c:pt idx="100">
                  <c:v>44175</c:v>
                </c:pt>
                <c:pt idx="101">
                  <c:v>44190</c:v>
                </c:pt>
                <c:pt idx="102">
                  <c:v>44205</c:v>
                </c:pt>
                <c:pt idx="103">
                  <c:v>44220</c:v>
                </c:pt>
                <c:pt idx="104">
                  <c:v>44235</c:v>
                </c:pt>
                <c:pt idx="105">
                  <c:v>44250</c:v>
                </c:pt>
                <c:pt idx="106">
                  <c:v>44265</c:v>
                </c:pt>
                <c:pt idx="107">
                  <c:v>44280</c:v>
                </c:pt>
                <c:pt idx="108">
                  <c:v>44295</c:v>
                </c:pt>
                <c:pt idx="109">
                  <c:v>44310</c:v>
                </c:pt>
                <c:pt idx="110">
                  <c:v>44325</c:v>
                </c:pt>
                <c:pt idx="111">
                  <c:v>44340</c:v>
                </c:pt>
                <c:pt idx="112">
                  <c:v>44355</c:v>
                </c:pt>
                <c:pt idx="113">
                  <c:v>44370</c:v>
                </c:pt>
                <c:pt idx="114">
                  <c:v>44385</c:v>
                </c:pt>
                <c:pt idx="115">
                  <c:v>44400</c:v>
                </c:pt>
                <c:pt idx="116">
                  <c:v>44415</c:v>
                </c:pt>
                <c:pt idx="117">
                  <c:v>44430</c:v>
                </c:pt>
                <c:pt idx="118">
                  <c:v>44445</c:v>
                </c:pt>
                <c:pt idx="119">
                  <c:v>44460</c:v>
                </c:pt>
                <c:pt idx="120">
                  <c:v>44475</c:v>
                </c:pt>
                <c:pt idx="121">
                  <c:v>44490</c:v>
                </c:pt>
              </c:numCache>
            </c:numRef>
          </c:cat>
          <c:val>
            <c:numRef>
              <c:f>'Product&amp;EPE'!$C$25:$C$146</c:f>
              <c:numCache>
                <c:formatCode>#,##0.00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0.58766449057314163</c:v>
                </c:pt>
                <c:pt idx="5">
                  <c:v>0.33330954272205415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0.16095383044728206</c:v>
                </c:pt>
                <c:pt idx="11">
                  <c:v>2.287870045080393</c:v>
                </c:pt>
                <c:pt idx="12">
                  <c:v>0.45330458066640766</c:v>
                </c:pt>
                <c:pt idx="13">
                  <c:v>2.4650942759317331</c:v>
                </c:pt>
                <c:pt idx="14">
                  <c:v>0.3435804514881779</c:v>
                </c:pt>
                <c:pt idx="15">
                  <c:v>6.4394953071166761</c:v>
                </c:pt>
                <c:pt idx="16">
                  <c:v>15.432070455697964</c:v>
                </c:pt>
                <c:pt idx="17">
                  <c:v>12.606054757416631</c:v>
                </c:pt>
                <c:pt idx="18">
                  <c:v>12.457713634014713</c:v>
                </c:pt>
                <c:pt idx="19">
                  <c:v>10.686992351896832</c:v>
                </c:pt>
                <c:pt idx="20">
                  <c:v>12.195249894161828</c:v>
                </c:pt>
                <c:pt idx="21">
                  <c:v>11.294221892745716</c:v>
                </c:pt>
                <c:pt idx="22">
                  <c:v>9.4098841146912946</c:v>
                </c:pt>
                <c:pt idx="23">
                  <c:v>3.7370042565768635</c:v>
                </c:pt>
                <c:pt idx="24">
                  <c:v>3.884872441489903</c:v>
                </c:pt>
                <c:pt idx="25">
                  <c:v>6.6806074316484079</c:v>
                </c:pt>
                <c:pt idx="26">
                  <c:v>5.2818599662227257</c:v>
                </c:pt>
                <c:pt idx="27">
                  <c:v>5.0306173714740856</c:v>
                </c:pt>
                <c:pt idx="28">
                  <c:v>5.0769801450758747</c:v>
                </c:pt>
                <c:pt idx="29">
                  <c:v>5.5724967934043761</c:v>
                </c:pt>
                <c:pt idx="30">
                  <c:v>4.1951096947929578</c:v>
                </c:pt>
                <c:pt idx="31">
                  <c:v>2.3875447715824505</c:v>
                </c:pt>
                <c:pt idx="32">
                  <c:v>0</c:v>
                </c:pt>
                <c:pt idx="33">
                  <c:v>0</c:v>
                </c:pt>
                <c:pt idx="34">
                  <c:v>0.91050756464516125</c:v>
                </c:pt>
                <c:pt idx="35">
                  <c:v>14.207884605877252</c:v>
                </c:pt>
                <c:pt idx="36">
                  <c:v>20.08437522096602</c:v>
                </c:pt>
                <c:pt idx="37">
                  <c:v>37.248532479395813</c:v>
                </c:pt>
                <c:pt idx="38">
                  <c:v>93.48921668815882</c:v>
                </c:pt>
                <c:pt idx="39">
                  <c:v>140.07363864430579</c:v>
                </c:pt>
                <c:pt idx="40">
                  <c:v>219.48755143385762</c:v>
                </c:pt>
                <c:pt idx="41">
                  <c:v>257.50144333128566</c:v>
                </c:pt>
                <c:pt idx="42">
                  <c:v>287.58051598618971</c:v>
                </c:pt>
                <c:pt idx="43">
                  <c:v>345.71963364839581</c:v>
                </c:pt>
                <c:pt idx="44">
                  <c:v>418.9177123749684</c:v>
                </c:pt>
                <c:pt idx="45">
                  <c:v>484.14215321555065</c:v>
                </c:pt>
                <c:pt idx="46">
                  <c:v>534.1174176641432</c:v>
                </c:pt>
                <c:pt idx="47">
                  <c:v>596.81580883009633</c:v>
                </c:pt>
                <c:pt idx="48">
                  <c:v>641.85927527087085</c:v>
                </c:pt>
                <c:pt idx="49">
                  <c:v>646.78994567192058</c:v>
                </c:pt>
                <c:pt idx="50">
                  <c:v>677.83475841021925</c:v>
                </c:pt>
                <c:pt idx="51">
                  <c:v>711.35828379384827</c:v>
                </c:pt>
                <c:pt idx="52">
                  <c:v>776.4477956452115</c:v>
                </c:pt>
                <c:pt idx="53">
                  <c:v>837.04067831908981</c:v>
                </c:pt>
                <c:pt idx="54">
                  <c:v>903.93467461764351</c:v>
                </c:pt>
                <c:pt idx="55">
                  <c:v>946.65568584893754</c:v>
                </c:pt>
                <c:pt idx="56">
                  <c:v>1012.7239831227166</c:v>
                </c:pt>
                <c:pt idx="57">
                  <c:v>1017.3593473935928</c:v>
                </c:pt>
                <c:pt idx="58">
                  <c:v>1087.4820314195929</c:v>
                </c:pt>
                <c:pt idx="59">
                  <c:v>1160.9007706132393</c:v>
                </c:pt>
                <c:pt idx="60">
                  <c:v>1236.2772736675643</c:v>
                </c:pt>
                <c:pt idx="61">
                  <c:v>1243.7606195230567</c:v>
                </c:pt>
                <c:pt idx="62">
                  <c:v>1292.5399230650826</c:v>
                </c:pt>
                <c:pt idx="63">
                  <c:v>1361.4491862225104</c:v>
                </c:pt>
                <c:pt idx="64">
                  <c:v>1414.2334161517551</c:v>
                </c:pt>
                <c:pt idx="65">
                  <c:v>1483.1305462166843</c:v>
                </c:pt>
                <c:pt idx="66">
                  <c:v>1541.3556137339494</c:v>
                </c:pt>
                <c:pt idx="67">
                  <c:v>1491.5831558670006</c:v>
                </c:pt>
                <c:pt idx="68">
                  <c:v>1530.1479143460551</c:v>
                </c:pt>
                <c:pt idx="69">
                  <c:v>1576.5520669759928</c:v>
                </c:pt>
                <c:pt idx="70">
                  <c:v>1602.8396377079198</c:v>
                </c:pt>
                <c:pt idx="71">
                  <c:v>1621.64031116812</c:v>
                </c:pt>
                <c:pt idx="72">
                  <c:v>1666.831403093038</c:v>
                </c:pt>
                <c:pt idx="73">
                  <c:v>1572.5012179677531</c:v>
                </c:pt>
                <c:pt idx="74">
                  <c:v>1596.3117955128114</c:v>
                </c:pt>
                <c:pt idx="75">
                  <c:v>1617.2074911293325</c:v>
                </c:pt>
                <c:pt idx="76">
                  <c:v>1639.7155379252808</c:v>
                </c:pt>
                <c:pt idx="77">
                  <c:v>1669.0137884368648</c:v>
                </c:pt>
                <c:pt idx="78">
                  <c:v>1704.7734763937137</c:v>
                </c:pt>
                <c:pt idx="79">
                  <c:v>1721.7231158678751</c:v>
                </c:pt>
                <c:pt idx="80">
                  <c:v>1601.3054008782401</c:v>
                </c:pt>
                <c:pt idx="81">
                  <c:v>1620.4898270435031</c:v>
                </c:pt>
                <c:pt idx="82">
                  <c:v>1632.7798332395676</c:v>
                </c:pt>
                <c:pt idx="83">
                  <c:v>1649.145077967486</c:v>
                </c:pt>
                <c:pt idx="84">
                  <c:v>1671.4495178193251</c:v>
                </c:pt>
                <c:pt idx="85">
                  <c:v>1693.9399090570441</c:v>
                </c:pt>
                <c:pt idx="86">
                  <c:v>1539.7720457046748</c:v>
                </c:pt>
                <c:pt idx="87">
                  <c:v>1558.5115652939269</c:v>
                </c:pt>
                <c:pt idx="88">
                  <c:v>1573.2632442473425</c:v>
                </c:pt>
                <c:pt idx="89">
                  <c:v>1592.1479094859324</c:v>
                </c:pt>
                <c:pt idx="90">
                  <c:v>1599.1224529891049</c:v>
                </c:pt>
                <c:pt idx="91">
                  <c:v>1615.786301334294</c:v>
                </c:pt>
                <c:pt idx="92">
                  <c:v>1411.0080210997874</c:v>
                </c:pt>
                <c:pt idx="93">
                  <c:v>1424.2263678418358</c:v>
                </c:pt>
                <c:pt idx="94">
                  <c:v>1435.6297353612122</c:v>
                </c:pt>
                <c:pt idx="95">
                  <c:v>1444.5939620911495</c:v>
                </c:pt>
                <c:pt idx="96">
                  <c:v>1454.9311122201282</c:v>
                </c:pt>
                <c:pt idx="97">
                  <c:v>1473.7640670957662</c:v>
                </c:pt>
                <c:pt idx="98">
                  <c:v>1243.1443655145872</c:v>
                </c:pt>
                <c:pt idx="99">
                  <c:v>1246.458772956863</c:v>
                </c:pt>
                <c:pt idx="100">
                  <c:v>1250.1801245204556</c:v>
                </c:pt>
                <c:pt idx="101">
                  <c:v>1258.4100830775412</c:v>
                </c:pt>
                <c:pt idx="102">
                  <c:v>1268.7283489824581</c:v>
                </c:pt>
                <c:pt idx="103">
                  <c:v>1281.005602806465</c:v>
                </c:pt>
                <c:pt idx="104">
                  <c:v>1029.7735675214969</c:v>
                </c:pt>
                <c:pt idx="105">
                  <c:v>1037.1564459421438</c:v>
                </c:pt>
                <c:pt idx="106">
                  <c:v>1039.5975938678268</c:v>
                </c:pt>
                <c:pt idx="107">
                  <c:v>1045.1321244180285</c:v>
                </c:pt>
                <c:pt idx="108">
                  <c:v>1048.2314218646941</c:v>
                </c:pt>
                <c:pt idx="109">
                  <c:v>1059.2601865500501</c:v>
                </c:pt>
                <c:pt idx="110">
                  <c:v>784.38358582574813</c:v>
                </c:pt>
                <c:pt idx="111">
                  <c:v>784.51568238942559</c:v>
                </c:pt>
                <c:pt idx="112">
                  <c:v>784.59397650783626</c:v>
                </c:pt>
                <c:pt idx="113">
                  <c:v>785.95759562746662</c:v>
                </c:pt>
                <c:pt idx="114">
                  <c:v>787.44073155746662</c:v>
                </c:pt>
                <c:pt idx="115">
                  <c:v>789.2823395128255</c:v>
                </c:pt>
                <c:pt idx="116">
                  <c:v>485.32972976694367</c:v>
                </c:pt>
                <c:pt idx="117">
                  <c:v>479.95788106267059</c:v>
                </c:pt>
                <c:pt idx="118">
                  <c:v>473.81021110626386</c:v>
                </c:pt>
                <c:pt idx="119">
                  <c:v>469.43690998874439</c:v>
                </c:pt>
                <c:pt idx="120">
                  <c:v>464.80849303355564</c:v>
                </c:pt>
                <c:pt idx="121">
                  <c:v>459.815138814985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3040256"/>
        <c:axId val="373045504"/>
      </c:lineChart>
      <c:dateAx>
        <c:axId val="373040256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crossAx val="373045504"/>
        <c:crosses val="autoZero"/>
        <c:auto val="1"/>
        <c:lblOffset val="100"/>
        <c:baseTimeUnit val="days"/>
      </c:dateAx>
      <c:valAx>
        <c:axId val="373045504"/>
        <c:scaling>
          <c:orientation val="minMax"/>
        </c:scaling>
        <c:delete val="0"/>
        <c:axPos val="l"/>
        <c:majorGridlines/>
        <c:numFmt formatCode="#,##0.00" sourceLinked="1"/>
        <c:majorTickMark val="out"/>
        <c:minorTickMark val="none"/>
        <c:tickLblPos val="nextTo"/>
        <c:crossAx val="3730402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1</xdr:row>
      <xdr:rowOff>57150</xdr:rowOff>
    </xdr:from>
    <xdr:to>
      <xdr:col>14</xdr:col>
      <xdr:colOff>76200</xdr:colOff>
      <xdr:row>16</xdr:row>
      <xdr:rowOff>57150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4"/>
  <sheetViews>
    <sheetView workbookViewId="0">
      <selection activeCell="C21" sqref="C21:C24"/>
    </sheetView>
  </sheetViews>
  <sheetFormatPr defaultRowHeight="15" x14ac:dyDescent="0.25"/>
  <cols>
    <col min="2" max="2" width="44.85546875" bestFit="1" customWidth="1"/>
    <col min="3" max="3" width="33.5703125" bestFit="1" customWidth="1"/>
    <col min="4" max="4" width="23.140625" bestFit="1" customWidth="1"/>
    <col min="5" max="5" width="13.5703125" bestFit="1" customWidth="1"/>
  </cols>
  <sheetData>
    <row r="2" spans="2:5" x14ac:dyDescent="0.25">
      <c r="E2" s="2" t="s">
        <v>27</v>
      </c>
    </row>
    <row r="3" spans="2:5" x14ac:dyDescent="0.25">
      <c r="E3" s="7">
        <v>43040</v>
      </c>
    </row>
    <row r="4" spans="2:5" x14ac:dyDescent="0.25">
      <c r="B4" s="2" t="s">
        <v>28</v>
      </c>
      <c r="C4" s="4" t="b">
        <v>0</v>
      </c>
      <c r="E4" s="7">
        <v>43405</v>
      </c>
    </row>
    <row r="5" spans="2:5" x14ac:dyDescent="0.25">
      <c r="B5" s="2" t="s">
        <v>13</v>
      </c>
      <c r="C5" s="7">
        <v>42675</v>
      </c>
      <c r="E5" s="7">
        <v>43770</v>
      </c>
    </row>
    <row r="6" spans="2:5" x14ac:dyDescent="0.25">
      <c r="B6" s="2" t="s">
        <v>14</v>
      </c>
      <c r="C6" s="4" t="s">
        <v>15</v>
      </c>
      <c r="E6" s="7">
        <v>44136</v>
      </c>
    </row>
    <row r="7" spans="2:5" x14ac:dyDescent="0.25">
      <c r="B7" s="2" t="s">
        <v>16</v>
      </c>
      <c r="C7" s="8">
        <v>7.0000000000000007E-2</v>
      </c>
    </row>
    <row r="8" spans="2:5" x14ac:dyDescent="0.25">
      <c r="B8" s="2" t="s">
        <v>17</v>
      </c>
      <c r="C8" s="4" t="b">
        <v>1</v>
      </c>
    </row>
    <row r="9" spans="2:5" x14ac:dyDescent="0.25">
      <c r="B9" s="2" t="s">
        <v>18</v>
      </c>
      <c r="C9" s="9">
        <v>1000000</v>
      </c>
    </row>
    <row r="11" spans="2:5" ht="21" x14ac:dyDescent="0.35">
      <c r="C11" s="1" t="s">
        <v>29</v>
      </c>
    </row>
    <row r="12" spans="2:5" x14ac:dyDescent="0.25">
      <c r="B12" s="2" t="s">
        <v>0</v>
      </c>
      <c r="C12" s="4" t="s">
        <v>30</v>
      </c>
      <c r="D12" s="3" t="str">
        <f>_xll.QSA.CreateZARBermudanSwaption(C12,E3,C4,C5,C6,C7,C8,C9)</f>
        <v>Swaption1Ex.09:10:26-122</v>
      </c>
    </row>
    <row r="13" spans="2:5" x14ac:dyDescent="0.25">
      <c r="B13" s="2" t="s">
        <v>0</v>
      </c>
      <c r="C13" s="4" t="s">
        <v>31</v>
      </c>
      <c r="D13" s="3" t="str">
        <f>_xll.QSA.CreateZARBermudanSwaption(C13,E3:E4,C4,C5,C6,C7,C8,C9)</f>
        <v>Swaption2Ex.09:10:26-119</v>
      </c>
    </row>
    <row r="14" spans="2:5" x14ac:dyDescent="0.25">
      <c r="B14" s="2" t="s">
        <v>0</v>
      </c>
      <c r="C14" s="4" t="s">
        <v>32</v>
      </c>
      <c r="D14" s="3" t="str">
        <f>_xll.QSA.CreateZARBermudanSwaption(C14,E3:E5,C4,C5,C6,C7,C8,C9)</f>
        <v>Swaption3Ex.09:10:26-120</v>
      </c>
    </row>
    <row r="15" spans="2:5" x14ac:dyDescent="0.25">
      <c r="B15" s="2" t="s">
        <v>0</v>
      </c>
      <c r="C15" s="4" t="s">
        <v>33</v>
      </c>
      <c r="D15" s="3" t="str">
        <f>_xll.QSA.CreateZARBermudanSwaption(C15,E3:E6,C4,C5,C6,C7,C8,C9)</f>
        <v>Swaption4Ex.09:10:26-121</v>
      </c>
    </row>
    <row r="17" spans="2:3" x14ac:dyDescent="0.25">
      <c r="B17" s="2" t="s">
        <v>21</v>
      </c>
      <c r="C17" s="10">
        <f>Model!F6</f>
        <v>42675</v>
      </c>
    </row>
    <row r="18" spans="2:3" x14ac:dyDescent="0.25">
      <c r="B18" s="2" t="s">
        <v>23</v>
      </c>
      <c r="C18" s="6" t="str">
        <f>Model!B9</f>
        <v>HWDemo.09:10:26-124</v>
      </c>
    </row>
    <row r="19" spans="2:3" x14ac:dyDescent="0.25">
      <c r="B19" s="2" t="s">
        <v>24</v>
      </c>
      <c r="C19" s="4">
        <v>5000</v>
      </c>
    </row>
    <row r="21" spans="2:3" x14ac:dyDescent="0.25">
      <c r="B21" s="3" t="str">
        <f>_xll.QSA.Value(C12&amp;"Value",D12,$C$17,$C$18,$C$19)</f>
        <v>Swaption1ExValue.09:10:26-125</v>
      </c>
      <c r="C21" s="11">
        <f>_xll.QSA.GetResults(B21,"value")</f>
        <v>-9597.2890686645351</v>
      </c>
    </row>
    <row r="22" spans="2:3" x14ac:dyDescent="0.25">
      <c r="B22" s="3" t="str">
        <f>_xll.QSA.Value(C13&amp;"Value",D13,$C$17,$C$18,$C$19)</f>
        <v>Swaption2ExValue.09:10:28-128</v>
      </c>
      <c r="C22" s="11">
        <f>_xll.QSA.GetResults(B22,"value")</f>
        <v>-11978.432212997121</v>
      </c>
    </row>
    <row r="23" spans="2:3" x14ac:dyDescent="0.25">
      <c r="B23" s="3" t="str">
        <f>_xll.QSA.Value(C14&amp;"Value",D14,$C$17,$C$18,$C$19)</f>
        <v>Swaption3ExValue.09:10:27-127</v>
      </c>
      <c r="C23" s="11">
        <f>_xll.QSA.GetResults(B23,"value")</f>
        <v>-12965.151497549465</v>
      </c>
    </row>
    <row r="24" spans="2:3" x14ac:dyDescent="0.25">
      <c r="B24" s="3" t="str">
        <f>_xll.QSA.Value(C15&amp;"Value",D15,$C$17,$C$18,$C$19)</f>
        <v>Swaption4ExValue.09:10:27-126</v>
      </c>
      <c r="C24" s="11">
        <f>_xll.QSA.GetResults(B24,"value")</f>
        <v>-13296.063937555664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6"/>
  <sheetViews>
    <sheetView tabSelected="1" workbookViewId="0">
      <selection activeCell="F64" sqref="F64"/>
    </sheetView>
  </sheetViews>
  <sheetFormatPr defaultRowHeight="15" x14ac:dyDescent="0.25"/>
  <cols>
    <col min="2" max="2" width="27.85546875" bestFit="1" customWidth="1"/>
    <col min="3" max="3" width="33.5703125" bestFit="1" customWidth="1"/>
    <col min="6" max="6" width="12.7109375" bestFit="1" customWidth="1"/>
  </cols>
  <sheetData>
    <row r="2" spans="2:5" x14ac:dyDescent="0.25">
      <c r="B2" s="2" t="s">
        <v>0</v>
      </c>
      <c r="C2" s="4" t="s">
        <v>26</v>
      </c>
      <c r="E2" s="2" t="s">
        <v>27</v>
      </c>
    </row>
    <row r="3" spans="2:5" x14ac:dyDescent="0.25">
      <c r="E3" s="7">
        <v>43040</v>
      </c>
    </row>
    <row r="4" spans="2:5" x14ac:dyDescent="0.25">
      <c r="B4" s="2" t="s">
        <v>28</v>
      </c>
      <c r="C4" s="4" t="b">
        <v>0</v>
      </c>
      <c r="E4" s="7">
        <v>43405</v>
      </c>
    </row>
    <row r="5" spans="2:5" x14ac:dyDescent="0.25">
      <c r="B5" s="2" t="s">
        <v>13</v>
      </c>
      <c r="C5" s="7">
        <v>42675</v>
      </c>
      <c r="E5" s="7">
        <v>43770</v>
      </c>
    </row>
    <row r="6" spans="2:5" x14ac:dyDescent="0.25">
      <c r="B6" s="2" t="s">
        <v>14</v>
      </c>
      <c r="C6" s="4" t="s">
        <v>15</v>
      </c>
      <c r="E6" s="7">
        <v>44136</v>
      </c>
    </row>
    <row r="7" spans="2:5" x14ac:dyDescent="0.25">
      <c r="B7" s="2" t="s">
        <v>16</v>
      </c>
      <c r="C7" s="8">
        <v>7.0000000000000007E-2</v>
      </c>
    </row>
    <row r="8" spans="2:5" x14ac:dyDescent="0.25">
      <c r="B8" s="2" t="s">
        <v>17</v>
      </c>
      <c r="C8" s="4" t="b">
        <v>1</v>
      </c>
    </row>
    <row r="9" spans="2:5" x14ac:dyDescent="0.25">
      <c r="B9" s="2" t="s">
        <v>18</v>
      </c>
      <c r="C9" s="9">
        <v>1000000</v>
      </c>
    </row>
    <row r="11" spans="2:5" ht="21" x14ac:dyDescent="0.35">
      <c r="B11" s="1" t="s">
        <v>29</v>
      </c>
    </row>
    <row r="12" spans="2:5" x14ac:dyDescent="0.25">
      <c r="B12" s="3" t="str">
        <f>_xll.QSA.CreateZARBermudanSwaption(C2,E3:E4,C4,C5,C6,C7,C8,C9)</f>
        <v>BermudanSwaption0001.09:10:26-118</v>
      </c>
    </row>
    <row r="15" spans="2:5" x14ac:dyDescent="0.25">
      <c r="B15" s="2" t="s">
        <v>0</v>
      </c>
      <c r="C15" s="4" t="s">
        <v>20</v>
      </c>
    </row>
    <row r="16" spans="2:5" x14ac:dyDescent="0.25">
      <c r="B16" s="2" t="s">
        <v>19</v>
      </c>
      <c r="C16" s="6" t="str">
        <f>B12</f>
        <v>BermudanSwaption0001.09:10:26-118</v>
      </c>
    </row>
    <row r="19" spans="2:3" x14ac:dyDescent="0.25">
      <c r="B19" s="2" t="s">
        <v>21</v>
      </c>
      <c r="C19" s="10">
        <f>Model!F6</f>
        <v>42675</v>
      </c>
    </row>
    <row r="20" spans="2:3" x14ac:dyDescent="0.25">
      <c r="B20" s="2" t="s">
        <v>23</v>
      </c>
      <c r="C20" s="6" t="str">
        <f>Model!B9</f>
        <v>HWDemo.09:10:26-124</v>
      </c>
    </row>
    <row r="21" spans="2:3" x14ac:dyDescent="0.25">
      <c r="B21" s="2" t="s">
        <v>24</v>
      </c>
      <c r="C21" s="4">
        <v>5000</v>
      </c>
    </row>
    <row r="23" spans="2:3" ht="21" x14ac:dyDescent="0.35">
      <c r="B23" s="1" t="s">
        <v>25</v>
      </c>
    </row>
    <row r="24" spans="2:3" x14ac:dyDescent="0.25">
      <c r="B24" s="2" t="s">
        <v>22</v>
      </c>
    </row>
    <row r="25" spans="2:3" x14ac:dyDescent="0.25">
      <c r="B25" s="7">
        <f>C19</f>
        <v>42675</v>
      </c>
      <c r="C25" s="11">
        <f t="array" ref="C25:C146">_xll.QSA.EPE(C16,C19,B25:B146,C20,C21)</f>
        <v>0</v>
      </c>
    </row>
    <row r="26" spans="2:3" x14ac:dyDescent="0.25">
      <c r="B26" s="7">
        <f>B25+15</f>
        <v>42690</v>
      </c>
      <c r="C26" s="11">
        <v>0</v>
      </c>
    </row>
    <row r="27" spans="2:3" x14ac:dyDescent="0.25">
      <c r="B27" s="7">
        <f t="shared" ref="B27:B90" si="0">B26+15</f>
        <v>42705</v>
      </c>
      <c r="C27" s="11">
        <v>0</v>
      </c>
    </row>
    <row r="28" spans="2:3" x14ac:dyDescent="0.25">
      <c r="B28" s="7">
        <f t="shared" si="0"/>
        <v>42720</v>
      </c>
      <c r="C28" s="11">
        <v>0</v>
      </c>
    </row>
    <row r="29" spans="2:3" x14ac:dyDescent="0.25">
      <c r="B29" s="7">
        <f t="shared" si="0"/>
        <v>42735</v>
      </c>
      <c r="C29" s="11">
        <v>0.58766449057314163</v>
      </c>
    </row>
    <row r="30" spans="2:3" x14ac:dyDescent="0.25">
      <c r="B30" s="7">
        <f t="shared" si="0"/>
        <v>42750</v>
      </c>
      <c r="C30" s="11">
        <v>0.33330954272205415</v>
      </c>
    </row>
    <row r="31" spans="2:3" x14ac:dyDescent="0.25">
      <c r="B31" s="7">
        <f t="shared" si="0"/>
        <v>42765</v>
      </c>
      <c r="C31" s="11">
        <v>0</v>
      </c>
    </row>
    <row r="32" spans="2:3" x14ac:dyDescent="0.25">
      <c r="B32" s="7">
        <f t="shared" si="0"/>
        <v>42780</v>
      </c>
      <c r="C32" s="11">
        <v>0</v>
      </c>
    </row>
    <row r="33" spans="2:3" x14ac:dyDescent="0.25">
      <c r="B33" s="7">
        <f t="shared" si="0"/>
        <v>42795</v>
      </c>
      <c r="C33" s="11">
        <v>0</v>
      </c>
    </row>
    <row r="34" spans="2:3" x14ac:dyDescent="0.25">
      <c r="B34" s="7">
        <f t="shared" si="0"/>
        <v>42810</v>
      </c>
      <c r="C34" s="11">
        <v>0</v>
      </c>
    </row>
    <row r="35" spans="2:3" x14ac:dyDescent="0.25">
      <c r="B35" s="7">
        <f t="shared" si="0"/>
        <v>42825</v>
      </c>
      <c r="C35" s="11">
        <v>0.16095383044728206</v>
      </c>
    </row>
    <row r="36" spans="2:3" x14ac:dyDescent="0.25">
      <c r="B36" s="7">
        <f t="shared" si="0"/>
        <v>42840</v>
      </c>
      <c r="C36" s="11">
        <v>2.287870045080393</v>
      </c>
    </row>
    <row r="37" spans="2:3" x14ac:dyDescent="0.25">
      <c r="B37" s="7">
        <f t="shared" si="0"/>
        <v>42855</v>
      </c>
      <c r="C37" s="11">
        <v>0.45330458066640766</v>
      </c>
    </row>
    <row r="38" spans="2:3" x14ac:dyDescent="0.25">
      <c r="B38" s="7">
        <f t="shared" si="0"/>
        <v>42870</v>
      </c>
      <c r="C38" s="11">
        <v>2.4650942759317331</v>
      </c>
    </row>
    <row r="39" spans="2:3" x14ac:dyDescent="0.25">
      <c r="B39" s="7">
        <f t="shared" si="0"/>
        <v>42885</v>
      </c>
      <c r="C39" s="11">
        <v>0.3435804514881779</v>
      </c>
    </row>
    <row r="40" spans="2:3" x14ac:dyDescent="0.25">
      <c r="B40" s="7">
        <f t="shared" si="0"/>
        <v>42900</v>
      </c>
      <c r="C40" s="11">
        <v>6.4394953071166761</v>
      </c>
    </row>
    <row r="41" spans="2:3" x14ac:dyDescent="0.25">
      <c r="B41" s="7">
        <f t="shared" si="0"/>
        <v>42915</v>
      </c>
      <c r="C41" s="11">
        <v>15.432070455697964</v>
      </c>
    </row>
    <row r="42" spans="2:3" x14ac:dyDescent="0.25">
      <c r="B42" s="7">
        <f t="shared" si="0"/>
        <v>42930</v>
      </c>
      <c r="C42" s="11">
        <v>12.606054757416631</v>
      </c>
    </row>
    <row r="43" spans="2:3" x14ac:dyDescent="0.25">
      <c r="B43" s="7">
        <f t="shared" si="0"/>
        <v>42945</v>
      </c>
      <c r="C43" s="11">
        <v>12.457713634014713</v>
      </c>
    </row>
    <row r="44" spans="2:3" x14ac:dyDescent="0.25">
      <c r="B44" s="7">
        <f t="shared" si="0"/>
        <v>42960</v>
      </c>
      <c r="C44" s="11">
        <v>10.686992351896832</v>
      </c>
    </row>
    <row r="45" spans="2:3" x14ac:dyDescent="0.25">
      <c r="B45" s="7">
        <f t="shared" si="0"/>
        <v>42975</v>
      </c>
      <c r="C45" s="11">
        <v>12.195249894161828</v>
      </c>
    </row>
    <row r="46" spans="2:3" x14ac:dyDescent="0.25">
      <c r="B46" s="7">
        <f t="shared" si="0"/>
        <v>42990</v>
      </c>
      <c r="C46" s="11">
        <v>11.294221892745716</v>
      </c>
    </row>
    <row r="47" spans="2:3" x14ac:dyDescent="0.25">
      <c r="B47" s="7">
        <f t="shared" si="0"/>
        <v>43005</v>
      </c>
      <c r="C47" s="11">
        <v>9.4098841146912946</v>
      </c>
    </row>
    <row r="48" spans="2:3" x14ac:dyDescent="0.25">
      <c r="B48" s="7">
        <f t="shared" si="0"/>
        <v>43020</v>
      </c>
      <c r="C48" s="11">
        <v>3.7370042565768635</v>
      </c>
    </row>
    <row r="49" spans="2:3" x14ac:dyDescent="0.25">
      <c r="B49" s="7">
        <f t="shared" si="0"/>
        <v>43035</v>
      </c>
      <c r="C49" s="11">
        <v>3.884872441489903</v>
      </c>
    </row>
    <row r="50" spans="2:3" x14ac:dyDescent="0.25">
      <c r="B50" s="7">
        <f t="shared" si="0"/>
        <v>43050</v>
      </c>
      <c r="C50" s="11">
        <v>6.6806074316484079</v>
      </c>
    </row>
    <row r="51" spans="2:3" x14ac:dyDescent="0.25">
      <c r="B51" s="7">
        <f t="shared" si="0"/>
        <v>43065</v>
      </c>
      <c r="C51" s="11">
        <v>5.2818599662227257</v>
      </c>
    </row>
    <row r="52" spans="2:3" x14ac:dyDescent="0.25">
      <c r="B52" s="7">
        <f t="shared" si="0"/>
        <v>43080</v>
      </c>
      <c r="C52" s="11">
        <v>5.0306173714740856</v>
      </c>
    </row>
    <row r="53" spans="2:3" x14ac:dyDescent="0.25">
      <c r="B53" s="7">
        <f t="shared" si="0"/>
        <v>43095</v>
      </c>
      <c r="C53" s="11">
        <v>5.0769801450758747</v>
      </c>
    </row>
    <row r="54" spans="2:3" x14ac:dyDescent="0.25">
      <c r="B54" s="7">
        <f t="shared" si="0"/>
        <v>43110</v>
      </c>
      <c r="C54" s="11">
        <v>5.5724967934043761</v>
      </c>
    </row>
    <row r="55" spans="2:3" x14ac:dyDescent="0.25">
      <c r="B55" s="7">
        <f t="shared" si="0"/>
        <v>43125</v>
      </c>
      <c r="C55" s="11">
        <v>4.1951096947929578</v>
      </c>
    </row>
    <row r="56" spans="2:3" x14ac:dyDescent="0.25">
      <c r="B56" s="7">
        <f t="shared" si="0"/>
        <v>43140</v>
      </c>
      <c r="C56" s="11">
        <v>2.3875447715824505</v>
      </c>
    </row>
    <row r="57" spans="2:3" x14ac:dyDescent="0.25">
      <c r="B57" s="7">
        <f t="shared" si="0"/>
        <v>43155</v>
      </c>
      <c r="C57" s="11">
        <v>0</v>
      </c>
    </row>
    <row r="58" spans="2:3" x14ac:dyDescent="0.25">
      <c r="B58" s="7">
        <f t="shared" si="0"/>
        <v>43170</v>
      </c>
      <c r="C58" s="11">
        <v>0</v>
      </c>
    </row>
    <row r="59" spans="2:3" x14ac:dyDescent="0.25">
      <c r="B59" s="7">
        <f t="shared" si="0"/>
        <v>43185</v>
      </c>
      <c r="C59" s="11">
        <v>0.91050756464516125</v>
      </c>
    </row>
    <row r="60" spans="2:3" x14ac:dyDescent="0.25">
      <c r="B60" s="7">
        <f t="shared" si="0"/>
        <v>43200</v>
      </c>
      <c r="C60" s="11">
        <v>14.207884605877252</v>
      </c>
    </row>
    <row r="61" spans="2:3" x14ac:dyDescent="0.25">
      <c r="B61" s="7">
        <f t="shared" si="0"/>
        <v>43215</v>
      </c>
      <c r="C61" s="11">
        <v>20.08437522096602</v>
      </c>
    </row>
    <row r="62" spans="2:3" x14ac:dyDescent="0.25">
      <c r="B62" s="7">
        <f t="shared" si="0"/>
        <v>43230</v>
      </c>
      <c r="C62" s="11">
        <v>37.248532479395813</v>
      </c>
    </row>
    <row r="63" spans="2:3" x14ac:dyDescent="0.25">
      <c r="B63" s="7">
        <f t="shared" si="0"/>
        <v>43245</v>
      </c>
      <c r="C63" s="11">
        <v>93.48921668815882</v>
      </c>
    </row>
    <row r="64" spans="2:3" x14ac:dyDescent="0.25">
      <c r="B64" s="7">
        <f t="shared" si="0"/>
        <v>43260</v>
      </c>
      <c r="C64" s="11">
        <v>140.07363864430579</v>
      </c>
    </row>
    <row r="65" spans="2:3" x14ac:dyDescent="0.25">
      <c r="B65" s="7">
        <f t="shared" si="0"/>
        <v>43275</v>
      </c>
      <c r="C65" s="11">
        <v>219.48755143385762</v>
      </c>
    </row>
    <row r="66" spans="2:3" x14ac:dyDescent="0.25">
      <c r="B66" s="7">
        <f t="shared" si="0"/>
        <v>43290</v>
      </c>
      <c r="C66" s="11">
        <v>257.50144333128566</v>
      </c>
    </row>
    <row r="67" spans="2:3" x14ac:dyDescent="0.25">
      <c r="B67" s="7">
        <f t="shared" si="0"/>
        <v>43305</v>
      </c>
      <c r="C67" s="11">
        <v>287.58051598618971</v>
      </c>
    </row>
    <row r="68" spans="2:3" x14ac:dyDescent="0.25">
      <c r="B68" s="7">
        <f t="shared" si="0"/>
        <v>43320</v>
      </c>
      <c r="C68" s="11">
        <v>345.71963364839581</v>
      </c>
    </row>
    <row r="69" spans="2:3" x14ac:dyDescent="0.25">
      <c r="B69" s="7">
        <f t="shared" si="0"/>
        <v>43335</v>
      </c>
      <c r="C69" s="11">
        <v>418.9177123749684</v>
      </c>
    </row>
    <row r="70" spans="2:3" x14ac:dyDescent="0.25">
      <c r="B70" s="7">
        <f t="shared" si="0"/>
        <v>43350</v>
      </c>
      <c r="C70" s="11">
        <v>484.14215321555065</v>
      </c>
    </row>
    <row r="71" spans="2:3" x14ac:dyDescent="0.25">
      <c r="B71" s="7">
        <f t="shared" si="0"/>
        <v>43365</v>
      </c>
      <c r="C71" s="11">
        <v>534.1174176641432</v>
      </c>
    </row>
    <row r="72" spans="2:3" x14ac:dyDescent="0.25">
      <c r="B72" s="7">
        <f t="shared" si="0"/>
        <v>43380</v>
      </c>
      <c r="C72" s="11">
        <v>596.81580883009633</v>
      </c>
    </row>
    <row r="73" spans="2:3" x14ac:dyDescent="0.25">
      <c r="B73" s="7">
        <f t="shared" si="0"/>
        <v>43395</v>
      </c>
      <c r="C73" s="11">
        <v>641.85927527087085</v>
      </c>
    </row>
    <row r="74" spans="2:3" x14ac:dyDescent="0.25">
      <c r="B74" s="7">
        <f t="shared" si="0"/>
        <v>43410</v>
      </c>
      <c r="C74" s="11">
        <v>646.78994567192058</v>
      </c>
    </row>
    <row r="75" spans="2:3" x14ac:dyDescent="0.25">
      <c r="B75" s="7">
        <f t="shared" si="0"/>
        <v>43425</v>
      </c>
      <c r="C75" s="11">
        <v>677.83475841021925</v>
      </c>
    </row>
    <row r="76" spans="2:3" x14ac:dyDescent="0.25">
      <c r="B76" s="7">
        <f t="shared" si="0"/>
        <v>43440</v>
      </c>
      <c r="C76" s="11">
        <v>711.35828379384827</v>
      </c>
    </row>
    <row r="77" spans="2:3" x14ac:dyDescent="0.25">
      <c r="B77" s="7">
        <f t="shared" si="0"/>
        <v>43455</v>
      </c>
      <c r="C77" s="11">
        <v>776.4477956452115</v>
      </c>
    </row>
    <row r="78" spans="2:3" x14ac:dyDescent="0.25">
      <c r="B78" s="7">
        <f t="shared" si="0"/>
        <v>43470</v>
      </c>
      <c r="C78" s="11">
        <v>837.04067831908981</v>
      </c>
    </row>
    <row r="79" spans="2:3" x14ac:dyDescent="0.25">
      <c r="B79" s="7">
        <f t="shared" si="0"/>
        <v>43485</v>
      </c>
      <c r="C79" s="11">
        <v>903.93467461764351</v>
      </c>
    </row>
    <row r="80" spans="2:3" x14ac:dyDescent="0.25">
      <c r="B80" s="7">
        <f t="shared" si="0"/>
        <v>43500</v>
      </c>
      <c r="C80" s="11">
        <v>946.65568584893754</v>
      </c>
    </row>
    <row r="81" spans="2:3" x14ac:dyDescent="0.25">
      <c r="B81" s="7">
        <f t="shared" si="0"/>
        <v>43515</v>
      </c>
      <c r="C81" s="11">
        <v>1012.7239831227166</v>
      </c>
    </row>
    <row r="82" spans="2:3" x14ac:dyDescent="0.25">
      <c r="B82" s="7">
        <f t="shared" si="0"/>
        <v>43530</v>
      </c>
      <c r="C82" s="11">
        <v>1017.3593473935928</v>
      </c>
    </row>
    <row r="83" spans="2:3" x14ac:dyDescent="0.25">
      <c r="B83" s="7">
        <f t="shared" si="0"/>
        <v>43545</v>
      </c>
      <c r="C83" s="11">
        <v>1087.4820314195929</v>
      </c>
    </row>
    <row r="84" spans="2:3" x14ac:dyDescent="0.25">
      <c r="B84" s="7">
        <f t="shared" si="0"/>
        <v>43560</v>
      </c>
      <c r="C84" s="11">
        <v>1160.9007706132393</v>
      </c>
    </row>
    <row r="85" spans="2:3" x14ac:dyDescent="0.25">
      <c r="B85" s="7">
        <f t="shared" si="0"/>
        <v>43575</v>
      </c>
      <c r="C85" s="11">
        <v>1236.2772736675643</v>
      </c>
    </row>
    <row r="86" spans="2:3" x14ac:dyDescent="0.25">
      <c r="B86" s="7">
        <f t="shared" si="0"/>
        <v>43590</v>
      </c>
      <c r="C86" s="11">
        <v>1243.7606195230567</v>
      </c>
    </row>
    <row r="87" spans="2:3" x14ac:dyDescent="0.25">
      <c r="B87" s="7">
        <f t="shared" si="0"/>
        <v>43605</v>
      </c>
      <c r="C87" s="11">
        <v>1292.5399230650826</v>
      </c>
    </row>
    <row r="88" spans="2:3" x14ac:dyDescent="0.25">
      <c r="B88" s="7">
        <f t="shared" si="0"/>
        <v>43620</v>
      </c>
      <c r="C88" s="11">
        <v>1361.4491862225104</v>
      </c>
    </row>
    <row r="89" spans="2:3" x14ac:dyDescent="0.25">
      <c r="B89" s="7">
        <f t="shared" si="0"/>
        <v>43635</v>
      </c>
      <c r="C89" s="11">
        <v>1414.2334161517551</v>
      </c>
    </row>
    <row r="90" spans="2:3" x14ac:dyDescent="0.25">
      <c r="B90" s="7">
        <f t="shared" si="0"/>
        <v>43650</v>
      </c>
      <c r="C90" s="11">
        <v>1483.1305462166843</v>
      </c>
    </row>
    <row r="91" spans="2:3" x14ac:dyDescent="0.25">
      <c r="B91" s="7">
        <f t="shared" ref="B91:B146" si="1">B90+15</f>
        <v>43665</v>
      </c>
      <c r="C91" s="11">
        <v>1541.3556137339494</v>
      </c>
    </row>
    <row r="92" spans="2:3" x14ac:dyDescent="0.25">
      <c r="B92" s="7">
        <f t="shared" si="1"/>
        <v>43680</v>
      </c>
      <c r="C92" s="11">
        <v>1491.5831558670006</v>
      </c>
    </row>
    <row r="93" spans="2:3" x14ac:dyDescent="0.25">
      <c r="B93" s="7">
        <f t="shared" si="1"/>
        <v>43695</v>
      </c>
      <c r="C93" s="11">
        <v>1530.1479143460551</v>
      </c>
    </row>
    <row r="94" spans="2:3" x14ac:dyDescent="0.25">
      <c r="B94" s="7">
        <f t="shared" si="1"/>
        <v>43710</v>
      </c>
      <c r="C94" s="11">
        <v>1576.5520669759928</v>
      </c>
    </row>
    <row r="95" spans="2:3" x14ac:dyDescent="0.25">
      <c r="B95" s="7">
        <f t="shared" si="1"/>
        <v>43725</v>
      </c>
      <c r="C95" s="11">
        <v>1602.8396377079198</v>
      </c>
    </row>
    <row r="96" spans="2:3" x14ac:dyDescent="0.25">
      <c r="B96" s="7">
        <f t="shared" si="1"/>
        <v>43740</v>
      </c>
      <c r="C96" s="11">
        <v>1621.64031116812</v>
      </c>
    </row>
    <row r="97" spans="2:3" x14ac:dyDescent="0.25">
      <c r="B97" s="7">
        <f t="shared" si="1"/>
        <v>43755</v>
      </c>
      <c r="C97" s="11">
        <v>1666.831403093038</v>
      </c>
    </row>
    <row r="98" spans="2:3" x14ac:dyDescent="0.25">
      <c r="B98" s="7">
        <f t="shared" si="1"/>
        <v>43770</v>
      </c>
      <c r="C98" s="11">
        <v>1572.5012179677531</v>
      </c>
    </row>
    <row r="99" spans="2:3" x14ac:dyDescent="0.25">
      <c r="B99" s="7">
        <f t="shared" si="1"/>
        <v>43785</v>
      </c>
      <c r="C99" s="11">
        <v>1596.3117955128114</v>
      </c>
    </row>
    <row r="100" spans="2:3" x14ac:dyDescent="0.25">
      <c r="B100" s="7">
        <f t="shared" si="1"/>
        <v>43800</v>
      </c>
      <c r="C100" s="11">
        <v>1617.2074911293325</v>
      </c>
    </row>
    <row r="101" spans="2:3" x14ac:dyDescent="0.25">
      <c r="B101" s="7">
        <f t="shared" si="1"/>
        <v>43815</v>
      </c>
      <c r="C101" s="11">
        <v>1639.7155379252808</v>
      </c>
    </row>
    <row r="102" spans="2:3" x14ac:dyDescent="0.25">
      <c r="B102" s="7">
        <f t="shared" si="1"/>
        <v>43830</v>
      </c>
      <c r="C102" s="11">
        <v>1669.0137884368648</v>
      </c>
    </row>
    <row r="103" spans="2:3" x14ac:dyDescent="0.25">
      <c r="B103" s="7">
        <f t="shared" si="1"/>
        <v>43845</v>
      </c>
      <c r="C103" s="11">
        <v>1704.7734763937137</v>
      </c>
    </row>
    <row r="104" spans="2:3" x14ac:dyDescent="0.25">
      <c r="B104" s="7">
        <f t="shared" si="1"/>
        <v>43860</v>
      </c>
      <c r="C104" s="11">
        <v>1721.7231158678751</v>
      </c>
    </row>
    <row r="105" spans="2:3" x14ac:dyDescent="0.25">
      <c r="B105" s="7">
        <f t="shared" si="1"/>
        <v>43875</v>
      </c>
      <c r="C105" s="11">
        <v>1601.3054008782401</v>
      </c>
    </row>
    <row r="106" spans="2:3" x14ac:dyDescent="0.25">
      <c r="B106" s="7">
        <f t="shared" si="1"/>
        <v>43890</v>
      </c>
      <c r="C106" s="11">
        <v>1620.4898270435031</v>
      </c>
    </row>
    <row r="107" spans="2:3" x14ac:dyDescent="0.25">
      <c r="B107" s="7">
        <f t="shared" si="1"/>
        <v>43905</v>
      </c>
      <c r="C107" s="11">
        <v>1632.7798332395676</v>
      </c>
    </row>
    <row r="108" spans="2:3" x14ac:dyDescent="0.25">
      <c r="B108" s="7">
        <f t="shared" si="1"/>
        <v>43920</v>
      </c>
      <c r="C108" s="11">
        <v>1649.145077967486</v>
      </c>
    </row>
    <row r="109" spans="2:3" x14ac:dyDescent="0.25">
      <c r="B109" s="7">
        <f t="shared" si="1"/>
        <v>43935</v>
      </c>
      <c r="C109" s="11">
        <v>1671.4495178193251</v>
      </c>
    </row>
    <row r="110" spans="2:3" x14ac:dyDescent="0.25">
      <c r="B110" s="7">
        <f t="shared" si="1"/>
        <v>43950</v>
      </c>
      <c r="C110" s="11">
        <v>1693.9399090570441</v>
      </c>
    </row>
    <row r="111" spans="2:3" x14ac:dyDescent="0.25">
      <c r="B111" s="7">
        <f t="shared" si="1"/>
        <v>43965</v>
      </c>
      <c r="C111" s="11">
        <v>1539.7720457046748</v>
      </c>
    </row>
    <row r="112" spans="2:3" x14ac:dyDescent="0.25">
      <c r="B112" s="7">
        <f t="shared" si="1"/>
        <v>43980</v>
      </c>
      <c r="C112" s="11">
        <v>1558.5115652939269</v>
      </c>
    </row>
    <row r="113" spans="2:3" x14ac:dyDescent="0.25">
      <c r="B113" s="7">
        <f t="shared" si="1"/>
        <v>43995</v>
      </c>
      <c r="C113" s="11">
        <v>1573.2632442473425</v>
      </c>
    </row>
    <row r="114" spans="2:3" x14ac:dyDescent="0.25">
      <c r="B114" s="7">
        <f t="shared" si="1"/>
        <v>44010</v>
      </c>
      <c r="C114" s="11">
        <v>1592.1479094859324</v>
      </c>
    </row>
    <row r="115" spans="2:3" x14ac:dyDescent="0.25">
      <c r="B115" s="7">
        <f t="shared" si="1"/>
        <v>44025</v>
      </c>
      <c r="C115" s="11">
        <v>1599.1224529891049</v>
      </c>
    </row>
    <row r="116" spans="2:3" x14ac:dyDescent="0.25">
      <c r="B116" s="7">
        <f t="shared" si="1"/>
        <v>44040</v>
      </c>
      <c r="C116" s="11">
        <v>1615.786301334294</v>
      </c>
    </row>
    <row r="117" spans="2:3" x14ac:dyDescent="0.25">
      <c r="B117" s="7">
        <f t="shared" si="1"/>
        <v>44055</v>
      </c>
      <c r="C117" s="11">
        <v>1411.0080210997874</v>
      </c>
    </row>
    <row r="118" spans="2:3" x14ac:dyDescent="0.25">
      <c r="B118" s="7">
        <f t="shared" si="1"/>
        <v>44070</v>
      </c>
      <c r="C118" s="11">
        <v>1424.2263678418358</v>
      </c>
    </row>
    <row r="119" spans="2:3" x14ac:dyDescent="0.25">
      <c r="B119" s="7">
        <f t="shared" si="1"/>
        <v>44085</v>
      </c>
      <c r="C119" s="11">
        <v>1435.6297353612122</v>
      </c>
    </row>
    <row r="120" spans="2:3" x14ac:dyDescent="0.25">
      <c r="B120" s="7">
        <f t="shared" si="1"/>
        <v>44100</v>
      </c>
      <c r="C120" s="11">
        <v>1444.5939620911495</v>
      </c>
    </row>
    <row r="121" spans="2:3" x14ac:dyDescent="0.25">
      <c r="B121" s="7">
        <f t="shared" si="1"/>
        <v>44115</v>
      </c>
      <c r="C121" s="11">
        <v>1454.9311122201282</v>
      </c>
    </row>
    <row r="122" spans="2:3" x14ac:dyDescent="0.25">
      <c r="B122" s="7">
        <f t="shared" si="1"/>
        <v>44130</v>
      </c>
      <c r="C122" s="11">
        <v>1473.7640670957662</v>
      </c>
    </row>
    <row r="123" spans="2:3" x14ac:dyDescent="0.25">
      <c r="B123" s="7">
        <f t="shared" si="1"/>
        <v>44145</v>
      </c>
      <c r="C123" s="11">
        <v>1243.1443655145872</v>
      </c>
    </row>
    <row r="124" spans="2:3" x14ac:dyDescent="0.25">
      <c r="B124" s="7">
        <f t="shared" si="1"/>
        <v>44160</v>
      </c>
      <c r="C124" s="11">
        <v>1246.458772956863</v>
      </c>
    </row>
    <row r="125" spans="2:3" x14ac:dyDescent="0.25">
      <c r="B125" s="7">
        <f t="shared" si="1"/>
        <v>44175</v>
      </c>
      <c r="C125" s="11">
        <v>1250.1801245204556</v>
      </c>
    </row>
    <row r="126" spans="2:3" x14ac:dyDescent="0.25">
      <c r="B126" s="7">
        <f t="shared" si="1"/>
        <v>44190</v>
      </c>
      <c r="C126" s="11">
        <v>1258.4100830775412</v>
      </c>
    </row>
    <row r="127" spans="2:3" x14ac:dyDescent="0.25">
      <c r="B127" s="7">
        <f t="shared" si="1"/>
        <v>44205</v>
      </c>
      <c r="C127" s="11">
        <v>1268.7283489824581</v>
      </c>
    </row>
    <row r="128" spans="2:3" x14ac:dyDescent="0.25">
      <c r="B128" s="7">
        <f t="shared" si="1"/>
        <v>44220</v>
      </c>
      <c r="C128" s="11">
        <v>1281.005602806465</v>
      </c>
    </row>
    <row r="129" spans="2:3" x14ac:dyDescent="0.25">
      <c r="B129" s="7">
        <f t="shared" si="1"/>
        <v>44235</v>
      </c>
      <c r="C129" s="11">
        <v>1029.7735675214969</v>
      </c>
    </row>
    <row r="130" spans="2:3" x14ac:dyDescent="0.25">
      <c r="B130" s="7">
        <f t="shared" si="1"/>
        <v>44250</v>
      </c>
      <c r="C130" s="11">
        <v>1037.1564459421438</v>
      </c>
    </row>
    <row r="131" spans="2:3" x14ac:dyDescent="0.25">
      <c r="B131" s="7">
        <f t="shared" si="1"/>
        <v>44265</v>
      </c>
      <c r="C131" s="11">
        <v>1039.5975938678268</v>
      </c>
    </row>
    <row r="132" spans="2:3" x14ac:dyDescent="0.25">
      <c r="B132" s="7">
        <f t="shared" si="1"/>
        <v>44280</v>
      </c>
      <c r="C132" s="11">
        <v>1045.1321244180285</v>
      </c>
    </row>
    <row r="133" spans="2:3" x14ac:dyDescent="0.25">
      <c r="B133" s="7">
        <f t="shared" si="1"/>
        <v>44295</v>
      </c>
      <c r="C133" s="11">
        <v>1048.2314218646941</v>
      </c>
    </row>
    <row r="134" spans="2:3" x14ac:dyDescent="0.25">
      <c r="B134" s="7">
        <f t="shared" si="1"/>
        <v>44310</v>
      </c>
      <c r="C134" s="11">
        <v>1059.2601865500501</v>
      </c>
    </row>
    <row r="135" spans="2:3" x14ac:dyDescent="0.25">
      <c r="B135" s="7">
        <f t="shared" si="1"/>
        <v>44325</v>
      </c>
      <c r="C135" s="11">
        <v>784.38358582574813</v>
      </c>
    </row>
    <row r="136" spans="2:3" x14ac:dyDescent="0.25">
      <c r="B136" s="7">
        <f t="shared" si="1"/>
        <v>44340</v>
      </c>
      <c r="C136" s="11">
        <v>784.51568238942559</v>
      </c>
    </row>
    <row r="137" spans="2:3" x14ac:dyDescent="0.25">
      <c r="B137" s="7">
        <f t="shared" si="1"/>
        <v>44355</v>
      </c>
      <c r="C137" s="11">
        <v>784.59397650783626</v>
      </c>
    </row>
    <row r="138" spans="2:3" x14ac:dyDescent="0.25">
      <c r="B138" s="7">
        <f t="shared" si="1"/>
        <v>44370</v>
      </c>
      <c r="C138" s="11">
        <v>785.95759562746662</v>
      </c>
    </row>
    <row r="139" spans="2:3" x14ac:dyDescent="0.25">
      <c r="B139" s="7">
        <f t="shared" si="1"/>
        <v>44385</v>
      </c>
      <c r="C139" s="11">
        <v>787.44073155746662</v>
      </c>
    </row>
    <row r="140" spans="2:3" x14ac:dyDescent="0.25">
      <c r="B140" s="7">
        <f t="shared" si="1"/>
        <v>44400</v>
      </c>
      <c r="C140" s="11">
        <v>789.2823395128255</v>
      </c>
    </row>
    <row r="141" spans="2:3" x14ac:dyDescent="0.25">
      <c r="B141" s="7">
        <f t="shared" si="1"/>
        <v>44415</v>
      </c>
      <c r="C141" s="11">
        <v>485.32972976694367</v>
      </c>
    </row>
    <row r="142" spans="2:3" x14ac:dyDescent="0.25">
      <c r="B142" s="7">
        <f t="shared" si="1"/>
        <v>44430</v>
      </c>
      <c r="C142" s="11">
        <v>479.95788106267059</v>
      </c>
    </row>
    <row r="143" spans="2:3" x14ac:dyDescent="0.25">
      <c r="B143" s="7">
        <f t="shared" si="1"/>
        <v>44445</v>
      </c>
      <c r="C143" s="11">
        <v>473.81021110626386</v>
      </c>
    </row>
    <row r="144" spans="2:3" x14ac:dyDescent="0.25">
      <c r="B144" s="7">
        <f t="shared" si="1"/>
        <v>44460</v>
      </c>
      <c r="C144" s="11">
        <v>469.43690998874439</v>
      </c>
    </row>
    <row r="145" spans="2:3" x14ac:dyDescent="0.25">
      <c r="B145" s="7">
        <f t="shared" si="1"/>
        <v>44475</v>
      </c>
      <c r="C145" s="11">
        <v>464.80849303355564</v>
      </c>
    </row>
    <row r="146" spans="2:3" x14ac:dyDescent="0.25">
      <c r="B146" s="7">
        <f t="shared" si="1"/>
        <v>44490</v>
      </c>
      <c r="C146" s="11">
        <v>459.815138814985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workbookViewId="0">
      <selection activeCell="C4" sqref="C4"/>
    </sheetView>
  </sheetViews>
  <sheetFormatPr defaultRowHeight="15" x14ac:dyDescent="0.25"/>
  <cols>
    <col min="2" max="2" width="35.5703125" bestFit="1" customWidth="1"/>
    <col min="3" max="3" width="19.85546875" bestFit="1" customWidth="1"/>
    <col min="6" max="6" width="9" bestFit="1" customWidth="1"/>
    <col min="7" max="7" width="19.85546875" bestFit="1" customWidth="1"/>
  </cols>
  <sheetData>
    <row r="2" spans="2:7" x14ac:dyDescent="0.25">
      <c r="B2" s="2" t="s">
        <v>0</v>
      </c>
      <c r="C2" s="4" t="s">
        <v>1</v>
      </c>
      <c r="F2" s="2" t="s">
        <v>0</v>
      </c>
      <c r="G2" s="4" t="s">
        <v>6</v>
      </c>
    </row>
    <row r="3" spans="2:7" x14ac:dyDescent="0.25">
      <c r="B3" s="2" t="s">
        <v>2</v>
      </c>
      <c r="C3" s="5">
        <v>0.05</v>
      </c>
      <c r="F3" s="2" t="s">
        <v>7</v>
      </c>
      <c r="G3" s="4" t="s">
        <v>8</v>
      </c>
    </row>
    <row r="4" spans="2:7" x14ac:dyDescent="0.25">
      <c r="B4" s="2" t="s">
        <v>3</v>
      </c>
      <c r="C4" s="5">
        <v>8.9999999999999993E-3</v>
      </c>
    </row>
    <row r="5" spans="2:7" x14ac:dyDescent="0.25">
      <c r="B5" s="2" t="s">
        <v>4</v>
      </c>
      <c r="C5" s="6" t="str">
        <f>G9</f>
        <v>ZARSwap.09:10:26-123</v>
      </c>
      <c r="F5" s="2" t="s">
        <v>9</v>
      </c>
      <c r="G5" s="2" t="s">
        <v>10</v>
      </c>
    </row>
    <row r="6" spans="2:7" x14ac:dyDescent="0.25">
      <c r="B6" s="2" t="s">
        <v>5</v>
      </c>
      <c r="C6" s="4" t="s">
        <v>12</v>
      </c>
      <c r="F6" s="7">
        <v>42675</v>
      </c>
      <c r="G6" s="5">
        <v>7.0000000000000007E-2</v>
      </c>
    </row>
    <row r="7" spans="2:7" x14ac:dyDescent="0.25">
      <c r="F7" s="7">
        <v>46327</v>
      </c>
      <c r="G7" s="5">
        <v>7.0000000000000007E-2</v>
      </c>
    </row>
    <row r="8" spans="2:7" ht="21" x14ac:dyDescent="0.35">
      <c r="B8" s="1" t="s">
        <v>11</v>
      </c>
    </row>
    <row r="9" spans="2:7" x14ac:dyDescent="0.25">
      <c r="B9" s="3" t="str">
        <f>_xll.QSA.CreateHWModelDemo(C2,C3,C4,C5,C6)</f>
        <v>HWDemo.09:10:26-124</v>
      </c>
      <c r="G9" s="3" t="str">
        <f>_xll.QSA.CreateDatesAndRatesCurve(G2,F6:F7,G6:G7,G3)</f>
        <v>ZARSwap.09:10:26-123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Varying exercise dates</vt:lpstr>
      <vt:lpstr>Product&amp;EPE</vt:lpstr>
      <vt:lpstr>Model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2013-06-11T08:46:42Z</dcterms:created>
  <dcterms:modified xsi:type="dcterms:W3CDTF">2016-12-04T10:08:45Z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091eae80-2498-44d5-bd61-908a26edb13c</vt:lpwstr>
  </property>
</Properties>
</file>