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TestSwap" sheetId="1" r:id="rId1"/>
    <sheet name="CreateSwap" sheetId="3" r:id="rId2"/>
    <sheet name="ViewSwap" sheetId="5" r:id="rId3"/>
    <sheet name="ValueSwap" sheetId="4" r:id="rId4"/>
  </sheets>
  <calcPr calcId="145621" calcMode="manual" calcOnSave="0"/>
</workbook>
</file>

<file path=xl/calcChain.xml><?xml version="1.0" encoding="utf-8"?>
<calcChain xmlns="http://schemas.openxmlformats.org/spreadsheetml/2006/main">
  <c r="T7" i="5" l="1"/>
  <c r="T6" i="5"/>
  <c r="U7" i="5" l="1"/>
  <c r="B7" i="1"/>
  <c r="A8" i="1" s="1"/>
  <c r="B8" i="1" s="1"/>
  <c r="A9" i="1" s="1"/>
  <c r="B9" i="1" s="1"/>
  <c r="A10" i="1" s="1"/>
  <c r="B10" i="1" s="1"/>
  <c r="A11" i="1" s="1"/>
  <c r="B11" i="1" s="1"/>
  <c r="A12" i="1" s="1"/>
  <c r="B12" i="1" s="1"/>
  <c r="A13" i="1" s="1"/>
  <c r="B13" i="1" s="1"/>
  <c r="A14" i="1" s="1"/>
  <c r="B14" i="1" s="1"/>
  <c r="A15" i="1" s="1"/>
  <c r="B15" i="1" s="1"/>
  <c r="A16" i="1" s="1"/>
  <c r="B16" i="1" s="1"/>
  <c r="A17" i="1" s="1"/>
  <c r="B17" i="1" s="1"/>
  <c r="A18" i="1" s="1"/>
  <c r="B18" i="1" s="1"/>
  <c r="A19" i="1" s="1"/>
  <c r="B19" i="1" s="1"/>
  <c r="A20" i="1" s="1"/>
  <c r="B20" i="1" s="1"/>
  <c r="A21" i="1" s="1"/>
  <c r="B21" i="1" s="1"/>
  <c r="A22" i="1" s="1"/>
  <c r="B22" i="1" s="1"/>
  <c r="A23" i="1" s="1"/>
  <c r="B23" i="1" s="1"/>
  <c r="A24" i="1" s="1"/>
  <c r="B24" i="1" s="1"/>
  <c r="A25" i="1" s="1"/>
  <c r="B25" i="1" s="1"/>
  <c r="A26" i="1" s="1"/>
  <c r="B26" i="1" s="1"/>
  <c r="C26" i="1" s="1"/>
  <c r="G26" i="1" s="1"/>
  <c r="E10" i="3"/>
  <c r="C28" i="4"/>
  <c r="E31" i="4" s="1"/>
  <c r="B10" i="3"/>
  <c r="E8" i="5" a="1"/>
  <c r="M8" i="5" a="1"/>
  <c r="B8" i="5" a="1"/>
  <c r="C31" i="4"/>
  <c r="O8" i="5" a="1"/>
  <c r="C3" i="5"/>
  <c r="K8" i="5" a="1"/>
  <c r="N8" i="5" a="1"/>
  <c r="C4" i="5"/>
  <c r="L8" i="5" a="1"/>
  <c r="U8" i="5"/>
  <c r="L5" i="5"/>
  <c r="C8" i="5" a="1"/>
  <c r="L3" i="5"/>
  <c r="C5" i="5"/>
  <c r="L4" i="5"/>
  <c r="F8" i="5" a="1"/>
  <c r="D8" i="5" a="1"/>
  <c r="U9" i="5" l="1"/>
  <c r="R8" i="5" s="1"/>
  <c r="N23" i="5"/>
  <c r="N15" i="5"/>
  <c r="N22" i="5"/>
  <c r="N14" i="5"/>
  <c r="N26" i="5"/>
  <c r="N10" i="5"/>
  <c r="N25" i="5"/>
  <c r="N17" i="5"/>
  <c r="N9" i="5"/>
  <c r="N24" i="5"/>
  <c r="N16" i="5"/>
  <c r="N21" i="5"/>
  <c r="N13" i="5"/>
  <c r="N20" i="5"/>
  <c r="N12" i="5"/>
  <c r="N27" i="5"/>
  <c r="N19" i="5"/>
  <c r="N11" i="5"/>
  <c r="N18" i="5"/>
  <c r="N8" i="5"/>
  <c r="O27" i="5"/>
  <c r="O26" i="5"/>
  <c r="O18" i="5"/>
  <c r="O10" i="5"/>
  <c r="O25" i="5"/>
  <c r="O17" i="5"/>
  <c r="O9" i="5"/>
  <c r="O13" i="5"/>
  <c r="O20" i="5"/>
  <c r="O12" i="5"/>
  <c r="O19" i="5"/>
  <c r="O24" i="5"/>
  <c r="O16" i="5"/>
  <c r="O8" i="5"/>
  <c r="O23" i="5"/>
  <c r="O15" i="5"/>
  <c r="O22" i="5"/>
  <c r="O14" i="5"/>
  <c r="O21" i="5"/>
  <c r="O11" i="5"/>
  <c r="M20" i="5"/>
  <c r="M12" i="5"/>
  <c r="M27" i="5"/>
  <c r="M19" i="5"/>
  <c r="M11" i="5"/>
  <c r="M16" i="5"/>
  <c r="M15" i="5"/>
  <c r="M22" i="5"/>
  <c r="M14" i="5"/>
  <c r="M21" i="5"/>
  <c r="M26" i="5"/>
  <c r="M18" i="5"/>
  <c r="M10" i="5"/>
  <c r="M25" i="5"/>
  <c r="M17" i="5"/>
  <c r="M9" i="5"/>
  <c r="M24" i="5"/>
  <c r="M8" i="5"/>
  <c r="M23" i="5"/>
  <c r="M13" i="5"/>
  <c r="L27" i="5"/>
  <c r="L19" i="5"/>
  <c r="L11" i="5"/>
  <c r="L26" i="5"/>
  <c r="L18" i="5"/>
  <c r="L10" i="5"/>
  <c r="L25" i="5"/>
  <c r="L17" i="5"/>
  <c r="L9" i="5"/>
  <c r="L24" i="5"/>
  <c r="L16" i="5"/>
  <c r="L8" i="5"/>
  <c r="L23" i="5"/>
  <c r="L15" i="5"/>
  <c r="L22" i="5"/>
  <c r="L14" i="5"/>
  <c r="L21" i="5"/>
  <c r="L13" i="5"/>
  <c r="L20" i="5"/>
  <c r="L12" i="5"/>
  <c r="K10" i="5"/>
  <c r="K18" i="5"/>
  <c r="K26" i="5"/>
  <c r="K11" i="5"/>
  <c r="K19" i="5"/>
  <c r="K27" i="5"/>
  <c r="K12" i="5"/>
  <c r="K20" i="5"/>
  <c r="K13" i="5"/>
  <c r="K21" i="5"/>
  <c r="K14" i="5"/>
  <c r="K22" i="5"/>
  <c r="K15" i="5"/>
  <c r="K23" i="5"/>
  <c r="K8" i="5"/>
  <c r="K16" i="5"/>
  <c r="K24" i="5"/>
  <c r="K9" i="5"/>
  <c r="K17" i="5"/>
  <c r="K25" i="5"/>
  <c r="E15" i="5"/>
  <c r="E10" i="5"/>
  <c r="E13" i="5"/>
  <c r="E23" i="5"/>
  <c r="E21" i="5"/>
  <c r="E8" i="5"/>
  <c r="E14" i="5"/>
  <c r="E16" i="5"/>
  <c r="E22" i="5"/>
  <c r="E26" i="5"/>
  <c r="E9" i="5"/>
  <c r="E19" i="5"/>
  <c r="E17" i="5"/>
  <c r="E12" i="5"/>
  <c r="E25" i="5"/>
  <c r="E20" i="5"/>
  <c r="E11" i="5"/>
  <c r="E27" i="5"/>
  <c r="E18" i="5"/>
  <c r="E24" i="5"/>
  <c r="C8" i="5"/>
  <c r="C18" i="5"/>
  <c r="C16" i="5"/>
  <c r="C26" i="5"/>
  <c r="C17" i="5"/>
  <c r="C24" i="5"/>
  <c r="C13" i="5"/>
  <c r="C19" i="5"/>
  <c r="C21" i="5"/>
  <c r="C25" i="5"/>
  <c r="C27" i="5"/>
  <c r="C15" i="5"/>
  <c r="C14" i="5"/>
  <c r="C12" i="5"/>
  <c r="C23" i="5"/>
  <c r="C10" i="5"/>
  <c r="C20" i="5"/>
  <c r="C22" i="5"/>
  <c r="C11" i="5"/>
  <c r="C9" i="5"/>
  <c r="F12" i="5"/>
  <c r="F15" i="5"/>
  <c r="F26" i="5"/>
  <c r="F20" i="5"/>
  <c r="F23" i="5"/>
  <c r="F11" i="5"/>
  <c r="F13" i="5"/>
  <c r="F16" i="5"/>
  <c r="F9" i="5"/>
  <c r="F14" i="5"/>
  <c r="F22" i="5"/>
  <c r="F25" i="5"/>
  <c r="F8" i="5"/>
  <c r="F10" i="5"/>
  <c r="F24" i="5"/>
  <c r="F18" i="5"/>
  <c r="F19" i="5"/>
  <c r="F21" i="5"/>
  <c r="F27" i="5"/>
  <c r="F17" i="5"/>
  <c r="D27" i="5"/>
  <c r="D23" i="5"/>
  <c r="D12" i="5"/>
  <c r="D19" i="5"/>
  <c r="D20" i="5"/>
  <c r="D16" i="5"/>
  <c r="D22" i="5"/>
  <c r="D18" i="5"/>
  <c r="D21" i="5"/>
  <c r="D9" i="5"/>
  <c r="D26" i="5"/>
  <c r="D14" i="5"/>
  <c r="D17" i="5"/>
  <c r="D11" i="5"/>
  <c r="D15" i="5"/>
  <c r="D25" i="5"/>
  <c r="D8" i="5"/>
  <c r="D13" i="5"/>
  <c r="D10" i="5"/>
  <c r="D24" i="5"/>
  <c r="B8" i="5"/>
  <c r="B27" i="5"/>
  <c r="B21" i="5"/>
  <c r="B16" i="5"/>
  <c r="B12" i="5"/>
  <c r="B25" i="5"/>
  <c r="B24" i="5"/>
  <c r="B19" i="5"/>
  <c r="B14" i="5"/>
  <c r="B9" i="5"/>
  <c r="B22" i="5"/>
  <c r="B15" i="5"/>
  <c r="B18" i="5"/>
  <c r="B23" i="5"/>
  <c r="B26" i="5"/>
  <c r="B17" i="5"/>
  <c r="B11" i="5"/>
  <c r="B13" i="5"/>
  <c r="B20" i="5"/>
  <c r="B10" i="5"/>
  <c r="H26" i="1"/>
  <c r="C23" i="1"/>
  <c r="C15" i="1"/>
  <c r="C22" i="1"/>
  <c r="C14" i="1"/>
  <c r="C21" i="1"/>
  <c r="C13" i="1"/>
  <c r="C20" i="1"/>
  <c r="C12" i="1"/>
  <c r="C7" i="1"/>
  <c r="C19" i="1"/>
  <c r="C11" i="1"/>
  <c r="C18" i="1"/>
  <c r="C10" i="1"/>
  <c r="C25" i="1"/>
  <c r="C17" i="1"/>
  <c r="C9" i="1"/>
  <c r="C24" i="1"/>
  <c r="C16" i="1"/>
  <c r="C8" i="1"/>
  <c r="P17" i="5"/>
  <c r="Q18" i="5"/>
  <c r="Q12" i="5"/>
  <c r="P12" i="5"/>
  <c r="P15" i="5"/>
  <c r="H17" i="5"/>
  <c r="G11" i="5"/>
  <c r="G13" i="5"/>
  <c r="H27" i="5"/>
  <c r="H10" i="5"/>
  <c r="P14" i="5"/>
  <c r="Q8" i="5"/>
  <c r="P11" i="5"/>
  <c r="Q25" i="5"/>
  <c r="Q9" i="5"/>
  <c r="G19" i="5"/>
  <c r="H12" i="5"/>
  <c r="G23" i="5"/>
  <c r="H8" i="5"/>
  <c r="G26" i="5"/>
  <c r="Q19" i="5"/>
  <c r="Q26" i="5"/>
  <c r="P22" i="5"/>
  <c r="G24" i="5"/>
  <c r="H13" i="5"/>
  <c r="P8" i="5"/>
  <c r="P13" i="5"/>
  <c r="G17" i="5"/>
  <c r="G12" i="5"/>
  <c r="G16" i="5"/>
  <c r="Q24" i="5"/>
  <c r="Q10" i="5"/>
  <c r="Q14" i="5"/>
  <c r="G25" i="5"/>
  <c r="G21" i="5"/>
  <c r="Q13" i="5"/>
  <c r="Q23" i="5"/>
  <c r="P10" i="5"/>
  <c r="H11" i="5"/>
  <c r="H26" i="5"/>
  <c r="Q11" i="5"/>
  <c r="Q20" i="5"/>
  <c r="P16" i="5"/>
  <c r="Q22" i="5"/>
  <c r="Q21" i="5"/>
  <c r="H25" i="5"/>
  <c r="H19" i="5"/>
  <c r="H22" i="5"/>
  <c r="G22" i="5"/>
  <c r="G15" i="5"/>
  <c r="Q16" i="5"/>
  <c r="P19" i="5"/>
  <c r="P20" i="5"/>
  <c r="P18" i="5"/>
  <c r="P25" i="5"/>
  <c r="G8" i="5"/>
  <c r="H24" i="5"/>
  <c r="H15" i="5"/>
  <c r="H23" i="5"/>
  <c r="G9" i="5"/>
  <c r="P24" i="5"/>
  <c r="P23" i="5"/>
  <c r="H21" i="5"/>
  <c r="G10" i="5"/>
  <c r="H14" i="5"/>
  <c r="P27" i="5"/>
  <c r="Q15" i="5"/>
  <c r="Q17" i="5"/>
  <c r="G18" i="5"/>
  <c r="H18" i="5"/>
  <c r="P9" i="5"/>
  <c r="Q27" i="5"/>
  <c r="G14" i="5"/>
  <c r="H16" i="5"/>
  <c r="G27" i="5"/>
  <c r="P21" i="5"/>
  <c r="P26" i="5"/>
  <c r="H20" i="5"/>
  <c r="H9" i="5"/>
  <c r="G20" i="5"/>
  <c r="R22" i="5" l="1"/>
  <c r="R25" i="5"/>
  <c r="R15" i="5"/>
  <c r="R10" i="5"/>
  <c r="R23" i="5"/>
  <c r="R18" i="5"/>
  <c r="R12" i="5"/>
  <c r="R26" i="5"/>
  <c r="R20" i="5"/>
  <c r="R16" i="5"/>
  <c r="R11" i="5"/>
  <c r="R13" i="5"/>
  <c r="R24" i="5"/>
  <c r="R19" i="5"/>
  <c r="R21" i="5"/>
  <c r="R9" i="5"/>
  <c r="Q2" i="5" s="1"/>
  <c r="Q4" i="5" s="1"/>
  <c r="R27" i="5"/>
  <c r="R14" i="5"/>
  <c r="R17" i="5"/>
  <c r="Q3" i="5"/>
  <c r="I9" i="5"/>
  <c r="I15" i="5"/>
  <c r="I26" i="5"/>
  <c r="I27" i="5"/>
  <c r="I16" i="5"/>
  <c r="I22" i="5"/>
  <c r="I20" i="5"/>
  <c r="I21" i="5"/>
  <c r="I10" i="5"/>
  <c r="I23" i="5"/>
  <c r="I13" i="5"/>
  <c r="I12" i="5"/>
  <c r="I24" i="5"/>
  <c r="I11" i="5"/>
  <c r="I25" i="5"/>
  <c r="I18" i="5"/>
  <c r="I8" i="5"/>
  <c r="I19" i="5"/>
  <c r="I14" i="5"/>
  <c r="I17" i="5"/>
  <c r="H3" i="5"/>
  <c r="G17" i="1"/>
  <c r="H17" i="1"/>
  <c r="G20" i="1"/>
  <c r="H20" i="1"/>
  <c r="G25" i="1"/>
  <c r="H25" i="1"/>
  <c r="G13" i="1"/>
  <c r="H13" i="1"/>
  <c r="G10" i="1"/>
  <c r="H10" i="1"/>
  <c r="G21" i="1"/>
  <c r="H21" i="1"/>
  <c r="G18" i="1"/>
  <c r="H18" i="1"/>
  <c r="G14" i="1"/>
  <c r="H14" i="1"/>
  <c r="G8" i="1"/>
  <c r="H8" i="1"/>
  <c r="G11" i="1"/>
  <c r="H11" i="1"/>
  <c r="G22" i="1"/>
  <c r="H22" i="1"/>
  <c r="G16" i="1"/>
  <c r="H16" i="1"/>
  <c r="G19" i="1"/>
  <c r="H19" i="1"/>
  <c r="G15" i="1"/>
  <c r="H15" i="1"/>
  <c r="G24" i="1"/>
  <c r="H24" i="1"/>
  <c r="H7" i="1"/>
  <c r="G7" i="1"/>
  <c r="G23" i="1"/>
  <c r="H23" i="1"/>
  <c r="G9" i="1"/>
  <c r="H9" i="1"/>
  <c r="G12" i="1"/>
  <c r="H12" i="1"/>
  <c r="F26" i="1"/>
  <c r="F8" i="1"/>
  <c r="F16" i="1"/>
  <c r="F24" i="1"/>
  <c r="F9" i="1"/>
  <c r="F17" i="1"/>
  <c r="F25" i="1"/>
  <c r="F10" i="1"/>
  <c r="F11" i="1"/>
  <c r="F19" i="1"/>
  <c r="F7" i="1"/>
  <c r="F20" i="1"/>
  <c r="F13" i="1"/>
  <c r="F21" i="1"/>
  <c r="F14" i="1"/>
  <c r="F22" i="1"/>
  <c r="F15" i="1"/>
  <c r="F23" i="1"/>
  <c r="F18" i="1"/>
  <c r="F12" i="1"/>
  <c r="H2" i="5" l="1"/>
  <c r="H4" i="5" s="1"/>
  <c r="G1" i="1"/>
</calcChain>
</file>

<file path=xl/sharedStrings.xml><?xml version="1.0" encoding="utf-8"?>
<sst xmlns="http://schemas.openxmlformats.org/spreadsheetml/2006/main" count="50" uniqueCount="31">
  <si>
    <t>floating rate</t>
  </si>
  <si>
    <t>fixed rate</t>
  </si>
  <si>
    <t>DF</t>
  </si>
  <si>
    <t>fixed CF</t>
  </si>
  <si>
    <t>floatCF</t>
  </si>
  <si>
    <t>Value</t>
  </si>
  <si>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</si>
  <si>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</si>
  <si>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</si>
  <si>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</si>
  <si>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</si>
  <si>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</si>
  <si>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</si>
  <si>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</si>
  <si>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</si>
  <si>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valueDate</t>
  </si>
  <si>
    <t>Dates</t>
  </si>
  <si>
    <t>Continuous Rates</t>
  </si>
  <si>
    <t>QSA.CreateDatesAndRatesCurve</t>
  </si>
  <si>
    <t>swapCurve</t>
  </si>
  <si>
    <t>QSA.ValueZARSwap</t>
  </si>
  <si>
    <t>spreads</t>
  </si>
  <si>
    <t>accrualFractions</t>
  </si>
  <si>
    <t>payDates</t>
  </si>
  <si>
    <t>indexDates</t>
  </si>
  <si>
    <t>notionals</t>
  </si>
  <si>
    <t>index</t>
  </si>
  <si>
    <t>fixedRate</t>
  </si>
  <si>
    <t>QSA.GetResults</t>
  </si>
  <si>
    <t>Swap0002</t>
  </si>
  <si>
    <t>3m rate on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</si>
</sst>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2" fillId="0" borderId="0" xfId="0" applyFont="1"/>
    <xf numFmtId="0" fontId="0" fillId="4" borderId="0" xfId="0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  <xf numFmtId="10" fontId="0" fillId="5" borderId="0" xfId="1" applyNumberFormat="1" applyFont="1" applyFill="1"/>
    <xf numFmtId="0" fontId="0" fillId="5" borderId="0" xfId="0" applyFill="1"/>
    <xf numFmtId="15" fontId="0" fillId="5" borderId="0" xfId="0" applyNumberFormat="1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7" sqref="B27"/>
    </sheetView>
  </sheetViews>
  <sheetFormatPr defaultRowHeight="15" x14ac:dyDescent="0.25"/>
  <cols>
    <col min="7" max="7" width="9.5" bestFit="1" customWidth="1"/>
  </cols>
  <sheetData>
    <row r="1" spans="1:8" x14ac:dyDescent="0.25">
      <c r="F1" t="s">
        <v>5</v>
      </c>
      <c r="G1" s="2">
        <f>SUMPRODUCT(G7:G26,F7:F26)+SUMPRODUCT(H7:H26,F7:F26)</f>
        <v>-41838.317353974388</v>
      </c>
    </row>
    <row r="6" spans="1:8" x14ac:dyDescent="0.25">
      <c r="D6" t="s">
        <v>0</v>
      </c>
      <c r="E6" t="s">
        <v>1</v>
      </c>
      <c r="F6" t="s">
        <v>2</v>
      </c>
      <c r="G6" t="s">
        <v>3</v>
      </c>
      <c r="H6" t="s">
        <v>4</v>
      </c>
    </row>
    <row r="7" spans="1:8" x14ac:dyDescent="0.25">
      <c r="A7" s="1">
        <v>42630</v>
      </c>
      <c r="B7" s="1">
        <f>EDATE(A7,3)</f>
        <v>42721</v>
      </c>
      <c r="C7">
        <f>(B7-A7)/365</f>
        <v>0.24931506849315069</v>
      </c>
      <c r="D7">
        <v>7.0000000000000007E-2</v>
      </c>
      <c r="E7">
        <v>0.08</v>
      </c>
      <c r="F7">
        <f>EXP(-0.07*SUM(C7:$C$7))</f>
        <v>0.98269935025787736</v>
      </c>
      <c r="G7">
        <f>-E7*C7*1000000</f>
        <v>-19945.205479452055</v>
      </c>
      <c r="H7">
        <f>D7*C7*1000000</f>
        <v>17452.054794520547</v>
      </c>
    </row>
    <row r="8" spans="1:8" x14ac:dyDescent="0.25">
      <c r="A8" s="1">
        <f>B7</f>
        <v>42721</v>
      </c>
      <c r="B8" s="1">
        <f t="shared" ref="B8:B26" si="0">EDATE(A8,3)</f>
        <v>42811</v>
      </c>
      <c r="C8">
        <f t="shared" ref="C8:C26" si="1">(B8-A8)/365</f>
        <v>0.24657534246575341</v>
      </c>
      <c r="D8">
        <v>7.0000000000000007E-2</v>
      </c>
      <c r="E8">
        <v>0.08</v>
      </c>
      <c r="F8">
        <f>EXP(-0.07*SUM(C$7:$C8))</f>
        <v>0.96588323311617696</v>
      </c>
      <c r="G8">
        <f t="shared" ref="G8:G26" si="2">-E8*C8*1000000</f>
        <v>-19726.027397260274</v>
      </c>
      <c r="H8">
        <f t="shared" ref="H8:H26" si="3">D8*C8*1000000</f>
        <v>17260.273972602739</v>
      </c>
    </row>
    <row r="9" spans="1:8" x14ac:dyDescent="0.25">
      <c r="A9" s="1">
        <f t="shared" ref="A9:A26" si="4">B8</f>
        <v>42811</v>
      </c>
      <c r="B9" s="1">
        <f t="shared" si="0"/>
        <v>42903</v>
      </c>
      <c r="C9">
        <f t="shared" si="1"/>
        <v>0.25205479452054796</v>
      </c>
      <c r="D9">
        <v>7.0000000000000007E-2</v>
      </c>
      <c r="E9">
        <v>0.08</v>
      </c>
      <c r="F9">
        <f>EXP(-0.07*SUM(C$7:$C9))</f>
        <v>0.948990809917725</v>
      </c>
      <c r="G9">
        <f t="shared" si="2"/>
        <v>-20164.383561643837</v>
      </c>
      <c r="H9">
        <f t="shared" si="3"/>
        <v>17643.835616438359</v>
      </c>
    </row>
    <row r="10" spans="1:8" x14ac:dyDescent="0.25">
      <c r="A10" s="1">
        <f t="shared" si="4"/>
        <v>42903</v>
      </c>
      <c r="B10" s="1">
        <f t="shared" si="0"/>
        <v>42995</v>
      </c>
      <c r="C10">
        <f t="shared" si="1"/>
        <v>0.25205479452054796</v>
      </c>
      <c r="D10">
        <v>7.0000000000000007E-2</v>
      </c>
      <c r="E10">
        <v>0.08</v>
      </c>
      <c r="F10">
        <f>EXP(-0.07*SUM(C$7:$C10))</f>
        <v>0.93239381990594827</v>
      </c>
      <c r="G10">
        <f t="shared" si="2"/>
        <v>-20164.383561643837</v>
      </c>
      <c r="H10">
        <f t="shared" si="3"/>
        <v>17643.835616438359</v>
      </c>
    </row>
    <row r="11" spans="1:8" x14ac:dyDescent="0.25">
      <c r="A11" s="1">
        <f t="shared" si="4"/>
        <v>42995</v>
      </c>
      <c r="B11" s="1">
        <f t="shared" si="0"/>
        <v>43086</v>
      </c>
      <c r="C11">
        <f t="shared" si="1"/>
        <v>0.24931506849315069</v>
      </c>
      <c r="D11">
        <v>7.0000000000000007E-2</v>
      </c>
      <c r="E11">
        <v>0.08</v>
      </c>
      <c r="F11">
        <f>EXP(-0.07*SUM(C$7:$C11))</f>
        <v>0.91626280100603563</v>
      </c>
      <c r="G11">
        <f t="shared" si="2"/>
        <v>-19945.205479452055</v>
      </c>
      <c r="H11">
        <f t="shared" si="3"/>
        <v>17452.054794520547</v>
      </c>
    </row>
    <row r="12" spans="1:8" x14ac:dyDescent="0.25">
      <c r="A12" s="1">
        <f t="shared" si="4"/>
        <v>43086</v>
      </c>
      <c r="B12" s="1">
        <f t="shared" si="0"/>
        <v>43176</v>
      </c>
      <c r="C12">
        <f t="shared" si="1"/>
        <v>0.24657534246575341</v>
      </c>
      <c r="D12">
        <v>7.0000000000000007E-2</v>
      </c>
      <c r="E12">
        <v>0.08</v>
      </c>
      <c r="F12">
        <f>EXP(-0.07*SUM(C$7:$C12))</f>
        <v>0.90058355730829975</v>
      </c>
      <c r="G12">
        <f t="shared" si="2"/>
        <v>-19726.027397260274</v>
      </c>
      <c r="H12">
        <f t="shared" si="3"/>
        <v>17260.273972602739</v>
      </c>
    </row>
    <row r="13" spans="1:8" x14ac:dyDescent="0.25">
      <c r="A13" s="1">
        <f t="shared" si="4"/>
        <v>43176</v>
      </c>
      <c r="B13" s="1">
        <f t="shared" si="0"/>
        <v>43268</v>
      </c>
      <c r="C13">
        <f t="shared" si="1"/>
        <v>0.25205479452054796</v>
      </c>
      <c r="D13">
        <v>7.0000000000000007E-2</v>
      </c>
      <c r="E13">
        <v>0.08</v>
      </c>
      <c r="F13">
        <f>EXP(-0.07*SUM(C$7:$C13))</f>
        <v>0.88483316631482722</v>
      </c>
      <c r="G13">
        <f t="shared" si="2"/>
        <v>-20164.383561643837</v>
      </c>
      <c r="H13">
        <f t="shared" si="3"/>
        <v>17643.835616438359</v>
      </c>
    </row>
    <row r="14" spans="1:8" x14ac:dyDescent="0.25">
      <c r="A14" s="1">
        <f t="shared" si="4"/>
        <v>43268</v>
      </c>
      <c r="B14" s="1">
        <f t="shared" si="0"/>
        <v>43360</v>
      </c>
      <c r="C14">
        <f t="shared" si="1"/>
        <v>0.25205479452054796</v>
      </c>
      <c r="D14">
        <v>7.0000000000000007E-2</v>
      </c>
      <c r="E14">
        <v>0.08</v>
      </c>
      <c r="F14">
        <f>EXP(-0.07*SUM(C$7:$C14))</f>
        <v>0.86935823539880586</v>
      </c>
      <c r="G14">
        <f t="shared" si="2"/>
        <v>-20164.383561643837</v>
      </c>
      <c r="H14">
        <f t="shared" si="3"/>
        <v>17643.835616438359</v>
      </c>
    </row>
    <row r="15" spans="1:8" x14ac:dyDescent="0.25">
      <c r="A15" s="1">
        <f t="shared" si="4"/>
        <v>43360</v>
      </c>
      <c r="B15" s="1">
        <f t="shared" si="0"/>
        <v>43451</v>
      </c>
      <c r="C15">
        <f t="shared" si="1"/>
        <v>0.24931506849315069</v>
      </c>
      <c r="D15">
        <v>7.0000000000000007E-2</v>
      </c>
      <c r="E15">
        <v>0.08</v>
      </c>
      <c r="F15">
        <f>EXP(-0.07*SUM(C$7:$C15))</f>
        <v>0.85431777306774126</v>
      </c>
      <c r="G15">
        <f t="shared" si="2"/>
        <v>-19945.205479452055</v>
      </c>
      <c r="H15">
        <f t="shared" si="3"/>
        <v>17452.054794520547</v>
      </c>
    </row>
    <row r="16" spans="1:8" x14ac:dyDescent="0.25">
      <c r="A16" s="1">
        <f t="shared" si="4"/>
        <v>43451</v>
      </c>
      <c r="B16" s="1">
        <f t="shared" si="0"/>
        <v>43541</v>
      </c>
      <c r="C16">
        <f t="shared" si="1"/>
        <v>0.24657534246575341</v>
      </c>
      <c r="D16">
        <v>7.0000000000000007E-2</v>
      </c>
      <c r="E16">
        <v>0.08</v>
      </c>
      <c r="F16">
        <f>EXP(-0.07*SUM(C$7:$C16))</f>
        <v>0.83969854314317294</v>
      </c>
      <c r="G16">
        <f t="shared" si="2"/>
        <v>-19726.027397260274</v>
      </c>
      <c r="H16">
        <f t="shared" si="3"/>
        <v>17260.273972602739</v>
      </c>
    </row>
    <row r="17" spans="1:8" x14ac:dyDescent="0.25">
      <c r="A17" s="1">
        <f t="shared" si="4"/>
        <v>43541</v>
      </c>
      <c r="B17" s="1">
        <f t="shared" si="0"/>
        <v>43633</v>
      </c>
      <c r="C17">
        <f t="shared" si="1"/>
        <v>0.25205479452054796</v>
      </c>
      <c r="D17">
        <v>7.0000000000000007E-2</v>
      </c>
      <c r="E17">
        <v>0.08</v>
      </c>
      <c r="F17">
        <f>EXP(-0.07*SUM(C$7:$C17))</f>
        <v>0.82501297591975697</v>
      </c>
      <c r="G17">
        <f t="shared" si="2"/>
        <v>-20164.383561643837</v>
      </c>
      <c r="H17">
        <f t="shared" si="3"/>
        <v>17643.835616438359</v>
      </c>
    </row>
    <row r="18" spans="1:8" x14ac:dyDescent="0.25">
      <c r="A18" s="1">
        <f t="shared" si="4"/>
        <v>43633</v>
      </c>
      <c r="B18" s="1">
        <f t="shared" si="0"/>
        <v>43725</v>
      </c>
      <c r="C18">
        <f t="shared" si="1"/>
        <v>0.25205479452054796</v>
      </c>
      <c r="D18">
        <v>7.0000000000000007E-2</v>
      </c>
      <c r="E18">
        <v>0.08</v>
      </c>
      <c r="F18">
        <f>EXP(-0.07*SUM(C$7:$C18))</f>
        <v>0.81058424597018708</v>
      </c>
      <c r="G18">
        <f t="shared" si="2"/>
        <v>-20164.383561643837</v>
      </c>
      <c r="H18">
        <f t="shared" si="3"/>
        <v>17643.835616438359</v>
      </c>
    </row>
    <row r="19" spans="1:8" x14ac:dyDescent="0.25">
      <c r="A19" s="1">
        <f t="shared" si="4"/>
        <v>43725</v>
      </c>
      <c r="B19" s="1">
        <f t="shared" si="0"/>
        <v>43816</v>
      </c>
      <c r="C19">
        <f t="shared" si="1"/>
        <v>0.24931506849315069</v>
      </c>
      <c r="D19">
        <v>7.0000000000000007E-2</v>
      </c>
      <c r="E19">
        <v>0.08</v>
      </c>
      <c r="F19">
        <f>EXP(-0.07*SUM(C$7:$C19))</f>
        <v>0.79656061184417426</v>
      </c>
      <c r="G19">
        <f t="shared" si="2"/>
        <v>-19945.205479452055</v>
      </c>
      <c r="H19">
        <f t="shared" si="3"/>
        <v>17452.054794520547</v>
      </c>
    </row>
    <row r="20" spans="1:8" x14ac:dyDescent="0.25">
      <c r="A20" s="1">
        <f t="shared" si="4"/>
        <v>43816</v>
      </c>
      <c r="B20" s="1">
        <f t="shared" si="0"/>
        <v>43907</v>
      </c>
      <c r="C20">
        <f t="shared" si="1"/>
        <v>0.24931506849315069</v>
      </c>
      <c r="D20">
        <v>7.0000000000000007E-2</v>
      </c>
      <c r="E20">
        <v>0.08</v>
      </c>
      <c r="F20">
        <f>EXP(-0.07*SUM(C$7:$C20))</f>
        <v>0.78277959570028732</v>
      </c>
      <c r="G20">
        <f t="shared" si="2"/>
        <v>-19945.205479452055</v>
      </c>
      <c r="H20">
        <f t="shared" si="3"/>
        <v>17452.054794520547</v>
      </c>
    </row>
    <row r="21" spans="1:8" x14ac:dyDescent="0.25">
      <c r="A21" s="1">
        <f t="shared" si="4"/>
        <v>43907</v>
      </c>
      <c r="B21" s="1">
        <f t="shared" si="0"/>
        <v>43999</v>
      </c>
      <c r="C21">
        <f t="shared" si="1"/>
        <v>0.25205479452054796</v>
      </c>
      <c r="D21">
        <v>7.0000000000000007E-2</v>
      </c>
      <c r="E21">
        <v>0.08</v>
      </c>
      <c r="F21">
        <f>EXP(-0.07*SUM(C$7:$C21))</f>
        <v>0.76908948933098886</v>
      </c>
      <c r="G21">
        <f t="shared" si="2"/>
        <v>-20164.383561643837</v>
      </c>
      <c r="H21">
        <f t="shared" si="3"/>
        <v>17643.835616438359</v>
      </c>
    </row>
    <row r="22" spans="1:8" x14ac:dyDescent="0.25">
      <c r="A22" s="1">
        <f t="shared" si="4"/>
        <v>43999</v>
      </c>
      <c r="B22" s="1">
        <f t="shared" si="0"/>
        <v>44091</v>
      </c>
      <c r="C22">
        <f t="shared" si="1"/>
        <v>0.25205479452054796</v>
      </c>
      <c r="D22">
        <v>7.0000000000000007E-2</v>
      </c>
      <c r="E22">
        <v>0.08</v>
      </c>
      <c r="F22">
        <f>EXP(-0.07*SUM(C$7:$C22))</f>
        <v>0.75563881052652748</v>
      </c>
      <c r="G22">
        <f t="shared" si="2"/>
        <v>-20164.383561643837</v>
      </c>
      <c r="H22">
        <f t="shared" si="3"/>
        <v>17643.835616438359</v>
      </c>
    </row>
    <row r="23" spans="1:8" x14ac:dyDescent="0.25">
      <c r="A23" s="1">
        <f t="shared" si="4"/>
        <v>44091</v>
      </c>
      <c r="B23" s="1">
        <f t="shared" si="0"/>
        <v>44182</v>
      </c>
      <c r="C23">
        <f t="shared" si="1"/>
        <v>0.24931506849315069</v>
      </c>
      <c r="D23">
        <v>7.0000000000000007E-2</v>
      </c>
      <c r="E23">
        <v>0.08</v>
      </c>
      <c r="F23">
        <f>EXP(-0.07*SUM(C$7:$C23))</f>
        <v>0.74256576813405384</v>
      </c>
      <c r="G23">
        <f t="shared" si="2"/>
        <v>-19945.205479452055</v>
      </c>
      <c r="H23">
        <f t="shared" si="3"/>
        <v>17452.054794520547</v>
      </c>
    </row>
    <row r="24" spans="1:8" x14ac:dyDescent="0.25">
      <c r="A24" s="1">
        <f t="shared" si="4"/>
        <v>44182</v>
      </c>
      <c r="B24" s="1">
        <f t="shared" si="0"/>
        <v>44272</v>
      </c>
      <c r="C24">
        <f t="shared" si="1"/>
        <v>0.24657534246575341</v>
      </c>
      <c r="D24">
        <v>7.0000000000000007E-2</v>
      </c>
      <c r="E24">
        <v>0.08</v>
      </c>
      <c r="F24">
        <f>EXP(-0.07*SUM(C$7:$C24))</f>
        <v>0.72985885737942469</v>
      </c>
      <c r="G24">
        <f t="shared" si="2"/>
        <v>-19726.027397260274</v>
      </c>
      <c r="H24">
        <f t="shared" si="3"/>
        <v>17260.273972602739</v>
      </c>
    </row>
    <row r="25" spans="1:8" x14ac:dyDescent="0.25">
      <c r="A25" s="1">
        <f t="shared" si="4"/>
        <v>44272</v>
      </c>
      <c r="B25" s="1">
        <f t="shared" si="0"/>
        <v>44364</v>
      </c>
      <c r="C25">
        <f t="shared" si="1"/>
        <v>0.25205479452054796</v>
      </c>
      <c r="D25">
        <v>7.0000000000000007E-2</v>
      </c>
      <c r="E25">
        <v>0.08</v>
      </c>
      <c r="F25">
        <f>EXP(-0.07*SUM(C$7:$C25))</f>
        <v>0.71709428680683573</v>
      </c>
      <c r="G25">
        <f t="shared" si="2"/>
        <v>-20164.383561643837</v>
      </c>
      <c r="H25">
        <f t="shared" si="3"/>
        <v>17643.835616438359</v>
      </c>
    </row>
    <row r="26" spans="1:8" x14ac:dyDescent="0.25">
      <c r="A26" s="1">
        <f t="shared" si="4"/>
        <v>44364</v>
      </c>
      <c r="B26" s="1">
        <f t="shared" si="0"/>
        <v>44456</v>
      </c>
      <c r="C26">
        <f t="shared" si="1"/>
        <v>0.25205479452054796</v>
      </c>
      <c r="D26">
        <v>7.0000000000000007E-2</v>
      </c>
      <c r="E26">
        <v>0.08</v>
      </c>
      <c r="F26">
        <f>EXP(-0.07*SUM(C$7:$C26))</f>
        <v>0.70455295701601595</v>
      </c>
      <c r="G26">
        <f t="shared" si="2"/>
        <v>-20164.383561643837</v>
      </c>
      <c r="H26">
        <f t="shared" si="3"/>
        <v>17643.835616438359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F4" sqref="F4"/>
    </sheetView>
  </sheetViews>
  <sheetFormatPr defaultRowHeight="15" x14ac:dyDescent="0.25"/>
  <cols>
    <col min="2" max="2" width="24.25" bestFit="1" customWidth="1"/>
    <col min="3" max="3" width="11.375" bestFit="1" customWidth="1"/>
    <col min="5" max="5" width="7.875" bestFit="1" customWidth="1"/>
    <col min="6" max="7" width="11.75" bestFit="1" customWidth="1"/>
    <col min="8" max="8" width="13.125" bestFit="1" customWidth="1"/>
    <col min="9" max="9" width="6.75" bestFit="1" customWidth="1"/>
  </cols>
  <sheetData>
    <row r="2" spans="2:6" x14ac:dyDescent="0.25">
      <c r="B2" s="3" t="s">
        <v>6</v>
      </c>
      <c r="C2" s="4" t="s">
        <v>7</v>
      </c>
      <c r="E2" s="3" t="s">
        <v>6</v>
      </c>
      <c r="F2" s="4" t="s">
        <v>29</v>
      </c>
    </row>
    <row r="3" spans="2:6" x14ac:dyDescent="0.25">
      <c r="B3" s="3" t="s">
        <v>8</v>
      </c>
      <c r="C3" s="5">
        <v>42633</v>
      </c>
      <c r="E3" s="3" t="s">
        <v>8</v>
      </c>
      <c r="F3" s="5">
        <v>42602</v>
      </c>
    </row>
    <row r="4" spans="2:6" x14ac:dyDescent="0.25">
      <c r="B4" s="3" t="s">
        <v>9</v>
      </c>
      <c r="C4" s="4" t="s">
        <v>10</v>
      </c>
      <c r="E4" s="3" t="s">
        <v>9</v>
      </c>
      <c r="F4" s="4" t="s">
        <v>10</v>
      </c>
    </row>
    <row r="5" spans="2:6" x14ac:dyDescent="0.25">
      <c r="B5" s="3" t="s">
        <v>11</v>
      </c>
      <c r="C5" s="6">
        <v>8.1199999999999994E-2</v>
      </c>
      <c r="E5" s="3" t="s">
        <v>11</v>
      </c>
      <c r="F5" s="6">
        <v>8.1199999999999994E-2</v>
      </c>
    </row>
    <row r="6" spans="2:6" x14ac:dyDescent="0.25">
      <c r="B6" s="3" t="s">
        <v>12</v>
      </c>
      <c r="C6" s="4" t="b">
        <v>1</v>
      </c>
      <c r="E6" s="3" t="s">
        <v>12</v>
      </c>
      <c r="F6" s="4" t="b">
        <v>1</v>
      </c>
    </row>
    <row r="7" spans="2:6" x14ac:dyDescent="0.25">
      <c r="B7" s="3" t="s">
        <v>13</v>
      </c>
      <c r="C7" s="7">
        <v>1000000</v>
      </c>
      <c r="E7" s="3" t="s">
        <v>13</v>
      </c>
      <c r="F7" s="7">
        <v>1000000</v>
      </c>
    </row>
    <row r="9" spans="2:6" ht="21" x14ac:dyDescent="0.35">
      <c r="B9" s="8" t="s">
        <v>14</v>
      </c>
      <c r="E9" s="8" t="s">
        <v>14</v>
      </c>
    </row>
    <row r="10" spans="2:6" x14ac:dyDescent="0.25">
      <c r="B10" s="9" t="str">
        <f>_xll.QSA.CreateZARSwap(C2,C3,C4,C5,C6,C7)</f>
        <v>Swap0001.06:57:00-22</v>
      </c>
      <c r="E10" s="9" t="str">
        <f>_xll.QSA.CreateZARSwap(F2,F3,F4,F5,F6,F7)</f>
        <v>Swap0002.06:57:00-21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7"/>
  <sheetViews>
    <sheetView workbookViewId="0">
      <selection activeCell="R5" sqref="R5"/>
    </sheetView>
  </sheetViews>
  <sheetFormatPr defaultRowHeight="15" x14ac:dyDescent="0.25"/>
  <cols>
    <col min="3" max="3" width="11.75" bestFit="1" customWidth="1"/>
    <col min="12" max="13" width="9.5" bestFit="1" customWidth="1"/>
    <col min="20" max="20" width="13.75" bestFit="1" customWidth="1"/>
  </cols>
  <sheetData>
    <row r="2" spans="2:21" ht="21" x14ac:dyDescent="0.35">
      <c r="B2" s="8" t="s">
        <v>28</v>
      </c>
      <c r="H2" t="e">
        <f>SUMPRODUCT(I8:I27,H8:H27,B8:B27,E8:E27)</f>
        <v>#VALUE!</v>
      </c>
      <c r="K2" s="8" t="s">
        <v>28</v>
      </c>
      <c r="Q2" t="e">
        <f>SUMPRODUCT(R8:R27,Q8:Q27,K8:K27,N8:N27)</f>
        <v>#VALUE!</v>
      </c>
    </row>
    <row r="3" spans="2:21" x14ac:dyDescent="0.25">
      <c r="B3" s="16" t="s">
        <v>27</v>
      </c>
      <c r="C3" s="13">
        <f>_xll.QSA.GetResults(CreateSwap!$B$10,B3)</f>
        <v>8.1199999999999994E-2</v>
      </c>
      <c r="H3">
        <f>SUMPRODUCT(B8:B27,E8:E27,H8:H27)*C3</f>
        <v>0</v>
      </c>
      <c r="K3" s="16" t="s">
        <v>27</v>
      </c>
      <c r="L3" s="13">
        <f>_xll.QSA.GetResults(CreateSwap!$B$10,K3)</f>
        <v>8.1199999999999994E-2</v>
      </c>
      <c r="Q3">
        <f>SUMPRODUCT(K8:K27,N8:N27,Q8:Q27)*L3</f>
        <v>0</v>
      </c>
    </row>
    <row r="4" spans="2:21" x14ac:dyDescent="0.25">
      <c r="B4" s="16" t="s">
        <v>26</v>
      </c>
      <c r="C4" s="14" t="str">
        <f>_xll.QSA.GetResults(CreateSwap!$B$10,B4)</f>
        <v>ZAR:JIBAR:3M</v>
      </c>
      <c r="H4" t="e">
        <f>H2-H3</f>
        <v>#VALUE!</v>
      </c>
      <c r="K4" s="16" t="s">
        <v>26</v>
      </c>
      <c r="L4" s="14" t="str">
        <f>_xll.QSA.GetResults(CreateSwap!$B$10,K4)</f>
        <v>ZAR:JIBAR:3M</v>
      </c>
      <c r="Q4" t="e">
        <f>Q2-Q3</f>
        <v>#VALUE!</v>
      </c>
    </row>
    <row r="5" spans="2:21" x14ac:dyDescent="0.25">
      <c r="B5" s="16" t="s">
        <v>12</v>
      </c>
      <c r="C5" s="14">
        <f>_xll.QSA.GetResults(CreateSwap!$B$10,B5)</f>
        <v>-1</v>
      </c>
      <c r="K5" s="16" t="s">
        <v>12</v>
      </c>
      <c r="L5" s="14">
        <f>_xll.QSA.GetResults(CreateSwap!$B$10,K5)</f>
        <v>-1</v>
      </c>
    </row>
    <row r="6" spans="2:21" x14ac:dyDescent="0.25">
      <c r="T6" s="1">
        <f>ValueSwap!C2</f>
        <v>42633</v>
      </c>
    </row>
    <row r="7" spans="2:21" x14ac:dyDescent="0.25">
      <c r="B7" s="16" t="s">
        <v>25</v>
      </c>
      <c r="C7" s="16" t="s">
        <v>24</v>
      </c>
      <c r="D7" s="16" t="s">
        <v>23</v>
      </c>
      <c r="E7" s="16" t="s">
        <v>22</v>
      </c>
      <c r="F7" s="16" t="s">
        <v>21</v>
      </c>
      <c r="K7" s="16" t="s">
        <v>25</v>
      </c>
      <c r="L7" s="16" t="s">
        <v>24</v>
      </c>
      <c r="M7" s="16" t="s">
        <v>23</v>
      </c>
      <c r="N7" s="16" t="s">
        <v>22</v>
      </c>
      <c r="O7" s="16" t="s">
        <v>21</v>
      </c>
      <c r="T7" s="1">
        <f>EDATE(ValueSwap!C2,3)</f>
        <v>42724</v>
      </c>
      <c r="U7">
        <f>(T7-T6)/365</f>
        <v>0.24931506849315069</v>
      </c>
    </row>
    <row r="8" spans="2:21" x14ac:dyDescent="0.25">
      <c r="B8" s="14">
        <f t="array" ref="B8:B27">_xll.QSA.GetResults(CreateSwap!$B$10,B7)</f>
        <v>1000000</v>
      </c>
      <c r="C8" s="15">
        <f t="array" ref="C8:C27">_xll.QSA.GetResults(CreateSwap!$B$10,C7)</f>
        <v>42633</v>
      </c>
      <c r="D8" s="15">
        <f t="array" ref="D8:D27">_xll.QSA.GetResults(CreateSwap!$B$10,D7)</f>
        <v>42724</v>
      </c>
      <c r="E8" s="14">
        <f t="array" ref="E8:E27">_xll.QSA.GetResults(CreateSwap!$B$10,E7)</f>
        <v>0.24931506849315069</v>
      </c>
      <c r="F8" s="13">
        <f t="array" ref="F8:F27">_xll.QSA.GetResults(CreateSwap!$B$10,F7)</f>
        <v>0</v>
      </c>
      <c r="G8" t="str">
        <f>_xll.QSA.GetDF(ValueSwap!$C$28,C8)</f>
        <v>ERROR:Object map does not contain an object with id: ERROR:currency must be a single cell with a string representing a currency</v>
      </c>
      <c r="H8" t="str">
        <f>_xll.QSA.GetDF(ValueSwap!$C$28,D8)</f>
        <v>ERROR:Object map does not contain an object with id: ERROR:currency must be a single cell with a string representing a currency</v>
      </c>
      <c r="I8" t="e">
        <f>(G8/H8-1)*365/(D8-C8)</f>
        <v>#VALUE!</v>
      </c>
      <c r="K8" s="14">
        <f t="array" ref="K8:K27">_xll.QSA.GetResults(CreateSwap!$E$10,K7)</f>
        <v>1000000</v>
      </c>
      <c r="L8" s="15">
        <f t="array" ref="L8:L27">_xll.QSA.GetResults(CreateSwap!$E$10,L7)</f>
        <v>42602</v>
      </c>
      <c r="M8" s="15">
        <f t="array" ref="M8:M27">_xll.QSA.GetResults(CreateSwap!$E$10,M7)</f>
        <v>42694</v>
      </c>
      <c r="N8" s="14">
        <f t="array" ref="N8:N27">_xll.QSA.GetResults(CreateSwap!$E$10,N7)</f>
        <v>0.25205479452054796</v>
      </c>
      <c r="O8" s="14">
        <f t="array" ref="O8:O27">_xll.QSA.GetResults(CreateSwap!$E$10,O7)</f>
        <v>0</v>
      </c>
      <c r="P8" t="str">
        <f>_xll.QSA.GetDF(ValueSwap!$C$28,L8)</f>
        <v>ERROR:Object map does not contain an object with id: ERROR:currency must be a single cell with a string representing a currency</v>
      </c>
      <c r="Q8" t="str">
        <f>_xll.QSA.GetDF(ValueSwap!$C$28,M8)</f>
        <v>ERROR:Object map does not contain an object with id: ERROR:currency must be a single cell with a string representing a currency</v>
      </c>
      <c r="R8" s="17" t="e">
        <f>U9</f>
        <v>#VALUE!</v>
      </c>
      <c r="U8" t="str">
        <f>_xll.QSA.GetDF(ValueSwap!C28,T7)</f>
        <v>ERROR:Object map does not contain an object with id: ERROR:currency must be a single cell with a string representing a currency</v>
      </c>
    </row>
    <row r="9" spans="2:21" x14ac:dyDescent="0.25">
      <c r="B9" s="14">
        <v>1000000</v>
      </c>
      <c r="C9" s="15">
        <v>42724</v>
      </c>
      <c r="D9" s="15">
        <v>42814</v>
      </c>
      <c r="E9" s="14">
        <v>0.24657534246575341</v>
      </c>
      <c r="F9" s="13">
        <v>0</v>
      </c>
      <c r="G9" t="str">
        <f>_xll.QSA.GetDF(ValueSwap!$C$28,C9)</f>
        <v>ERROR:Object map does not contain an object with id: ERROR:currency must be a single cell with a string representing a currency</v>
      </c>
      <c r="H9" t="str">
        <f>_xll.QSA.GetDF(ValueSwap!$C$28,D9)</f>
        <v>ERROR:Object map does not contain an object with id: ERROR:currency must be a single cell with a string representing a currency</v>
      </c>
      <c r="I9" t="e">
        <f t="shared" ref="I9:I27" si="0">(G9/H9-1)*365/(D9-C9)</f>
        <v>#VALUE!</v>
      </c>
      <c r="K9" s="14">
        <v>1000000</v>
      </c>
      <c r="L9" s="15">
        <v>42694</v>
      </c>
      <c r="M9" s="15">
        <v>42786</v>
      </c>
      <c r="N9" s="14">
        <v>0.25205479452054796</v>
      </c>
      <c r="O9" s="14">
        <v>0</v>
      </c>
      <c r="P9" t="str">
        <f>_xll.QSA.GetDF(ValueSwap!$C$28,L9)</f>
        <v>ERROR:Object map does not contain an object with id: ERROR:currency must be a single cell with a string representing a currency</v>
      </c>
      <c r="Q9" t="str">
        <f>_xll.QSA.GetDF(ValueSwap!$C$28,M9)</f>
        <v>ERROR:Object map does not contain an object with id: ERROR:currency must be a single cell with a string representing a currency</v>
      </c>
      <c r="R9" t="e">
        <f t="shared" ref="R9:R27" si="1">(P9/Q9-1)*365/(M9-L9)</f>
        <v>#VALUE!</v>
      </c>
      <c r="T9" t="s">
        <v>30</v>
      </c>
      <c r="U9" t="e">
        <f>(1/U8-1)/U7</f>
        <v>#VALUE!</v>
      </c>
    </row>
    <row r="10" spans="2:21" x14ac:dyDescent="0.25">
      <c r="B10" s="14">
        <v>1000000</v>
      </c>
      <c r="C10" s="15">
        <v>42814</v>
      </c>
      <c r="D10" s="15">
        <v>42906</v>
      </c>
      <c r="E10" s="14">
        <v>0.25205479452054796</v>
      </c>
      <c r="F10" s="13">
        <v>0</v>
      </c>
      <c r="G10" t="str">
        <f>_xll.QSA.GetDF(ValueSwap!$C$28,C10)</f>
        <v>ERROR:Object map does not contain an object with id: ERROR:currency must be a single cell with a string representing a currency</v>
      </c>
      <c r="H10" t="str">
        <f>_xll.QSA.GetDF(ValueSwap!$C$28,D10)</f>
        <v>ERROR:Object map does not contain an object with id: ERROR:currency must be a single cell with a string representing a currency</v>
      </c>
      <c r="I10" t="e">
        <f t="shared" si="0"/>
        <v>#VALUE!</v>
      </c>
      <c r="K10" s="14">
        <v>1000000</v>
      </c>
      <c r="L10" s="15">
        <v>42786</v>
      </c>
      <c r="M10" s="15">
        <v>42875</v>
      </c>
      <c r="N10" s="14">
        <v>0.24383561643835616</v>
      </c>
      <c r="O10" s="14">
        <v>0</v>
      </c>
      <c r="P10" t="str">
        <f>_xll.QSA.GetDF(ValueSwap!$C$28,L10)</f>
        <v>ERROR:Object map does not contain an object with id: ERROR:currency must be a single cell with a string representing a currency</v>
      </c>
      <c r="Q10" t="str">
        <f>_xll.QSA.GetDF(ValueSwap!$C$28,M10)</f>
        <v>ERROR:Object map does not contain an object with id: ERROR:currency must be a single cell with a string representing a currency</v>
      </c>
      <c r="R10" t="e">
        <f t="shared" si="1"/>
        <v>#VALUE!</v>
      </c>
    </row>
    <row r="11" spans="2:21" x14ac:dyDescent="0.25">
      <c r="B11" s="14">
        <v>1000000</v>
      </c>
      <c r="C11" s="15">
        <v>42906</v>
      </c>
      <c r="D11" s="15">
        <v>42998</v>
      </c>
      <c r="E11" s="14">
        <v>0.25205479452054796</v>
      </c>
      <c r="F11" s="13">
        <v>0</v>
      </c>
      <c r="G11" t="str">
        <f>_xll.QSA.GetDF(ValueSwap!$C$28,C11)</f>
        <v>ERROR:Object map does not contain an object with id: ERROR:currency must be a single cell with a string representing a currency</v>
      </c>
      <c r="H11" t="str">
        <f>_xll.QSA.GetDF(ValueSwap!$C$28,D11)</f>
        <v>ERROR:Object map does not contain an object with id: ERROR:currency must be a single cell with a string representing a currency</v>
      </c>
      <c r="I11" t="e">
        <f t="shared" si="0"/>
        <v>#VALUE!</v>
      </c>
      <c r="K11" s="14">
        <v>1000000</v>
      </c>
      <c r="L11" s="15">
        <v>42875</v>
      </c>
      <c r="M11" s="15">
        <v>42967</v>
      </c>
      <c r="N11" s="14">
        <v>0.25205479452054796</v>
      </c>
      <c r="O11" s="14">
        <v>0</v>
      </c>
      <c r="P11" t="str">
        <f>_xll.QSA.GetDF(ValueSwap!$C$28,L11)</f>
        <v>ERROR:Object map does not contain an object with id: ERROR:currency must be a single cell with a string representing a currency</v>
      </c>
      <c r="Q11" t="str">
        <f>_xll.QSA.GetDF(ValueSwap!$C$28,M11)</f>
        <v>ERROR:Object map does not contain an object with id: ERROR:currency must be a single cell with a string representing a currency</v>
      </c>
      <c r="R11" t="e">
        <f t="shared" si="1"/>
        <v>#VALUE!</v>
      </c>
    </row>
    <row r="12" spans="2:21" x14ac:dyDescent="0.25">
      <c r="B12" s="14">
        <v>1000000</v>
      </c>
      <c r="C12" s="15">
        <v>42998</v>
      </c>
      <c r="D12" s="15">
        <v>43089</v>
      </c>
      <c r="E12" s="14">
        <v>0.24931506849315069</v>
      </c>
      <c r="F12" s="13">
        <v>0</v>
      </c>
      <c r="G12" t="str">
        <f>_xll.QSA.GetDF(ValueSwap!$C$28,C12)</f>
        <v>ERROR:Object map does not contain an object with id: ERROR:currency must be a single cell with a string representing a currency</v>
      </c>
      <c r="H12" t="str">
        <f>_xll.QSA.GetDF(ValueSwap!$C$28,D12)</f>
        <v>ERROR:Object map does not contain an object with id: ERROR:currency must be a single cell with a string representing a currency</v>
      </c>
      <c r="I12" t="e">
        <f t="shared" si="0"/>
        <v>#VALUE!</v>
      </c>
      <c r="K12" s="14">
        <v>1000000</v>
      </c>
      <c r="L12" s="15">
        <v>42967</v>
      </c>
      <c r="M12" s="15">
        <v>43059</v>
      </c>
      <c r="N12" s="14">
        <v>0.25205479452054796</v>
      </c>
      <c r="O12" s="14">
        <v>0</v>
      </c>
      <c r="P12" t="str">
        <f>_xll.QSA.GetDF(ValueSwap!$C$28,L12)</f>
        <v>ERROR:Object map does not contain an object with id: ERROR:currency must be a single cell with a string representing a currency</v>
      </c>
      <c r="Q12" t="str">
        <f>_xll.QSA.GetDF(ValueSwap!$C$28,M12)</f>
        <v>ERROR:Object map does not contain an object with id: ERROR:currency must be a single cell with a string representing a currency</v>
      </c>
      <c r="R12" t="e">
        <f t="shared" si="1"/>
        <v>#VALUE!</v>
      </c>
    </row>
    <row r="13" spans="2:21" x14ac:dyDescent="0.25">
      <c r="B13" s="14">
        <v>1000000</v>
      </c>
      <c r="C13" s="15">
        <v>43089</v>
      </c>
      <c r="D13" s="15">
        <v>43179</v>
      </c>
      <c r="E13" s="14">
        <v>0.24657534246575341</v>
      </c>
      <c r="F13" s="13">
        <v>0</v>
      </c>
      <c r="G13" t="str">
        <f>_xll.QSA.GetDF(ValueSwap!$C$28,C13)</f>
        <v>ERROR:Object map does not contain an object with id: ERROR:currency must be a single cell with a string representing a currency</v>
      </c>
      <c r="H13" t="str">
        <f>_xll.QSA.GetDF(ValueSwap!$C$28,D13)</f>
        <v>ERROR:Object map does not contain an object with id: ERROR:currency must be a single cell with a string representing a currency</v>
      </c>
      <c r="I13" t="e">
        <f t="shared" si="0"/>
        <v>#VALUE!</v>
      </c>
      <c r="K13" s="14">
        <v>1000000</v>
      </c>
      <c r="L13" s="15">
        <v>43059</v>
      </c>
      <c r="M13" s="15">
        <v>43151</v>
      </c>
      <c r="N13" s="14">
        <v>0.25205479452054796</v>
      </c>
      <c r="O13" s="14">
        <v>0</v>
      </c>
      <c r="P13" t="str">
        <f>_xll.QSA.GetDF(ValueSwap!$C$28,L13)</f>
        <v>ERROR:Object map does not contain an object with id: ERROR:currency must be a single cell with a string representing a currency</v>
      </c>
      <c r="Q13" t="str">
        <f>_xll.QSA.GetDF(ValueSwap!$C$28,M13)</f>
        <v>ERROR:Object map does not contain an object with id: ERROR:currency must be a single cell with a string representing a currency</v>
      </c>
      <c r="R13" t="e">
        <f t="shared" si="1"/>
        <v>#VALUE!</v>
      </c>
    </row>
    <row r="14" spans="2:21" x14ac:dyDescent="0.25">
      <c r="B14" s="14">
        <v>1000000</v>
      </c>
      <c r="C14" s="15">
        <v>43179</v>
      </c>
      <c r="D14" s="15">
        <v>43271</v>
      </c>
      <c r="E14" s="14">
        <v>0.25205479452054796</v>
      </c>
      <c r="F14" s="13">
        <v>0</v>
      </c>
      <c r="G14" t="str">
        <f>_xll.QSA.GetDF(ValueSwap!$C$28,C14)</f>
        <v>ERROR:Object map does not contain an object with id: ERROR:currency must be a single cell with a string representing a currency</v>
      </c>
      <c r="H14" t="str">
        <f>_xll.QSA.GetDF(ValueSwap!$C$28,D14)</f>
        <v>ERROR:Object map does not contain an object with id: ERROR:currency must be a single cell with a string representing a currency</v>
      </c>
      <c r="I14" t="e">
        <f t="shared" si="0"/>
        <v>#VALUE!</v>
      </c>
      <c r="K14" s="14">
        <v>1000000</v>
      </c>
      <c r="L14" s="15">
        <v>43151</v>
      </c>
      <c r="M14" s="15">
        <v>43240</v>
      </c>
      <c r="N14" s="14">
        <v>0.24383561643835616</v>
      </c>
      <c r="O14" s="14">
        <v>0</v>
      </c>
      <c r="P14" t="str">
        <f>_xll.QSA.GetDF(ValueSwap!$C$28,L14)</f>
        <v>ERROR:Object map does not contain an object with id: ERROR:currency must be a single cell with a string representing a currency</v>
      </c>
      <c r="Q14" t="str">
        <f>_xll.QSA.GetDF(ValueSwap!$C$28,M14)</f>
        <v>ERROR:Object map does not contain an object with id: ERROR:currency must be a single cell with a string representing a currency</v>
      </c>
      <c r="R14" t="e">
        <f t="shared" si="1"/>
        <v>#VALUE!</v>
      </c>
    </row>
    <row r="15" spans="2:21" x14ac:dyDescent="0.25">
      <c r="B15" s="14">
        <v>1000000</v>
      </c>
      <c r="C15" s="15">
        <v>43271</v>
      </c>
      <c r="D15" s="15">
        <v>43363</v>
      </c>
      <c r="E15" s="14">
        <v>0.25205479452054796</v>
      </c>
      <c r="F15" s="13">
        <v>0</v>
      </c>
      <c r="G15" t="str">
        <f>_xll.QSA.GetDF(ValueSwap!$C$28,C15)</f>
        <v>ERROR:Object map does not contain an object with id: ERROR:currency must be a single cell with a string representing a currency</v>
      </c>
      <c r="H15" t="str">
        <f>_xll.QSA.GetDF(ValueSwap!$C$28,D15)</f>
        <v>ERROR:Object map does not contain an object with id: ERROR:currency must be a single cell with a string representing a currency</v>
      </c>
      <c r="I15" t="e">
        <f t="shared" si="0"/>
        <v>#VALUE!</v>
      </c>
      <c r="K15" s="14">
        <v>1000000</v>
      </c>
      <c r="L15" s="15">
        <v>43240</v>
      </c>
      <c r="M15" s="15">
        <v>43332</v>
      </c>
      <c r="N15" s="14">
        <v>0.25205479452054796</v>
      </c>
      <c r="O15" s="14">
        <v>0</v>
      </c>
      <c r="P15" t="str">
        <f>_xll.QSA.GetDF(ValueSwap!$C$28,L15)</f>
        <v>ERROR:Object map does not contain an object with id: ERROR:currency must be a single cell with a string representing a currency</v>
      </c>
      <c r="Q15" t="str">
        <f>_xll.QSA.GetDF(ValueSwap!$C$28,M15)</f>
        <v>ERROR:Object map does not contain an object with id: ERROR:currency must be a single cell with a string representing a currency</v>
      </c>
      <c r="R15" t="e">
        <f t="shared" si="1"/>
        <v>#VALUE!</v>
      </c>
    </row>
    <row r="16" spans="2:21" x14ac:dyDescent="0.25">
      <c r="B16" s="14">
        <v>1000000</v>
      </c>
      <c r="C16" s="15">
        <v>43363</v>
      </c>
      <c r="D16" s="15">
        <v>43454</v>
      </c>
      <c r="E16" s="14">
        <v>0.24931506849315069</v>
      </c>
      <c r="F16" s="13">
        <v>0</v>
      </c>
      <c r="G16" t="str">
        <f>_xll.QSA.GetDF(ValueSwap!$C$28,C16)</f>
        <v>ERROR:Object map does not contain an object with id: ERROR:currency must be a single cell with a string representing a currency</v>
      </c>
      <c r="H16" t="str">
        <f>_xll.QSA.GetDF(ValueSwap!$C$28,D16)</f>
        <v>ERROR:Object map does not contain an object with id: ERROR:currency must be a single cell with a string representing a currency</v>
      </c>
      <c r="I16" t="e">
        <f t="shared" si="0"/>
        <v>#VALUE!</v>
      </c>
      <c r="K16" s="14">
        <v>1000000</v>
      </c>
      <c r="L16" s="15">
        <v>43332</v>
      </c>
      <c r="M16" s="15">
        <v>43424</v>
      </c>
      <c r="N16" s="14">
        <v>0.25205479452054796</v>
      </c>
      <c r="O16" s="14">
        <v>0</v>
      </c>
      <c r="P16" t="str">
        <f>_xll.QSA.GetDF(ValueSwap!$C$28,L16)</f>
        <v>ERROR:Object map does not contain an object with id: ERROR:currency must be a single cell with a string representing a currency</v>
      </c>
      <c r="Q16" t="str">
        <f>_xll.QSA.GetDF(ValueSwap!$C$28,M16)</f>
        <v>ERROR:Object map does not contain an object with id: ERROR:currency must be a single cell with a string representing a currency</v>
      </c>
      <c r="R16" t="e">
        <f t="shared" si="1"/>
        <v>#VALUE!</v>
      </c>
    </row>
    <row r="17" spans="2:18" x14ac:dyDescent="0.25">
      <c r="B17" s="14">
        <v>1000000</v>
      </c>
      <c r="C17" s="15">
        <v>43454</v>
      </c>
      <c r="D17" s="15">
        <v>43544</v>
      </c>
      <c r="E17" s="14">
        <v>0.24657534246575341</v>
      </c>
      <c r="F17" s="13">
        <v>0</v>
      </c>
      <c r="G17" t="str">
        <f>_xll.QSA.GetDF(ValueSwap!$C$28,C17)</f>
        <v>ERROR:Object map does not contain an object with id: ERROR:currency must be a single cell with a string representing a currency</v>
      </c>
      <c r="H17" t="str">
        <f>_xll.QSA.GetDF(ValueSwap!$C$28,D17)</f>
        <v>ERROR:Object map does not contain an object with id: ERROR:currency must be a single cell with a string representing a currency</v>
      </c>
      <c r="I17" t="e">
        <f t="shared" si="0"/>
        <v>#VALUE!</v>
      </c>
      <c r="K17" s="14">
        <v>1000000</v>
      </c>
      <c r="L17" s="15">
        <v>43424</v>
      </c>
      <c r="M17" s="15">
        <v>43516</v>
      </c>
      <c r="N17" s="14">
        <v>0.25205479452054796</v>
      </c>
      <c r="O17" s="14">
        <v>0</v>
      </c>
      <c r="P17" t="str">
        <f>_xll.QSA.GetDF(ValueSwap!$C$28,L17)</f>
        <v>ERROR:Object map does not contain an object with id: ERROR:currency must be a single cell with a string representing a currency</v>
      </c>
      <c r="Q17" t="str">
        <f>_xll.QSA.GetDF(ValueSwap!$C$28,M17)</f>
        <v>ERROR:Object map does not contain an object with id: ERROR:currency must be a single cell with a string representing a currency</v>
      </c>
      <c r="R17" t="e">
        <f t="shared" si="1"/>
        <v>#VALUE!</v>
      </c>
    </row>
    <row r="18" spans="2:18" x14ac:dyDescent="0.25">
      <c r="B18" s="14">
        <v>1000000</v>
      </c>
      <c r="C18" s="15">
        <v>43544</v>
      </c>
      <c r="D18" s="15">
        <v>43636</v>
      </c>
      <c r="E18" s="14">
        <v>0.25205479452054796</v>
      </c>
      <c r="F18" s="13">
        <v>0</v>
      </c>
      <c r="G18" t="str">
        <f>_xll.QSA.GetDF(ValueSwap!$C$28,C18)</f>
        <v>ERROR:Object map does not contain an object with id: ERROR:currency must be a single cell with a string representing a currency</v>
      </c>
      <c r="H18" t="str">
        <f>_xll.QSA.GetDF(ValueSwap!$C$28,D18)</f>
        <v>ERROR:Object map does not contain an object with id: ERROR:currency must be a single cell with a string representing a currency</v>
      </c>
      <c r="I18" t="e">
        <f t="shared" si="0"/>
        <v>#VALUE!</v>
      </c>
      <c r="K18" s="14">
        <v>1000000</v>
      </c>
      <c r="L18" s="15">
        <v>43516</v>
      </c>
      <c r="M18" s="15">
        <v>43605</v>
      </c>
      <c r="N18" s="14">
        <v>0.24383561643835616</v>
      </c>
      <c r="O18" s="14">
        <v>0</v>
      </c>
      <c r="P18" t="str">
        <f>_xll.QSA.GetDF(ValueSwap!$C$28,L18)</f>
        <v>ERROR:Object map does not contain an object with id: ERROR:currency must be a single cell with a string representing a currency</v>
      </c>
      <c r="Q18" t="str">
        <f>_xll.QSA.GetDF(ValueSwap!$C$28,M18)</f>
        <v>ERROR:Object map does not contain an object with id: ERROR:currency must be a single cell with a string representing a currency</v>
      </c>
      <c r="R18" t="e">
        <f t="shared" si="1"/>
        <v>#VALUE!</v>
      </c>
    </row>
    <row r="19" spans="2:18" x14ac:dyDescent="0.25">
      <c r="B19" s="14">
        <v>1000000</v>
      </c>
      <c r="C19" s="15">
        <v>43636</v>
      </c>
      <c r="D19" s="15">
        <v>43728</v>
      </c>
      <c r="E19" s="14">
        <v>0.25205479452054796</v>
      </c>
      <c r="F19" s="13">
        <v>0</v>
      </c>
      <c r="G19" t="str">
        <f>_xll.QSA.GetDF(ValueSwap!$C$28,C19)</f>
        <v>ERROR:Object map does not contain an object with id: ERROR:currency must be a single cell with a string representing a currency</v>
      </c>
      <c r="H19" t="str">
        <f>_xll.QSA.GetDF(ValueSwap!$C$28,D19)</f>
        <v>ERROR:Object map does not contain an object with id: ERROR:currency must be a single cell with a string representing a currency</v>
      </c>
      <c r="I19" t="e">
        <f t="shared" si="0"/>
        <v>#VALUE!</v>
      </c>
      <c r="K19" s="14">
        <v>1000000</v>
      </c>
      <c r="L19" s="15">
        <v>43605</v>
      </c>
      <c r="M19" s="15">
        <v>43697</v>
      </c>
      <c r="N19" s="14">
        <v>0.25205479452054796</v>
      </c>
      <c r="O19" s="14">
        <v>0</v>
      </c>
      <c r="P19" t="str">
        <f>_xll.QSA.GetDF(ValueSwap!$C$28,L19)</f>
        <v>ERROR:Object map does not contain an object with id: ERROR:currency must be a single cell with a string representing a currency</v>
      </c>
      <c r="Q19" t="str">
        <f>_xll.QSA.GetDF(ValueSwap!$C$28,M19)</f>
        <v>ERROR:Object map does not contain an object with id: ERROR:currency must be a single cell with a string representing a currency</v>
      </c>
      <c r="R19" t="e">
        <f t="shared" si="1"/>
        <v>#VALUE!</v>
      </c>
    </row>
    <row r="20" spans="2:18" x14ac:dyDescent="0.25">
      <c r="B20" s="14">
        <v>1000000</v>
      </c>
      <c r="C20" s="15">
        <v>43728</v>
      </c>
      <c r="D20" s="15">
        <v>43819</v>
      </c>
      <c r="E20" s="14">
        <v>0.24931506849315069</v>
      </c>
      <c r="F20" s="13">
        <v>0</v>
      </c>
      <c r="G20" t="str">
        <f>_xll.QSA.GetDF(ValueSwap!$C$28,C20)</f>
        <v>ERROR:Object map does not contain an object with id: ERROR:currency must be a single cell with a string representing a currency</v>
      </c>
      <c r="H20" t="str">
        <f>_xll.QSA.GetDF(ValueSwap!$C$28,D20)</f>
        <v>ERROR:Object map does not contain an object with id: ERROR:currency must be a single cell with a string representing a currency</v>
      </c>
      <c r="I20" t="e">
        <f t="shared" si="0"/>
        <v>#VALUE!</v>
      </c>
      <c r="K20" s="14">
        <v>1000000</v>
      </c>
      <c r="L20" s="15">
        <v>43697</v>
      </c>
      <c r="M20" s="15">
        <v>43789</v>
      </c>
      <c r="N20" s="14">
        <v>0.25205479452054796</v>
      </c>
      <c r="O20" s="14">
        <v>0</v>
      </c>
      <c r="P20" t="str">
        <f>_xll.QSA.GetDF(ValueSwap!$C$28,L20)</f>
        <v>ERROR:Object map does not contain an object with id: ERROR:currency must be a single cell with a string representing a currency</v>
      </c>
      <c r="Q20" t="str">
        <f>_xll.QSA.GetDF(ValueSwap!$C$28,M20)</f>
        <v>ERROR:Object map does not contain an object with id: ERROR:currency must be a single cell with a string representing a currency</v>
      </c>
      <c r="R20" t="e">
        <f t="shared" si="1"/>
        <v>#VALUE!</v>
      </c>
    </row>
    <row r="21" spans="2:18" x14ac:dyDescent="0.25">
      <c r="B21" s="14">
        <v>1000000</v>
      </c>
      <c r="C21" s="15">
        <v>43819</v>
      </c>
      <c r="D21" s="15">
        <v>43910</v>
      </c>
      <c r="E21" s="14">
        <v>0.24931506849315069</v>
      </c>
      <c r="F21" s="13">
        <v>0</v>
      </c>
      <c r="G21" t="str">
        <f>_xll.QSA.GetDF(ValueSwap!$C$28,C21)</f>
        <v>ERROR:Object map does not contain an object with id: ERROR:currency must be a single cell with a string representing a currency</v>
      </c>
      <c r="H21" t="str">
        <f>_xll.QSA.GetDF(ValueSwap!$C$28,D21)</f>
        <v>ERROR:Object map does not contain an object with id: ERROR:currency must be a single cell with a string representing a currency</v>
      </c>
      <c r="I21" t="e">
        <f t="shared" si="0"/>
        <v>#VALUE!</v>
      </c>
      <c r="K21" s="14">
        <v>1000000</v>
      </c>
      <c r="L21" s="15">
        <v>43789</v>
      </c>
      <c r="M21" s="15">
        <v>43881</v>
      </c>
      <c r="N21" s="14">
        <v>0.25205479452054796</v>
      </c>
      <c r="O21" s="14">
        <v>0</v>
      </c>
      <c r="P21" t="str">
        <f>_xll.QSA.GetDF(ValueSwap!$C$28,L21)</f>
        <v>ERROR:Object map does not contain an object with id: ERROR:currency must be a single cell with a string representing a currency</v>
      </c>
      <c r="Q21" t="str">
        <f>_xll.QSA.GetDF(ValueSwap!$C$28,M21)</f>
        <v>ERROR:Object map does not contain an object with id: ERROR:currency must be a single cell with a string representing a currency</v>
      </c>
      <c r="R21" t="e">
        <f t="shared" si="1"/>
        <v>#VALUE!</v>
      </c>
    </row>
    <row r="22" spans="2:18" x14ac:dyDescent="0.25">
      <c r="B22" s="14">
        <v>1000000</v>
      </c>
      <c r="C22" s="15">
        <v>43910</v>
      </c>
      <c r="D22" s="15">
        <v>44002</v>
      </c>
      <c r="E22" s="14">
        <v>0.25205479452054796</v>
      </c>
      <c r="F22" s="13">
        <v>0</v>
      </c>
      <c r="G22" t="str">
        <f>_xll.QSA.GetDF(ValueSwap!$C$28,C22)</f>
        <v>ERROR:Object map does not contain an object with id: ERROR:currency must be a single cell with a string representing a currency</v>
      </c>
      <c r="H22" t="str">
        <f>_xll.QSA.GetDF(ValueSwap!$C$28,D22)</f>
        <v>ERROR:Object map does not contain an object with id: ERROR:currency must be a single cell with a string representing a currency</v>
      </c>
      <c r="I22" t="e">
        <f t="shared" si="0"/>
        <v>#VALUE!</v>
      </c>
      <c r="K22" s="14">
        <v>1000000</v>
      </c>
      <c r="L22" s="15">
        <v>43881</v>
      </c>
      <c r="M22" s="15">
        <v>43971</v>
      </c>
      <c r="N22" s="14">
        <v>0.24657534246575341</v>
      </c>
      <c r="O22" s="14">
        <v>0</v>
      </c>
      <c r="P22" t="str">
        <f>_xll.QSA.GetDF(ValueSwap!$C$28,L22)</f>
        <v>ERROR:Object map does not contain an object with id: ERROR:currency must be a single cell with a string representing a currency</v>
      </c>
      <c r="Q22" t="str">
        <f>_xll.QSA.GetDF(ValueSwap!$C$28,M22)</f>
        <v>ERROR:Object map does not contain an object with id: ERROR:currency must be a single cell with a string representing a currency</v>
      </c>
      <c r="R22" t="e">
        <f t="shared" si="1"/>
        <v>#VALUE!</v>
      </c>
    </row>
    <row r="23" spans="2:18" x14ac:dyDescent="0.25">
      <c r="B23" s="14">
        <v>1000000</v>
      </c>
      <c r="C23" s="15">
        <v>44002</v>
      </c>
      <c r="D23" s="15">
        <v>44094</v>
      </c>
      <c r="E23" s="14">
        <v>0.25205479452054796</v>
      </c>
      <c r="F23" s="13">
        <v>0</v>
      </c>
      <c r="G23" t="str">
        <f>_xll.QSA.GetDF(ValueSwap!$C$28,C23)</f>
        <v>ERROR:Object map does not contain an object with id: ERROR:currency must be a single cell with a string representing a currency</v>
      </c>
      <c r="H23" t="str">
        <f>_xll.QSA.GetDF(ValueSwap!$C$28,D23)</f>
        <v>ERROR:Object map does not contain an object with id: ERROR:currency must be a single cell with a string representing a currency</v>
      </c>
      <c r="I23" t="e">
        <f t="shared" si="0"/>
        <v>#VALUE!</v>
      </c>
      <c r="K23" s="14">
        <v>1000000</v>
      </c>
      <c r="L23" s="15">
        <v>43971</v>
      </c>
      <c r="M23" s="15">
        <v>44063</v>
      </c>
      <c r="N23" s="14">
        <v>0.25205479452054796</v>
      </c>
      <c r="O23" s="14">
        <v>0</v>
      </c>
      <c r="P23" t="str">
        <f>_xll.QSA.GetDF(ValueSwap!$C$28,L23)</f>
        <v>ERROR:Object map does not contain an object with id: ERROR:currency must be a single cell with a string representing a currency</v>
      </c>
      <c r="Q23" t="str">
        <f>_xll.QSA.GetDF(ValueSwap!$C$28,M23)</f>
        <v>ERROR:Object map does not contain an object with id: ERROR:currency must be a single cell with a string representing a currency</v>
      </c>
      <c r="R23" t="e">
        <f t="shared" si="1"/>
        <v>#VALUE!</v>
      </c>
    </row>
    <row r="24" spans="2:18" x14ac:dyDescent="0.25">
      <c r="B24" s="14">
        <v>1000000</v>
      </c>
      <c r="C24" s="15">
        <v>44094</v>
      </c>
      <c r="D24" s="15">
        <v>44185</v>
      </c>
      <c r="E24" s="14">
        <v>0.24931506849315069</v>
      </c>
      <c r="F24" s="13">
        <v>0</v>
      </c>
      <c r="G24" t="str">
        <f>_xll.QSA.GetDF(ValueSwap!$C$28,C24)</f>
        <v>ERROR:Object map does not contain an object with id: ERROR:currency must be a single cell with a string representing a currency</v>
      </c>
      <c r="H24" t="str">
        <f>_xll.QSA.GetDF(ValueSwap!$C$28,D24)</f>
        <v>ERROR:Object map does not contain an object with id: ERROR:currency must be a single cell with a string representing a currency</v>
      </c>
      <c r="I24" t="e">
        <f t="shared" si="0"/>
        <v>#VALUE!</v>
      </c>
      <c r="K24" s="14">
        <v>1000000</v>
      </c>
      <c r="L24" s="15">
        <v>44063</v>
      </c>
      <c r="M24" s="15">
        <v>44155</v>
      </c>
      <c r="N24" s="14">
        <v>0.25205479452054796</v>
      </c>
      <c r="O24" s="14">
        <v>0</v>
      </c>
      <c r="P24" t="str">
        <f>_xll.QSA.GetDF(ValueSwap!$C$28,L24)</f>
        <v>ERROR:Object map does not contain an object with id: ERROR:currency must be a single cell with a string representing a currency</v>
      </c>
      <c r="Q24" t="str">
        <f>_xll.QSA.GetDF(ValueSwap!$C$28,M24)</f>
        <v>ERROR:Object map does not contain an object with id: ERROR:currency must be a single cell with a string representing a currency</v>
      </c>
      <c r="R24" t="e">
        <f t="shared" si="1"/>
        <v>#VALUE!</v>
      </c>
    </row>
    <row r="25" spans="2:18" x14ac:dyDescent="0.25">
      <c r="B25" s="14">
        <v>1000000</v>
      </c>
      <c r="C25" s="15">
        <v>44185</v>
      </c>
      <c r="D25" s="15">
        <v>44275</v>
      </c>
      <c r="E25" s="14">
        <v>0.24657534246575341</v>
      </c>
      <c r="F25" s="13">
        <v>0</v>
      </c>
      <c r="G25" t="str">
        <f>_xll.QSA.GetDF(ValueSwap!$C$28,C25)</f>
        <v>ERROR:Object map does not contain an object with id: ERROR:currency must be a single cell with a string representing a currency</v>
      </c>
      <c r="H25" t="str">
        <f>_xll.QSA.GetDF(ValueSwap!$C$28,D25)</f>
        <v>ERROR:Object map does not contain an object with id: ERROR:currency must be a single cell with a string representing a currency</v>
      </c>
      <c r="I25" t="e">
        <f t="shared" si="0"/>
        <v>#VALUE!</v>
      </c>
      <c r="K25" s="14">
        <v>1000000</v>
      </c>
      <c r="L25" s="15">
        <v>44155</v>
      </c>
      <c r="M25" s="15">
        <v>44247</v>
      </c>
      <c r="N25" s="14">
        <v>0.25205479452054796</v>
      </c>
      <c r="O25" s="14">
        <v>0</v>
      </c>
      <c r="P25" t="str">
        <f>_xll.QSA.GetDF(ValueSwap!$C$28,L25)</f>
        <v>ERROR:Object map does not contain an object with id: ERROR:currency must be a single cell with a string representing a currency</v>
      </c>
      <c r="Q25" t="str">
        <f>_xll.QSA.GetDF(ValueSwap!$C$28,M25)</f>
        <v>ERROR:Object map does not contain an object with id: ERROR:currency must be a single cell with a string representing a currency</v>
      </c>
      <c r="R25" t="e">
        <f t="shared" si="1"/>
        <v>#VALUE!</v>
      </c>
    </row>
    <row r="26" spans="2:18" x14ac:dyDescent="0.25">
      <c r="B26" s="14">
        <v>1000000</v>
      </c>
      <c r="C26" s="15">
        <v>44275</v>
      </c>
      <c r="D26" s="15">
        <v>44367</v>
      </c>
      <c r="E26" s="14">
        <v>0.25205479452054796</v>
      </c>
      <c r="F26" s="13">
        <v>0</v>
      </c>
      <c r="G26" t="str">
        <f>_xll.QSA.GetDF(ValueSwap!$C$28,C26)</f>
        <v>ERROR:Object map does not contain an object with id: ERROR:currency must be a single cell with a string representing a currency</v>
      </c>
      <c r="H26" t="str">
        <f>_xll.QSA.GetDF(ValueSwap!$C$28,D26)</f>
        <v>ERROR:Object map does not contain an object with id: ERROR:currency must be a single cell with a string representing a currency</v>
      </c>
      <c r="I26" t="e">
        <f t="shared" si="0"/>
        <v>#VALUE!</v>
      </c>
      <c r="K26" s="14">
        <v>1000000</v>
      </c>
      <c r="L26" s="15">
        <v>44247</v>
      </c>
      <c r="M26" s="15">
        <v>44336</v>
      </c>
      <c r="N26" s="14">
        <v>0.24383561643835616</v>
      </c>
      <c r="O26" s="14">
        <v>0</v>
      </c>
      <c r="P26" t="str">
        <f>_xll.QSA.GetDF(ValueSwap!$C$28,L26)</f>
        <v>ERROR:Object map does not contain an object with id: ERROR:currency must be a single cell with a string representing a currency</v>
      </c>
      <c r="Q26" t="str">
        <f>_xll.QSA.GetDF(ValueSwap!$C$28,M26)</f>
        <v>ERROR:Object map does not contain an object with id: ERROR:currency must be a single cell with a string representing a currency</v>
      </c>
      <c r="R26" t="e">
        <f t="shared" si="1"/>
        <v>#VALUE!</v>
      </c>
    </row>
    <row r="27" spans="2:18" x14ac:dyDescent="0.25">
      <c r="B27" s="14">
        <v>1000000</v>
      </c>
      <c r="C27" s="15">
        <v>44367</v>
      </c>
      <c r="D27" s="15">
        <v>44459</v>
      </c>
      <c r="E27" s="14">
        <v>0.25205479452054796</v>
      </c>
      <c r="F27" s="13">
        <v>0</v>
      </c>
      <c r="G27" t="str">
        <f>_xll.QSA.GetDF(ValueSwap!$C$28,C27)</f>
        <v>ERROR:Object map does not contain an object with id: ERROR:currency must be a single cell with a string representing a currency</v>
      </c>
      <c r="H27" t="str">
        <f>_xll.QSA.GetDF(ValueSwap!$C$28,D27)</f>
        <v>ERROR:Object map does not contain an object with id: ERROR:currency must be a single cell with a string representing a currency</v>
      </c>
      <c r="I27" t="e">
        <f t="shared" si="0"/>
        <v>#VALUE!</v>
      </c>
      <c r="K27" s="14">
        <v>1000000</v>
      </c>
      <c r="L27" s="15">
        <v>44336</v>
      </c>
      <c r="M27" s="15">
        <v>44428</v>
      </c>
      <c r="N27" s="14">
        <v>0.25205479452054796</v>
      </c>
      <c r="O27" s="14">
        <v>0</v>
      </c>
      <c r="P27" t="str">
        <f>_xll.QSA.GetDF(ValueSwap!$C$28,L27)</f>
        <v>ERROR:Object map does not contain an object with id: ERROR:currency must be a single cell with a string representing a currency</v>
      </c>
      <c r="Q27" t="str">
        <f>_xll.QSA.GetDF(ValueSwap!$C$28,M27)</f>
        <v>ERROR:Object map does not contain an object with id: ERROR:currency must be a single cell with a string representing a currency</v>
      </c>
      <c r="R27" t="e">
        <f t="shared" si="1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H23" sqref="H23"/>
    </sheetView>
  </sheetViews>
  <sheetFormatPr defaultRowHeight="15" x14ac:dyDescent="0.25"/>
  <cols>
    <col min="2" max="2" width="18.625" bestFit="1" customWidth="1"/>
    <col min="3" max="3" width="17.875" customWidth="1"/>
  </cols>
  <sheetData>
    <row r="2" spans="2:3" x14ac:dyDescent="0.25">
      <c r="B2" s="3" t="s">
        <v>15</v>
      </c>
      <c r="C2" s="5">
        <v>42633</v>
      </c>
    </row>
    <row r="4" spans="2:3" x14ac:dyDescent="0.25">
      <c r="B4" s="3" t="s">
        <v>16</v>
      </c>
      <c r="C4" s="3" t="s">
        <v>17</v>
      </c>
    </row>
    <row r="5" spans="2:3" x14ac:dyDescent="0.25">
      <c r="B5" s="5">
        <v>42633</v>
      </c>
      <c r="C5" s="10">
        <v>6.7699999999999996E-2</v>
      </c>
    </row>
    <row r="6" spans="2:3" x14ac:dyDescent="0.25">
      <c r="B6" s="5">
        <v>42634</v>
      </c>
      <c r="C6" s="11">
        <v>6.7699999999999996E-2</v>
      </c>
    </row>
    <row r="7" spans="2:3" x14ac:dyDescent="0.25">
      <c r="B7" s="5">
        <v>42663</v>
      </c>
      <c r="C7" s="11">
        <v>7.1169999999999997E-2</v>
      </c>
    </row>
    <row r="8" spans="2:3" x14ac:dyDescent="0.25">
      <c r="B8" s="5">
        <v>42724</v>
      </c>
      <c r="C8" s="11">
        <v>7.3579999999999993E-2</v>
      </c>
    </row>
    <row r="9" spans="2:3" x14ac:dyDescent="0.25">
      <c r="B9" s="5">
        <v>42814</v>
      </c>
      <c r="C9" s="11">
        <v>8.0500000000000002E-2</v>
      </c>
    </row>
    <row r="10" spans="2:3" x14ac:dyDescent="0.25">
      <c r="B10" s="5">
        <v>42906</v>
      </c>
      <c r="C10" s="11">
        <v>8.3249999999999991E-2</v>
      </c>
    </row>
    <row r="11" spans="2:3" x14ac:dyDescent="0.25">
      <c r="B11" s="5">
        <v>42998</v>
      </c>
      <c r="C11" s="11">
        <v>7.6315999999999995E-2</v>
      </c>
    </row>
    <row r="12" spans="2:3" x14ac:dyDescent="0.25">
      <c r="B12" s="5">
        <v>43363</v>
      </c>
      <c r="C12" s="11">
        <v>7.7480000000000007E-2</v>
      </c>
    </row>
    <row r="13" spans="2:3" x14ac:dyDescent="0.25">
      <c r="B13" s="5">
        <v>43728</v>
      </c>
      <c r="C13" s="11">
        <v>7.8579999999999997E-2</v>
      </c>
    </row>
    <row r="14" spans="2:3" x14ac:dyDescent="0.25">
      <c r="B14" s="5">
        <v>44094</v>
      </c>
      <c r="C14" s="11">
        <v>7.9750000000000001E-2</v>
      </c>
    </row>
    <row r="15" spans="2:3" x14ac:dyDescent="0.25">
      <c r="B15" s="5">
        <v>44459</v>
      </c>
      <c r="C15" s="11">
        <v>8.0850000000000005E-2</v>
      </c>
    </row>
    <row r="16" spans="2:3" x14ac:dyDescent="0.25">
      <c r="B16" s="5">
        <v>44824</v>
      </c>
      <c r="C16" s="11">
        <v>8.1850000000000006E-2</v>
      </c>
    </row>
    <row r="17" spans="2:5" x14ac:dyDescent="0.25">
      <c r="B17" s="5">
        <v>45189</v>
      </c>
      <c r="C17" s="11">
        <v>8.2699999999999996E-2</v>
      </c>
    </row>
    <row r="18" spans="2:5" x14ac:dyDescent="0.25">
      <c r="B18" s="5">
        <v>45555</v>
      </c>
      <c r="C18" s="11">
        <v>8.3430000000000004E-2</v>
      </c>
    </row>
    <row r="19" spans="2:5" x14ac:dyDescent="0.25">
      <c r="B19" s="5">
        <v>45920</v>
      </c>
      <c r="C19" s="11">
        <v>8.406000000000001E-2</v>
      </c>
    </row>
    <row r="20" spans="2:5" x14ac:dyDescent="0.25">
      <c r="B20" s="5">
        <v>46285</v>
      </c>
      <c r="C20" s="11">
        <v>8.455E-2</v>
      </c>
    </row>
    <row r="21" spans="2:5" x14ac:dyDescent="0.25">
      <c r="B21" s="5">
        <v>47016</v>
      </c>
      <c r="C21" s="11">
        <v>8.5120000000000001E-2</v>
      </c>
    </row>
    <row r="22" spans="2:5" x14ac:dyDescent="0.25">
      <c r="B22" s="5">
        <v>48111</v>
      </c>
      <c r="C22" s="11">
        <v>8.5280000000000009E-2</v>
      </c>
    </row>
    <row r="23" spans="2:5" x14ac:dyDescent="0.25">
      <c r="B23" s="5">
        <v>49938</v>
      </c>
      <c r="C23" s="11">
        <v>8.455E-2</v>
      </c>
    </row>
    <row r="24" spans="2:5" x14ac:dyDescent="0.25">
      <c r="B24" s="5">
        <v>51764</v>
      </c>
      <c r="C24" s="11">
        <v>8.3199999999999996E-2</v>
      </c>
    </row>
    <row r="25" spans="2:5" x14ac:dyDescent="0.25">
      <c r="B25" s="5">
        <v>53590</v>
      </c>
      <c r="C25" s="11">
        <v>8.1850000000000006E-2</v>
      </c>
    </row>
    <row r="27" spans="2:5" ht="21" x14ac:dyDescent="0.35">
      <c r="C27" s="8" t="s">
        <v>18</v>
      </c>
    </row>
    <row r="28" spans="2:5" x14ac:dyDescent="0.25">
      <c r="B28" s="4" t="s">
        <v>19</v>
      </c>
      <c r="C28" s="9" t="str">
        <f>_xll.QSA.CreateDatesAndRatesCurve(B28,B5:B25,C5:C25)</f>
        <v>ERROR:currency must be a single cell with a string representing a currency.</v>
      </c>
    </row>
    <row r="30" spans="2:5" ht="21" x14ac:dyDescent="0.35">
      <c r="C30" s="8" t="s">
        <v>20</v>
      </c>
      <c r="E30" s="8" t="s">
        <v>20</v>
      </c>
    </row>
    <row r="31" spans="2:5" x14ac:dyDescent="0.25">
      <c r="C31" s="12" t="str">
        <f>_xll.QSA.ValueZARSwap(CreateSwap!B10,C2,C28)</f>
        <v>ERROR:Object map does not contain an object with id: ERROR:currency must be a single cell with a string representing a currency</v>
      </c>
      <c r="E31" s="12" t="str">
        <f>_xll.QSA.ValueZARSwap(CreateSwap!E10,C2,C28)</f>
        <v>ERROR:Object map does not contain an object with id: ERROR:currency must be a single cell with a string representing a currency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TestSwap</vt:lpstr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2016-09-24T08:54:50Z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9033052c-dad9-42ed-a462-23af72197a18</vt:lpwstr>
  </property>
</Properties>
</file>