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Varying exercise dates" sheetId="3" r:id="rId1"/>
    <sheet name="Product&amp;EPE" sheetId="2" r:id="rId2"/>
    <sheet name="Model" sheetId="1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D14" i="3" l="1"/>
  <c r="D13" i="3"/>
  <c r="D15" i="3"/>
  <c r="D16" i="3"/>
  <c r="B13" i="2"/>
  <c r="C18" i="3" l="1"/>
  <c r="C20" i="2" l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C17" i="2" l="1"/>
  <c r="G9" i="1"/>
  <c r="C5" i="1" l="1"/>
  <c r="B9" i="1"/>
  <c r="C19" i="3" l="1"/>
  <c r="C21" i="2"/>
  <c r="B27" i="3"/>
  <c r="B26" i="3"/>
  <c r="B25" i="3"/>
  <c r="C25" i="3" s="1"/>
  <c r="B28" i="3"/>
  <c r="C26" i="2" a="1"/>
  <c r="C24" i="3"/>
  <c r="C32" i="2" l="1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29" i="2"/>
  <c r="C145" i="2"/>
  <c r="C71" i="2"/>
  <c r="C95" i="2"/>
  <c r="C127" i="2"/>
  <c r="C33" i="2"/>
  <c r="C41" i="2"/>
  <c r="C49" i="2"/>
  <c r="C57" i="2"/>
  <c r="C65" i="2"/>
  <c r="C73" i="2"/>
  <c r="C81" i="2"/>
  <c r="C89" i="2"/>
  <c r="C97" i="2"/>
  <c r="C105" i="2"/>
  <c r="C113" i="2"/>
  <c r="C121" i="2"/>
  <c r="C137" i="2"/>
  <c r="C63" i="2"/>
  <c r="C119" i="2"/>
  <c r="C26" i="2"/>
  <c r="C34" i="2"/>
  <c r="C42" i="2"/>
  <c r="C50" i="2"/>
  <c r="C58" i="2"/>
  <c r="C66" i="2"/>
  <c r="C74" i="2"/>
  <c r="C82" i="2"/>
  <c r="C90" i="2"/>
  <c r="C98" i="2"/>
  <c r="C106" i="2"/>
  <c r="C114" i="2"/>
  <c r="C122" i="2"/>
  <c r="C130" i="2"/>
  <c r="C138" i="2"/>
  <c r="C146" i="2"/>
  <c r="C43" i="2"/>
  <c r="C59" i="2"/>
  <c r="C75" i="2"/>
  <c r="C83" i="2"/>
  <c r="C99" i="2"/>
  <c r="C115" i="2"/>
  <c r="C123" i="2"/>
  <c r="C139" i="2"/>
  <c r="C140" i="2"/>
  <c r="C30" i="2"/>
  <c r="C54" i="2"/>
  <c r="C78" i="2"/>
  <c r="C118" i="2"/>
  <c r="C142" i="2"/>
  <c r="C55" i="2"/>
  <c r="C103" i="2"/>
  <c r="C27" i="2"/>
  <c r="C35" i="2"/>
  <c r="C51" i="2"/>
  <c r="C67" i="2"/>
  <c r="C91" i="2"/>
  <c r="C107" i="2"/>
  <c r="C131" i="2"/>
  <c r="C147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46" i="2"/>
  <c r="C70" i="2"/>
  <c r="C86" i="2"/>
  <c r="C102" i="2"/>
  <c r="C134" i="2"/>
  <c r="C31" i="2"/>
  <c r="C87" i="2"/>
  <c r="C135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38" i="2"/>
  <c r="C62" i="2"/>
  <c r="C94" i="2"/>
  <c r="C110" i="2"/>
  <c r="C126" i="2"/>
  <c r="C39" i="2"/>
  <c r="C79" i="2"/>
  <c r="C111" i="2"/>
  <c r="C143" i="2"/>
  <c r="C47" i="2"/>
  <c r="C28" i="3"/>
  <c r="C26" i="3"/>
  <c r="C27" i="3"/>
</calcChain>
</file>

<file path=xl/sharedStrings.xml><?xml version="1.0" encoding="utf-8"?>
<sst xmlns="http://schemas.openxmlformats.org/spreadsheetml/2006/main" count="59" uniqueCount="37">
  <si>
    <t>name</t>
  </si>
  <si>
    <t>HWDemo</t>
  </si>
  <si>
    <t>meanReversion</t>
  </si>
  <si>
    <t>flatVol</t>
  </si>
  <si>
    <t>baseCurve</t>
  </si>
  <si>
    <t>forecastIndices</t>
  </si>
  <si>
    <t>ZARSwap</t>
  </si>
  <si>
    <t>currency</t>
  </si>
  <si>
    <t>ZAR</t>
  </si>
  <si>
    <t>dates</t>
  </si>
  <si>
    <t>rates</t>
  </si>
  <si>
    <t>QSA.CreateHWModelDemo</t>
  </si>
  <si>
    <t>startDate</t>
  </si>
  <si>
    <t>tenor</t>
  </si>
  <si>
    <t>5y</t>
  </si>
  <si>
    <t>rate</t>
  </si>
  <si>
    <t>payFixed</t>
  </si>
  <si>
    <t>notional</t>
  </si>
  <si>
    <t>products</t>
  </si>
  <si>
    <t>SwapsEPE</t>
  </si>
  <si>
    <t>valueDate</t>
  </si>
  <si>
    <t>forwardValueDates</t>
  </si>
  <si>
    <t>model</t>
  </si>
  <si>
    <t>nSims</t>
  </si>
  <si>
    <t>QSA.EPE</t>
  </si>
  <si>
    <t>BermudanSwaption0001</t>
  </si>
  <si>
    <t>exerciseDates</t>
  </si>
  <si>
    <t>longOptionality</t>
  </si>
  <si>
    <t>QSA.CreateZARBermudanSwaption</t>
  </si>
  <si>
    <t>Swaption1Ex</t>
  </si>
  <si>
    <t>Swaption2Ex</t>
  </si>
  <si>
    <t>Swaption3Ex</t>
  </si>
  <si>
    <t>Swaption4Ex</t>
  </si>
  <si>
    <t>QSA.GetAvailableResults</t>
  </si>
  <si>
    <t>QSA.GetResults</t>
  </si>
  <si>
    <t>ZAR.JIBAR.3M</t>
  </si>
  <si>
    <t>jibar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</si>
</sst>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4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'Product&amp;EPE'!$B$26:$B$147</c:f>
              <c:numCache>
                <c:formatCode>d\-mmm\-yy</c:formatCode>
                <c:ptCount val="122"/>
                <c:pt idx="0">
                  <c:v>42675</c:v>
                </c:pt>
                <c:pt idx="1">
                  <c:v>42690</c:v>
                </c:pt>
                <c:pt idx="2">
                  <c:v>42705</c:v>
                </c:pt>
                <c:pt idx="3">
                  <c:v>42720</c:v>
                </c:pt>
                <c:pt idx="4">
                  <c:v>42735</c:v>
                </c:pt>
                <c:pt idx="5">
                  <c:v>42750</c:v>
                </c:pt>
                <c:pt idx="6">
                  <c:v>42765</c:v>
                </c:pt>
                <c:pt idx="7">
                  <c:v>42780</c:v>
                </c:pt>
                <c:pt idx="8">
                  <c:v>42795</c:v>
                </c:pt>
                <c:pt idx="9">
                  <c:v>42810</c:v>
                </c:pt>
                <c:pt idx="10">
                  <c:v>42825</c:v>
                </c:pt>
                <c:pt idx="11">
                  <c:v>42840</c:v>
                </c:pt>
                <c:pt idx="12">
                  <c:v>42855</c:v>
                </c:pt>
                <c:pt idx="13">
                  <c:v>42870</c:v>
                </c:pt>
                <c:pt idx="14">
                  <c:v>42885</c:v>
                </c:pt>
                <c:pt idx="15">
                  <c:v>42900</c:v>
                </c:pt>
                <c:pt idx="16">
                  <c:v>42915</c:v>
                </c:pt>
                <c:pt idx="17">
                  <c:v>42930</c:v>
                </c:pt>
                <c:pt idx="18">
                  <c:v>42945</c:v>
                </c:pt>
                <c:pt idx="19">
                  <c:v>42960</c:v>
                </c:pt>
                <c:pt idx="20">
                  <c:v>42975</c:v>
                </c:pt>
                <c:pt idx="21">
                  <c:v>42990</c:v>
                </c:pt>
                <c:pt idx="22">
                  <c:v>43005</c:v>
                </c:pt>
                <c:pt idx="23">
                  <c:v>43020</c:v>
                </c:pt>
                <c:pt idx="24">
                  <c:v>43035</c:v>
                </c:pt>
                <c:pt idx="25">
                  <c:v>43050</c:v>
                </c:pt>
                <c:pt idx="26">
                  <c:v>43065</c:v>
                </c:pt>
                <c:pt idx="27">
                  <c:v>43080</c:v>
                </c:pt>
                <c:pt idx="28">
                  <c:v>43095</c:v>
                </c:pt>
                <c:pt idx="29">
                  <c:v>43110</c:v>
                </c:pt>
                <c:pt idx="30">
                  <c:v>43125</c:v>
                </c:pt>
                <c:pt idx="31">
                  <c:v>43140</c:v>
                </c:pt>
                <c:pt idx="32">
                  <c:v>43155</c:v>
                </c:pt>
                <c:pt idx="33">
                  <c:v>43170</c:v>
                </c:pt>
                <c:pt idx="34">
                  <c:v>43185</c:v>
                </c:pt>
                <c:pt idx="35">
                  <c:v>43200</c:v>
                </c:pt>
                <c:pt idx="36">
                  <c:v>43215</c:v>
                </c:pt>
                <c:pt idx="37">
                  <c:v>43230</c:v>
                </c:pt>
                <c:pt idx="38">
                  <c:v>43245</c:v>
                </c:pt>
                <c:pt idx="39">
                  <c:v>43260</c:v>
                </c:pt>
                <c:pt idx="40">
                  <c:v>43275</c:v>
                </c:pt>
                <c:pt idx="41">
                  <c:v>43290</c:v>
                </c:pt>
                <c:pt idx="42">
                  <c:v>43305</c:v>
                </c:pt>
                <c:pt idx="43">
                  <c:v>43320</c:v>
                </c:pt>
                <c:pt idx="44">
                  <c:v>43335</c:v>
                </c:pt>
                <c:pt idx="45">
                  <c:v>43350</c:v>
                </c:pt>
                <c:pt idx="46">
                  <c:v>43365</c:v>
                </c:pt>
                <c:pt idx="47">
                  <c:v>43380</c:v>
                </c:pt>
                <c:pt idx="48">
                  <c:v>43395</c:v>
                </c:pt>
                <c:pt idx="49">
                  <c:v>43410</c:v>
                </c:pt>
                <c:pt idx="50">
                  <c:v>43425</c:v>
                </c:pt>
                <c:pt idx="51">
                  <c:v>43440</c:v>
                </c:pt>
                <c:pt idx="52">
                  <c:v>43455</c:v>
                </c:pt>
                <c:pt idx="53">
                  <c:v>43470</c:v>
                </c:pt>
                <c:pt idx="54">
                  <c:v>43485</c:v>
                </c:pt>
                <c:pt idx="55">
                  <c:v>43500</c:v>
                </c:pt>
                <c:pt idx="56">
                  <c:v>43515</c:v>
                </c:pt>
                <c:pt idx="57">
                  <c:v>43530</c:v>
                </c:pt>
                <c:pt idx="58">
                  <c:v>43545</c:v>
                </c:pt>
                <c:pt idx="59">
                  <c:v>43560</c:v>
                </c:pt>
                <c:pt idx="60">
                  <c:v>43575</c:v>
                </c:pt>
                <c:pt idx="61">
                  <c:v>43590</c:v>
                </c:pt>
                <c:pt idx="62">
                  <c:v>43605</c:v>
                </c:pt>
                <c:pt idx="63">
                  <c:v>43620</c:v>
                </c:pt>
                <c:pt idx="64">
                  <c:v>43635</c:v>
                </c:pt>
                <c:pt idx="65">
                  <c:v>43650</c:v>
                </c:pt>
                <c:pt idx="66">
                  <c:v>43665</c:v>
                </c:pt>
                <c:pt idx="67">
                  <c:v>43680</c:v>
                </c:pt>
                <c:pt idx="68">
                  <c:v>43695</c:v>
                </c:pt>
                <c:pt idx="69">
                  <c:v>43710</c:v>
                </c:pt>
                <c:pt idx="70">
                  <c:v>43725</c:v>
                </c:pt>
                <c:pt idx="71">
                  <c:v>43740</c:v>
                </c:pt>
                <c:pt idx="72">
                  <c:v>43755</c:v>
                </c:pt>
                <c:pt idx="73">
                  <c:v>43770</c:v>
                </c:pt>
                <c:pt idx="74">
                  <c:v>43785</c:v>
                </c:pt>
                <c:pt idx="75">
                  <c:v>43800</c:v>
                </c:pt>
                <c:pt idx="76">
                  <c:v>43815</c:v>
                </c:pt>
                <c:pt idx="77">
                  <c:v>43830</c:v>
                </c:pt>
                <c:pt idx="78">
                  <c:v>43845</c:v>
                </c:pt>
                <c:pt idx="79">
                  <c:v>43860</c:v>
                </c:pt>
                <c:pt idx="80">
                  <c:v>43875</c:v>
                </c:pt>
                <c:pt idx="81">
                  <c:v>43890</c:v>
                </c:pt>
                <c:pt idx="82">
                  <c:v>43905</c:v>
                </c:pt>
                <c:pt idx="83">
                  <c:v>43920</c:v>
                </c:pt>
                <c:pt idx="84">
                  <c:v>43935</c:v>
                </c:pt>
                <c:pt idx="85">
                  <c:v>43950</c:v>
                </c:pt>
                <c:pt idx="86">
                  <c:v>43965</c:v>
                </c:pt>
                <c:pt idx="87">
                  <c:v>43980</c:v>
                </c:pt>
                <c:pt idx="88">
                  <c:v>43995</c:v>
                </c:pt>
                <c:pt idx="89">
                  <c:v>44010</c:v>
                </c:pt>
                <c:pt idx="90">
                  <c:v>44025</c:v>
                </c:pt>
                <c:pt idx="91">
                  <c:v>44040</c:v>
                </c:pt>
                <c:pt idx="92">
                  <c:v>44055</c:v>
                </c:pt>
                <c:pt idx="93">
                  <c:v>44070</c:v>
                </c:pt>
                <c:pt idx="94">
                  <c:v>44085</c:v>
                </c:pt>
                <c:pt idx="95">
                  <c:v>44100</c:v>
                </c:pt>
                <c:pt idx="96">
                  <c:v>44115</c:v>
                </c:pt>
                <c:pt idx="97">
                  <c:v>44130</c:v>
                </c:pt>
                <c:pt idx="98">
                  <c:v>44145</c:v>
                </c:pt>
                <c:pt idx="99">
                  <c:v>44160</c:v>
                </c:pt>
                <c:pt idx="100">
                  <c:v>44175</c:v>
                </c:pt>
                <c:pt idx="101">
                  <c:v>44190</c:v>
                </c:pt>
                <c:pt idx="102">
                  <c:v>44205</c:v>
                </c:pt>
                <c:pt idx="103">
                  <c:v>44220</c:v>
                </c:pt>
                <c:pt idx="104">
                  <c:v>44235</c:v>
                </c:pt>
                <c:pt idx="105">
                  <c:v>44250</c:v>
                </c:pt>
                <c:pt idx="106">
                  <c:v>44265</c:v>
                </c:pt>
                <c:pt idx="107">
                  <c:v>44280</c:v>
                </c:pt>
                <c:pt idx="108">
                  <c:v>44295</c:v>
                </c:pt>
                <c:pt idx="109">
                  <c:v>44310</c:v>
                </c:pt>
                <c:pt idx="110">
                  <c:v>44325</c:v>
                </c:pt>
                <c:pt idx="111">
                  <c:v>44340</c:v>
                </c:pt>
                <c:pt idx="112">
                  <c:v>44355</c:v>
                </c:pt>
                <c:pt idx="113">
                  <c:v>44370</c:v>
                </c:pt>
                <c:pt idx="114">
                  <c:v>44385</c:v>
                </c:pt>
                <c:pt idx="115">
                  <c:v>44400</c:v>
                </c:pt>
                <c:pt idx="116">
                  <c:v>44415</c:v>
                </c:pt>
                <c:pt idx="117">
                  <c:v>44430</c:v>
                </c:pt>
                <c:pt idx="118">
                  <c:v>44445</c:v>
                </c:pt>
                <c:pt idx="119">
                  <c:v>44460</c:v>
                </c:pt>
                <c:pt idx="120">
                  <c:v>44475</c:v>
                </c:pt>
                <c:pt idx="121">
                  <c:v>44490</c:v>
                </c:pt>
              </c:numCache>
            </c:numRef>
          </c:cat>
          <c:val>
            <c:numRef>
              <c:f>'Product&amp;EPE'!$C$26:$C$147</c:f>
              <c:numCache>
                <c:formatCode>#,##0.00</c:formatCode>
                <c:ptCount val="122"/>
                <c:pt idx="0">
                  <c:v>0</c:v>
                </c:pt>
                <c:pt idx="1">
                  <c:v>0.64653070893433173</c:v>
                </c:pt>
                <c:pt idx="2">
                  <c:v>0</c:v>
                </c:pt>
                <c:pt idx="3">
                  <c:v>0.49706959177944371</c:v>
                </c:pt>
                <c:pt idx="4">
                  <c:v>0.27067610339485509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0.28674479930411617</c:v>
                </c:pt>
                <c:pt idx="9">
                  <c:v>1.0513201690382024</c:v>
                </c:pt>
                <c:pt idx="10">
                  <c:v>10.437653922229206</c:v>
                </c:pt>
                <c:pt idx="11">
                  <c:v>9.1277433160860628</c:v>
                </c:pt>
                <c:pt idx="12">
                  <c:v>6.7256824783779727</c:v>
                </c:pt>
                <c:pt idx="13">
                  <c:v>1.4382008922410932</c:v>
                </c:pt>
                <c:pt idx="14">
                  <c:v>4.0788148116053273</c:v>
                </c:pt>
                <c:pt idx="15">
                  <c:v>5.4033693396362823</c:v>
                </c:pt>
                <c:pt idx="16">
                  <c:v>1.170415370404674</c:v>
                </c:pt>
                <c:pt idx="17">
                  <c:v>3.858765170336238</c:v>
                </c:pt>
                <c:pt idx="18">
                  <c:v>0.92652239358102595</c:v>
                </c:pt>
                <c:pt idx="19">
                  <c:v>0.2222116728751741</c:v>
                </c:pt>
                <c:pt idx="20">
                  <c:v>0.76871915779433708</c:v>
                </c:pt>
                <c:pt idx="21">
                  <c:v>3.686670875798133</c:v>
                </c:pt>
                <c:pt idx="22">
                  <c:v>3.9056508250153863</c:v>
                </c:pt>
                <c:pt idx="23">
                  <c:v>2.6516464586633761</c:v>
                </c:pt>
                <c:pt idx="24">
                  <c:v>0.23493298499122958</c:v>
                </c:pt>
                <c:pt idx="25">
                  <c:v>2.2695345985447859</c:v>
                </c:pt>
                <c:pt idx="26">
                  <c:v>3.2778873891288183</c:v>
                </c:pt>
                <c:pt idx="27">
                  <c:v>2.0555395850165294</c:v>
                </c:pt>
                <c:pt idx="28">
                  <c:v>1.4067000288659204</c:v>
                </c:pt>
                <c:pt idx="29">
                  <c:v>0</c:v>
                </c:pt>
                <c:pt idx="30">
                  <c:v>0</c:v>
                </c:pt>
                <c:pt idx="31">
                  <c:v>1.2844484155122853</c:v>
                </c:pt>
                <c:pt idx="32">
                  <c:v>1.0690362323696481</c:v>
                </c:pt>
                <c:pt idx="33">
                  <c:v>1.6533402775090549</c:v>
                </c:pt>
                <c:pt idx="34">
                  <c:v>0.84725350097536067</c:v>
                </c:pt>
                <c:pt idx="35">
                  <c:v>1.5555048134169525</c:v>
                </c:pt>
                <c:pt idx="36">
                  <c:v>0.12050822542382689</c:v>
                </c:pt>
                <c:pt idx="37">
                  <c:v>19.24015801632299</c:v>
                </c:pt>
                <c:pt idx="38">
                  <c:v>44.466884831654596</c:v>
                </c:pt>
                <c:pt idx="39">
                  <c:v>123.58747827563938</c:v>
                </c:pt>
                <c:pt idx="40">
                  <c:v>183.35237069607416</c:v>
                </c:pt>
                <c:pt idx="41">
                  <c:v>203.09191307309914</c:v>
                </c:pt>
                <c:pt idx="42">
                  <c:v>242.41707847580653</c:v>
                </c:pt>
                <c:pt idx="43">
                  <c:v>287.21049311362412</c:v>
                </c:pt>
                <c:pt idx="44">
                  <c:v>327.95712817208903</c:v>
                </c:pt>
                <c:pt idx="45">
                  <c:v>360.19137260029436</c:v>
                </c:pt>
                <c:pt idx="46">
                  <c:v>444.69735654145973</c:v>
                </c:pt>
                <c:pt idx="47">
                  <c:v>565.86072499217551</c:v>
                </c:pt>
                <c:pt idx="48">
                  <c:v>597.03613590149962</c:v>
                </c:pt>
                <c:pt idx="49">
                  <c:v>635.73648191409018</c:v>
                </c:pt>
                <c:pt idx="50">
                  <c:v>686.74653649226775</c:v>
                </c:pt>
                <c:pt idx="51">
                  <c:v>709.39020323935006</c:v>
                </c:pt>
                <c:pt idx="52">
                  <c:v>828.84981916110223</c:v>
                </c:pt>
                <c:pt idx="53">
                  <c:v>832.35594069114131</c:v>
                </c:pt>
                <c:pt idx="54">
                  <c:v>913.46021052844321</c:v>
                </c:pt>
                <c:pt idx="55">
                  <c:v>893.06849684777615</c:v>
                </c:pt>
                <c:pt idx="56">
                  <c:v>955.7869342919962</c:v>
                </c:pt>
                <c:pt idx="57">
                  <c:v>1010.884074190806</c:v>
                </c:pt>
                <c:pt idx="58">
                  <c:v>1027.4566329956604</c:v>
                </c:pt>
                <c:pt idx="59">
                  <c:v>1120.4545429487562</c:v>
                </c:pt>
                <c:pt idx="60">
                  <c:v>1141.3637680050983</c:v>
                </c:pt>
                <c:pt idx="61">
                  <c:v>1140.9472365844526</c:v>
                </c:pt>
                <c:pt idx="62">
                  <c:v>1185.8912989073822</c:v>
                </c:pt>
                <c:pt idx="63">
                  <c:v>1199.2932153274462</c:v>
                </c:pt>
                <c:pt idx="64">
                  <c:v>1240.0842011242521</c:v>
                </c:pt>
                <c:pt idx="65">
                  <c:v>1243.908485019899</c:v>
                </c:pt>
                <c:pt idx="66">
                  <c:v>1288.299242688923</c:v>
                </c:pt>
                <c:pt idx="67">
                  <c:v>1224.0748474829259</c:v>
                </c:pt>
                <c:pt idx="68">
                  <c:v>1282.2161145644516</c:v>
                </c:pt>
                <c:pt idx="69">
                  <c:v>1303.953812402199</c:v>
                </c:pt>
                <c:pt idx="70">
                  <c:v>1329.3937054089033</c:v>
                </c:pt>
                <c:pt idx="71">
                  <c:v>1376.4269221127595</c:v>
                </c:pt>
                <c:pt idx="72">
                  <c:v>1393.6288149925208</c:v>
                </c:pt>
                <c:pt idx="73">
                  <c:v>1325.1575338148511</c:v>
                </c:pt>
                <c:pt idx="74">
                  <c:v>1349.8462039338719</c:v>
                </c:pt>
                <c:pt idx="75">
                  <c:v>1377.1401349694709</c:v>
                </c:pt>
                <c:pt idx="76">
                  <c:v>1403.2077171059793</c:v>
                </c:pt>
                <c:pt idx="77">
                  <c:v>1404.1814086812417</c:v>
                </c:pt>
                <c:pt idx="78">
                  <c:v>1435.7319990007541</c:v>
                </c:pt>
                <c:pt idx="79">
                  <c:v>1464.4938767803901</c:v>
                </c:pt>
                <c:pt idx="80">
                  <c:v>1322.213080578701</c:v>
                </c:pt>
                <c:pt idx="81">
                  <c:v>1349.9357161289024</c:v>
                </c:pt>
                <c:pt idx="82">
                  <c:v>1366.3364846764123</c:v>
                </c:pt>
                <c:pt idx="83">
                  <c:v>1379.6189207042255</c:v>
                </c:pt>
                <c:pt idx="84">
                  <c:v>1428.1226735119735</c:v>
                </c:pt>
                <c:pt idx="85">
                  <c:v>1445.7079871938527</c:v>
                </c:pt>
                <c:pt idx="86">
                  <c:v>1279.8674474269685</c:v>
                </c:pt>
                <c:pt idx="87">
                  <c:v>1287.9056745528653</c:v>
                </c:pt>
                <c:pt idx="88">
                  <c:v>1296.6593342879682</c:v>
                </c:pt>
                <c:pt idx="89">
                  <c:v>1313.9701291870786</c:v>
                </c:pt>
                <c:pt idx="90">
                  <c:v>1337.5356523283872</c:v>
                </c:pt>
                <c:pt idx="91">
                  <c:v>1348.3240250964293</c:v>
                </c:pt>
                <c:pt idx="92">
                  <c:v>1162.8244231391045</c:v>
                </c:pt>
                <c:pt idx="93">
                  <c:v>1165.2286023690199</c:v>
                </c:pt>
                <c:pt idx="94">
                  <c:v>1166.1137329123385</c:v>
                </c:pt>
                <c:pt idx="95">
                  <c:v>1174.9505611698819</c:v>
                </c:pt>
                <c:pt idx="96">
                  <c:v>1187.1988058998409</c:v>
                </c:pt>
                <c:pt idx="97">
                  <c:v>1198.7151861639536</c:v>
                </c:pt>
                <c:pt idx="98">
                  <c:v>990.48320610803239</c:v>
                </c:pt>
                <c:pt idx="99">
                  <c:v>991.71025151818696</c:v>
                </c:pt>
                <c:pt idx="100">
                  <c:v>1004.7614445840968</c:v>
                </c:pt>
                <c:pt idx="101">
                  <c:v>1007.2397743879393</c:v>
                </c:pt>
                <c:pt idx="102">
                  <c:v>1020.5489770455223</c:v>
                </c:pt>
                <c:pt idx="103">
                  <c:v>1030.2241902087057</c:v>
                </c:pt>
                <c:pt idx="104">
                  <c:v>801.98707976094056</c:v>
                </c:pt>
                <c:pt idx="105">
                  <c:v>804.93363602883016</c:v>
                </c:pt>
                <c:pt idx="106">
                  <c:v>808.88846947213813</c:v>
                </c:pt>
                <c:pt idx="107">
                  <c:v>814.11579808135559</c:v>
                </c:pt>
                <c:pt idx="108">
                  <c:v>822.31900902957466</c:v>
                </c:pt>
                <c:pt idx="109">
                  <c:v>823.41895797462337</c:v>
                </c:pt>
                <c:pt idx="110">
                  <c:v>577.98199238304335</c:v>
                </c:pt>
                <c:pt idx="111">
                  <c:v>577.89956794405691</c:v>
                </c:pt>
                <c:pt idx="112">
                  <c:v>578.26982912862229</c:v>
                </c:pt>
                <c:pt idx="113">
                  <c:v>578.57441240430626</c:v>
                </c:pt>
                <c:pt idx="114">
                  <c:v>578.92070392709491</c:v>
                </c:pt>
                <c:pt idx="115">
                  <c:v>578.84052317282317</c:v>
                </c:pt>
                <c:pt idx="116">
                  <c:v>306.59207131272933</c:v>
                </c:pt>
                <c:pt idx="117">
                  <c:v>303.14322533324707</c:v>
                </c:pt>
                <c:pt idx="118">
                  <c:v>299.3380272572042</c:v>
                </c:pt>
                <c:pt idx="119">
                  <c:v>293.79157339572407</c:v>
                </c:pt>
                <c:pt idx="120">
                  <c:v>289.7923352371858</c:v>
                </c:pt>
                <c:pt idx="121">
                  <c:v>285.63079090851278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45984"/>
        <c:axId val="201580544"/>
      </c:lineChart>
      <c:dateAx>
        <c:axId val="20154598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201580544"/>
        <c:crosses val="autoZero"/>
        <c:auto val="1"/>
        <c:lblOffset val="100"/>
        <c:baseTimeUnit val="days"/>
      </c:dateAx>
      <c:valAx>
        <c:axId val="20158054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201545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57150</xdr:rowOff>
    </xdr:from>
    <xdr:to>
      <xdr:col>14</xdr:col>
      <xdr:colOff>76200</xdr:colOff>
      <xdr:row>17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workbookViewId="0">
      <selection activeCell="C26" sqref="C26"/>
    </sheetView>
  </sheetViews>
  <sheetFormatPr defaultRowHeight="14.4" x14ac:dyDescent="0.3"/>
  <cols>
    <col min="2" max="2" width="44.88671875" bestFit="1" customWidth="1"/>
    <col min="3" max="3" width="33.5546875" bestFit="1" customWidth="1"/>
    <col min="4" max="4" width="23.109375" bestFit="1" customWidth="1"/>
    <col min="5" max="5" width="13.5546875" bestFit="1" customWidth="1"/>
  </cols>
  <sheetData>
    <row r="2" spans="2:5" ht="15" x14ac:dyDescent="0.25">
      <c r="E2" s="2" t="s">
        <v>26</v>
      </c>
    </row>
    <row r="3" spans="2:5" ht="15" x14ac:dyDescent="0.25">
      <c r="E3" s="7">
        <v>43040</v>
      </c>
    </row>
    <row r="4" spans="2:5" ht="15" x14ac:dyDescent="0.25">
      <c r="B4" s="2" t="s">
        <v>27</v>
      </c>
      <c r="C4" s="4" t="b">
        <v>0</v>
      </c>
      <c r="E4" s="7">
        <v>43405</v>
      </c>
    </row>
    <row r="5" spans="2:5" ht="15" x14ac:dyDescent="0.25">
      <c r="B5" s="2" t="s">
        <v>12</v>
      </c>
      <c r="C5" s="7">
        <v>42675</v>
      </c>
      <c r="E5" s="7">
        <v>43770</v>
      </c>
    </row>
    <row r="6" spans="2:5" ht="15" x14ac:dyDescent="0.25">
      <c r="B6" s="2" t="s">
        <v>13</v>
      </c>
      <c r="C6" s="4" t="s">
        <v>14</v>
      </c>
      <c r="E6" s="7">
        <v>44136</v>
      </c>
    </row>
    <row r="7" spans="2:5" ht="15" x14ac:dyDescent="0.25">
      <c r="B7" s="2" t="s">
        <v>15</v>
      </c>
      <c r="C7" s="8">
        <v>7.0000000000000007E-2</v>
      </c>
    </row>
    <row r="8" spans="2:5" ht="15" x14ac:dyDescent="0.25">
      <c r="B8" s="2" t="s">
        <v>16</v>
      </c>
      <c r="C8" s="4" t="b">
        <v>1</v>
      </c>
    </row>
    <row r="9" spans="2:5" ht="15" x14ac:dyDescent="0.25">
      <c r="B9" s="2" t="s">
        <v>17</v>
      </c>
      <c r="C9" s="9">
        <v>1000000</v>
      </c>
    </row>
    <row r="10" spans="2:5" x14ac:dyDescent="0.3">
      <c r="B10" s="2" t="s">
        <v>36</v>
      </c>
      <c r="C10" s="4" t="s">
        <v>35</v>
      </c>
    </row>
    <row r="12" spans="2:5" ht="21" x14ac:dyDescent="0.35">
      <c r="C12" s="1" t="s">
        <v>28</v>
      </c>
    </row>
    <row r="13" spans="2:5" ht="15" x14ac:dyDescent="0.25">
      <c r="B13" s="2" t="s">
        <v>0</v>
      </c>
      <c r="C13" s="4" t="s">
        <v>29</v>
      </c>
      <c r="D13" s="3" t="str">
        <f ca="1">_xll.QSA.CreateZARBermudanSwaption(C13,$E$3:E3,$C$4,$C$5,$C$6,$C$7,$C$8,$C$9,$C$10)</f>
        <v>Swaption1Ex.21:17:07-30</v>
      </c>
    </row>
    <row r="14" spans="2:5" ht="15" x14ac:dyDescent="0.25">
      <c r="B14" s="2" t="s">
        <v>0</v>
      </c>
      <c r="C14" s="4" t="s">
        <v>30</v>
      </c>
      <c r="D14" s="3" t="str">
        <f ca="1">_xll.QSA.CreateZARBermudanSwaption(C14,$E$3:E4,$C$4,$C$5,$C$6,$C$7,$C$8,$C$9,$C$10)</f>
        <v>Swaption2Ex.21:17:07-29</v>
      </c>
    </row>
    <row r="15" spans="2:5" ht="15" x14ac:dyDescent="0.25">
      <c r="B15" s="2" t="s">
        <v>0</v>
      </c>
      <c r="C15" s="4" t="s">
        <v>31</v>
      </c>
      <c r="D15" s="3" t="str">
        <f ca="1">_xll.QSA.CreateZARBermudanSwaption(C15,$E$3:E5,$C$4,$C$5,$C$6,$C$7,$C$8,$C$9,$C$10)</f>
        <v>Swaption3Ex.21:17:07-31</v>
      </c>
    </row>
    <row r="16" spans="2:5" ht="15" x14ac:dyDescent="0.25">
      <c r="B16" s="2" t="s">
        <v>0</v>
      </c>
      <c r="C16" s="4" t="s">
        <v>32</v>
      </c>
      <c r="D16" s="3" t="str">
        <f ca="1">_xll.QSA.CreateZARBermudanSwaption(C16,$E$3:E6,$C$4,$C$5,$C$6,$C$7,$C$8,$C$9,$C$10)</f>
        <v>Swaption4Ex.21:17:07-32</v>
      </c>
    </row>
    <row r="18" spans="2:3" ht="15" x14ac:dyDescent="0.25">
      <c r="B18" s="2" t="s">
        <v>20</v>
      </c>
      <c r="C18" s="10">
        <f ca="1">Model!F6</f>
        <v>42675</v>
      </c>
    </row>
    <row r="19" spans="2:3" ht="15" x14ac:dyDescent="0.25">
      <c r="B19" s="2" t="s">
        <v>22</v>
      </c>
      <c r="C19" s="6" t="str">
        <f ca="1">Model!B9</f>
        <v>HWDemo.21:15:14-7</v>
      </c>
    </row>
    <row r="20" spans="2:3" ht="15" x14ac:dyDescent="0.25">
      <c r="B20" s="2" t="s">
        <v>23</v>
      </c>
      <c r="C20" s="4">
        <v>5000</v>
      </c>
    </row>
    <row r="22" spans="2:3" ht="21" x14ac:dyDescent="0.4">
      <c r="C22" s="1" t="s">
        <v>33</v>
      </c>
    </row>
    <row r="23" spans="2:3" ht="21" x14ac:dyDescent="0.4">
      <c r="C23" s="1" t="s">
        <v>34</v>
      </c>
    </row>
    <row r="24" spans="2:3" ht="15" x14ac:dyDescent="0.25">
      <c r="C24" t="str">
        <f ca="1">_xll.QSA.GetAvailableResults(B25)</f>
        <v>value</v>
      </c>
    </row>
    <row r="25" spans="2:3" ht="15" x14ac:dyDescent="0.25">
      <c r="B25" s="3" t="str">
        <f ca="1">_xll.QSA.Value(C13&amp;"Value",D13,$C$18,$C$19,$C$20)</f>
        <v>Swaption1ExValue.21:17:09-35</v>
      </c>
      <c r="C25" s="11">
        <f ca="1">_xll.QSA.GetResults(B25,"value")</f>
        <v>-9253.0687187579679</v>
      </c>
    </row>
    <row r="26" spans="2:3" x14ac:dyDescent="0.3">
      <c r="B26" s="3" t="str">
        <f ca="1">_xll.QSA.Value(C14&amp;"Value",D14,$C$18,$C$19,$C$20)</f>
        <v>Swaption2ExValue.21:17:08-34</v>
      </c>
      <c r="C26" s="11">
        <f ca="1">_xll.QSA.GetResults(B26,"value")</f>
        <v>-11759.643679972569</v>
      </c>
    </row>
    <row r="27" spans="2:3" x14ac:dyDescent="0.3">
      <c r="B27" s="3" t="str">
        <f ca="1">_xll.QSA.Value(C15&amp;"Value",D15,$C$18,$C$19,$C$20)</f>
        <v>Swaption3ExValue.21:17:08-33</v>
      </c>
      <c r="C27" s="11">
        <f ca="1">_xll.QSA.GetResults(B27,"value")</f>
        <v>-12759.910741854084</v>
      </c>
    </row>
    <row r="28" spans="2:3" x14ac:dyDescent="0.3">
      <c r="B28" s="3" t="str">
        <f ca="1">_xll.QSA.Value(C16&amp;"Value",D16,$C$18,$C$19,$C$20)</f>
        <v>Swaption4ExValue.21:17:09-36</v>
      </c>
      <c r="C28" s="11">
        <f ca="1">_xll.QSA.GetResults(B28,"value")</f>
        <v>-13074.56016657424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7"/>
  <sheetViews>
    <sheetView workbookViewId="0">
      <selection activeCell="B10" sqref="B10:C10"/>
    </sheetView>
  </sheetViews>
  <sheetFormatPr defaultRowHeight="14.4" x14ac:dyDescent="0.3"/>
  <cols>
    <col min="2" max="2" width="27.88671875" bestFit="1" customWidth="1"/>
    <col min="3" max="3" width="33.5546875" bestFit="1" customWidth="1"/>
    <col min="6" max="6" width="12.6640625" bestFit="1" customWidth="1"/>
  </cols>
  <sheetData>
    <row r="2" spans="2:5" ht="15" x14ac:dyDescent="0.25">
      <c r="B2" s="2" t="s">
        <v>0</v>
      </c>
      <c r="C2" s="4" t="s">
        <v>25</v>
      </c>
      <c r="E2" s="2" t="s">
        <v>26</v>
      </c>
    </row>
    <row r="3" spans="2:5" ht="15" x14ac:dyDescent="0.25">
      <c r="E3" s="7">
        <v>43040</v>
      </c>
    </row>
    <row r="4" spans="2:5" ht="15" x14ac:dyDescent="0.25">
      <c r="B4" s="2" t="s">
        <v>27</v>
      </c>
      <c r="C4" s="4" t="b">
        <v>0</v>
      </c>
      <c r="E4" s="7">
        <v>43405</v>
      </c>
    </row>
    <row r="5" spans="2:5" ht="15" x14ac:dyDescent="0.25">
      <c r="B5" s="2" t="s">
        <v>12</v>
      </c>
      <c r="C5" s="7">
        <v>42675</v>
      </c>
      <c r="E5" s="7">
        <v>43770</v>
      </c>
    </row>
    <row r="6" spans="2:5" ht="15" x14ac:dyDescent="0.25">
      <c r="B6" s="2" t="s">
        <v>13</v>
      </c>
      <c r="C6" s="4" t="s">
        <v>14</v>
      </c>
      <c r="E6" s="7">
        <v>44136</v>
      </c>
    </row>
    <row r="7" spans="2:5" ht="15" x14ac:dyDescent="0.25">
      <c r="B7" s="2" t="s">
        <v>15</v>
      </c>
      <c r="C7" s="8">
        <v>7.0000000000000007E-2</v>
      </c>
    </row>
    <row r="8" spans="2:5" ht="15" x14ac:dyDescent="0.25">
      <c r="B8" s="2" t="s">
        <v>16</v>
      </c>
      <c r="C8" s="4" t="b">
        <v>1</v>
      </c>
    </row>
    <row r="9" spans="2:5" ht="15" x14ac:dyDescent="0.25">
      <c r="B9" s="2" t="s">
        <v>17</v>
      </c>
      <c r="C9" s="9">
        <v>1000000</v>
      </c>
    </row>
    <row r="10" spans="2:5" x14ac:dyDescent="0.3">
      <c r="B10" s="2" t="s">
        <v>36</v>
      </c>
      <c r="C10" s="4" t="s">
        <v>35</v>
      </c>
    </row>
    <row r="12" spans="2:5" ht="21" x14ac:dyDescent="0.35">
      <c r="B12" s="1" t="s">
        <v>28</v>
      </c>
    </row>
    <row r="13" spans="2:5" ht="15" x14ac:dyDescent="0.25">
      <c r="B13" s="3" t="str">
        <f>_xll.QSA.CreateZARBermudanSwaption(C2,E3:E4,C4,C5,C6,C7,C8,C9,C10)</f>
        <v>BermudanSwaption0001.21:15:14-5</v>
      </c>
    </row>
    <row r="16" spans="2:5" ht="15" x14ac:dyDescent="0.25">
      <c r="B16" s="2" t="s">
        <v>0</v>
      </c>
      <c r="C16" s="4" t="s">
        <v>19</v>
      </c>
    </row>
    <row r="17" spans="2:3" ht="15" x14ac:dyDescent="0.25">
      <c r="B17" s="2" t="s">
        <v>18</v>
      </c>
      <c r="C17" s="6" t="str">
        <f>B13</f>
        <v>BermudanSwaption0001.21:15:14-5</v>
      </c>
    </row>
    <row r="20" spans="2:3" ht="15" x14ac:dyDescent="0.25">
      <c r="B20" s="2" t="s">
        <v>20</v>
      </c>
      <c r="C20" s="10">
        <f>Model!F6</f>
        <v>42675</v>
      </c>
    </row>
    <row r="21" spans="2:3" ht="15" x14ac:dyDescent="0.25">
      <c r="B21" s="2" t="s">
        <v>22</v>
      </c>
      <c r="C21" s="6" t="str">
        <f>Model!B9</f>
        <v>HWDemo.21:15:14-7</v>
      </c>
    </row>
    <row r="22" spans="2:3" ht="15" x14ac:dyDescent="0.25">
      <c r="B22" s="2" t="s">
        <v>23</v>
      </c>
      <c r="C22" s="4">
        <v>5000</v>
      </c>
    </row>
    <row r="24" spans="2:3" ht="21" x14ac:dyDescent="0.35">
      <c r="B24" s="1" t="s">
        <v>24</v>
      </c>
    </row>
    <row r="25" spans="2:3" ht="15" x14ac:dyDescent="0.25">
      <c r="B25" s="2" t="s">
        <v>21</v>
      </c>
    </row>
    <row r="26" spans="2:3" ht="15" x14ac:dyDescent="0.25">
      <c r="B26" s="7">
        <f>C20</f>
        <v>42675</v>
      </c>
      <c r="C26" s="11">
        <f t="array" ref="C26:C147">_xll.QSA.EPE(C17,C20,B26:B147,C21,C22)</f>
        <v>0</v>
      </c>
    </row>
    <row r="27" spans="2:3" ht="15" x14ac:dyDescent="0.25">
      <c r="B27" s="7">
        <f>B26+15</f>
        <v>42690</v>
      </c>
      <c r="C27" s="11">
        <v>0.64653070893433173</v>
      </c>
    </row>
    <row r="28" spans="2:3" ht="15" x14ac:dyDescent="0.25">
      <c r="B28" s="7">
        <f t="shared" ref="B28:B91" si="0">B27+15</f>
        <v>42705</v>
      </c>
      <c r="C28" s="11">
        <v>0</v>
      </c>
    </row>
    <row r="29" spans="2:3" ht="15" x14ac:dyDescent="0.25">
      <c r="B29" s="7">
        <f t="shared" si="0"/>
        <v>42720</v>
      </c>
      <c r="C29" s="11">
        <v>0.49706959177944371</v>
      </c>
    </row>
    <row r="30" spans="2:3" ht="15" x14ac:dyDescent="0.25">
      <c r="B30" s="7">
        <f t="shared" si="0"/>
        <v>42735</v>
      </c>
      <c r="C30" s="11">
        <v>0.27067610339485509</v>
      </c>
    </row>
    <row r="31" spans="2:3" ht="15" x14ac:dyDescent="0.25">
      <c r="B31" s="7">
        <f t="shared" si="0"/>
        <v>42750</v>
      </c>
      <c r="C31" s="11">
        <v>0</v>
      </c>
    </row>
    <row r="32" spans="2:3" x14ac:dyDescent="0.3">
      <c r="B32" s="7">
        <f t="shared" si="0"/>
        <v>42765</v>
      </c>
      <c r="C32" s="11">
        <v>0</v>
      </c>
    </row>
    <row r="33" spans="2:3" x14ac:dyDescent="0.3">
      <c r="B33" s="7">
        <f t="shared" si="0"/>
        <v>42780</v>
      </c>
      <c r="C33" s="11">
        <v>0</v>
      </c>
    </row>
    <row r="34" spans="2:3" x14ac:dyDescent="0.3">
      <c r="B34" s="7">
        <f t="shared" si="0"/>
        <v>42795</v>
      </c>
      <c r="C34" s="11">
        <v>0.28674479930411617</v>
      </c>
    </row>
    <row r="35" spans="2:3" x14ac:dyDescent="0.3">
      <c r="B35" s="7">
        <f t="shared" si="0"/>
        <v>42810</v>
      </c>
      <c r="C35" s="11">
        <v>1.0513201690382024</v>
      </c>
    </row>
    <row r="36" spans="2:3" x14ac:dyDescent="0.3">
      <c r="B36" s="7">
        <f t="shared" si="0"/>
        <v>42825</v>
      </c>
      <c r="C36" s="11">
        <v>10.437653922229206</v>
      </c>
    </row>
    <row r="37" spans="2:3" x14ac:dyDescent="0.3">
      <c r="B37" s="7">
        <f t="shared" si="0"/>
        <v>42840</v>
      </c>
      <c r="C37" s="11">
        <v>9.1277433160860628</v>
      </c>
    </row>
    <row r="38" spans="2:3" x14ac:dyDescent="0.3">
      <c r="B38" s="7">
        <f t="shared" si="0"/>
        <v>42855</v>
      </c>
      <c r="C38" s="11">
        <v>6.7256824783779727</v>
      </c>
    </row>
    <row r="39" spans="2:3" x14ac:dyDescent="0.3">
      <c r="B39" s="7">
        <f t="shared" si="0"/>
        <v>42870</v>
      </c>
      <c r="C39" s="11">
        <v>1.4382008922410932</v>
      </c>
    </row>
    <row r="40" spans="2:3" x14ac:dyDescent="0.3">
      <c r="B40" s="7">
        <f t="shared" si="0"/>
        <v>42885</v>
      </c>
      <c r="C40" s="11">
        <v>4.0788148116053273</v>
      </c>
    </row>
    <row r="41" spans="2:3" x14ac:dyDescent="0.3">
      <c r="B41" s="7">
        <f t="shared" si="0"/>
        <v>42900</v>
      </c>
      <c r="C41" s="11">
        <v>5.4033693396362823</v>
      </c>
    </row>
    <row r="42" spans="2:3" x14ac:dyDescent="0.3">
      <c r="B42" s="7">
        <f t="shared" si="0"/>
        <v>42915</v>
      </c>
      <c r="C42" s="11">
        <v>1.170415370404674</v>
      </c>
    </row>
    <row r="43" spans="2:3" x14ac:dyDescent="0.3">
      <c r="B43" s="7">
        <f t="shared" si="0"/>
        <v>42930</v>
      </c>
      <c r="C43" s="11">
        <v>3.858765170336238</v>
      </c>
    </row>
    <row r="44" spans="2:3" x14ac:dyDescent="0.3">
      <c r="B44" s="7">
        <f t="shared" si="0"/>
        <v>42945</v>
      </c>
      <c r="C44" s="11">
        <v>0.92652239358102595</v>
      </c>
    </row>
    <row r="45" spans="2:3" x14ac:dyDescent="0.3">
      <c r="B45" s="7">
        <f t="shared" si="0"/>
        <v>42960</v>
      </c>
      <c r="C45" s="11">
        <v>0.2222116728751741</v>
      </c>
    </row>
    <row r="46" spans="2:3" x14ac:dyDescent="0.3">
      <c r="B46" s="7">
        <f t="shared" si="0"/>
        <v>42975</v>
      </c>
      <c r="C46" s="11">
        <v>0.76871915779433708</v>
      </c>
    </row>
    <row r="47" spans="2:3" x14ac:dyDescent="0.3">
      <c r="B47" s="7">
        <f t="shared" si="0"/>
        <v>42990</v>
      </c>
      <c r="C47" s="11">
        <v>3.686670875798133</v>
      </c>
    </row>
    <row r="48" spans="2:3" x14ac:dyDescent="0.3">
      <c r="B48" s="7">
        <f t="shared" si="0"/>
        <v>43005</v>
      </c>
      <c r="C48" s="11">
        <v>3.9056508250153863</v>
      </c>
    </row>
    <row r="49" spans="2:3" x14ac:dyDescent="0.3">
      <c r="B49" s="7">
        <f t="shared" si="0"/>
        <v>43020</v>
      </c>
      <c r="C49" s="11">
        <v>2.6516464586633761</v>
      </c>
    </row>
    <row r="50" spans="2:3" x14ac:dyDescent="0.3">
      <c r="B50" s="7">
        <f t="shared" si="0"/>
        <v>43035</v>
      </c>
      <c r="C50" s="11">
        <v>0.23493298499122958</v>
      </c>
    </row>
    <row r="51" spans="2:3" x14ac:dyDescent="0.3">
      <c r="B51" s="7">
        <f t="shared" si="0"/>
        <v>43050</v>
      </c>
      <c r="C51" s="11">
        <v>2.2695345985447859</v>
      </c>
    </row>
    <row r="52" spans="2:3" x14ac:dyDescent="0.3">
      <c r="B52" s="7">
        <f t="shared" si="0"/>
        <v>43065</v>
      </c>
      <c r="C52" s="11">
        <v>3.2778873891288183</v>
      </c>
    </row>
    <row r="53" spans="2:3" x14ac:dyDescent="0.3">
      <c r="B53" s="7">
        <f t="shared" si="0"/>
        <v>43080</v>
      </c>
      <c r="C53" s="11">
        <v>2.0555395850165294</v>
      </c>
    </row>
    <row r="54" spans="2:3" x14ac:dyDescent="0.3">
      <c r="B54" s="7">
        <f t="shared" si="0"/>
        <v>43095</v>
      </c>
      <c r="C54" s="11">
        <v>1.4067000288659204</v>
      </c>
    </row>
    <row r="55" spans="2:3" x14ac:dyDescent="0.3">
      <c r="B55" s="7">
        <f t="shared" si="0"/>
        <v>43110</v>
      </c>
      <c r="C55" s="11">
        <v>0</v>
      </c>
    </row>
    <row r="56" spans="2:3" x14ac:dyDescent="0.3">
      <c r="B56" s="7">
        <f t="shared" si="0"/>
        <v>43125</v>
      </c>
      <c r="C56" s="11">
        <v>0</v>
      </c>
    </row>
    <row r="57" spans="2:3" x14ac:dyDescent="0.3">
      <c r="B57" s="7">
        <f t="shared" si="0"/>
        <v>43140</v>
      </c>
      <c r="C57" s="11">
        <v>1.2844484155122853</v>
      </c>
    </row>
    <row r="58" spans="2:3" x14ac:dyDescent="0.3">
      <c r="B58" s="7">
        <f t="shared" si="0"/>
        <v>43155</v>
      </c>
      <c r="C58" s="11">
        <v>1.0690362323696481</v>
      </c>
    </row>
    <row r="59" spans="2:3" x14ac:dyDescent="0.3">
      <c r="B59" s="7">
        <f t="shared" si="0"/>
        <v>43170</v>
      </c>
      <c r="C59" s="11">
        <v>1.6533402775090549</v>
      </c>
    </row>
    <row r="60" spans="2:3" x14ac:dyDescent="0.3">
      <c r="B60" s="7">
        <f t="shared" si="0"/>
        <v>43185</v>
      </c>
      <c r="C60" s="11">
        <v>0.84725350097536067</v>
      </c>
    </row>
    <row r="61" spans="2:3" x14ac:dyDescent="0.3">
      <c r="B61" s="7">
        <f t="shared" si="0"/>
        <v>43200</v>
      </c>
      <c r="C61" s="11">
        <v>1.5555048134169525</v>
      </c>
    </row>
    <row r="62" spans="2:3" x14ac:dyDescent="0.3">
      <c r="B62" s="7">
        <f t="shared" si="0"/>
        <v>43215</v>
      </c>
      <c r="C62" s="11">
        <v>0.12050822542382689</v>
      </c>
    </row>
    <row r="63" spans="2:3" x14ac:dyDescent="0.3">
      <c r="B63" s="7">
        <f t="shared" si="0"/>
        <v>43230</v>
      </c>
      <c r="C63" s="11">
        <v>19.24015801632299</v>
      </c>
    </row>
    <row r="64" spans="2:3" x14ac:dyDescent="0.3">
      <c r="B64" s="7">
        <f t="shared" si="0"/>
        <v>43245</v>
      </c>
      <c r="C64" s="11">
        <v>44.466884831654596</v>
      </c>
    </row>
    <row r="65" spans="2:3" x14ac:dyDescent="0.3">
      <c r="B65" s="7">
        <f t="shared" si="0"/>
        <v>43260</v>
      </c>
      <c r="C65" s="11">
        <v>123.58747827563938</v>
      </c>
    </row>
    <row r="66" spans="2:3" x14ac:dyDescent="0.3">
      <c r="B66" s="7">
        <f t="shared" si="0"/>
        <v>43275</v>
      </c>
      <c r="C66" s="11">
        <v>183.35237069607416</v>
      </c>
    </row>
    <row r="67" spans="2:3" x14ac:dyDescent="0.3">
      <c r="B67" s="7">
        <f t="shared" si="0"/>
        <v>43290</v>
      </c>
      <c r="C67" s="11">
        <v>203.09191307309914</v>
      </c>
    </row>
    <row r="68" spans="2:3" x14ac:dyDescent="0.3">
      <c r="B68" s="7">
        <f t="shared" si="0"/>
        <v>43305</v>
      </c>
      <c r="C68" s="11">
        <v>242.41707847580653</v>
      </c>
    </row>
    <row r="69" spans="2:3" x14ac:dyDescent="0.3">
      <c r="B69" s="7">
        <f t="shared" si="0"/>
        <v>43320</v>
      </c>
      <c r="C69" s="11">
        <v>287.21049311362412</v>
      </c>
    </row>
    <row r="70" spans="2:3" x14ac:dyDescent="0.3">
      <c r="B70" s="7">
        <f t="shared" si="0"/>
        <v>43335</v>
      </c>
      <c r="C70" s="11">
        <v>327.95712817208903</v>
      </c>
    </row>
    <row r="71" spans="2:3" x14ac:dyDescent="0.3">
      <c r="B71" s="7">
        <f t="shared" si="0"/>
        <v>43350</v>
      </c>
      <c r="C71" s="11">
        <v>360.19137260029436</v>
      </c>
    </row>
    <row r="72" spans="2:3" x14ac:dyDescent="0.3">
      <c r="B72" s="7">
        <f t="shared" si="0"/>
        <v>43365</v>
      </c>
      <c r="C72" s="11">
        <v>444.69735654145973</v>
      </c>
    </row>
    <row r="73" spans="2:3" x14ac:dyDescent="0.3">
      <c r="B73" s="7">
        <f t="shared" si="0"/>
        <v>43380</v>
      </c>
      <c r="C73" s="11">
        <v>565.86072499217551</v>
      </c>
    </row>
    <row r="74" spans="2:3" x14ac:dyDescent="0.3">
      <c r="B74" s="7">
        <f t="shared" si="0"/>
        <v>43395</v>
      </c>
      <c r="C74" s="11">
        <v>597.03613590149962</v>
      </c>
    </row>
    <row r="75" spans="2:3" x14ac:dyDescent="0.3">
      <c r="B75" s="7">
        <f t="shared" si="0"/>
        <v>43410</v>
      </c>
      <c r="C75" s="11">
        <v>635.73648191409018</v>
      </c>
    </row>
    <row r="76" spans="2:3" x14ac:dyDescent="0.3">
      <c r="B76" s="7">
        <f t="shared" si="0"/>
        <v>43425</v>
      </c>
      <c r="C76" s="11">
        <v>686.74653649226775</v>
      </c>
    </row>
    <row r="77" spans="2:3" x14ac:dyDescent="0.3">
      <c r="B77" s="7">
        <f t="shared" si="0"/>
        <v>43440</v>
      </c>
      <c r="C77" s="11">
        <v>709.39020323935006</v>
      </c>
    </row>
    <row r="78" spans="2:3" x14ac:dyDescent="0.3">
      <c r="B78" s="7">
        <f t="shared" si="0"/>
        <v>43455</v>
      </c>
      <c r="C78" s="11">
        <v>828.84981916110223</v>
      </c>
    </row>
    <row r="79" spans="2:3" x14ac:dyDescent="0.3">
      <c r="B79" s="7">
        <f t="shared" si="0"/>
        <v>43470</v>
      </c>
      <c r="C79" s="11">
        <v>832.35594069114131</v>
      </c>
    </row>
    <row r="80" spans="2:3" x14ac:dyDescent="0.3">
      <c r="B80" s="7">
        <f t="shared" si="0"/>
        <v>43485</v>
      </c>
      <c r="C80" s="11">
        <v>913.46021052844321</v>
      </c>
    </row>
    <row r="81" spans="2:3" x14ac:dyDescent="0.3">
      <c r="B81" s="7">
        <f t="shared" si="0"/>
        <v>43500</v>
      </c>
      <c r="C81" s="11">
        <v>893.06849684777615</v>
      </c>
    </row>
    <row r="82" spans="2:3" x14ac:dyDescent="0.3">
      <c r="B82" s="7">
        <f t="shared" si="0"/>
        <v>43515</v>
      </c>
      <c r="C82" s="11">
        <v>955.7869342919962</v>
      </c>
    </row>
    <row r="83" spans="2:3" x14ac:dyDescent="0.3">
      <c r="B83" s="7">
        <f t="shared" si="0"/>
        <v>43530</v>
      </c>
      <c r="C83" s="11">
        <v>1010.884074190806</v>
      </c>
    </row>
    <row r="84" spans="2:3" x14ac:dyDescent="0.3">
      <c r="B84" s="7">
        <f t="shared" si="0"/>
        <v>43545</v>
      </c>
      <c r="C84" s="11">
        <v>1027.4566329956604</v>
      </c>
    </row>
    <row r="85" spans="2:3" x14ac:dyDescent="0.3">
      <c r="B85" s="7">
        <f t="shared" si="0"/>
        <v>43560</v>
      </c>
      <c r="C85" s="11">
        <v>1120.4545429487562</v>
      </c>
    </row>
    <row r="86" spans="2:3" x14ac:dyDescent="0.3">
      <c r="B86" s="7">
        <f t="shared" si="0"/>
        <v>43575</v>
      </c>
      <c r="C86" s="11">
        <v>1141.3637680050983</v>
      </c>
    </row>
    <row r="87" spans="2:3" x14ac:dyDescent="0.3">
      <c r="B87" s="7">
        <f t="shared" si="0"/>
        <v>43590</v>
      </c>
      <c r="C87" s="11">
        <v>1140.9472365844526</v>
      </c>
    </row>
    <row r="88" spans="2:3" x14ac:dyDescent="0.3">
      <c r="B88" s="7">
        <f t="shared" si="0"/>
        <v>43605</v>
      </c>
      <c r="C88" s="11">
        <v>1185.8912989073822</v>
      </c>
    </row>
    <row r="89" spans="2:3" x14ac:dyDescent="0.3">
      <c r="B89" s="7">
        <f t="shared" si="0"/>
        <v>43620</v>
      </c>
      <c r="C89" s="11">
        <v>1199.2932153274462</v>
      </c>
    </row>
    <row r="90" spans="2:3" x14ac:dyDescent="0.3">
      <c r="B90" s="7">
        <f t="shared" si="0"/>
        <v>43635</v>
      </c>
      <c r="C90" s="11">
        <v>1240.0842011242521</v>
      </c>
    </row>
    <row r="91" spans="2:3" x14ac:dyDescent="0.3">
      <c r="B91" s="7">
        <f t="shared" si="0"/>
        <v>43650</v>
      </c>
      <c r="C91" s="11">
        <v>1243.908485019899</v>
      </c>
    </row>
    <row r="92" spans="2:3" x14ac:dyDescent="0.3">
      <c r="B92" s="7">
        <f t="shared" ref="B92:B147" si="1">B91+15</f>
        <v>43665</v>
      </c>
      <c r="C92" s="11">
        <v>1288.299242688923</v>
      </c>
    </row>
    <row r="93" spans="2:3" x14ac:dyDescent="0.3">
      <c r="B93" s="7">
        <f t="shared" si="1"/>
        <v>43680</v>
      </c>
      <c r="C93" s="11">
        <v>1224.0748474829259</v>
      </c>
    </row>
    <row r="94" spans="2:3" x14ac:dyDescent="0.3">
      <c r="B94" s="7">
        <f t="shared" si="1"/>
        <v>43695</v>
      </c>
      <c r="C94" s="11">
        <v>1282.2161145644516</v>
      </c>
    </row>
    <row r="95" spans="2:3" x14ac:dyDescent="0.3">
      <c r="B95" s="7">
        <f t="shared" si="1"/>
        <v>43710</v>
      </c>
      <c r="C95" s="11">
        <v>1303.953812402199</v>
      </c>
    </row>
    <row r="96" spans="2:3" x14ac:dyDescent="0.3">
      <c r="B96" s="7">
        <f t="shared" si="1"/>
        <v>43725</v>
      </c>
      <c r="C96" s="11">
        <v>1329.3937054089033</v>
      </c>
    </row>
    <row r="97" spans="2:3" x14ac:dyDescent="0.3">
      <c r="B97" s="7">
        <f t="shared" si="1"/>
        <v>43740</v>
      </c>
      <c r="C97" s="11">
        <v>1376.4269221127595</v>
      </c>
    </row>
    <row r="98" spans="2:3" x14ac:dyDescent="0.3">
      <c r="B98" s="7">
        <f t="shared" si="1"/>
        <v>43755</v>
      </c>
      <c r="C98" s="11">
        <v>1393.6288149925208</v>
      </c>
    </row>
    <row r="99" spans="2:3" x14ac:dyDescent="0.3">
      <c r="B99" s="7">
        <f t="shared" si="1"/>
        <v>43770</v>
      </c>
      <c r="C99" s="11">
        <v>1325.1575338148511</v>
      </c>
    </row>
    <row r="100" spans="2:3" x14ac:dyDescent="0.3">
      <c r="B100" s="7">
        <f t="shared" si="1"/>
        <v>43785</v>
      </c>
      <c r="C100" s="11">
        <v>1349.8462039338719</v>
      </c>
    </row>
    <row r="101" spans="2:3" x14ac:dyDescent="0.3">
      <c r="B101" s="7">
        <f t="shared" si="1"/>
        <v>43800</v>
      </c>
      <c r="C101" s="11">
        <v>1377.1401349694709</v>
      </c>
    </row>
    <row r="102" spans="2:3" x14ac:dyDescent="0.3">
      <c r="B102" s="7">
        <f t="shared" si="1"/>
        <v>43815</v>
      </c>
      <c r="C102" s="11">
        <v>1403.2077171059793</v>
      </c>
    </row>
    <row r="103" spans="2:3" x14ac:dyDescent="0.3">
      <c r="B103" s="7">
        <f t="shared" si="1"/>
        <v>43830</v>
      </c>
      <c r="C103" s="11">
        <v>1404.1814086812417</v>
      </c>
    </row>
    <row r="104" spans="2:3" x14ac:dyDescent="0.3">
      <c r="B104" s="7">
        <f t="shared" si="1"/>
        <v>43845</v>
      </c>
      <c r="C104" s="11">
        <v>1435.7319990007541</v>
      </c>
    </row>
    <row r="105" spans="2:3" x14ac:dyDescent="0.3">
      <c r="B105" s="7">
        <f t="shared" si="1"/>
        <v>43860</v>
      </c>
      <c r="C105" s="11">
        <v>1464.4938767803901</v>
      </c>
    </row>
    <row r="106" spans="2:3" x14ac:dyDescent="0.3">
      <c r="B106" s="7">
        <f t="shared" si="1"/>
        <v>43875</v>
      </c>
      <c r="C106" s="11">
        <v>1322.213080578701</v>
      </c>
    </row>
    <row r="107" spans="2:3" x14ac:dyDescent="0.3">
      <c r="B107" s="7">
        <f t="shared" si="1"/>
        <v>43890</v>
      </c>
      <c r="C107" s="11">
        <v>1349.9357161289024</v>
      </c>
    </row>
    <row r="108" spans="2:3" x14ac:dyDescent="0.3">
      <c r="B108" s="7">
        <f t="shared" si="1"/>
        <v>43905</v>
      </c>
      <c r="C108" s="11">
        <v>1366.3364846764123</v>
      </c>
    </row>
    <row r="109" spans="2:3" x14ac:dyDescent="0.3">
      <c r="B109" s="7">
        <f t="shared" si="1"/>
        <v>43920</v>
      </c>
      <c r="C109" s="11">
        <v>1379.6189207042255</v>
      </c>
    </row>
    <row r="110" spans="2:3" x14ac:dyDescent="0.3">
      <c r="B110" s="7">
        <f t="shared" si="1"/>
        <v>43935</v>
      </c>
      <c r="C110" s="11">
        <v>1428.1226735119735</v>
      </c>
    </row>
    <row r="111" spans="2:3" x14ac:dyDescent="0.3">
      <c r="B111" s="7">
        <f t="shared" si="1"/>
        <v>43950</v>
      </c>
      <c r="C111" s="11">
        <v>1445.7079871938527</v>
      </c>
    </row>
    <row r="112" spans="2:3" x14ac:dyDescent="0.3">
      <c r="B112" s="7">
        <f t="shared" si="1"/>
        <v>43965</v>
      </c>
      <c r="C112" s="11">
        <v>1279.8674474269685</v>
      </c>
    </row>
    <row r="113" spans="2:3" x14ac:dyDescent="0.3">
      <c r="B113" s="7">
        <f t="shared" si="1"/>
        <v>43980</v>
      </c>
      <c r="C113" s="11">
        <v>1287.9056745528653</v>
      </c>
    </row>
    <row r="114" spans="2:3" x14ac:dyDescent="0.3">
      <c r="B114" s="7">
        <f t="shared" si="1"/>
        <v>43995</v>
      </c>
      <c r="C114" s="11">
        <v>1296.6593342879682</v>
      </c>
    </row>
    <row r="115" spans="2:3" x14ac:dyDescent="0.3">
      <c r="B115" s="7">
        <f t="shared" si="1"/>
        <v>44010</v>
      </c>
      <c r="C115" s="11">
        <v>1313.9701291870786</v>
      </c>
    </row>
    <row r="116" spans="2:3" x14ac:dyDescent="0.3">
      <c r="B116" s="7">
        <f t="shared" si="1"/>
        <v>44025</v>
      </c>
      <c r="C116" s="11">
        <v>1337.5356523283872</v>
      </c>
    </row>
    <row r="117" spans="2:3" x14ac:dyDescent="0.3">
      <c r="B117" s="7">
        <f t="shared" si="1"/>
        <v>44040</v>
      </c>
      <c r="C117" s="11">
        <v>1348.3240250964293</v>
      </c>
    </row>
    <row r="118" spans="2:3" x14ac:dyDescent="0.3">
      <c r="B118" s="7">
        <f t="shared" si="1"/>
        <v>44055</v>
      </c>
      <c r="C118" s="11">
        <v>1162.8244231391045</v>
      </c>
    </row>
    <row r="119" spans="2:3" x14ac:dyDescent="0.3">
      <c r="B119" s="7">
        <f t="shared" si="1"/>
        <v>44070</v>
      </c>
      <c r="C119" s="11">
        <v>1165.2286023690199</v>
      </c>
    </row>
    <row r="120" spans="2:3" x14ac:dyDescent="0.3">
      <c r="B120" s="7">
        <f t="shared" si="1"/>
        <v>44085</v>
      </c>
      <c r="C120" s="11">
        <v>1166.1137329123385</v>
      </c>
    </row>
    <row r="121" spans="2:3" x14ac:dyDescent="0.3">
      <c r="B121" s="7">
        <f t="shared" si="1"/>
        <v>44100</v>
      </c>
      <c r="C121" s="11">
        <v>1174.9505611698819</v>
      </c>
    </row>
    <row r="122" spans="2:3" x14ac:dyDescent="0.3">
      <c r="B122" s="7">
        <f t="shared" si="1"/>
        <v>44115</v>
      </c>
      <c r="C122" s="11">
        <v>1187.1988058998409</v>
      </c>
    </row>
    <row r="123" spans="2:3" x14ac:dyDescent="0.3">
      <c r="B123" s="7">
        <f t="shared" si="1"/>
        <v>44130</v>
      </c>
      <c r="C123" s="11">
        <v>1198.7151861639536</v>
      </c>
    </row>
    <row r="124" spans="2:3" x14ac:dyDescent="0.3">
      <c r="B124" s="7">
        <f t="shared" si="1"/>
        <v>44145</v>
      </c>
      <c r="C124" s="11">
        <v>990.48320610803239</v>
      </c>
    </row>
    <row r="125" spans="2:3" x14ac:dyDescent="0.3">
      <c r="B125" s="7">
        <f t="shared" si="1"/>
        <v>44160</v>
      </c>
      <c r="C125" s="11">
        <v>991.71025151818696</v>
      </c>
    </row>
    <row r="126" spans="2:3" x14ac:dyDescent="0.3">
      <c r="B126" s="7">
        <f t="shared" si="1"/>
        <v>44175</v>
      </c>
      <c r="C126" s="11">
        <v>1004.7614445840968</v>
      </c>
    </row>
    <row r="127" spans="2:3" x14ac:dyDescent="0.3">
      <c r="B127" s="7">
        <f t="shared" si="1"/>
        <v>44190</v>
      </c>
      <c r="C127" s="11">
        <v>1007.2397743879393</v>
      </c>
    </row>
    <row r="128" spans="2:3" x14ac:dyDescent="0.3">
      <c r="B128" s="7">
        <f t="shared" si="1"/>
        <v>44205</v>
      </c>
      <c r="C128" s="11">
        <v>1020.5489770455223</v>
      </c>
    </row>
    <row r="129" spans="2:3" x14ac:dyDescent="0.3">
      <c r="B129" s="7">
        <f t="shared" si="1"/>
        <v>44220</v>
      </c>
      <c r="C129" s="11">
        <v>1030.2241902087057</v>
      </c>
    </row>
    <row r="130" spans="2:3" x14ac:dyDescent="0.3">
      <c r="B130" s="7">
        <f t="shared" si="1"/>
        <v>44235</v>
      </c>
      <c r="C130" s="11">
        <v>801.98707976094056</v>
      </c>
    </row>
    <row r="131" spans="2:3" x14ac:dyDescent="0.3">
      <c r="B131" s="7">
        <f t="shared" si="1"/>
        <v>44250</v>
      </c>
      <c r="C131" s="11">
        <v>804.93363602883016</v>
      </c>
    </row>
    <row r="132" spans="2:3" x14ac:dyDescent="0.3">
      <c r="B132" s="7">
        <f t="shared" si="1"/>
        <v>44265</v>
      </c>
      <c r="C132" s="11">
        <v>808.88846947213813</v>
      </c>
    </row>
    <row r="133" spans="2:3" x14ac:dyDescent="0.3">
      <c r="B133" s="7">
        <f t="shared" si="1"/>
        <v>44280</v>
      </c>
      <c r="C133" s="11">
        <v>814.11579808135559</v>
      </c>
    </row>
    <row r="134" spans="2:3" x14ac:dyDescent="0.3">
      <c r="B134" s="7">
        <f t="shared" si="1"/>
        <v>44295</v>
      </c>
      <c r="C134" s="11">
        <v>822.31900902957466</v>
      </c>
    </row>
    <row r="135" spans="2:3" x14ac:dyDescent="0.3">
      <c r="B135" s="7">
        <f t="shared" si="1"/>
        <v>44310</v>
      </c>
      <c r="C135" s="11">
        <v>823.41895797462337</v>
      </c>
    </row>
    <row r="136" spans="2:3" x14ac:dyDescent="0.3">
      <c r="B136" s="7">
        <f t="shared" si="1"/>
        <v>44325</v>
      </c>
      <c r="C136" s="11">
        <v>577.98199238304335</v>
      </c>
    </row>
    <row r="137" spans="2:3" x14ac:dyDescent="0.3">
      <c r="B137" s="7">
        <f t="shared" si="1"/>
        <v>44340</v>
      </c>
      <c r="C137" s="11">
        <v>577.89956794405691</v>
      </c>
    </row>
    <row r="138" spans="2:3" x14ac:dyDescent="0.3">
      <c r="B138" s="7">
        <f t="shared" si="1"/>
        <v>44355</v>
      </c>
      <c r="C138" s="11">
        <v>578.26982912862229</v>
      </c>
    </row>
    <row r="139" spans="2:3" x14ac:dyDescent="0.3">
      <c r="B139" s="7">
        <f t="shared" si="1"/>
        <v>44370</v>
      </c>
      <c r="C139" s="11">
        <v>578.57441240430626</v>
      </c>
    </row>
    <row r="140" spans="2:3" x14ac:dyDescent="0.3">
      <c r="B140" s="7">
        <f t="shared" si="1"/>
        <v>44385</v>
      </c>
      <c r="C140" s="11">
        <v>578.92070392709491</v>
      </c>
    </row>
    <row r="141" spans="2:3" x14ac:dyDescent="0.3">
      <c r="B141" s="7">
        <f t="shared" si="1"/>
        <v>44400</v>
      </c>
      <c r="C141" s="11">
        <v>578.84052317282317</v>
      </c>
    </row>
    <row r="142" spans="2:3" x14ac:dyDescent="0.3">
      <c r="B142" s="7">
        <f t="shared" si="1"/>
        <v>44415</v>
      </c>
      <c r="C142" s="11">
        <v>306.59207131272933</v>
      </c>
    </row>
    <row r="143" spans="2:3" x14ac:dyDescent="0.3">
      <c r="B143" s="7">
        <f t="shared" si="1"/>
        <v>44430</v>
      </c>
      <c r="C143" s="11">
        <v>303.14322533324707</v>
      </c>
    </row>
    <row r="144" spans="2:3" x14ac:dyDescent="0.3">
      <c r="B144" s="7">
        <f t="shared" si="1"/>
        <v>44445</v>
      </c>
      <c r="C144" s="11">
        <v>299.3380272572042</v>
      </c>
    </row>
    <row r="145" spans="2:3" x14ac:dyDescent="0.3">
      <c r="B145" s="7">
        <f t="shared" si="1"/>
        <v>44460</v>
      </c>
      <c r="C145" s="11">
        <v>293.79157339572407</v>
      </c>
    </row>
    <row r="146" spans="2:3" x14ac:dyDescent="0.3">
      <c r="B146" s="7">
        <f t="shared" si="1"/>
        <v>44475</v>
      </c>
      <c r="C146" s="11">
        <v>289.7923352371858</v>
      </c>
    </row>
    <row r="147" spans="2:3" x14ac:dyDescent="0.3">
      <c r="B147" s="7">
        <f t="shared" si="1"/>
        <v>44490</v>
      </c>
      <c r="C147" s="11">
        <v>285.63079090851278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B6" sqref="B6:C6"/>
    </sheetView>
  </sheetViews>
  <sheetFormatPr defaultRowHeight="14.4" x14ac:dyDescent="0.3"/>
  <cols>
    <col min="2" max="2" width="35.5546875" bestFit="1" customWidth="1"/>
    <col min="3" max="3" width="19.88671875" bestFit="1" customWidth="1"/>
    <col min="6" max="6" width="9" bestFit="1" customWidth="1"/>
    <col min="7" max="7" width="19.88671875" bestFit="1" customWidth="1"/>
  </cols>
  <sheetData>
    <row r="2" spans="2:7" ht="15" x14ac:dyDescent="0.25">
      <c r="B2" s="2" t="s">
        <v>0</v>
      </c>
      <c r="C2" s="4" t="s">
        <v>1</v>
      </c>
      <c r="F2" s="2" t="s">
        <v>0</v>
      </c>
      <c r="G2" s="4" t="s">
        <v>6</v>
      </c>
    </row>
    <row r="3" spans="2:7" ht="15" x14ac:dyDescent="0.25">
      <c r="B3" s="2" t="s">
        <v>2</v>
      </c>
      <c r="C3" s="5">
        <v>0.05</v>
      </c>
      <c r="F3" s="2" t="s">
        <v>7</v>
      </c>
      <c r="G3" s="4" t="s">
        <v>8</v>
      </c>
    </row>
    <row r="4" spans="2:7" ht="15" x14ac:dyDescent="0.25">
      <c r="B4" s="2" t="s">
        <v>3</v>
      </c>
      <c r="C4" s="5">
        <v>8.9999999999999993E-3</v>
      </c>
    </row>
    <row r="5" spans="2:7" ht="15" x14ac:dyDescent="0.25">
      <c r="B5" s="2" t="s">
        <v>4</v>
      </c>
      <c r="C5" s="6" t="str">
        <f>G9</f>
        <v>ZARSwap.21:15:14-6</v>
      </c>
      <c r="F5" s="2" t="s">
        <v>9</v>
      </c>
      <c r="G5" s="2" t="s">
        <v>10</v>
      </c>
    </row>
    <row r="6" spans="2:7" ht="15" x14ac:dyDescent="0.25">
      <c r="B6" s="2" t="s">
        <v>5</v>
      </c>
      <c r="C6" s="4" t="s">
        <v>35</v>
      </c>
      <c r="F6" s="7">
        <v>42675</v>
      </c>
      <c r="G6" s="5">
        <v>7.0000000000000007E-2</v>
      </c>
    </row>
    <row r="7" spans="2:7" ht="15" x14ac:dyDescent="0.25">
      <c r="F7" s="7">
        <v>46327</v>
      </c>
      <c r="G7" s="5">
        <v>7.0000000000000007E-2</v>
      </c>
    </row>
    <row r="8" spans="2:7" ht="21" x14ac:dyDescent="0.35">
      <c r="B8" s="1" t="s">
        <v>11</v>
      </c>
    </row>
    <row r="9" spans="2:7" ht="15" x14ac:dyDescent="0.25">
      <c r="B9" s="3" t="str">
        <f>_xll.QSA.CreateHWModelDemo(C2,C3,C4,C5,C6)</f>
        <v>HWDemo.21:15:14-7</v>
      </c>
      <c r="G9" s="3" t="str">
        <f>_xll.QSA.CreateDatesAndRatesCurve(G2,F6:F7,G6:G7,G3)</f>
        <v>ZARSwap.21:15:14-6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Varying exercise dates</vt:lpstr>
      <vt:lpstr>Product&amp;EPE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2018-07-23T19:17:19Z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091eae80-2498-44d5-bd61-908a26edb13c</vt:lpwstr>
  </property>
</Properties>
</file>