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20" windowHeight="10620"/>
  </bookViews>
  <sheets>
    <sheet name="Maketing Plan" sheetId="1" r:id="rId1"/>
    <sheet name="Break Even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62" i="1" l="1"/>
  <c r="C63" i="1" s="1"/>
  <c r="C64" i="1" s="1"/>
  <c r="C65" i="1" s="1"/>
  <c r="C66" i="1" s="1"/>
  <c r="C67" i="1" s="1"/>
  <c r="C68" i="1" s="1"/>
  <c r="C69" i="1" s="1"/>
  <c r="C70" i="1" s="1"/>
  <c r="C61" i="1"/>
  <c r="D61" i="1" s="1"/>
  <c r="E60" i="1"/>
  <c r="E59" i="1"/>
  <c r="D60" i="1"/>
  <c r="D59" i="1"/>
  <c r="C60" i="1"/>
  <c r="C59" i="1"/>
  <c r="C52" i="1"/>
  <c r="C53" i="1" s="1"/>
  <c r="C54" i="1" s="1"/>
  <c r="C51" i="1"/>
  <c r="D51" i="1" s="1"/>
  <c r="E51" i="1" s="1"/>
  <c r="C50" i="1"/>
  <c r="D50" i="1" s="1"/>
  <c r="E50" i="1" s="1"/>
  <c r="C49" i="1"/>
  <c r="D49" i="1" s="1"/>
  <c r="E49" i="1" s="1"/>
  <c r="C48" i="1"/>
  <c r="D48" i="1" s="1"/>
  <c r="E48" i="1" s="1"/>
  <c r="E47" i="1"/>
  <c r="D47" i="1"/>
  <c r="C47" i="1"/>
  <c r="E46" i="1"/>
  <c r="D46" i="1"/>
  <c r="C46" i="1"/>
  <c r="E61" i="1" l="1"/>
  <c r="D62" i="1"/>
  <c r="C55" i="1"/>
  <c r="D52" i="1"/>
  <c r="E62" i="1" l="1"/>
  <c r="D63" i="1"/>
  <c r="E52" i="1"/>
  <c r="D53" i="1"/>
  <c r="C56" i="1"/>
  <c r="D64" i="1" l="1"/>
  <c r="E63" i="1"/>
  <c r="E53" i="1"/>
  <c r="D54" i="1"/>
  <c r="C57" i="1"/>
  <c r="D65" i="1" l="1"/>
  <c r="E64" i="1"/>
  <c r="E54" i="1"/>
  <c r="D55" i="1"/>
  <c r="F1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C30" i="1"/>
  <c r="D32" i="1"/>
  <c r="C33" i="1"/>
  <c r="C34" i="1" s="1"/>
  <c r="C35" i="1" s="1"/>
  <c r="C36" i="1" s="1"/>
  <c r="E65" i="1" l="1"/>
  <c r="D66" i="1"/>
  <c r="E55" i="1"/>
  <c r="D56" i="1"/>
  <c r="D33" i="1"/>
  <c r="D34" i="1" s="1"/>
  <c r="D35" i="1" s="1"/>
  <c r="D36" i="1" s="1"/>
  <c r="C37" i="1"/>
  <c r="C38" i="1" s="1"/>
  <c r="E66" i="1" l="1"/>
  <c r="D67" i="1"/>
  <c r="E56" i="1"/>
  <c r="D57" i="1"/>
  <c r="E57" i="1" s="1"/>
  <c r="D37" i="1"/>
  <c r="D38" i="1" s="1"/>
  <c r="C39" i="1"/>
  <c r="C40" i="1" s="1"/>
  <c r="C41" i="1" s="1"/>
  <c r="D68" i="1" l="1"/>
  <c r="E67" i="1"/>
  <c r="C42" i="1"/>
  <c r="D39" i="1"/>
  <c r="D40" i="1" s="1"/>
  <c r="D41" i="1" s="1"/>
  <c r="E68" i="1" l="1"/>
  <c r="D69" i="1"/>
  <c r="D42" i="1"/>
  <c r="C43" i="1"/>
  <c r="E69" i="1" l="1"/>
  <c r="D70" i="1"/>
  <c r="E70" i="1" s="1"/>
  <c r="D43" i="1"/>
  <c r="P12" i="1" l="1"/>
  <c r="D11" i="1"/>
  <c r="C11" i="1"/>
  <c r="P11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F11" i="1" s="1"/>
  <c r="F3" i="1"/>
  <c r="G3" i="1" s="1"/>
  <c r="C28" i="1"/>
  <c r="C26" i="1"/>
  <c r="E19" i="1"/>
  <c r="C22" i="1"/>
  <c r="C21" i="1"/>
  <c r="C20" i="1"/>
  <c r="C19" i="1"/>
  <c r="D23" i="1"/>
  <c r="G4" i="1" l="1"/>
  <c r="C10" i="1"/>
  <c r="C9" i="1"/>
  <c r="C8" i="1"/>
  <c r="C7" i="1"/>
  <c r="C6" i="1"/>
  <c r="C5" i="1"/>
  <c r="C4" i="1"/>
  <c r="C3" i="1"/>
  <c r="N10" i="1"/>
  <c r="N9" i="1"/>
  <c r="N8" i="1"/>
  <c r="N7" i="1"/>
  <c r="N6" i="1"/>
  <c r="N5" i="1"/>
  <c r="N4" i="1"/>
  <c r="N3" i="1"/>
  <c r="C15" i="1"/>
  <c r="C14" i="1"/>
  <c r="N11" i="1" l="1"/>
  <c r="M11" i="1"/>
  <c r="L11" i="1"/>
  <c r="K11" i="1"/>
  <c r="J11" i="1"/>
  <c r="P10" i="1"/>
  <c r="P9" i="1"/>
  <c r="P8" i="1"/>
  <c r="P7" i="1"/>
  <c r="P6" i="1"/>
  <c r="P5" i="1"/>
  <c r="P4" i="1"/>
  <c r="P3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<sst xmlns="http://schemas.openxmlformats.org/spreadsheetml/2006/main" count="120" uniqueCount="43">
  <si>
    <t>Promotional Effort</t>
  </si>
  <si>
    <t>Customers</t>
  </si>
  <si>
    <t>Facebook</t>
  </si>
  <si>
    <t>Twitter</t>
  </si>
  <si>
    <t>Reddit</t>
  </si>
  <si>
    <t>Bitcoin conference</t>
  </si>
  <si>
    <t>LinkedIn</t>
  </si>
  <si>
    <t>Email</t>
  </si>
  <si>
    <t>Magazine</t>
  </si>
  <si>
    <t>News paper</t>
  </si>
  <si>
    <t>New Paper</t>
  </si>
  <si>
    <t>Cost</t>
  </si>
  <si>
    <t>Marketing Plan</t>
  </si>
  <si>
    <t>Marketing Budget</t>
  </si>
  <si>
    <t>Q1</t>
  </si>
  <si>
    <t>Q2</t>
  </si>
  <si>
    <t>Q3</t>
  </si>
  <si>
    <t>Q4</t>
  </si>
  <si>
    <t>Marketing Calaneder</t>
  </si>
  <si>
    <t>Total</t>
  </si>
  <si>
    <t>Expected Customers</t>
  </si>
  <si>
    <t>Daily Renue</t>
  </si>
  <si>
    <t>Mazine</t>
  </si>
  <si>
    <t>per year</t>
  </si>
  <si>
    <t>per quarter</t>
  </si>
  <si>
    <t>per platform</t>
  </si>
  <si>
    <t>target users</t>
  </si>
  <si>
    <t>annual rev</t>
  </si>
  <si>
    <t>from social</t>
  </si>
  <si>
    <t>from conference</t>
  </si>
  <si>
    <t>from print</t>
  </si>
  <si>
    <t>from email</t>
  </si>
  <si>
    <t>users</t>
  </si>
  <si>
    <t>annual per user</t>
  </si>
  <si>
    <t>Anual Revenue</t>
  </si>
  <si>
    <t>na</t>
  </si>
  <si>
    <t>Averege Annual Revenue per User</t>
  </si>
  <si>
    <t>*Average annual revenue per user based on data from www.coinbase.com</t>
  </si>
  <si>
    <t>Days to break even</t>
  </si>
  <si>
    <t>yes</t>
  </si>
  <si>
    <t>Daily Revenue</t>
  </si>
  <si>
    <t>monlth average per user</t>
  </si>
  <si>
    <t>monlth avertising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</si>
</sst>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zoomScale="90" zoomScaleNormal="90" workbookViewId="0">
      <selection activeCell="G13" sqref="G13"/>
    </sheetView>
  </sheetViews>
  <sheetFormatPr defaultRowHeight="24.95" customHeight="1" x14ac:dyDescent="0.25"/>
  <cols>
    <col min="1" max="1" width="9.140625" style="1"/>
    <col min="2" max="2" width="26.7109375" style="1" customWidth="1"/>
    <col min="3" max="3" width="16.140625" style="7" customWidth="1"/>
    <col min="4" max="4" width="16.28515625" style="1" customWidth="1"/>
    <col min="5" max="5" width="22" style="1" customWidth="1"/>
    <col min="6" max="6" width="19.42578125" style="9" customWidth="1"/>
    <col min="7" max="7" width="17.85546875" style="7" customWidth="1"/>
    <col min="8" max="8" width="8.7109375" style="1" customWidth="1"/>
    <col min="9" max="9" width="23.28515625" style="1" customWidth="1"/>
    <col min="10" max="10" width="12.42578125" style="7" customWidth="1"/>
    <col min="11" max="13" width="9.140625" style="7"/>
    <col min="14" max="14" width="11.42578125" style="7" customWidth="1"/>
    <col min="15" max="15" width="9.140625" style="1"/>
    <col min="16" max="16" width="23.5703125" style="1" customWidth="1"/>
    <col min="17" max="20" width="13" style="1" customWidth="1"/>
    <col min="21" max="16384" width="9.140625" style="1"/>
  </cols>
  <sheetData>
    <row r="1" spans="1:20" ht="24.95" customHeight="1" x14ac:dyDescent="0.25">
      <c r="A1" s="14"/>
      <c r="B1" s="14" t="s">
        <v>12</v>
      </c>
      <c r="C1" s="15"/>
      <c r="D1" s="14"/>
      <c r="E1" s="14"/>
      <c r="F1" s="16"/>
      <c r="G1" s="15"/>
      <c r="H1" s="14"/>
      <c r="I1" s="1" t="s">
        <v>13</v>
      </c>
      <c r="P1" s="1" t="s">
        <v>18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t="57.75" customHeight="1" x14ac:dyDescent="0.25">
      <c r="A2" s="14"/>
      <c r="B2" s="2" t="s">
        <v>0</v>
      </c>
      <c r="C2" s="8" t="s">
        <v>11</v>
      </c>
      <c r="D2" s="2" t="s">
        <v>1</v>
      </c>
      <c r="E2" s="11" t="s">
        <v>36</v>
      </c>
      <c r="F2" s="12" t="s">
        <v>34</v>
      </c>
      <c r="G2" s="13" t="s">
        <v>38</v>
      </c>
      <c r="H2" s="14"/>
      <c r="I2" s="2" t="s">
        <v>0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19</v>
      </c>
      <c r="P2" s="2" t="s">
        <v>0</v>
      </c>
      <c r="Q2" s="25">
        <v>43009</v>
      </c>
      <c r="R2" s="25">
        <v>43101</v>
      </c>
      <c r="S2" s="25">
        <v>43191</v>
      </c>
      <c r="T2" s="25">
        <v>43282</v>
      </c>
    </row>
    <row r="3" spans="1:20" ht="24.95" customHeight="1" x14ac:dyDescent="0.25">
      <c r="A3" s="14"/>
      <c r="B3" s="17" t="s">
        <v>2</v>
      </c>
      <c r="C3" s="18">
        <f t="shared" ref="C3:C10" si="0">N3</f>
        <v>18400</v>
      </c>
      <c r="D3" s="18">
        <v>16250</v>
      </c>
      <c r="E3" s="17">
        <v>9.85</v>
      </c>
      <c r="F3" s="19">
        <f>E3*D3</f>
        <v>160062.5</v>
      </c>
      <c r="G3" s="18">
        <f t="shared" ref="G3:G10" si="1">(C3/F3)*365</f>
        <v>41.958609918000782</v>
      </c>
      <c r="H3" s="14"/>
      <c r="I3" s="3" t="str">
        <f>B3</f>
        <v>Facebook</v>
      </c>
      <c r="J3" s="23">
        <v>4600</v>
      </c>
      <c r="K3" s="23">
        <v>4600</v>
      </c>
      <c r="L3" s="23">
        <v>4600</v>
      </c>
      <c r="M3" s="23">
        <v>4600</v>
      </c>
      <c r="N3" s="23">
        <f t="shared" ref="N3:N10" si="2">SUM(J3:M3)</f>
        <v>18400</v>
      </c>
      <c r="P3" s="3" t="str">
        <f>B3</f>
        <v>Facebook</v>
      </c>
      <c r="Q3" s="3" t="s">
        <v>39</v>
      </c>
      <c r="R3" s="3" t="s">
        <v>39</v>
      </c>
      <c r="S3" s="3" t="s">
        <v>39</v>
      </c>
      <c r="T3" s="3" t="s">
        <v>39</v>
      </c>
    </row>
    <row r="4" spans="1:20" ht="24.95" customHeight="1" x14ac:dyDescent="0.25">
      <c r="A4" s="14"/>
      <c r="B4" s="17" t="s">
        <v>3</v>
      </c>
      <c r="C4" s="18">
        <f t="shared" si="0"/>
        <v>18400</v>
      </c>
      <c r="D4" s="18">
        <v>16250</v>
      </c>
      <c r="E4" s="17">
        <v>9.85</v>
      </c>
      <c r="F4" s="19">
        <f t="shared" ref="F4:F10" si="3">E4*D4</f>
        <v>160062.5</v>
      </c>
      <c r="G4" s="18">
        <f t="shared" si="1"/>
        <v>41.958609918000782</v>
      </c>
      <c r="H4" s="14"/>
      <c r="I4" s="3" t="str">
        <f t="shared" ref="I4:I10" si="4">B4</f>
        <v>Twitter</v>
      </c>
      <c r="J4" s="23">
        <v>4600</v>
      </c>
      <c r="K4" s="23">
        <v>4600</v>
      </c>
      <c r="L4" s="23">
        <v>4600</v>
      </c>
      <c r="M4" s="23">
        <v>4600</v>
      </c>
      <c r="N4" s="23">
        <f t="shared" si="2"/>
        <v>18400</v>
      </c>
      <c r="P4" s="3" t="str">
        <f t="shared" ref="P4:P12" si="5">B4</f>
        <v>Twitter</v>
      </c>
      <c r="Q4" s="3" t="s">
        <v>39</v>
      </c>
      <c r="R4" s="3" t="s">
        <v>39</v>
      </c>
      <c r="S4" s="3" t="s">
        <v>39</v>
      </c>
      <c r="T4" s="3" t="s">
        <v>39</v>
      </c>
    </row>
    <row r="5" spans="1:20" ht="24.95" customHeight="1" x14ac:dyDescent="0.25">
      <c r="A5" s="14"/>
      <c r="B5" s="17" t="s">
        <v>4</v>
      </c>
      <c r="C5" s="18">
        <f t="shared" si="0"/>
        <v>18400</v>
      </c>
      <c r="D5" s="18">
        <v>16250</v>
      </c>
      <c r="E5" s="17">
        <v>9.85</v>
      </c>
      <c r="F5" s="19">
        <f t="shared" si="3"/>
        <v>160062.5</v>
      </c>
      <c r="G5" s="18">
        <f t="shared" si="1"/>
        <v>41.958609918000782</v>
      </c>
      <c r="H5" s="14"/>
      <c r="I5" s="3" t="str">
        <f t="shared" si="4"/>
        <v>Reddit</v>
      </c>
      <c r="J5" s="23">
        <v>4600</v>
      </c>
      <c r="K5" s="23">
        <v>4600</v>
      </c>
      <c r="L5" s="23">
        <v>4600</v>
      </c>
      <c r="M5" s="23">
        <v>4600</v>
      </c>
      <c r="N5" s="23">
        <f t="shared" si="2"/>
        <v>18400</v>
      </c>
      <c r="P5" s="3" t="str">
        <f t="shared" si="5"/>
        <v>Reddit</v>
      </c>
      <c r="Q5" s="3" t="s">
        <v>39</v>
      </c>
      <c r="R5" s="3" t="s">
        <v>39</v>
      </c>
      <c r="S5" s="3" t="s">
        <v>39</v>
      </c>
      <c r="T5" s="3" t="s">
        <v>39</v>
      </c>
    </row>
    <row r="6" spans="1:20" ht="24.95" customHeight="1" x14ac:dyDescent="0.25">
      <c r="A6" s="14"/>
      <c r="B6" s="17" t="s">
        <v>6</v>
      </c>
      <c r="C6" s="18">
        <f t="shared" si="0"/>
        <v>18400</v>
      </c>
      <c r="D6" s="18">
        <v>16250</v>
      </c>
      <c r="E6" s="17">
        <v>9.85</v>
      </c>
      <c r="F6" s="19">
        <f t="shared" si="3"/>
        <v>160062.5</v>
      </c>
      <c r="G6" s="18">
        <f t="shared" si="1"/>
        <v>41.958609918000782</v>
      </c>
      <c r="H6" s="14"/>
      <c r="I6" s="3" t="str">
        <f t="shared" si="4"/>
        <v>LinkedIn</v>
      </c>
      <c r="J6" s="23">
        <v>4600</v>
      </c>
      <c r="K6" s="23">
        <v>4600</v>
      </c>
      <c r="L6" s="23">
        <v>4600</v>
      </c>
      <c r="M6" s="23">
        <v>4600</v>
      </c>
      <c r="N6" s="23">
        <f t="shared" si="2"/>
        <v>18400</v>
      </c>
      <c r="P6" s="3" t="str">
        <f t="shared" si="5"/>
        <v>LinkedIn</v>
      </c>
      <c r="Q6" s="3" t="s">
        <v>39</v>
      </c>
      <c r="R6" s="3" t="s">
        <v>39</v>
      </c>
      <c r="S6" s="3" t="s">
        <v>39</v>
      </c>
      <c r="T6" s="3" t="s">
        <v>39</v>
      </c>
    </row>
    <row r="7" spans="1:20" ht="24.95" customHeight="1" x14ac:dyDescent="0.25">
      <c r="A7" s="14"/>
      <c r="B7" s="17" t="s">
        <v>5</v>
      </c>
      <c r="C7" s="18">
        <f t="shared" si="0"/>
        <v>8000</v>
      </c>
      <c r="D7" s="18">
        <v>20000</v>
      </c>
      <c r="E7" s="17">
        <v>9.85</v>
      </c>
      <c r="F7" s="19">
        <f t="shared" si="3"/>
        <v>197000</v>
      </c>
      <c r="G7" s="18">
        <f t="shared" si="1"/>
        <v>14.82233502538071</v>
      </c>
      <c r="H7" s="14"/>
      <c r="I7" s="3" t="str">
        <f t="shared" si="4"/>
        <v>Bitcoin conference</v>
      </c>
      <c r="J7" s="23">
        <v>2000</v>
      </c>
      <c r="K7" s="23">
        <v>2000</v>
      </c>
      <c r="L7" s="23">
        <v>2000</v>
      </c>
      <c r="M7" s="23">
        <v>2000</v>
      </c>
      <c r="N7" s="23">
        <f t="shared" si="2"/>
        <v>8000</v>
      </c>
      <c r="P7" s="3" t="str">
        <f t="shared" si="5"/>
        <v>Bitcoin conference</v>
      </c>
      <c r="Q7" s="3" t="s">
        <v>39</v>
      </c>
      <c r="R7" s="3" t="s">
        <v>39</v>
      </c>
      <c r="S7" s="3" t="s">
        <v>39</v>
      </c>
      <c r="T7" s="3" t="s">
        <v>39</v>
      </c>
    </row>
    <row r="8" spans="1:20" ht="24.95" customHeight="1" x14ac:dyDescent="0.25">
      <c r="A8" s="14"/>
      <c r="B8" s="17" t="s">
        <v>8</v>
      </c>
      <c r="C8" s="18">
        <f t="shared" si="0"/>
        <v>20000</v>
      </c>
      <c r="D8" s="18">
        <v>2500</v>
      </c>
      <c r="E8" s="17">
        <v>9.85</v>
      </c>
      <c r="F8" s="19">
        <f t="shared" si="3"/>
        <v>24625</v>
      </c>
      <c r="G8" s="18">
        <f t="shared" si="1"/>
        <v>296.4467005076142</v>
      </c>
      <c r="H8" s="14"/>
      <c r="I8" s="3" t="str">
        <f t="shared" si="4"/>
        <v>Magazine</v>
      </c>
      <c r="J8" s="23">
        <v>5000</v>
      </c>
      <c r="K8" s="23">
        <v>5000</v>
      </c>
      <c r="L8" s="23">
        <v>5000</v>
      </c>
      <c r="M8" s="23">
        <v>5000</v>
      </c>
      <c r="N8" s="23">
        <f t="shared" si="2"/>
        <v>20000</v>
      </c>
      <c r="P8" s="3" t="str">
        <f t="shared" si="5"/>
        <v>Magazine</v>
      </c>
      <c r="Q8" s="3" t="s">
        <v>39</v>
      </c>
      <c r="R8" s="3" t="s">
        <v>39</v>
      </c>
      <c r="S8" s="3" t="s">
        <v>39</v>
      </c>
      <c r="T8" s="3" t="s">
        <v>39</v>
      </c>
    </row>
    <row r="9" spans="1:20" ht="24.95" customHeight="1" x14ac:dyDescent="0.25">
      <c r="A9" s="14"/>
      <c r="B9" s="17" t="s">
        <v>9</v>
      </c>
      <c r="C9" s="18">
        <f t="shared" si="0"/>
        <v>20000</v>
      </c>
      <c r="D9" s="18">
        <v>2500</v>
      </c>
      <c r="E9" s="17">
        <v>9.85</v>
      </c>
      <c r="F9" s="19">
        <f t="shared" si="3"/>
        <v>24625</v>
      </c>
      <c r="G9" s="18">
        <f t="shared" si="1"/>
        <v>296.4467005076142</v>
      </c>
      <c r="H9" s="14"/>
      <c r="I9" s="3" t="str">
        <f t="shared" si="4"/>
        <v>News paper</v>
      </c>
      <c r="J9" s="23">
        <v>5000</v>
      </c>
      <c r="K9" s="23">
        <v>5000</v>
      </c>
      <c r="L9" s="23">
        <v>5000</v>
      </c>
      <c r="M9" s="23">
        <v>5000</v>
      </c>
      <c r="N9" s="23">
        <f t="shared" si="2"/>
        <v>20000</v>
      </c>
      <c r="P9" s="3" t="str">
        <f t="shared" si="5"/>
        <v>News paper</v>
      </c>
      <c r="Q9" s="3" t="s">
        <v>39</v>
      </c>
      <c r="R9" s="3" t="s">
        <v>39</v>
      </c>
      <c r="S9" s="3" t="s">
        <v>39</v>
      </c>
      <c r="T9" s="3" t="s">
        <v>39</v>
      </c>
    </row>
    <row r="10" spans="1:20" ht="24.95" customHeight="1" x14ac:dyDescent="0.25">
      <c r="A10" s="14"/>
      <c r="B10" s="17" t="s">
        <v>7</v>
      </c>
      <c r="C10" s="18">
        <f t="shared" si="0"/>
        <v>4000</v>
      </c>
      <c r="D10" s="18">
        <v>10000</v>
      </c>
      <c r="E10" s="17">
        <v>9.85</v>
      </c>
      <c r="F10" s="19">
        <f t="shared" si="3"/>
        <v>98500</v>
      </c>
      <c r="G10" s="18">
        <f t="shared" si="1"/>
        <v>14.82233502538071</v>
      </c>
      <c r="H10" s="14"/>
      <c r="I10" s="3" t="str">
        <f t="shared" si="4"/>
        <v>Email</v>
      </c>
      <c r="J10" s="23">
        <v>1000</v>
      </c>
      <c r="K10" s="23">
        <v>1000</v>
      </c>
      <c r="L10" s="23">
        <v>1000</v>
      </c>
      <c r="M10" s="23">
        <v>1000</v>
      </c>
      <c r="N10" s="23">
        <f t="shared" si="2"/>
        <v>4000</v>
      </c>
      <c r="P10" s="3" t="str">
        <f t="shared" si="5"/>
        <v>Email</v>
      </c>
      <c r="Q10" s="3" t="s">
        <v>39</v>
      </c>
      <c r="R10" s="3" t="s">
        <v>39</v>
      </c>
      <c r="S10" s="3" t="s">
        <v>39</v>
      </c>
      <c r="T10" s="3" t="s">
        <v>39</v>
      </c>
    </row>
    <row r="11" spans="1:20" ht="24.95" customHeight="1" x14ac:dyDescent="0.25">
      <c r="A11" s="14"/>
      <c r="B11" s="20" t="s">
        <v>19</v>
      </c>
      <c r="C11" s="21">
        <f>SUM(C3:C10)</f>
        <v>125600</v>
      </c>
      <c r="D11" s="21">
        <f>SUM(D3:D10)</f>
        <v>100000</v>
      </c>
      <c r="E11" s="18" t="s">
        <v>35</v>
      </c>
      <c r="F11" s="22">
        <f>SUM(F3:F10)</f>
        <v>985000</v>
      </c>
      <c r="G11" s="18" t="s">
        <v>35</v>
      </c>
      <c r="H11" s="14"/>
      <c r="I11" s="5" t="s">
        <v>19</v>
      </c>
      <c r="J11" s="24">
        <f>SUM(J3:J10)</f>
        <v>31400</v>
      </c>
      <c r="K11" s="24">
        <f>SUM(K3:K10)</f>
        <v>31400</v>
      </c>
      <c r="L11" s="24">
        <f>SUM(L3:L10)</f>
        <v>31400</v>
      </c>
      <c r="M11" s="24">
        <f>SUM(M3:M10)</f>
        <v>31400</v>
      </c>
      <c r="N11" s="24">
        <f>SUM(N3:N10)</f>
        <v>125600</v>
      </c>
      <c r="P11" s="1" t="str">
        <f t="shared" si="5"/>
        <v>Total</v>
      </c>
    </row>
    <row r="12" spans="1:20" ht="24.95" customHeight="1" x14ac:dyDescent="0.25">
      <c r="A12" s="14"/>
      <c r="B12" s="27" t="s">
        <v>37</v>
      </c>
      <c r="C12" s="27"/>
      <c r="D12" s="27"/>
      <c r="E12" s="27"/>
      <c r="F12" s="27"/>
      <c r="G12" s="27"/>
      <c r="H12" s="14"/>
      <c r="P12" s="1" t="str">
        <f t="shared" si="5"/>
        <v>*Average annual revenue per user based on data from www.coinbase.com</v>
      </c>
    </row>
    <row r="13" spans="1:20" ht="24.95" customHeight="1" x14ac:dyDescent="0.25">
      <c r="B13" s="1" t="s">
        <v>23</v>
      </c>
      <c r="C13" s="7">
        <v>75000</v>
      </c>
    </row>
    <row r="14" spans="1:20" ht="24.95" customHeight="1" x14ac:dyDescent="0.25">
      <c r="B14" s="1" t="s">
        <v>24</v>
      </c>
      <c r="C14" s="7">
        <f>C13/4</f>
        <v>18750</v>
      </c>
    </row>
    <row r="15" spans="1:20" ht="24.95" customHeight="1" x14ac:dyDescent="0.25">
      <c r="B15" s="1" t="s">
        <v>25</v>
      </c>
      <c r="C15" s="7">
        <f>C14/4</f>
        <v>4687.5</v>
      </c>
      <c r="E15" s="1" t="s">
        <v>42</v>
      </c>
      <c r="F15" s="9">
        <f>C11/12</f>
        <v>10466.666666666666</v>
      </c>
    </row>
    <row r="17" spans="2:6" ht="24.95" customHeight="1" x14ac:dyDescent="0.25">
      <c r="B17" s="1" t="s">
        <v>26</v>
      </c>
      <c r="C17" s="7">
        <v>100000</v>
      </c>
    </row>
    <row r="19" spans="2:6" ht="24.95" customHeight="1" x14ac:dyDescent="0.25">
      <c r="B19" s="1" t="s">
        <v>28</v>
      </c>
      <c r="C19" s="7">
        <f>C$17*D19</f>
        <v>65000</v>
      </c>
      <c r="D19" s="1">
        <v>0.65</v>
      </c>
      <c r="E19" s="1">
        <f>C19/4</f>
        <v>16250</v>
      </c>
    </row>
    <row r="20" spans="2:6" ht="24.95" customHeight="1" x14ac:dyDescent="0.25">
      <c r="B20" s="1" t="s">
        <v>29</v>
      </c>
      <c r="C20" s="7">
        <f>C$17*D20</f>
        <v>20000</v>
      </c>
      <c r="D20" s="1">
        <v>0.2</v>
      </c>
    </row>
    <row r="21" spans="2:6" ht="24.95" customHeight="1" x14ac:dyDescent="0.25">
      <c r="B21" s="1" t="s">
        <v>30</v>
      </c>
      <c r="C21" s="7">
        <f>C$17*D21</f>
        <v>5000</v>
      </c>
      <c r="D21" s="1">
        <v>0.05</v>
      </c>
    </row>
    <row r="22" spans="2:6" ht="24.95" customHeight="1" x14ac:dyDescent="0.25">
      <c r="B22" s="1" t="s">
        <v>31</v>
      </c>
      <c r="C22" s="7">
        <f>C$17*D22</f>
        <v>10000</v>
      </c>
      <c r="D22" s="1">
        <v>0.1</v>
      </c>
    </row>
    <row r="23" spans="2:6" ht="24.95" customHeight="1" x14ac:dyDescent="0.25">
      <c r="D23" s="1">
        <f>SUM(D19:D22)</f>
        <v>1.0000000000000002</v>
      </c>
    </row>
    <row r="25" spans="2:6" ht="24.95" customHeight="1" x14ac:dyDescent="0.25">
      <c r="B25" s="1" t="s">
        <v>27</v>
      </c>
      <c r="C25" s="7">
        <v>985500</v>
      </c>
    </row>
    <row r="26" spans="2:6" ht="24.95" customHeight="1" x14ac:dyDescent="0.25">
      <c r="B26" s="1" t="s">
        <v>32</v>
      </c>
      <c r="C26" s="7">
        <f>C17</f>
        <v>100000</v>
      </c>
    </row>
    <row r="28" spans="2:6" ht="24.95" customHeight="1" x14ac:dyDescent="0.25">
      <c r="B28" s="1" t="s">
        <v>33</v>
      </c>
      <c r="C28" s="10">
        <f>C25/C26</f>
        <v>9.8550000000000004</v>
      </c>
    </row>
    <row r="30" spans="2:6" ht="24.95" customHeight="1" x14ac:dyDescent="0.25">
      <c r="B30" s="1" t="s">
        <v>41</v>
      </c>
      <c r="C30" s="26">
        <f>C28/12</f>
        <v>0.82125000000000004</v>
      </c>
      <c r="F30" s="9">
        <v>9.85</v>
      </c>
    </row>
    <row r="32" spans="2:6" ht="24.95" customHeight="1" x14ac:dyDescent="0.25">
      <c r="B32" s="1">
        <v>1</v>
      </c>
      <c r="C32" s="7">
        <v>8333.3333333333339</v>
      </c>
      <c r="D32" s="7">
        <f>C32</f>
        <v>8333.3333333333339</v>
      </c>
      <c r="E32" s="7">
        <f>D32*$C$30</f>
        <v>6843.7500000000009</v>
      </c>
    </row>
    <row r="33" spans="2:5" ht="24.95" customHeight="1" x14ac:dyDescent="0.25">
      <c r="B33" s="1">
        <v>2</v>
      </c>
      <c r="C33" s="7">
        <f t="shared" ref="C33:C43" si="6">C32</f>
        <v>8333.3333333333339</v>
      </c>
      <c r="D33" s="7">
        <f t="shared" ref="D33:D43" si="7">D32+C33</f>
        <v>16666.666666666668</v>
      </c>
      <c r="E33" s="7">
        <f t="shared" ref="E33:E43" si="8">D33*$C$30</f>
        <v>13687.500000000002</v>
      </c>
    </row>
    <row r="34" spans="2:5" ht="24.95" customHeight="1" x14ac:dyDescent="0.25">
      <c r="B34" s="1">
        <v>3</v>
      </c>
      <c r="C34" s="7">
        <f t="shared" si="6"/>
        <v>8333.3333333333339</v>
      </c>
      <c r="D34" s="7">
        <f t="shared" si="7"/>
        <v>25000</v>
      </c>
      <c r="E34" s="7">
        <f t="shared" si="8"/>
        <v>20531.25</v>
      </c>
    </row>
    <row r="35" spans="2:5" ht="24.95" customHeight="1" x14ac:dyDescent="0.25">
      <c r="B35" s="1">
        <v>4</v>
      </c>
      <c r="C35" s="7">
        <f t="shared" si="6"/>
        <v>8333.3333333333339</v>
      </c>
      <c r="D35" s="7">
        <f t="shared" si="7"/>
        <v>33333.333333333336</v>
      </c>
      <c r="E35" s="7">
        <f t="shared" si="8"/>
        <v>27375.000000000004</v>
      </c>
    </row>
    <row r="36" spans="2:5" ht="24.95" customHeight="1" x14ac:dyDescent="0.25">
      <c r="B36" s="1">
        <v>5</v>
      </c>
      <c r="C36" s="7">
        <f t="shared" si="6"/>
        <v>8333.3333333333339</v>
      </c>
      <c r="D36" s="7">
        <f t="shared" si="7"/>
        <v>41666.666666666672</v>
      </c>
      <c r="E36" s="7">
        <f t="shared" si="8"/>
        <v>34218.750000000007</v>
      </c>
    </row>
    <row r="37" spans="2:5" ht="24.95" customHeight="1" x14ac:dyDescent="0.25">
      <c r="B37" s="1">
        <v>6</v>
      </c>
      <c r="C37" s="7">
        <f t="shared" si="6"/>
        <v>8333.3333333333339</v>
      </c>
      <c r="D37" s="7">
        <f t="shared" si="7"/>
        <v>50000.000000000007</v>
      </c>
      <c r="E37" s="7">
        <f t="shared" si="8"/>
        <v>41062.500000000007</v>
      </c>
    </row>
    <row r="38" spans="2:5" ht="24.95" customHeight="1" x14ac:dyDescent="0.25">
      <c r="B38" s="1">
        <v>7</v>
      </c>
      <c r="C38" s="7">
        <f t="shared" si="6"/>
        <v>8333.3333333333339</v>
      </c>
      <c r="D38" s="7">
        <f t="shared" si="7"/>
        <v>58333.333333333343</v>
      </c>
      <c r="E38" s="7">
        <f t="shared" si="8"/>
        <v>47906.250000000007</v>
      </c>
    </row>
    <row r="39" spans="2:5" ht="24.95" customHeight="1" x14ac:dyDescent="0.25">
      <c r="B39" s="1">
        <v>8</v>
      </c>
      <c r="C39" s="7">
        <f t="shared" si="6"/>
        <v>8333.3333333333339</v>
      </c>
      <c r="D39" s="7">
        <f t="shared" si="7"/>
        <v>66666.666666666672</v>
      </c>
      <c r="E39" s="7">
        <f t="shared" si="8"/>
        <v>54750.000000000007</v>
      </c>
    </row>
    <row r="40" spans="2:5" ht="24.95" customHeight="1" x14ac:dyDescent="0.25">
      <c r="B40" s="1">
        <v>9</v>
      </c>
      <c r="C40" s="7">
        <f t="shared" si="6"/>
        <v>8333.3333333333339</v>
      </c>
      <c r="D40" s="7">
        <f t="shared" si="7"/>
        <v>75000</v>
      </c>
      <c r="E40" s="7">
        <f t="shared" si="8"/>
        <v>61593.75</v>
      </c>
    </row>
    <row r="41" spans="2:5" ht="24.95" customHeight="1" x14ac:dyDescent="0.25">
      <c r="B41" s="1">
        <v>10</v>
      </c>
      <c r="C41" s="7">
        <f t="shared" si="6"/>
        <v>8333.3333333333339</v>
      </c>
      <c r="D41" s="7">
        <f t="shared" si="7"/>
        <v>83333.333333333328</v>
      </c>
      <c r="E41" s="7">
        <f t="shared" si="8"/>
        <v>68437.5</v>
      </c>
    </row>
    <row r="42" spans="2:5" ht="24.95" customHeight="1" x14ac:dyDescent="0.25">
      <c r="B42" s="1">
        <v>11</v>
      </c>
      <c r="C42" s="7">
        <f t="shared" si="6"/>
        <v>8333.3333333333339</v>
      </c>
      <c r="D42" s="7">
        <f t="shared" si="7"/>
        <v>91666.666666666657</v>
      </c>
      <c r="E42" s="7">
        <f t="shared" si="8"/>
        <v>75281.25</v>
      </c>
    </row>
    <row r="43" spans="2:5" ht="24.95" customHeight="1" x14ac:dyDescent="0.25">
      <c r="B43" s="1">
        <v>12</v>
      </c>
      <c r="C43" s="7">
        <f t="shared" si="6"/>
        <v>8333.3333333333339</v>
      </c>
      <c r="D43" s="7">
        <f t="shared" si="7"/>
        <v>99999.999999999985</v>
      </c>
      <c r="E43" s="7">
        <f t="shared" si="8"/>
        <v>82124.999999999985</v>
      </c>
    </row>
    <row r="44" spans="2:5" ht="24.95" customHeight="1" x14ac:dyDescent="0.25">
      <c r="E44" s="7">
        <f>SUM(E32:E43)</f>
        <v>533812.5</v>
      </c>
    </row>
    <row r="46" spans="2:5" ht="24.95" customHeight="1" x14ac:dyDescent="0.25">
      <c r="B46" s="1">
        <v>1</v>
      </c>
      <c r="C46" s="7">
        <f>C43*0.5</f>
        <v>4166.666666666667</v>
      </c>
      <c r="D46" s="7">
        <f>D43+C46</f>
        <v>104166.66666666666</v>
      </c>
      <c r="E46" s="7">
        <f t="shared" ref="E46:E47" si="9">D46*$C$30</f>
        <v>85546.875</v>
      </c>
    </row>
    <row r="47" spans="2:5" ht="24.95" customHeight="1" x14ac:dyDescent="0.25">
      <c r="B47" s="1">
        <v>2</v>
      </c>
      <c r="C47" s="7">
        <f>C46</f>
        <v>4166.666666666667</v>
      </c>
      <c r="D47" s="7">
        <f>D46+C47</f>
        <v>108333.33333333333</v>
      </c>
      <c r="E47" s="7">
        <f t="shared" si="9"/>
        <v>88968.75</v>
      </c>
    </row>
    <row r="48" spans="2:5" ht="24.95" customHeight="1" x14ac:dyDescent="0.25">
      <c r="B48" s="1">
        <v>3</v>
      </c>
      <c r="C48" s="7">
        <f>C47</f>
        <v>4166.666666666667</v>
      </c>
      <c r="D48" s="7">
        <f>D47+C48</f>
        <v>112500</v>
      </c>
      <c r="E48" s="7">
        <f t="shared" ref="E48:E60" si="10">D48*$C$30</f>
        <v>92390.625</v>
      </c>
    </row>
    <row r="49" spans="2:5" ht="24.95" customHeight="1" x14ac:dyDescent="0.25">
      <c r="B49" s="1">
        <v>4</v>
      </c>
      <c r="C49" s="7">
        <f>C48</f>
        <v>4166.666666666667</v>
      </c>
      <c r="D49" s="7">
        <f>D48+C49</f>
        <v>116666.66666666667</v>
      </c>
      <c r="E49" s="7">
        <f t="shared" si="10"/>
        <v>95812.500000000015</v>
      </c>
    </row>
    <row r="50" spans="2:5" ht="24.95" customHeight="1" x14ac:dyDescent="0.25">
      <c r="B50" s="1">
        <v>5</v>
      </c>
      <c r="C50" s="7">
        <f>C49</f>
        <v>4166.666666666667</v>
      </c>
      <c r="D50" s="7">
        <f>D49+C50</f>
        <v>120833.33333333334</v>
      </c>
      <c r="E50" s="7">
        <f t="shared" si="10"/>
        <v>99234.375000000015</v>
      </c>
    </row>
    <row r="51" spans="2:5" ht="24.95" customHeight="1" x14ac:dyDescent="0.25">
      <c r="B51" s="1">
        <v>6</v>
      </c>
      <c r="C51" s="7">
        <f>C50</f>
        <v>4166.666666666667</v>
      </c>
      <c r="D51" s="7">
        <f>D50+C51</f>
        <v>125000.00000000001</v>
      </c>
      <c r="E51" s="7">
        <f t="shared" si="10"/>
        <v>102656.25000000001</v>
      </c>
    </row>
    <row r="52" spans="2:5" ht="24.95" customHeight="1" x14ac:dyDescent="0.25">
      <c r="B52" s="1">
        <v>7</v>
      </c>
      <c r="C52" s="7">
        <f>C51*0.5</f>
        <v>2083.3333333333335</v>
      </c>
      <c r="D52" s="7">
        <f>D51+C52</f>
        <v>127083.33333333334</v>
      </c>
      <c r="E52" s="7">
        <f t="shared" si="10"/>
        <v>104367.18750000001</v>
      </c>
    </row>
    <row r="53" spans="2:5" ht="24.95" customHeight="1" x14ac:dyDescent="0.25">
      <c r="B53" s="1">
        <v>8</v>
      </c>
      <c r="C53" s="7">
        <f>C52</f>
        <v>2083.3333333333335</v>
      </c>
      <c r="D53" s="7">
        <f>D52+C53</f>
        <v>129166.66666666667</v>
      </c>
      <c r="E53" s="7">
        <f t="shared" si="10"/>
        <v>106078.12500000001</v>
      </c>
    </row>
    <row r="54" spans="2:5" ht="24.95" customHeight="1" x14ac:dyDescent="0.25">
      <c r="B54" s="1">
        <v>9</v>
      </c>
      <c r="C54" s="7">
        <f>C53</f>
        <v>2083.3333333333335</v>
      </c>
      <c r="D54" s="7">
        <f>D53+C54</f>
        <v>131250</v>
      </c>
      <c r="E54" s="7">
        <f t="shared" si="10"/>
        <v>107789.0625</v>
      </c>
    </row>
    <row r="55" spans="2:5" ht="24.95" customHeight="1" x14ac:dyDescent="0.25">
      <c r="B55" s="1">
        <v>10</v>
      </c>
      <c r="C55" s="7">
        <f>C54</f>
        <v>2083.3333333333335</v>
      </c>
      <c r="D55" s="7">
        <f>D54+C55</f>
        <v>133333.33333333334</v>
      </c>
      <c r="E55" s="7">
        <f t="shared" si="10"/>
        <v>109500.00000000001</v>
      </c>
    </row>
    <row r="56" spans="2:5" ht="24.95" customHeight="1" x14ac:dyDescent="0.25">
      <c r="B56" s="1">
        <v>11</v>
      </c>
      <c r="C56" s="7">
        <f>C55</f>
        <v>2083.3333333333335</v>
      </c>
      <c r="D56" s="7">
        <f>D55+C56</f>
        <v>135416.66666666669</v>
      </c>
      <c r="E56" s="7">
        <f t="shared" si="10"/>
        <v>111210.93750000001</v>
      </c>
    </row>
    <row r="57" spans="2:5" ht="24.95" customHeight="1" x14ac:dyDescent="0.25">
      <c r="B57" s="1">
        <v>12</v>
      </c>
      <c r="C57" s="7">
        <f>C56</f>
        <v>2083.3333333333335</v>
      </c>
      <c r="D57" s="7">
        <f>D56+C57</f>
        <v>137500.00000000003</v>
      </c>
      <c r="E57" s="7">
        <f t="shared" si="10"/>
        <v>112921.87500000003</v>
      </c>
    </row>
    <row r="59" spans="2:5" ht="24.95" customHeight="1" x14ac:dyDescent="0.25">
      <c r="B59" s="1">
        <v>1</v>
      </c>
      <c r="C59" s="7">
        <f>C57</f>
        <v>2083.3333333333335</v>
      </c>
      <c r="D59" s="7">
        <f>D57+C59</f>
        <v>139583.33333333337</v>
      </c>
      <c r="E59" s="7">
        <f t="shared" si="10"/>
        <v>114632.81250000004</v>
      </c>
    </row>
    <row r="60" spans="2:5" ht="24.95" customHeight="1" x14ac:dyDescent="0.25">
      <c r="B60" s="1">
        <v>2</v>
      </c>
      <c r="C60" s="7">
        <f>C59</f>
        <v>2083.3333333333335</v>
      </c>
      <c r="D60" s="7">
        <f>D59+C60</f>
        <v>141666.66666666672</v>
      </c>
      <c r="E60" s="7">
        <f t="shared" si="10"/>
        <v>116343.75000000004</v>
      </c>
    </row>
    <row r="61" spans="2:5" ht="24.95" customHeight="1" x14ac:dyDescent="0.25">
      <c r="B61" s="1">
        <v>3</v>
      </c>
      <c r="C61" s="7">
        <f t="shared" ref="C61:C70" si="11">C60</f>
        <v>2083.3333333333335</v>
      </c>
      <c r="D61" s="7">
        <f t="shared" ref="D61:D70" si="12">D60+C61</f>
        <v>143750.00000000006</v>
      </c>
      <c r="E61" s="7">
        <f t="shared" ref="E61:E70" si="13">D61*$C$30</f>
        <v>118054.68750000006</v>
      </c>
    </row>
    <row r="62" spans="2:5" ht="24.95" customHeight="1" x14ac:dyDescent="0.25">
      <c r="B62" s="1">
        <v>4</v>
      </c>
      <c r="C62" s="7">
        <f t="shared" si="11"/>
        <v>2083.3333333333335</v>
      </c>
      <c r="D62" s="7">
        <f t="shared" si="12"/>
        <v>145833.3333333334</v>
      </c>
      <c r="E62" s="7">
        <f t="shared" si="13"/>
        <v>119765.62500000006</v>
      </c>
    </row>
    <row r="63" spans="2:5" ht="24.95" customHeight="1" x14ac:dyDescent="0.25">
      <c r="B63" s="1">
        <v>5</v>
      </c>
      <c r="C63" s="7">
        <f t="shared" si="11"/>
        <v>2083.3333333333335</v>
      </c>
      <c r="D63" s="7">
        <f t="shared" si="12"/>
        <v>147916.66666666674</v>
      </c>
      <c r="E63" s="7">
        <f t="shared" si="13"/>
        <v>121476.56250000007</v>
      </c>
    </row>
    <row r="64" spans="2:5" ht="24.95" customHeight="1" x14ac:dyDescent="0.25">
      <c r="B64" s="1">
        <v>6</v>
      </c>
      <c r="C64" s="7">
        <f t="shared" si="11"/>
        <v>2083.3333333333335</v>
      </c>
      <c r="D64" s="7">
        <f t="shared" si="12"/>
        <v>150000.00000000009</v>
      </c>
      <c r="E64" s="7">
        <f t="shared" si="13"/>
        <v>123187.50000000007</v>
      </c>
    </row>
    <row r="65" spans="2:5" ht="24.95" customHeight="1" x14ac:dyDescent="0.25">
      <c r="B65" s="1">
        <v>7</v>
      </c>
      <c r="C65" s="7">
        <f t="shared" si="11"/>
        <v>2083.3333333333335</v>
      </c>
      <c r="D65" s="7">
        <f t="shared" si="12"/>
        <v>152083.33333333343</v>
      </c>
      <c r="E65" s="7">
        <f t="shared" si="13"/>
        <v>124898.43750000009</v>
      </c>
    </row>
    <row r="66" spans="2:5" ht="24.95" customHeight="1" x14ac:dyDescent="0.25">
      <c r="B66" s="1">
        <v>8</v>
      </c>
      <c r="C66" s="7">
        <f t="shared" si="11"/>
        <v>2083.3333333333335</v>
      </c>
      <c r="D66" s="7">
        <f t="shared" si="12"/>
        <v>154166.66666666677</v>
      </c>
      <c r="E66" s="7">
        <f t="shared" si="13"/>
        <v>126609.37500000009</v>
      </c>
    </row>
    <row r="67" spans="2:5" ht="24.95" customHeight="1" x14ac:dyDescent="0.25">
      <c r="B67" s="1">
        <v>9</v>
      </c>
      <c r="C67" s="7">
        <f t="shared" si="11"/>
        <v>2083.3333333333335</v>
      </c>
      <c r="D67" s="7">
        <f t="shared" si="12"/>
        <v>156250.00000000012</v>
      </c>
      <c r="E67" s="7">
        <f t="shared" si="13"/>
        <v>128320.3125000001</v>
      </c>
    </row>
    <row r="68" spans="2:5" ht="24.95" customHeight="1" x14ac:dyDescent="0.25">
      <c r="B68" s="1">
        <v>10</v>
      </c>
      <c r="C68" s="7">
        <f t="shared" si="11"/>
        <v>2083.3333333333335</v>
      </c>
      <c r="D68" s="7">
        <f t="shared" si="12"/>
        <v>158333.33333333346</v>
      </c>
      <c r="E68" s="7">
        <f t="shared" si="13"/>
        <v>130031.25000000012</v>
      </c>
    </row>
    <row r="69" spans="2:5" ht="24.95" customHeight="1" x14ac:dyDescent="0.25">
      <c r="B69" s="1">
        <v>11</v>
      </c>
      <c r="C69" s="7">
        <f t="shared" si="11"/>
        <v>2083.3333333333335</v>
      </c>
      <c r="D69" s="7">
        <f t="shared" si="12"/>
        <v>160416.6666666668</v>
      </c>
      <c r="E69" s="7">
        <f t="shared" si="13"/>
        <v>131742.18750000012</v>
      </c>
    </row>
    <row r="70" spans="2:5" ht="24.95" customHeight="1" x14ac:dyDescent="0.25">
      <c r="B70" s="1">
        <v>12</v>
      </c>
      <c r="C70" s="7">
        <f t="shared" si="11"/>
        <v>2083.3333333333335</v>
      </c>
      <c r="D70" s="7">
        <f t="shared" si="12"/>
        <v>162500.00000000015</v>
      </c>
      <c r="E70" s="7">
        <f t="shared" si="13"/>
        <v>133453.12500000012</v>
      </c>
    </row>
  </sheetData>
  <mergeCells count="1">
    <mergeCell ref="B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zoomScale="80" zoomScaleNormal="80" workbookViewId="0">
      <selection activeCell="E17" sqref="E17"/>
    </sheetView>
  </sheetViews>
  <sheetFormatPr defaultRowHeight="24.95" customHeight="1" x14ac:dyDescent="0.25"/>
  <cols>
    <col min="1" max="1" width="9.140625" style="4"/>
    <col min="2" max="2" width="29.28515625" style="4" customWidth="1"/>
    <col min="3" max="4" width="12.42578125" style="4" customWidth="1"/>
    <col min="5" max="5" width="29.28515625" style="4" customWidth="1"/>
    <col min="6" max="7" width="12.42578125" style="4" customWidth="1"/>
    <col min="8" max="8" width="29.28515625" style="4" customWidth="1"/>
    <col min="9" max="10" width="12.42578125" style="4" customWidth="1"/>
    <col min="11" max="11" width="29.28515625" style="4" customWidth="1"/>
    <col min="12" max="12" width="12.42578125" style="4" customWidth="1"/>
    <col min="13" max="16384" width="9.140625" style="4"/>
  </cols>
  <sheetData>
    <row r="1" spans="2:12" ht="24.95" customHeight="1" x14ac:dyDescent="0.25">
      <c r="B1" s="4" t="s">
        <v>22</v>
      </c>
    </row>
    <row r="2" spans="2:12" ht="24.95" customHeight="1" x14ac:dyDescent="0.25">
      <c r="B2" s="28" t="s">
        <v>14</v>
      </c>
      <c r="C2" s="28"/>
      <c r="E2" s="28" t="s">
        <v>15</v>
      </c>
      <c r="F2" s="28"/>
      <c r="H2" s="28" t="s">
        <v>16</v>
      </c>
      <c r="I2" s="28"/>
      <c r="K2" s="28" t="s">
        <v>17</v>
      </c>
      <c r="L2" s="28"/>
    </row>
    <row r="3" spans="2:12" ht="24.95" customHeight="1" x14ac:dyDescent="0.25">
      <c r="B3" s="6" t="s">
        <v>11</v>
      </c>
      <c r="C3" s="6">
        <v>5000</v>
      </c>
      <c r="E3" s="6" t="s">
        <v>11</v>
      </c>
      <c r="F3" s="6">
        <v>5000</v>
      </c>
      <c r="H3" s="6" t="s">
        <v>11</v>
      </c>
      <c r="I3" s="6">
        <v>5000</v>
      </c>
      <c r="K3" s="6" t="s">
        <v>11</v>
      </c>
      <c r="L3" s="6">
        <v>5000</v>
      </c>
    </row>
    <row r="4" spans="2:12" ht="24.95" customHeight="1" x14ac:dyDescent="0.25">
      <c r="B4" s="6" t="s">
        <v>20</v>
      </c>
      <c r="C4" s="6">
        <v>600</v>
      </c>
      <c r="E4" s="6" t="s">
        <v>20</v>
      </c>
      <c r="F4" s="6">
        <v>600</v>
      </c>
      <c r="H4" s="6" t="s">
        <v>20</v>
      </c>
      <c r="I4" s="6">
        <v>600</v>
      </c>
      <c r="K4" s="6" t="s">
        <v>20</v>
      </c>
      <c r="L4" s="6">
        <v>600</v>
      </c>
    </row>
    <row r="5" spans="2:12" ht="24.95" customHeight="1" x14ac:dyDescent="0.25">
      <c r="B5" s="6" t="s">
        <v>40</v>
      </c>
      <c r="C5" s="6">
        <v>16.190000000000001</v>
      </c>
      <c r="E5" s="6" t="s">
        <v>40</v>
      </c>
      <c r="F5" s="6">
        <v>16.190000000000001</v>
      </c>
      <c r="H5" s="6" t="s">
        <v>40</v>
      </c>
      <c r="I5" s="6">
        <v>16.190000000000001</v>
      </c>
      <c r="K5" s="6" t="s">
        <v>40</v>
      </c>
      <c r="L5" s="6">
        <v>16.190000000000001</v>
      </c>
    </row>
    <row r="6" spans="2:12" ht="24.95" customHeight="1" x14ac:dyDescent="0.25">
      <c r="B6" s="6" t="s">
        <v>38</v>
      </c>
      <c r="C6" s="6">
        <v>309</v>
      </c>
      <c r="E6" s="6" t="s">
        <v>38</v>
      </c>
      <c r="F6" s="6">
        <v>309</v>
      </c>
      <c r="H6" s="6" t="s">
        <v>38</v>
      </c>
      <c r="I6" s="6">
        <v>309</v>
      </c>
      <c r="K6" s="6" t="s">
        <v>38</v>
      </c>
      <c r="L6" s="6">
        <v>309</v>
      </c>
    </row>
    <row r="9" spans="2:12" ht="24.95" customHeight="1" x14ac:dyDescent="0.25">
      <c r="B9" s="4" t="s">
        <v>10</v>
      </c>
    </row>
    <row r="10" spans="2:12" ht="24.95" customHeight="1" x14ac:dyDescent="0.25">
      <c r="B10" s="28" t="s">
        <v>14</v>
      </c>
      <c r="C10" s="28"/>
      <c r="E10" s="28" t="s">
        <v>15</v>
      </c>
      <c r="F10" s="28"/>
      <c r="H10" s="28" t="s">
        <v>16</v>
      </c>
      <c r="I10" s="28"/>
      <c r="K10" s="28" t="s">
        <v>17</v>
      </c>
      <c r="L10" s="28"/>
    </row>
    <row r="11" spans="2:12" ht="24.95" customHeight="1" x14ac:dyDescent="0.25">
      <c r="B11" s="6" t="s">
        <v>11</v>
      </c>
      <c r="C11" s="6">
        <v>5000</v>
      </c>
      <c r="E11" s="6" t="s">
        <v>11</v>
      </c>
      <c r="F11" s="6">
        <v>5000</v>
      </c>
      <c r="H11" s="6" t="s">
        <v>11</v>
      </c>
      <c r="I11" s="6">
        <v>5000</v>
      </c>
      <c r="K11" s="6" t="s">
        <v>11</v>
      </c>
      <c r="L11" s="6">
        <v>5000</v>
      </c>
    </row>
    <row r="12" spans="2:12" ht="24.95" customHeight="1" x14ac:dyDescent="0.25">
      <c r="B12" s="6" t="s">
        <v>20</v>
      </c>
      <c r="C12" s="6">
        <v>600</v>
      </c>
      <c r="E12" s="6" t="s">
        <v>20</v>
      </c>
      <c r="F12" s="6">
        <v>600</v>
      </c>
      <c r="H12" s="6" t="s">
        <v>20</v>
      </c>
      <c r="I12" s="6">
        <v>600</v>
      </c>
      <c r="K12" s="6" t="s">
        <v>20</v>
      </c>
      <c r="L12" s="6">
        <v>600</v>
      </c>
    </row>
    <row r="13" spans="2:12" ht="24.95" customHeight="1" x14ac:dyDescent="0.25">
      <c r="B13" s="6" t="s">
        <v>21</v>
      </c>
      <c r="C13" s="6">
        <v>16.190000000000001</v>
      </c>
      <c r="E13" s="6" t="s">
        <v>21</v>
      </c>
      <c r="F13" s="6">
        <v>16.190000000000001</v>
      </c>
      <c r="H13" s="6" t="s">
        <v>21</v>
      </c>
      <c r="I13" s="6">
        <v>16.190000000000001</v>
      </c>
      <c r="K13" s="6" t="s">
        <v>21</v>
      </c>
      <c r="L13" s="6">
        <v>16.190000000000001</v>
      </c>
    </row>
    <row r="14" spans="2:12" ht="24.95" customHeight="1" x14ac:dyDescent="0.25">
      <c r="B14" s="6" t="s">
        <v>38</v>
      </c>
      <c r="C14" s="6">
        <v>309</v>
      </c>
      <c r="E14" s="6" t="s">
        <v>38</v>
      </c>
      <c r="F14" s="6">
        <v>309</v>
      </c>
      <c r="H14" s="6" t="s">
        <v>38</v>
      </c>
      <c r="I14" s="6">
        <v>309</v>
      </c>
      <c r="K14" s="6" t="s">
        <v>38</v>
      </c>
      <c r="L14" s="6">
        <v>309</v>
      </c>
    </row>
  </sheetData>
  <mergeCells count="8">
    <mergeCell ref="B2:C2"/>
    <mergeCell ref="E2:F2"/>
    <mergeCell ref="H2:I2"/>
    <mergeCell ref="K2:L2"/>
    <mergeCell ref="B10:C10"/>
    <mergeCell ref="E10:F10"/>
    <mergeCell ref="H10:I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Maketing Plan</vt:lpstr>
      <vt:lpstr>Break Even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2015-12-05T16:25:04Z</dcterms:created>
  <dcterms:modified xsi:type="dcterms:W3CDTF">2015-12-07T19:53:52Z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4e2c06b8-4599-4f72-aa57-b29001edab3f</vt:lpwstr>
  </property>
</Properties>
</file>