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320" windowHeight="10875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27" i="1" l="1"/>
  <c r="K11" i="1" l="1"/>
  <c r="K26" i="1"/>
  <c r="K24" i="1"/>
  <c r="K21" i="1"/>
  <c r="F13" i="2"/>
  <c r="L2" i="1" l="1"/>
  <c r="K5" i="1"/>
  <c r="L7" i="1"/>
  <c r="L6" i="1"/>
  <c r="L4" i="1"/>
  <c r="G2" i="1"/>
  <c r="K12" i="1" s="1"/>
  <c r="K13" i="1" s="1"/>
  <c r="E2" i="1" l="1"/>
</calcChain>
</file>

<file path=xl/sharedStrings.xml><?xml version="1.0" encoding="utf-8"?>
<sst xmlns="http://schemas.openxmlformats.org/spreadsheetml/2006/main" count="87" uniqueCount="63">
  <si>
    <t>Type</t>
  </si>
  <si>
    <t>Size</t>
  </si>
  <si>
    <t>sq feet</t>
  </si>
  <si>
    <t>CEO</t>
  </si>
  <si>
    <t>CFO</t>
  </si>
  <si>
    <t>CIO</t>
  </si>
  <si>
    <t>CTO</t>
  </si>
  <si>
    <t>CCO</t>
  </si>
  <si>
    <t>COO</t>
  </si>
  <si>
    <t>cust rep</t>
  </si>
  <si>
    <t>dev</t>
  </si>
  <si>
    <t>office</t>
  </si>
  <si>
    <t>Descrip</t>
  </si>
  <si>
    <t>counter</t>
  </si>
  <si>
    <t>cube</t>
  </si>
  <si>
    <t>10x10</t>
  </si>
  <si>
    <t>10x6</t>
  </si>
  <si>
    <t>8x8</t>
  </si>
  <si>
    <t>Pantry</t>
  </si>
  <si>
    <t>Reception</t>
  </si>
  <si>
    <t>20x20</t>
  </si>
  <si>
    <t>bathroom</t>
  </si>
  <si>
    <t>20x10</t>
  </si>
  <si>
    <t>Datacenter</t>
  </si>
  <si>
    <t>according to https://www.thesquarefoot.com/ny/new-york</t>
  </si>
  <si>
    <t>2,000 sq ft will cost $12,000</t>
  </si>
  <si>
    <t>4,000 sq ft will cost $22,000</t>
  </si>
  <si>
    <t>Rent</t>
  </si>
  <si>
    <t>Insurance</t>
  </si>
  <si>
    <t>https://www.trustedchoice.com/business-insurance/compare-coverage/cost/</t>
  </si>
  <si>
    <t>Internet / phone</t>
  </si>
  <si>
    <t>http://www.verizon.com/smallbusiness/products/business-FiOS-Internet/packages/</t>
  </si>
  <si>
    <t>http://www.ugienergylink.com/enjoy-cheaper-commercial-electric-service-rates-york/</t>
  </si>
  <si>
    <t>electric</t>
  </si>
  <si>
    <t>salary</t>
  </si>
  <si>
    <t>month</t>
  </si>
  <si>
    <t>year</t>
  </si>
  <si>
    <t>annual revenue</t>
  </si>
  <si>
    <t>annual fixed</t>
  </si>
  <si>
    <t>Net</t>
  </si>
  <si>
    <t xml:space="preserve">daily volume </t>
  </si>
  <si>
    <t>OkCoin Intl.</t>
  </si>
  <si>
    <t>BTC/USD</t>
  </si>
  <si>
    <t>Bitfinex</t>
  </si>
  <si>
    <t>Bitstamp</t>
  </si>
  <si>
    <t>BTC-E</t>
  </si>
  <si>
    <t>BIT-X</t>
  </si>
  <si>
    <t>LakeBTC</t>
  </si>
  <si>
    <t>Coinbase Exchange</t>
  </si>
  <si>
    <t>Kraken</t>
  </si>
  <si>
    <t>BTC/EUR</t>
  </si>
  <si>
    <t>Quoine</t>
  </si>
  <si>
    <t>BTC/JPY</t>
  </si>
  <si>
    <t>BTCBOX</t>
  </si>
  <si>
    <t>http://coinmarketcap.com/currencies/volume/24-hour/</t>
  </si>
  <si>
    <t>fee .2 percent</t>
  </si>
  <si>
    <t>5% share</t>
  </si>
  <si>
    <t>daily volume</t>
  </si>
  <si>
    <t>annual rev</t>
  </si>
  <si>
    <t>Startup costs</t>
  </si>
  <si>
    <t>BitLicense</t>
  </si>
  <si>
    <t>http://www.coindesk.com/real-cost-applying-new-york-bitlicense/</t>
  </si>
  <si>
    <t>monthly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</si>
</sst>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3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left" indent="1"/>
    </xf>
    <xf numFmtId="3" fontId="0" fillId="0" borderId="1" xfId="0" applyNumberFormat="1" applyBorder="1"/>
    <xf numFmtId="6" fontId="0" fillId="0" borderId="0" xfId="0" applyNumberFormat="1"/>
    <xf numFmtId="8" fontId="0" fillId="0" borderId="0" xfId="0" applyNumberFormat="1"/>
    <xf numFmtId="10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abSelected="1" topLeftCell="A7" workbookViewId="0">
      <selection activeCell="K28" sqref="K28"/>
    </sheetView>
  </sheetViews>
  <sheetFormatPr defaultRowHeight="15" x14ac:dyDescent="0.25"/>
  <cols>
    <col min="2" max="2" width="13.7109375" customWidth="1"/>
    <col min="3" max="3" width="11.28515625" customWidth="1"/>
    <col min="5" max="5" width="9.140625" style="1"/>
    <col min="7" max="7" width="9.140625" style="5"/>
    <col min="10" max="10" width="18.28515625" customWidth="1"/>
    <col min="11" max="11" width="12.28515625" style="5" customWidth="1"/>
    <col min="12" max="12" width="13.85546875" style="5" customWidth="1"/>
    <col min="13" max="13" width="13.7109375" style="7" customWidth="1"/>
  </cols>
  <sheetData>
    <row r="2" spans="2:13" x14ac:dyDescent="0.25">
      <c r="B2" s="2"/>
      <c r="C2" s="2"/>
      <c r="D2" s="2"/>
      <c r="E2" s="2">
        <f>SUM(E4:E1048576)</f>
        <v>1888</v>
      </c>
      <c r="G2" s="6">
        <f>SUM(G4:G12)</f>
        <v>595000</v>
      </c>
      <c r="L2" s="5">
        <f>SUM(L4:L7)</f>
        <v>168120</v>
      </c>
    </row>
    <row r="3" spans="2:13" x14ac:dyDescent="0.25">
      <c r="B3" s="2" t="s">
        <v>12</v>
      </c>
      <c r="C3" s="2" t="s">
        <v>0</v>
      </c>
      <c r="D3" s="2" t="s">
        <v>1</v>
      </c>
      <c r="E3" s="3" t="s">
        <v>2</v>
      </c>
      <c r="F3" s="2"/>
      <c r="G3" s="6" t="s">
        <v>34</v>
      </c>
      <c r="K3" s="5" t="s">
        <v>35</v>
      </c>
      <c r="L3" s="5" t="s">
        <v>36</v>
      </c>
    </row>
    <row r="4" spans="2:13" x14ac:dyDescent="0.25">
      <c r="B4" s="2" t="s">
        <v>3</v>
      </c>
      <c r="C4" s="2" t="s">
        <v>11</v>
      </c>
      <c r="D4" s="2" t="s">
        <v>15</v>
      </c>
      <c r="E4" s="3">
        <v>100</v>
      </c>
      <c r="F4" s="2"/>
      <c r="G4" s="6">
        <v>75000</v>
      </c>
      <c r="J4" t="s">
        <v>27</v>
      </c>
      <c r="K4" s="5">
        <v>12000</v>
      </c>
      <c r="L4" s="5">
        <f>K4*12</f>
        <v>144000</v>
      </c>
    </row>
    <row r="5" spans="2:13" x14ac:dyDescent="0.25">
      <c r="B5" s="2" t="s">
        <v>4</v>
      </c>
      <c r="C5" s="2" t="s">
        <v>11</v>
      </c>
      <c r="D5" s="2" t="s">
        <v>15</v>
      </c>
      <c r="E5" s="3">
        <v>100</v>
      </c>
      <c r="F5" s="2"/>
      <c r="G5" s="6">
        <v>75000</v>
      </c>
      <c r="J5" t="s">
        <v>28</v>
      </c>
      <c r="K5" s="5">
        <f>L5/12</f>
        <v>250</v>
      </c>
      <c r="L5" s="5">
        <v>3000</v>
      </c>
      <c r="M5" s="7" t="s">
        <v>29</v>
      </c>
    </row>
    <row r="6" spans="2:13" x14ac:dyDescent="0.25">
      <c r="B6" s="2" t="s">
        <v>5</v>
      </c>
      <c r="C6" s="2" t="s">
        <v>11</v>
      </c>
      <c r="D6" s="2" t="s">
        <v>15</v>
      </c>
      <c r="E6" s="3">
        <v>100</v>
      </c>
      <c r="F6" s="2"/>
      <c r="G6" s="6">
        <v>75000</v>
      </c>
      <c r="J6" t="s">
        <v>30</v>
      </c>
      <c r="K6" s="5">
        <v>360</v>
      </c>
      <c r="L6" s="5">
        <f>K6*12</f>
        <v>4320</v>
      </c>
      <c r="M6" s="7" t="s">
        <v>31</v>
      </c>
    </row>
    <row r="7" spans="2:13" x14ac:dyDescent="0.25">
      <c r="B7" s="2" t="s">
        <v>6</v>
      </c>
      <c r="C7" s="2" t="s">
        <v>11</v>
      </c>
      <c r="D7" s="2" t="s">
        <v>15</v>
      </c>
      <c r="E7" s="3">
        <v>100</v>
      </c>
      <c r="F7" s="2"/>
      <c r="G7" s="6">
        <v>70000</v>
      </c>
      <c r="J7" t="s">
        <v>33</v>
      </c>
      <c r="K7" s="5">
        <v>1400</v>
      </c>
      <c r="L7" s="5">
        <f>K7*12</f>
        <v>16800</v>
      </c>
      <c r="M7" s="7" t="s">
        <v>32</v>
      </c>
    </row>
    <row r="8" spans="2:13" x14ac:dyDescent="0.25">
      <c r="B8" s="2" t="s">
        <v>7</v>
      </c>
      <c r="C8" s="2" t="s">
        <v>11</v>
      </c>
      <c r="D8" s="2" t="s">
        <v>15</v>
      </c>
      <c r="E8" s="3">
        <v>100</v>
      </c>
      <c r="F8" s="2"/>
      <c r="G8" s="6">
        <v>75000</v>
      </c>
    </row>
    <row r="9" spans="2:13" x14ac:dyDescent="0.25">
      <c r="B9" s="2" t="s">
        <v>8</v>
      </c>
      <c r="C9" s="2" t="s">
        <v>11</v>
      </c>
      <c r="D9" s="2" t="s">
        <v>15</v>
      </c>
      <c r="E9" s="3">
        <v>100</v>
      </c>
      <c r="F9" s="2"/>
      <c r="G9" s="6">
        <v>75000</v>
      </c>
    </row>
    <row r="10" spans="2:13" x14ac:dyDescent="0.25">
      <c r="B10" s="2" t="s">
        <v>9</v>
      </c>
      <c r="C10" s="2" t="s">
        <v>13</v>
      </c>
      <c r="D10" s="2" t="s">
        <v>16</v>
      </c>
      <c r="E10" s="3">
        <v>60</v>
      </c>
      <c r="F10" s="2"/>
      <c r="G10" s="6">
        <v>50000</v>
      </c>
    </row>
    <row r="11" spans="2:13" x14ac:dyDescent="0.25">
      <c r="B11" s="2" t="s">
        <v>10</v>
      </c>
      <c r="C11" s="2" t="s">
        <v>14</v>
      </c>
      <c r="D11" s="2" t="s">
        <v>17</v>
      </c>
      <c r="E11" s="3">
        <v>64</v>
      </c>
      <c r="F11" s="2"/>
      <c r="G11" s="6">
        <v>50000</v>
      </c>
      <c r="J11" t="s">
        <v>37</v>
      </c>
      <c r="K11" s="5">
        <f>K26</f>
        <v>985500</v>
      </c>
    </row>
    <row r="12" spans="2:13" ht="15.75" thickBot="1" x14ac:dyDescent="0.3">
      <c r="B12" s="2" t="s">
        <v>10</v>
      </c>
      <c r="C12" s="2" t="s">
        <v>14</v>
      </c>
      <c r="D12" s="2" t="s">
        <v>17</v>
      </c>
      <c r="E12" s="3">
        <v>64</v>
      </c>
      <c r="F12" s="2"/>
      <c r="G12" s="6">
        <v>50000</v>
      </c>
      <c r="J12" t="s">
        <v>38</v>
      </c>
      <c r="K12" s="8">
        <f>G2+L2</f>
        <v>763120</v>
      </c>
    </row>
    <row r="13" spans="2:13" ht="15.75" thickTop="1" x14ac:dyDescent="0.25">
      <c r="B13" s="2" t="s">
        <v>18</v>
      </c>
      <c r="C13" s="2"/>
      <c r="D13" s="2" t="s">
        <v>15</v>
      </c>
      <c r="E13" s="3">
        <v>100</v>
      </c>
      <c r="F13" s="2"/>
      <c r="G13" s="6"/>
      <c r="J13" t="s">
        <v>39</v>
      </c>
      <c r="K13" s="13">
        <f>K11-K12</f>
        <v>222380</v>
      </c>
    </row>
    <row r="14" spans="2:13" x14ac:dyDescent="0.25">
      <c r="B14" s="2" t="s">
        <v>19</v>
      </c>
      <c r="C14" s="2"/>
      <c r="D14" s="2" t="s">
        <v>20</v>
      </c>
      <c r="E14" s="3">
        <v>200</v>
      </c>
      <c r="F14" s="2"/>
      <c r="G14" s="6"/>
    </row>
    <row r="15" spans="2:13" x14ac:dyDescent="0.25">
      <c r="B15" s="2" t="s">
        <v>21</v>
      </c>
      <c r="C15" s="2"/>
      <c r="D15" s="2" t="s">
        <v>22</v>
      </c>
      <c r="E15" s="4">
        <v>200</v>
      </c>
      <c r="F15" s="2"/>
      <c r="G15" s="6"/>
    </row>
    <row r="16" spans="2:13" x14ac:dyDescent="0.25">
      <c r="B16" s="2" t="s">
        <v>21</v>
      </c>
      <c r="C16" s="2"/>
      <c r="D16" s="2" t="s">
        <v>22</v>
      </c>
      <c r="E16" s="4">
        <v>200</v>
      </c>
      <c r="F16" s="2"/>
      <c r="G16" s="6"/>
    </row>
    <row r="17" spans="2:12" x14ac:dyDescent="0.25">
      <c r="B17" s="2" t="s">
        <v>23</v>
      </c>
      <c r="C17" s="2"/>
      <c r="D17" s="2" t="s">
        <v>20</v>
      </c>
      <c r="E17" s="4">
        <v>400</v>
      </c>
      <c r="F17" s="2"/>
      <c r="G17" s="6"/>
    </row>
    <row r="18" spans="2:12" x14ac:dyDescent="0.25">
      <c r="B18" s="2"/>
      <c r="C18" s="2"/>
      <c r="D18" s="2"/>
      <c r="E18" s="3"/>
      <c r="F18" s="2"/>
      <c r="G18" s="6"/>
    </row>
    <row r="19" spans="2:12" x14ac:dyDescent="0.25">
      <c r="J19" t="s">
        <v>40</v>
      </c>
      <c r="K19" s="5">
        <v>27000000</v>
      </c>
      <c r="L19" s="12" t="s">
        <v>54</v>
      </c>
    </row>
    <row r="21" spans="2:12" x14ac:dyDescent="0.25">
      <c r="J21" t="s">
        <v>56</v>
      </c>
      <c r="K21" s="5">
        <f>K19*0.05</f>
        <v>1350000</v>
      </c>
    </row>
    <row r="22" spans="2:12" x14ac:dyDescent="0.25">
      <c r="B22" t="s">
        <v>24</v>
      </c>
    </row>
    <row r="23" spans="2:12" x14ac:dyDescent="0.25">
      <c r="B23" t="s">
        <v>25</v>
      </c>
      <c r="J23" t="s">
        <v>55</v>
      </c>
    </row>
    <row r="24" spans="2:12" x14ac:dyDescent="0.25">
      <c r="B24" t="s">
        <v>26</v>
      </c>
      <c r="J24" t="s">
        <v>57</v>
      </c>
      <c r="K24" s="5">
        <f>K21*0.002</f>
        <v>2700</v>
      </c>
    </row>
    <row r="26" spans="2:12" x14ac:dyDescent="0.25">
      <c r="J26" t="s">
        <v>58</v>
      </c>
      <c r="K26" s="5">
        <f>K24*365</f>
        <v>985500</v>
      </c>
    </row>
    <row r="27" spans="2:12" x14ac:dyDescent="0.25">
      <c r="J27" t="s">
        <v>62</v>
      </c>
      <c r="K27" s="5">
        <f>K26/12</f>
        <v>82125</v>
      </c>
    </row>
    <row r="30" spans="2:12" x14ac:dyDescent="0.25">
      <c r="B30" t="s">
        <v>59</v>
      </c>
    </row>
    <row r="32" spans="2:12" x14ac:dyDescent="0.25">
      <c r="B32" t="s">
        <v>60</v>
      </c>
      <c r="C32">
        <v>5000</v>
      </c>
      <c r="D32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F13" sqref="F13"/>
    </sheetView>
  </sheetViews>
  <sheetFormatPr defaultRowHeight="15" x14ac:dyDescent="0.25"/>
  <cols>
    <col min="6" max="6" width="17.42578125" customWidth="1"/>
  </cols>
  <sheetData>
    <row r="3" spans="3:8" x14ac:dyDescent="0.25">
      <c r="D3" t="s">
        <v>41</v>
      </c>
      <c r="E3" t="s">
        <v>42</v>
      </c>
      <c r="F3" s="9">
        <v>5619690</v>
      </c>
      <c r="G3" s="10">
        <v>362.64</v>
      </c>
      <c r="H3" s="11">
        <v>0.16769999999999999</v>
      </c>
    </row>
    <row r="4" spans="3:8" x14ac:dyDescent="0.25">
      <c r="C4">
        <v>2</v>
      </c>
      <c r="D4" t="s">
        <v>43</v>
      </c>
      <c r="E4" t="s">
        <v>42</v>
      </c>
      <c r="F4" s="9">
        <v>5376140</v>
      </c>
      <c r="G4" s="10">
        <v>362</v>
      </c>
      <c r="H4" s="11">
        <v>0.16039999999999999</v>
      </c>
    </row>
    <row r="5" spans="3:8" x14ac:dyDescent="0.25">
      <c r="C5">
        <v>3</v>
      </c>
      <c r="D5" t="s">
        <v>44</v>
      </c>
      <c r="E5" t="s">
        <v>42</v>
      </c>
      <c r="F5" s="9">
        <v>3581590</v>
      </c>
      <c r="G5" s="10">
        <v>362.62</v>
      </c>
      <c r="H5" s="11">
        <v>0.1069</v>
      </c>
    </row>
    <row r="6" spans="3:8" x14ac:dyDescent="0.25">
      <c r="C6">
        <v>4</v>
      </c>
      <c r="D6" t="s">
        <v>45</v>
      </c>
      <c r="E6" t="s">
        <v>42</v>
      </c>
      <c r="F6" s="9">
        <v>2588670</v>
      </c>
      <c r="G6" s="10">
        <v>357.51</v>
      </c>
      <c r="H6" s="11">
        <v>7.7299999999999994E-2</v>
      </c>
    </row>
    <row r="7" spans="3:8" x14ac:dyDescent="0.25">
      <c r="C7">
        <v>5</v>
      </c>
      <c r="D7" t="s">
        <v>46</v>
      </c>
      <c r="E7" t="s">
        <v>42</v>
      </c>
      <c r="F7" s="9">
        <v>2451770</v>
      </c>
      <c r="G7" s="10">
        <v>361.91</v>
      </c>
      <c r="H7" s="11">
        <v>7.3200000000000001E-2</v>
      </c>
    </row>
    <row r="8" spans="3:8" x14ac:dyDescent="0.25">
      <c r="C8">
        <v>6</v>
      </c>
      <c r="D8" t="s">
        <v>47</v>
      </c>
      <c r="E8" t="s">
        <v>42</v>
      </c>
      <c r="F8" s="9">
        <v>2018510</v>
      </c>
      <c r="G8" s="10">
        <v>360.92</v>
      </c>
      <c r="H8" s="11">
        <v>6.0199999999999997E-2</v>
      </c>
    </row>
    <row r="9" spans="3:8" x14ac:dyDescent="0.25">
      <c r="C9">
        <v>7</v>
      </c>
      <c r="D9" t="s">
        <v>48</v>
      </c>
      <c r="E9" t="s">
        <v>42</v>
      </c>
      <c r="F9" s="9">
        <v>1981340</v>
      </c>
      <c r="G9" s="10">
        <v>363</v>
      </c>
      <c r="H9" s="11">
        <v>5.91E-2</v>
      </c>
    </row>
    <row r="10" spans="3:8" x14ac:dyDescent="0.25">
      <c r="C10">
        <v>8</v>
      </c>
      <c r="D10" t="s">
        <v>49</v>
      </c>
      <c r="E10" t="s">
        <v>50</v>
      </c>
      <c r="F10" s="9">
        <v>1872400</v>
      </c>
      <c r="G10" s="10">
        <v>363.87</v>
      </c>
      <c r="H10" s="11">
        <v>5.5899999999999998E-2</v>
      </c>
    </row>
    <row r="11" spans="3:8" x14ac:dyDescent="0.25">
      <c r="C11">
        <v>9</v>
      </c>
      <c r="D11" t="s">
        <v>51</v>
      </c>
      <c r="E11" t="s">
        <v>52</v>
      </c>
      <c r="F11" s="9">
        <v>1067920</v>
      </c>
      <c r="G11" s="10">
        <v>362.54</v>
      </c>
      <c r="H11" s="11">
        <v>3.1899999999999998E-2</v>
      </c>
    </row>
    <row r="12" spans="3:8" x14ac:dyDescent="0.25">
      <c r="C12">
        <v>10</v>
      </c>
      <c r="D12" t="s">
        <v>53</v>
      </c>
      <c r="E12" t="s">
        <v>52</v>
      </c>
      <c r="F12" s="9">
        <v>949260</v>
      </c>
      <c r="G12" s="10">
        <v>361.56</v>
      </c>
      <c r="H12" s="11">
        <v>2.8299999999999999E-2</v>
      </c>
    </row>
    <row r="13" spans="3:8" x14ac:dyDescent="0.25">
      <c r="F13" s="9">
        <f>SUM(F3:F12)</f>
        <v>27507290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2015-12-04T19:15:58Z</dcterms:created>
  <dcterms:modified xsi:type="dcterms:W3CDTF">2015-12-06T19:07:21Z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7a1631a1-3dc0-4ec7-9708-1e99f437cee0</vt:lpwstr>
  </property>
</Properties>
</file>