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9320" windowHeight="97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8" i="1" l="1"/>
  <c r="D7" i="1"/>
  <c r="G9" i="1"/>
  <c r="G6" i="1"/>
  <c r="G5" i="1"/>
  <c r="H19" i="1"/>
  <c r="H18" i="1"/>
  <c r="H17" i="1"/>
  <c r="H16" i="1"/>
  <c r="H15" i="1"/>
  <c r="H14" i="1"/>
  <c r="H13" i="1"/>
  <c r="H12" i="1"/>
  <c r="C9" i="1"/>
  <c r="D10" i="1"/>
  <c r="D6" i="1"/>
  <c r="D5" i="1"/>
  <c r="C11" i="1"/>
  <c r="D4" i="1"/>
  <c r="D11" i="1" l="1"/>
  <c r="L4" i="1" s="1"/>
  <c r="L5" i="1" s="1"/>
  <c r="L7" i="1" s="1"/>
  <c r="L8" i="1" l="1"/>
  <c r="L9" i="1" s="1"/>
</calcChain>
</file>

<file path=xl/sharedStrings.xml><?xml version="1.0" encoding="utf-8"?>
<sst xmlns="http://schemas.openxmlformats.org/spreadsheetml/2006/main" count="50" uniqueCount="38">
  <si>
    <t>Operation Budget</t>
  </si>
  <si>
    <t>Quantity</t>
  </si>
  <si>
    <t>Monthly Cost</t>
  </si>
  <si>
    <t>Annual Cost</t>
  </si>
  <si>
    <t>Rent</t>
  </si>
  <si>
    <t>Utilites</t>
  </si>
  <si>
    <t>Office supplies</t>
  </si>
  <si>
    <t>Technology Maintance</t>
  </si>
  <si>
    <t>Salary</t>
  </si>
  <si>
    <t>Insurance</t>
  </si>
  <si>
    <t>Startup Cost</t>
  </si>
  <si>
    <t>Licenes</t>
  </si>
  <si>
    <t>Computers</t>
  </si>
  <si>
    <t>Office equipement</t>
  </si>
  <si>
    <t>Office renovation</t>
  </si>
  <si>
    <t>LLC setup</t>
  </si>
  <si>
    <t>Cost</t>
  </si>
  <si>
    <t>Description</t>
  </si>
  <si>
    <t>Internet/Phone</t>
  </si>
  <si>
    <t>Total</t>
  </si>
  <si>
    <t>Sales</t>
  </si>
  <si>
    <t>tax</t>
  </si>
  <si>
    <t>interest</t>
  </si>
  <si>
    <t>net</t>
  </si>
  <si>
    <t>EBIT</t>
  </si>
  <si>
    <t>EBT</t>
  </si>
  <si>
    <t>P &amp; L</t>
  </si>
  <si>
    <t>Type</t>
  </si>
  <si>
    <t>Unit cost</t>
  </si>
  <si>
    <t>networking</t>
  </si>
  <si>
    <t>phones</t>
  </si>
  <si>
    <t>copier</t>
  </si>
  <si>
    <t>desktop</t>
  </si>
  <si>
    <t>server</t>
  </si>
  <si>
    <t>Office equipment</t>
  </si>
  <si>
    <t>Desk</t>
  </si>
  <si>
    <t>Charis</t>
  </si>
  <si>
    <t>cabinetts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</si>
</sst>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70" zoomScaleNormal="70" workbookViewId="0">
      <selection activeCell="B14" sqref="B14"/>
    </sheetView>
  </sheetViews>
  <sheetFormatPr defaultRowHeight="24.95" customHeight="1" x14ac:dyDescent="0.25"/>
  <cols>
    <col min="1" max="1" width="9.140625" style="1"/>
    <col min="2" max="2" width="23.5703125" style="1" customWidth="1"/>
    <col min="3" max="3" width="15.42578125" style="4" customWidth="1"/>
    <col min="4" max="4" width="18" style="4" customWidth="1"/>
    <col min="5" max="5" width="9.140625" style="1"/>
    <col min="6" max="6" width="23.42578125" style="1" customWidth="1"/>
    <col min="7" max="7" width="20.140625" style="4" customWidth="1"/>
    <col min="8" max="8" width="15.140625" style="1" customWidth="1"/>
    <col min="9" max="10" width="17.5703125" style="1" customWidth="1"/>
    <col min="11" max="11" width="17.85546875" style="1" customWidth="1"/>
    <col min="12" max="12" width="17.5703125" style="4" customWidth="1"/>
    <col min="13" max="16384" width="9.140625" style="1"/>
  </cols>
  <sheetData>
    <row r="2" spans="2:12" ht="24.95" customHeight="1" x14ac:dyDescent="0.25">
      <c r="B2" s="1" t="s">
        <v>0</v>
      </c>
      <c r="F2" s="1" t="s">
        <v>10</v>
      </c>
      <c r="K2" s="11" t="s">
        <v>26</v>
      </c>
      <c r="L2" s="11"/>
    </row>
    <row r="3" spans="2:12" ht="24.95" customHeight="1" x14ac:dyDescent="0.25">
      <c r="B3" s="2" t="s">
        <v>17</v>
      </c>
      <c r="C3" s="5" t="s">
        <v>2</v>
      </c>
      <c r="D3" s="5" t="s">
        <v>3</v>
      </c>
      <c r="F3" s="2" t="s">
        <v>27</v>
      </c>
      <c r="G3" s="5" t="s">
        <v>16</v>
      </c>
      <c r="K3" s="1" t="s">
        <v>20</v>
      </c>
      <c r="L3" s="4">
        <v>985500</v>
      </c>
    </row>
    <row r="4" spans="2:12" ht="24.95" customHeight="1" x14ac:dyDescent="0.25">
      <c r="B4" s="3" t="s">
        <v>4</v>
      </c>
      <c r="C4" s="6">
        <v>12000</v>
      </c>
      <c r="D4" s="6">
        <f>C4*12</f>
        <v>144000</v>
      </c>
      <c r="F4" s="3" t="s">
        <v>11</v>
      </c>
      <c r="G4" s="6">
        <v>10000</v>
      </c>
      <c r="K4" s="1" t="s">
        <v>16</v>
      </c>
      <c r="L4" s="9">
        <f>D11</f>
        <v>847120</v>
      </c>
    </row>
    <row r="5" spans="2:12" ht="24.95" customHeight="1" x14ac:dyDescent="0.25">
      <c r="B5" s="3" t="s">
        <v>5</v>
      </c>
      <c r="C5" s="6">
        <v>1400</v>
      </c>
      <c r="D5" s="6">
        <f>C5*12</f>
        <v>16800</v>
      </c>
      <c r="F5" s="3" t="s">
        <v>12</v>
      </c>
      <c r="G5" s="6">
        <f>SUM(H12:H14)</f>
        <v>50000</v>
      </c>
      <c r="K5" s="1" t="s">
        <v>24</v>
      </c>
      <c r="L5" s="4">
        <f>L3-L4</f>
        <v>138380</v>
      </c>
    </row>
    <row r="6" spans="2:12" ht="24.95" customHeight="1" x14ac:dyDescent="0.25">
      <c r="B6" s="3" t="s">
        <v>18</v>
      </c>
      <c r="C6" s="6">
        <v>360</v>
      </c>
      <c r="D6" s="6">
        <f>C6*12</f>
        <v>4320</v>
      </c>
      <c r="F6" s="3" t="s">
        <v>13</v>
      </c>
      <c r="G6" s="6">
        <f>SUM(H15:H19)</f>
        <v>8750</v>
      </c>
      <c r="K6" s="1" t="s">
        <v>22</v>
      </c>
      <c r="L6" s="9">
        <v>0</v>
      </c>
    </row>
    <row r="7" spans="2:12" ht="24.95" customHeight="1" x14ac:dyDescent="0.25">
      <c r="B7" s="3" t="s">
        <v>6</v>
      </c>
      <c r="C7" s="6">
        <v>2000</v>
      </c>
      <c r="D7" s="6">
        <f>C7*12</f>
        <v>24000</v>
      </c>
      <c r="F7" s="3" t="s">
        <v>14</v>
      </c>
      <c r="G7" s="6">
        <v>20000</v>
      </c>
      <c r="K7" s="1" t="s">
        <v>25</v>
      </c>
      <c r="L7" s="4">
        <f>L5-L6</f>
        <v>138380</v>
      </c>
    </row>
    <row r="8" spans="2:12" ht="24.95" customHeight="1" thickBot="1" x14ac:dyDescent="0.3">
      <c r="B8" s="3" t="s">
        <v>7</v>
      </c>
      <c r="C8" s="6">
        <v>5000</v>
      </c>
      <c r="D8" s="6">
        <f>C8*12</f>
        <v>60000</v>
      </c>
      <c r="F8" s="3" t="s">
        <v>15</v>
      </c>
      <c r="G8" s="6">
        <v>5000</v>
      </c>
      <c r="K8" s="1" t="s">
        <v>21</v>
      </c>
      <c r="L8" s="10">
        <f>L7*0.39</f>
        <v>53968.200000000004</v>
      </c>
    </row>
    <row r="9" spans="2:12" ht="24.95" customHeight="1" thickTop="1" x14ac:dyDescent="0.25">
      <c r="B9" s="3" t="s">
        <v>8</v>
      </c>
      <c r="C9" s="6">
        <f>D9/12</f>
        <v>49583.333333333336</v>
      </c>
      <c r="D9" s="6">
        <v>595000</v>
      </c>
      <c r="F9" s="7" t="s">
        <v>19</v>
      </c>
      <c r="G9" s="8">
        <f>SUM(G4:G8)</f>
        <v>93750</v>
      </c>
      <c r="K9" s="1" t="s">
        <v>23</v>
      </c>
      <c r="L9" s="4">
        <f>L7-L8</f>
        <v>84411.799999999988</v>
      </c>
    </row>
    <row r="10" spans="2:12" ht="24.95" customHeight="1" x14ac:dyDescent="0.25">
      <c r="B10" s="3" t="s">
        <v>9</v>
      </c>
      <c r="C10" s="6">
        <v>250</v>
      </c>
      <c r="D10" s="6">
        <f>C10*12</f>
        <v>3000</v>
      </c>
    </row>
    <row r="11" spans="2:12" ht="24.95" customHeight="1" x14ac:dyDescent="0.25">
      <c r="B11" s="7" t="s">
        <v>19</v>
      </c>
      <c r="C11" s="8">
        <f>SUM(C4:C10)</f>
        <v>70593.333333333343</v>
      </c>
      <c r="D11" s="8">
        <f>SUM(D4:D10)</f>
        <v>847120</v>
      </c>
      <c r="F11" s="2" t="s">
        <v>27</v>
      </c>
      <c r="G11" s="5" t="s">
        <v>17</v>
      </c>
      <c r="H11" s="5" t="s">
        <v>16</v>
      </c>
      <c r="I11" s="2" t="s">
        <v>28</v>
      </c>
      <c r="J11" s="2" t="s">
        <v>1</v>
      </c>
    </row>
    <row r="12" spans="2:12" ht="24.95" customHeight="1" x14ac:dyDescent="0.25">
      <c r="F12" s="3" t="s">
        <v>12</v>
      </c>
      <c r="G12" s="6" t="s">
        <v>32</v>
      </c>
      <c r="H12" s="6">
        <f t="shared" ref="H12:H19" si="0">I12*J12</f>
        <v>22000</v>
      </c>
      <c r="I12" s="6">
        <v>2000</v>
      </c>
      <c r="J12" s="6">
        <v>11</v>
      </c>
    </row>
    <row r="13" spans="2:12" ht="24.95" customHeight="1" x14ac:dyDescent="0.25">
      <c r="F13" s="3" t="s">
        <v>12</v>
      </c>
      <c r="G13" s="6" t="s">
        <v>33</v>
      </c>
      <c r="H13" s="6">
        <f t="shared" si="0"/>
        <v>24000</v>
      </c>
      <c r="I13" s="6">
        <v>8000</v>
      </c>
      <c r="J13" s="6">
        <v>3</v>
      </c>
    </row>
    <row r="14" spans="2:12" ht="24.95" customHeight="1" x14ac:dyDescent="0.25">
      <c r="F14" s="3" t="s">
        <v>12</v>
      </c>
      <c r="G14" s="6" t="s">
        <v>29</v>
      </c>
      <c r="H14" s="6">
        <f t="shared" si="0"/>
        <v>4000</v>
      </c>
      <c r="I14" s="6">
        <v>4000</v>
      </c>
      <c r="J14" s="6">
        <v>1</v>
      </c>
    </row>
    <row r="15" spans="2:12" ht="24.95" customHeight="1" x14ac:dyDescent="0.25">
      <c r="F15" s="3" t="s">
        <v>34</v>
      </c>
      <c r="G15" s="6" t="s">
        <v>35</v>
      </c>
      <c r="H15" s="6">
        <f t="shared" si="0"/>
        <v>4500</v>
      </c>
      <c r="I15" s="6">
        <v>500</v>
      </c>
      <c r="J15" s="6">
        <v>9</v>
      </c>
    </row>
    <row r="16" spans="2:12" ht="24.95" customHeight="1" x14ac:dyDescent="0.25">
      <c r="F16" s="3" t="s">
        <v>34</v>
      </c>
      <c r="G16" s="6" t="s">
        <v>36</v>
      </c>
      <c r="H16" s="6">
        <f t="shared" si="0"/>
        <v>1350</v>
      </c>
      <c r="I16" s="6">
        <v>150</v>
      </c>
      <c r="J16" s="6">
        <v>9</v>
      </c>
    </row>
    <row r="17" spans="6:10" ht="24.95" customHeight="1" x14ac:dyDescent="0.25">
      <c r="F17" s="3" t="s">
        <v>34</v>
      </c>
      <c r="G17" s="6" t="s">
        <v>37</v>
      </c>
      <c r="H17" s="6">
        <f t="shared" si="0"/>
        <v>800</v>
      </c>
      <c r="I17" s="6">
        <v>100</v>
      </c>
      <c r="J17" s="6">
        <v>8</v>
      </c>
    </row>
    <row r="18" spans="6:10" ht="24.95" customHeight="1" x14ac:dyDescent="0.25">
      <c r="F18" s="3" t="s">
        <v>34</v>
      </c>
      <c r="G18" s="6" t="s">
        <v>30</v>
      </c>
      <c r="H18" s="6">
        <f t="shared" si="0"/>
        <v>1100</v>
      </c>
      <c r="I18" s="6">
        <v>100</v>
      </c>
      <c r="J18" s="6">
        <v>11</v>
      </c>
    </row>
    <row r="19" spans="6:10" ht="24.95" customHeight="1" x14ac:dyDescent="0.25">
      <c r="F19" s="3" t="s">
        <v>34</v>
      </c>
      <c r="G19" s="6" t="s">
        <v>31</v>
      </c>
      <c r="H19" s="6">
        <f t="shared" si="0"/>
        <v>1000</v>
      </c>
      <c r="I19" s="6">
        <v>1000</v>
      </c>
      <c r="J19" s="6">
        <v>1</v>
      </c>
    </row>
  </sheetData>
  <mergeCells count="1"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2015-12-04T17:39:38Z</dcterms:created>
  <dcterms:modified xsi:type="dcterms:W3CDTF">2015-12-06T19:07:15Z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bc0109ed-3798-404e-a687-a8f5d87591c2</vt:lpwstr>
  </property>
</Properties>
</file>