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4a3m\Desktop\MIPC NEW\"/>
    </mc:Choice>
  </mc:AlternateContent>
  <xr:revisionPtr revIDLastSave="0" documentId="13_ncr:1_{326617DC-CD72-4AB4-9AE0-034A2167D818}" xr6:coauthVersionLast="47" xr6:coauthVersionMax="47" xr10:uidLastSave="{00000000-0000-0000-0000-000000000000}"/>
  <bookViews>
    <workbookView xWindow="-108" yWindow="-108" windowWidth="23256" windowHeight="12576" activeTab="1" xr2:uid="{CD963D53-9E64-4B0D-BB84-E2A07F4B3E38}"/>
  </bookViews>
  <sheets>
    <sheet name="Weight" sheetId="2" r:id="rId1"/>
    <sheet name="ListTypes" sheetId="1" r:id="rId2"/>
    <sheet name="ByType" sheetId="4" r:id="rId3"/>
    <sheet name="ByRegion_Eq" sheetId="5" r:id="rId4"/>
    <sheet name="ByUsCap" sheetId="6" r:id="rId5"/>
    <sheet name="ByEuCap" sheetId="7" r:id="rId6"/>
    <sheet name="ByRegion_Fi" sheetId="8" r:id="rId7"/>
    <sheet name="ByRegion_Reits" sheetId="9" r:id="rId8"/>
    <sheet name="ByType_Pe" sheetId="10" r:id="rId9"/>
  </sheets>
  <definedNames>
    <definedName name="_xlnm._FilterDatabase" localSheetId="1" hidden="1">ListTypes!$B$1:$I$25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2" i="8"/>
  <c r="D7" i="5"/>
  <c r="B5" i="7"/>
  <c r="B5" i="6"/>
  <c r="D5" i="8"/>
  <c r="D6" i="9"/>
  <c r="D5" i="10"/>
  <c r="D6" i="4"/>
  <c r="K6" i="1"/>
  <c r="K5" i="1"/>
  <c r="J6" i="1"/>
  <c r="J5" i="1"/>
  <c r="K4" i="1"/>
  <c r="K3" i="1"/>
  <c r="J4" i="1"/>
  <c r="J3" i="1"/>
  <c r="K2" i="1"/>
  <c r="J2" i="1"/>
  <c r="J30" i="2"/>
  <c r="J29" i="2"/>
  <c r="J28" i="2"/>
  <c r="J27" i="2"/>
  <c r="J26" i="2"/>
  <c r="J25" i="2"/>
</calcChain>
</file>

<file path=xl/sharedStrings.xml><?xml version="1.0" encoding="utf-8"?>
<sst xmlns="http://schemas.openxmlformats.org/spreadsheetml/2006/main" count="326" uniqueCount="131">
  <si>
    <t>Type</t>
  </si>
  <si>
    <t>Sub-Type</t>
  </si>
  <si>
    <t>Public Equity</t>
  </si>
  <si>
    <t>Region</t>
  </si>
  <si>
    <t>S&amp;P500</t>
  </si>
  <si>
    <t>S&amp;P Mid-Cap 400</t>
  </si>
  <si>
    <t>S&amp;P Small Cap 600</t>
  </si>
  <si>
    <t>US</t>
  </si>
  <si>
    <t>Large Cap</t>
  </si>
  <si>
    <t>Mid Cap</t>
  </si>
  <si>
    <t>Small Cap</t>
  </si>
  <si>
    <t>NASDAQ 100</t>
  </si>
  <si>
    <t>NA</t>
  </si>
  <si>
    <t>Index</t>
  </si>
  <si>
    <t>EU</t>
  </si>
  <si>
    <t>England</t>
  </si>
  <si>
    <t>France</t>
  </si>
  <si>
    <t>CAC 40</t>
  </si>
  <si>
    <t>Germany</t>
  </si>
  <si>
    <t>Euronext 100</t>
  </si>
  <si>
    <t>FTSE 100</t>
  </si>
  <si>
    <t>DAX</t>
  </si>
  <si>
    <t>Countries</t>
  </si>
  <si>
    <t>Netherland</t>
  </si>
  <si>
    <t>AEX</t>
  </si>
  <si>
    <t>MSCI Europe Mid Cap</t>
  </si>
  <si>
    <t>MSCI Europe Small Cap</t>
  </si>
  <si>
    <t>ASIA</t>
  </si>
  <si>
    <t>Japan</t>
  </si>
  <si>
    <t>Nikkei 225</t>
  </si>
  <si>
    <t>Hong Kong</t>
  </si>
  <si>
    <t>China</t>
  </si>
  <si>
    <t>HSI</t>
  </si>
  <si>
    <t>SSE 180</t>
  </si>
  <si>
    <t>MSCI Emerging Markets</t>
  </si>
  <si>
    <t>World</t>
  </si>
  <si>
    <t>EM</t>
  </si>
  <si>
    <t>Yfinance</t>
  </si>
  <si>
    <t>^GSPC</t>
  </si>
  <si>
    <t>^FTSE</t>
  </si>
  <si>
    <t>^AEX</t>
  </si>
  <si>
    <t>^HSI</t>
  </si>
  <si>
    <t>^FCHI</t>
  </si>
  <si>
    <t>^GDAXI</t>
  </si>
  <si>
    <t>^N100</t>
  </si>
  <si>
    <t>^N225</t>
  </si>
  <si>
    <t>Weight</t>
  </si>
  <si>
    <t>Fixed Income</t>
  </si>
  <si>
    <t>Sovereign</t>
  </si>
  <si>
    <t>S&amp;P Netherlands Sovereign Bond</t>
  </si>
  <si>
    <t>S&amp;P Eurozone Sovereign Bond</t>
  </si>
  <si>
    <t>REITS</t>
  </si>
  <si>
    <t>S&amp;P US REIT</t>
  </si>
  <si>
    <t>MSCI Europe REIT</t>
  </si>
  <si>
    <t>Private Equity</t>
  </si>
  <si>
    <t>S&amp;P Listed Private Equity</t>
  </si>
  <si>
    <t>Venture Capital</t>
  </si>
  <si>
    <t>Thomson Reuters VC</t>
  </si>
  <si>
    <t>Global</t>
  </si>
  <si>
    <t>S&amp;P Global REIT</t>
  </si>
  <si>
    <t>S&amp;P Netherlands REIT</t>
  </si>
  <si>
    <t>Bloomberg</t>
  </si>
  <si>
    <t>SPX</t>
  </si>
  <si>
    <t>N100</t>
  </si>
  <si>
    <t>NDX</t>
  </si>
  <si>
    <t>MID</t>
  </si>
  <si>
    <t>SML</t>
  </si>
  <si>
    <t>UKX</t>
  </si>
  <si>
    <t>CAC</t>
  </si>
  <si>
    <t>MXEUMC</t>
  </si>
  <si>
    <t>M7EUSC</t>
  </si>
  <si>
    <t>NKY</t>
  </si>
  <si>
    <t>SSE180</t>
  </si>
  <si>
    <t>MXEF</t>
  </si>
  <si>
    <t>SPBDEGIT</t>
  </si>
  <si>
    <t>SPBDENLT</t>
  </si>
  <si>
    <t>SREIUS</t>
  </si>
  <si>
    <t>MXEU0RE</t>
  </si>
  <si>
    <t>SREITGL</t>
  </si>
  <si>
    <t>SPLPEQTY</t>
  </si>
  <si>
    <t>SNLUR</t>
  </si>
  <si>
    <t>LDVIX</t>
  </si>
  <si>
    <t xml:space="preserve"> By Types</t>
  </si>
  <si>
    <t>Total</t>
  </si>
  <si>
    <t>By Eq. Region</t>
  </si>
  <si>
    <t>By FI Region</t>
  </si>
  <si>
    <t>Lower</t>
  </si>
  <si>
    <t>Upper</t>
  </si>
  <si>
    <t>By REITS Region</t>
  </si>
  <si>
    <t>By PE Type</t>
  </si>
  <si>
    <t>PE</t>
  </si>
  <si>
    <t>VC</t>
  </si>
  <si>
    <t>% of Port.</t>
  </si>
  <si>
    <t>Port. W</t>
  </si>
  <si>
    <t>US Only</t>
  </si>
  <si>
    <t>EU Only</t>
  </si>
  <si>
    <t>Dutch Only</t>
  </si>
  <si>
    <t>EU ex. DU</t>
  </si>
  <si>
    <t>US Cap Adj.</t>
  </si>
  <si>
    <t>Large</t>
  </si>
  <si>
    <t>Middle</t>
  </si>
  <si>
    <t>Small</t>
  </si>
  <si>
    <t>EU Cap Adj.</t>
  </si>
  <si>
    <t>Bloomberg US Treasury</t>
  </si>
  <si>
    <t>LIATTRUU</t>
  </si>
  <si>
    <t>Type Identifier</t>
  </si>
  <si>
    <t>FIUS</t>
  </si>
  <si>
    <t>FIEU</t>
  </si>
  <si>
    <t>FINE</t>
  </si>
  <si>
    <t>PREPE</t>
  </si>
  <si>
    <t>PREVC</t>
  </si>
  <si>
    <t>PUEUS</t>
  </si>
  <si>
    <t>PUEEU</t>
  </si>
  <si>
    <t>PUENE</t>
  </si>
  <si>
    <t>PUEAS</t>
  </si>
  <si>
    <t>PUEEM</t>
  </si>
  <si>
    <t>RTUS</t>
  </si>
  <si>
    <t>RTEU</t>
  </si>
  <si>
    <t>RTG</t>
  </si>
  <si>
    <t>RTNE</t>
  </si>
  <si>
    <t>Types</t>
  </si>
  <si>
    <t>PE_Type</t>
  </si>
  <si>
    <t>Region_Reits</t>
  </si>
  <si>
    <t>Region_Fi</t>
  </si>
  <si>
    <t>Cap_Eu</t>
  </si>
  <si>
    <t>Cap_Us</t>
  </si>
  <si>
    <t>Region_Eq</t>
  </si>
  <si>
    <t>Hedge Fund</t>
  </si>
  <si>
    <t>HF</t>
  </si>
  <si>
    <t>HFRXGL</t>
  </si>
  <si>
    <t>Global Hedge Fund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</si>
</sst>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1" fillId="0" borderId="0" xfId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/>
    <xf numFmtId="9" fontId="0" fillId="0" borderId="0" xfId="0" applyNumberFormat="1" applyFont="1"/>
    <xf numFmtId="9" fontId="0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40AF-8254-496B-9588-89368E86A029}">
  <dimension ref="A1:P30"/>
  <sheetViews>
    <sheetView workbookViewId="0">
      <selection activeCell="C5" sqref="C5"/>
    </sheetView>
  </sheetViews>
  <sheetFormatPr defaultRowHeight="14.4" x14ac:dyDescent="0.3"/>
  <cols>
    <col min="1" max="1" width="13.44140625" bestFit="1" customWidth="1"/>
    <col min="2" max="2" width="6.5546875" bestFit="1" customWidth="1"/>
    <col min="3" max="3" width="5.77734375" bestFit="1" customWidth="1"/>
    <col min="4" max="4" width="11" bestFit="1" customWidth="1"/>
    <col min="9" max="9" width="15" bestFit="1" customWidth="1"/>
    <col min="14" max="14" width="6.5546875" bestFit="1" customWidth="1"/>
    <col min="15" max="15" width="6.5546875" style="1" bestFit="1" customWidth="1"/>
    <col min="16" max="16" width="9.5546875" bestFit="1" customWidth="1"/>
  </cols>
  <sheetData>
    <row r="1" spans="1:16" x14ac:dyDescent="0.3">
      <c r="A1" s="2" t="s">
        <v>82</v>
      </c>
      <c r="B1" s="2" t="s">
        <v>86</v>
      </c>
      <c r="C1" s="2" t="s">
        <v>87</v>
      </c>
      <c r="D1" s="2" t="s">
        <v>46</v>
      </c>
      <c r="E1" s="2" t="s">
        <v>93</v>
      </c>
      <c r="F1" s="2" t="s">
        <v>86</v>
      </c>
      <c r="G1" s="2" t="s">
        <v>87</v>
      </c>
      <c r="H1" s="1"/>
      <c r="I1" s="2" t="s">
        <v>85</v>
      </c>
      <c r="J1" s="2" t="s">
        <v>86</v>
      </c>
      <c r="K1" s="2" t="s">
        <v>87</v>
      </c>
      <c r="L1" s="2" t="s">
        <v>46</v>
      </c>
      <c r="M1" s="2" t="s">
        <v>93</v>
      </c>
      <c r="N1" s="2" t="s">
        <v>86</v>
      </c>
      <c r="O1" s="2" t="s">
        <v>87</v>
      </c>
      <c r="P1" s="2"/>
    </row>
    <row r="2" spans="1:16" x14ac:dyDescent="0.3">
      <c r="A2" s="1" t="s">
        <v>2</v>
      </c>
      <c r="B2" s="3">
        <v>0.25</v>
      </c>
      <c r="C2" s="3">
        <v>0.55000000000000004</v>
      </c>
      <c r="D2" s="3">
        <v>0.4</v>
      </c>
      <c r="E2" s="7">
        <v>0.4</v>
      </c>
      <c r="F2" s="12">
        <v>0.25</v>
      </c>
      <c r="G2" s="12">
        <v>0.55000000000000004</v>
      </c>
      <c r="H2" s="1"/>
      <c r="I2" s="1" t="s">
        <v>7</v>
      </c>
      <c r="J2" s="3">
        <v>0.25</v>
      </c>
      <c r="K2" s="3">
        <v>0.25</v>
      </c>
      <c r="L2" s="3">
        <v>0.25</v>
      </c>
      <c r="M2" s="6">
        <v>0.05</v>
      </c>
      <c r="N2" s="14">
        <v>0.05</v>
      </c>
      <c r="O2" s="15">
        <v>7.4999999999999997E-2</v>
      </c>
      <c r="P2" s="11"/>
    </row>
    <row r="3" spans="1:16" x14ac:dyDescent="0.3">
      <c r="A3" s="1" t="s">
        <v>47</v>
      </c>
      <c r="B3" s="3">
        <v>0.2</v>
      </c>
      <c r="C3" s="3">
        <v>0.3</v>
      </c>
      <c r="D3" s="3">
        <v>0.2</v>
      </c>
      <c r="E3" s="7">
        <v>0.2</v>
      </c>
      <c r="F3" s="12">
        <v>0.2</v>
      </c>
      <c r="G3" s="12">
        <v>0.3</v>
      </c>
      <c r="H3" s="1"/>
      <c r="I3" s="1" t="s">
        <v>97</v>
      </c>
      <c r="J3" s="3">
        <v>0.25</v>
      </c>
      <c r="K3" s="3">
        <v>0.25</v>
      </c>
      <c r="L3" s="3">
        <v>0.25</v>
      </c>
      <c r="M3" s="6">
        <v>0.05</v>
      </c>
      <c r="N3" s="14">
        <v>0.05</v>
      </c>
      <c r="O3" s="15">
        <v>7.4999999999999997E-2</v>
      </c>
      <c r="P3" s="11"/>
    </row>
    <row r="4" spans="1:16" x14ac:dyDescent="0.3">
      <c r="A4" s="1" t="s">
        <v>51</v>
      </c>
      <c r="B4" s="3">
        <v>0.05</v>
      </c>
      <c r="C4" s="3">
        <v>0.15</v>
      </c>
      <c r="D4" s="3">
        <v>0.1</v>
      </c>
      <c r="E4" s="7">
        <v>0.1</v>
      </c>
      <c r="F4" s="12">
        <v>0.05</v>
      </c>
      <c r="G4" s="12">
        <v>0.15</v>
      </c>
      <c r="H4" s="1"/>
      <c r="I4" s="1" t="s">
        <v>23</v>
      </c>
      <c r="J4" s="3">
        <v>0.5</v>
      </c>
      <c r="K4" s="3">
        <v>0.5</v>
      </c>
      <c r="L4" s="3">
        <v>0.5</v>
      </c>
      <c r="M4" s="6">
        <v>0.1</v>
      </c>
      <c r="N4" s="14">
        <v>0.1</v>
      </c>
      <c r="O4" s="15">
        <v>0.15</v>
      </c>
      <c r="P4" s="6"/>
    </row>
    <row r="5" spans="1:16" x14ac:dyDescent="0.3">
      <c r="A5" s="1" t="s">
        <v>54</v>
      </c>
      <c r="B5" s="3">
        <v>0.2</v>
      </c>
      <c r="C5" s="3">
        <v>0.3</v>
      </c>
      <c r="D5" s="3">
        <v>0.3</v>
      </c>
      <c r="E5" s="7">
        <v>0.3</v>
      </c>
      <c r="F5" s="12">
        <v>0.2</v>
      </c>
      <c r="G5" s="12">
        <v>0.3</v>
      </c>
      <c r="H5" s="1"/>
      <c r="I5" s="2" t="s">
        <v>83</v>
      </c>
      <c r="J5" s="3"/>
      <c r="K5" s="3"/>
      <c r="L5" s="4">
        <v>1</v>
      </c>
      <c r="M5" s="9">
        <v>0.2</v>
      </c>
      <c r="O5" s="2"/>
      <c r="P5" s="6"/>
    </row>
    <row r="6" spans="1:16" x14ac:dyDescent="0.3">
      <c r="A6" s="2" t="s">
        <v>83</v>
      </c>
      <c r="B6" s="2"/>
      <c r="C6" s="2"/>
      <c r="D6" s="4">
        <v>1</v>
      </c>
      <c r="E6" s="8">
        <v>0.3</v>
      </c>
      <c r="F6" s="1"/>
      <c r="G6" s="1"/>
      <c r="H6" s="1"/>
      <c r="I6" s="1"/>
      <c r="J6" s="3"/>
      <c r="K6" s="3"/>
      <c r="L6" s="1"/>
      <c r="M6" s="1"/>
      <c r="O6" s="2"/>
      <c r="P6" s="7"/>
    </row>
    <row r="7" spans="1:16" x14ac:dyDescent="0.3">
      <c r="A7" s="1"/>
      <c r="B7" s="1"/>
      <c r="C7" s="1"/>
      <c r="D7" s="1"/>
      <c r="E7" s="1"/>
      <c r="F7" s="1"/>
      <c r="G7" s="1"/>
      <c r="H7" s="1"/>
      <c r="I7" s="2" t="s">
        <v>88</v>
      </c>
      <c r="J7" s="4" t="s">
        <v>86</v>
      </c>
      <c r="K7" s="4" t="s">
        <v>87</v>
      </c>
      <c r="L7" s="2" t="s">
        <v>46</v>
      </c>
      <c r="M7" s="2" t="s">
        <v>93</v>
      </c>
      <c r="N7" s="2" t="s">
        <v>86</v>
      </c>
      <c r="O7" s="2" t="s">
        <v>87</v>
      </c>
      <c r="P7" s="7"/>
    </row>
    <row r="8" spans="1:16" x14ac:dyDescent="0.3">
      <c r="A8" s="1"/>
      <c r="B8" s="1"/>
      <c r="C8" s="1"/>
      <c r="D8" s="1"/>
      <c r="E8" s="1"/>
      <c r="F8" s="1"/>
      <c r="G8" s="1"/>
      <c r="H8" s="1"/>
      <c r="I8" s="1" t="s">
        <v>7</v>
      </c>
      <c r="J8" s="3">
        <v>0.2</v>
      </c>
      <c r="K8" s="3">
        <v>0.35</v>
      </c>
      <c r="L8" s="3">
        <v>0.35</v>
      </c>
      <c r="M8" s="6">
        <v>3.5000000000000003E-2</v>
      </c>
      <c r="N8" s="13">
        <v>0.01</v>
      </c>
      <c r="O8" s="3">
        <v>5.2999999999999999E-2</v>
      </c>
    </row>
    <row r="9" spans="1:16" x14ac:dyDescent="0.3">
      <c r="A9" s="2" t="s">
        <v>84</v>
      </c>
      <c r="B9" s="2" t="s">
        <v>86</v>
      </c>
      <c r="C9" s="2" t="s">
        <v>87</v>
      </c>
      <c r="D9" s="2" t="s">
        <v>46</v>
      </c>
      <c r="E9" s="2" t="s">
        <v>93</v>
      </c>
      <c r="F9" s="2" t="s">
        <v>86</v>
      </c>
      <c r="G9" s="2" t="s">
        <v>87</v>
      </c>
      <c r="H9" s="1"/>
      <c r="I9" s="1" t="s">
        <v>97</v>
      </c>
      <c r="J9" s="3">
        <v>0.2</v>
      </c>
      <c r="K9" s="3">
        <v>0.3</v>
      </c>
      <c r="L9" s="3">
        <v>0.25</v>
      </c>
      <c r="M9" s="6">
        <v>2.5000000000000001E-2</v>
      </c>
      <c r="N9" s="13">
        <v>0.01</v>
      </c>
      <c r="O9" s="3">
        <v>4.4999999999999998E-2</v>
      </c>
    </row>
    <row r="10" spans="1:16" x14ac:dyDescent="0.3">
      <c r="A10" s="1" t="s">
        <v>7</v>
      </c>
      <c r="B10" s="3">
        <v>0.2</v>
      </c>
      <c r="C10" s="3">
        <v>0.4</v>
      </c>
      <c r="D10" s="3">
        <v>0.35</v>
      </c>
      <c r="E10" s="6">
        <v>0.14000000000000001</v>
      </c>
      <c r="F10" s="12">
        <v>0.05</v>
      </c>
      <c r="G10" s="12">
        <v>0.22</v>
      </c>
      <c r="H10" s="1"/>
      <c r="I10" s="1" t="s">
        <v>58</v>
      </c>
      <c r="J10" s="3">
        <v>0.1</v>
      </c>
      <c r="K10" s="3">
        <v>0.2</v>
      </c>
      <c r="L10" s="3">
        <v>0.2</v>
      </c>
      <c r="M10" s="6">
        <v>0.02</v>
      </c>
      <c r="N10" s="13">
        <v>5.0000000000000001E-3</v>
      </c>
      <c r="O10" s="3">
        <v>0.03</v>
      </c>
    </row>
    <row r="11" spans="1:16" x14ac:dyDescent="0.3">
      <c r="A11" s="1" t="s">
        <v>97</v>
      </c>
      <c r="B11" s="3">
        <v>0.2</v>
      </c>
      <c r="C11" s="3">
        <v>0.25</v>
      </c>
      <c r="D11" s="3">
        <v>0.2</v>
      </c>
      <c r="E11" s="6">
        <v>0.08</v>
      </c>
      <c r="F11" s="12">
        <v>0.05</v>
      </c>
      <c r="G11" s="12">
        <v>0.13800000000000001</v>
      </c>
      <c r="H11" s="1"/>
      <c r="I11" s="1" t="s">
        <v>23</v>
      </c>
      <c r="J11" s="3">
        <v>0.25</v>
      </c>
      <c r="K11" s="3">
        <v>0.35</v>
      </c>
      <c r="L11" s="3">
        <v>0.2</v>
      </c>
      <c r="M11" s="6">
        <v>0.02</v>
      </c>
      <c r="N11" s="13">
        <v>1.2999999999999999E-2</v>
      </c>
      <c r="O11" s="3">
        <v>5.2999999999999999E-2</v>
      </c>
    </row>
    <row r="12" spans="1:16" x14ac:dyDescent="0.3">
      <c r="A12" s="1" t="s">
        <v>27</v>
      </c>
      <c r="B12" s="3">
        <v>0.2</v>
      </c>
      <c r="C12" s="3">
        <v>0.3</v>
      </c>
      <c r="D12" s="3">
        <v>0.2</v>
      </c>
      <c r="E12" s="6">
        <v>0.08</v>
      </c>
      <c r="F12" s="12">
        <v>0.05</v>
      </c>
      <c r="G12" s="12">
        <v>0.16500000000000001</v>
      </c>
      <c r="H12" s="1"/>
      <c r="I12" s="2" t="s">
        <v>83</v>
      </c>
      <c r="J12" s="3"/>
      <c r="K12" s="3"/>
      <c r="L12" s="4">
        <v>1</v>
      </c>
      <c r="M12" s="9">
        <v>0.1</v>
      </c>
    </row>
    <row r="13" spans="1:16" x14ac:dyDescent="0.3">
      <c r="A13" s="1" t="s">
        <v>36</v>
      </c>
      <c r="B13" s="3">
        <v>0.15</v>
      </c>
      <c r="C13" s="3">
        <v>0.25</v>
      </c>
      <c r="D13" s="3">
        <v>0.15</v>
      </c>
      <c r="E13" s="6">
        <v>0.06</v>
      </c>
      <c r="F13" s="12">
        <v>3.7999999999999999E-2</v>
      </c>
      <c r="G13" s="12">
        <v>0.13800000000000001</v>
      </c>
      <c r="H13" s="1"/>
      <c r="I13" s="1"/>
      <c r="J13" s="3"/>
      <c r="K13" s="3"/>
      <c r="L13" s="1"/>
      <c r="M13" s="1"/>
    </row>
    <row r="14" spans="1:16" x14ac:dyDescent="0.3">
      <c r="A14" s="1" t="s">
        <v>23</v>
      </c>
      <c r="B14" s="3">
        <v>0.08</v>
      </c>
      <c r="C14" s="3">
        <v>0.15</v>
      </c>
      <c r="D14" s="3">
        <v>0.1</v>
      </c>
      <c r="E14" s="6">
        <v>0.04</v>
      </c>
      <c r="F14" s="12">
        <v>0.02</v>
      </c>
      <c r="G14" s="12">
        <v>8.3000000000000004E-2</v>
      </c>
      <c r="H14" s="1"/>
      <c r="I14" s="2" t="s">
        <v>89</v>
      </c>
      <c r="J14" s="4" t="s">
        <v>86</v>
      </c>
      <c r="K14" s="4" t="s">
        <v>87</v>
      </c>
      <c r="L14" s="2" t="s">
        <v>46</v>
      </c>
      <c r="M14" s="2" t="s">
        <v>93</v>
      </c>
      <c r="N14" s="2" t="s">
        <v>86</v>
      </c>
      <c r="O14" s="2" t="s">
        <v>87</v>
      </c>
    </row>
    <row r="15" spans="1:16" x14ac:dyDescent="0.3">
      <c r="A15" s="2" t="s">
        <v>83</v>
      </c>
      <c r="B15" s="2"/>
      <c r="C15" s="2"/>
      <c r="D15" s="4">
        <v>1</v>
      </c>
      <c r="E15" s="9">
        <v>0.4</v>
      </c>
      <c r="F15" s="1"/>
      <c r="G15" s="1"/>
      <c r="H15" s="1"/>
      <c r="I15" s="1" t="s">
        <v>90</v>
      </c>
      <c r="J15" s="3">
        <v>0.5</v>
      </c>
      <c r="K15" s="3">
        <v>0.8</v>
      </c>
      <c r="L15" s="3">
        <v>0.7</v>
      </c>
      <c r="M15" s="5">
        <v>0.21</v>
      </c>
      <c r="N15" s="16">
        <v>0.1</v>
      </c>
      <c r="O15" s="12">
        <v>0.24</v>
      </c>
    </row>
    <row r="16" spans="1:16" x14ac:dyDescent="0.3">
      <c r="F16" s="1"/>
      <c r="G16" s="1"/>
      <c r="H16" s="1"/>
      <c r="I16" s="1" t="s">
        <v>91</v>
      </c>
      <c r="J16" s="3">
        <v>0.2</v>
      </c>
      <c r="K16" s="3">
        <v>0.5</v>
      </c>
      <c r="L16" s="3">
        <v>0.3</v>
      </c>
      <c r="M16" s="5">
        <v>0.09</v>
      </c>
      <c r="N16" s="16">
        <v>0.04</v>
      </c>
      <c r="O16" s="12">
        <v>0.15</v>
      </c>
    </row>
    <row r="17" spans="1:13" x14ac:dyDescent="0.3">
      <c r="A17" s="2" t="s">
        <v>98</v>
      </c>
      <c r="B17" s="2" t="s">
        <v>46</v>
      </c>
      <c r="C17" s="1"/>
      <c r="D17" s="2" t="s">
        <v>102</v>
      </c>
      <c r="E17" s="2" t="s">
        <v>46</v>
      </c>
      <c r="F17" s="1"/>
      <c r="G17" s="1"/>
      <c r="H17" s="1"/>
      <c r="I17" s="2" t="s">
        <v>83</v>
      </c>
      <c r="J17" s="3"/>
      <c r="K17" s="3"/>
      <c r="L17" s="4">
        <v>1</v>
      </c>
      <c r="M17" s="10">
        <v>0.3</v>
      </c>
    </row>
    <row r="18" spans="1:13" x14ac:dyDescent="0.3">
      <c r="A18" s="1" t="s">
        <v>99</v>
      </c>
      <c r="B18" s="3">
        <v>0.7</v>
      </c>
      <c r="C18" s="1"/>
      <c r="D18" s="1" t="s">
        <v>99</v>
      </c>
      <c r="E18" s="3">
        <v>0.7</v>
      </c>
      <c r="F18" s="1"/>
      <c r="G18" s="1"/>
      <c r="H18" s="1"/>
      <c r="I18" s="1"/>
      <c r="J18" s="1"/>
      <c r="K18" s="1"/>
      <c r="L18" s="1"/>
    </row>
    <row r="19" spans="1:13" x14ac:dyDescent="0.3">
      <c r="A19" s="1" t="s">
        <v>100</v>
      </c>
      <c r="B19" s="3">
        <v>0.2</v>
      </c>
      <c r="C19" s="1"/>
      <c r="D19" s="1" t="s">
        <v>100</v>
      </c>
      <c r="E19" s="3">
        <v>0.2</v>
      </c>
      <c r="F19" s="1"/>
      <c r="G19" s="1"/>
      <c r="H19" s="1"/>
      <c r="I19" s="1"/>
      <c r="J19" s="1"/>
      <c r="K19" s="1"/>
      <c r="L19" s="1"/>
    </row>
    <row r="20" spans="1:13" x14ac:dyDescent="0.3">
      <c r="A20" s="1" t="s">
        <v>101</v>
      </c>
      <c r="B20" s="3">
        <v>0.1</v>
      </c>
      <c r="C20" s="1"/>
      <c r="D20" s="1" t="s">
        <v>101</v>
      </c>
      <c r="E20" s="3">
        <v>0.1</v>
      </c>
      <c r="F20" s="1"/>
      <c r="G20" s="1"/>
      <c r="H20" s="1"/>
      <c r="I20" s="1"/>
      <c r="J20" s="1"/>
      <c r="K20" s="1"/>
      <c r="L20" s="1"/>
    </row>
    <row r="21" spans="1:13" x14ac:dyDescent="0.3">
      <c r="A21" s="2" t="s">
        <v>83</v>
      </c>
      <c r="B21" s="4">
        <v>1</v>
      </c>
      <c r="C21" s="1"/>
      <c r="D21" s="2" t="s">
        <v>83</v>
      </c>
      <c r="E21" s="4">
        <v>1</v>
      </c>
    </row>
    <row r="24" spans="1:13" x14ac:dyDescent="0.3">
      <c r="I24" s="1"/>
      <c r="J24" s="2" t="s">
        <v>92</v>
      </c>
    </row>
    <row r="25" spans="1:13" x14ac:dyDescent="0.3">
      <c r="I25" s="2" t="s">
        <v>94</v>
      </c>
      <c r="J25" s="11">
        <f>SUM($E$10,$M$2,$M$8,$M$16)</f>
        <v>0.315</v>
      </c>
    </row>
    <row r="26" spans="1:13" x14ac:dyDescent="0.3">
      <c r="I26" s="2" t="s">
        <v>95</v>
      </c>
      <c r="J26" s="11">
        <f>SUM($E$11,$M$3,$M$9)</f>
        <v>0.155</v>
      </c>
    </row>
    <row r="27" spans="1:13" x14ac:dyDescent="0.3">
      <c r="I27" s="2" t="s">
        <v>96</v>
      </c>
      <c r="J27" s="6">
        <f>SUM($E$14,$M$4,$M$11)</f>
        <v>0.16</v>
      </c>
    </row>
    <row r="28" spans="1:13" x14ac:dyDescent="0.3">
      <c r="I28" s="2" t="s">
        <v>8</v>
      </c>
      <c r="J28" s="6">
        <f>$D$2*$D$10*$B$18+$D$2*$D$11*$E$18+$D$2*$D$12+$D$2*$D$14</f>
        <v>0.27400000000000002</v>
      </c>
    </row>
    <row r="29" spans="1:13" x14ac:dyDescent="0.3">
      <c r="I29" s="2" t="s">
        <v>9</v>
      </c>
      <c r="J29" s="7">
        <f>$D$2*$D$10*$B$19+$D$2*$D$11*$E$19</f>
        <v>4.3999999999999997E-2</v>
      </c>
    </row>
    <row r="30" spans="1:13" x14ac:dyDescent="0.3">
      <c r="I30" s="2" t="s">
        <v>10</v>
      </c>
      <c r="J30" s="7">
        <f>$D$2*$D$10*$B$20+$D$2*$D$11*$E$20</f>
        <v>2.1999999999999999E-2</v>
      </c>
    </row>
  </sheetData>
  <conditionalFormatting sqref="E2:E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{F3148508-62BF-4C94-A766-3E078C5C6686}</x14:id>
        </ext>
      </extLst>
    </cfRule>
  </conditionalFormatting>
  <conditionalFormatting sqref="E10:E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{DC5F333F-EE3B-48A6-A419-8CBED5F3C787}</x14:id>
        </ext>
      </extLst>
    </cfRule>
  </conditionalFormatting>
  <conditionalFormatting sqref="M2:M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{81F4B33C-8C68-4123-9DBA-9C9D3FD92015}</x14:id>
        </ext>
      </extLst>
    </cfRule>
  </conditionalFormatting>
  <conditionalFormatting sqref="M8:M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{6650A7E4-37DA-4336-95DF-517340EC46BA}</x14:id>
        </ext>
      </extLst>
    </cfRule>
  </conditionalFormatting>
  <conditionalFormatting sqref="M15:M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{1FC276CE-B783-4BB5-9783-D333BC016804}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148508-62BF-4C94-A766-3E078C5C66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DC5F333F-EE3B-48A6-A419-8CBED5F3C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E10:E14</xm:sqref>
        </x14:conditionalFormatting>
        <x14:conditionalFormatting xmlns:xm="http://schemas.microsoft.com/office/excel/2006/main">
          <x14:cfRule type="dataBar" id="{81F4B33C-8C68-4123-9DBA-9C9D3FD92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M2:M4</xm:sqref>
        </x14:conditionalFormatting>
        <x14:conditionalFormatting xmlns:xm="http://schemas.microsoft.com/office/excel/2006/main">
          <x14:cfRule type="dataBar" id="{6650A7E4-37DA-4336-95DF-517340EC4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M8:M11</xm:sqref>
        </x14:conditionalFormatting>
        <x14:conditionalFormatting xmlns:xm="http://schemas.microsoft.com/office/excel/2006/main">
          <x14:cfRule type="dataBar" id="{1FC276CE-B783-4BB5-9783-D333BC016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M15:M16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A38C-FB59-4C91-971D-E09D213A7859}">
  <dimension ref="A1:N26"/>
  <sheetViews>
    <sheetView tabSelected="1" workbookViewId="0">
      <pane ySplit="1" topLeftCell="A2" activePane="bottomLeft" state="frozen"/>
      <selection pane="bottomLeft" activeCell="J14" sqref="J14"/>
    </sheetView>
  </sheetViews>
  <sheetFormatPr defaultColWidth="9.109375" defaultRowHeight="14.4" x14ac:dyDescent="0.3"/>
  <cols>
    <col min="1" max="1" width="12.6640625" style="1" bestFit="1" customWidth="1"/>
    <col min="2" max="2" width="22.88671875" style="1" bestFit="1" customWidth="1"/>
    <col min="3" max="3" width="15" style="1" bestFit="1" customWidth="1"/>
    <col min="4" max="5" width="12.44140625" style="1" customWidth="1"/>
    <col min="6" max="6" width="31" style="1" bestFit="1" customWidth="1"/>
    <col min="7" max="7" width="9.109375" style="1"/>
    <col min="8" max="8" width="10.77734375" style="1" bestFit="1" customWidth="1"/>
    <col min="9" max="9" width="12.109375" style="7" bestFit="1" customWidth="1"/>
    <col min="10" max="16384" width="9.109375" style="1"/>
  </cols>
  <sheetData>
    <row r="1" spans="1:14" s="2" customFormat="1" x14ac:dyDescent="0.3">
      <c r="A1" s="2" t="s">
        <v>105</v>
      </c>
      <c r="B1" s="2" t="s">
        <v>0</v>
      </c>
      <c r="C1" s="2" t="s">
        <v>1</v>
      </c>
      <c r="D1" s="2" t="s">
        <v>3</v>
      </c>
      <c r="E1" s="2" t="s">
        <v>22</v>
      </c>
      <c r="F1" s="2" t="s">
        <v>13</v>
      </c>
      <c r="G1" s="2" t="s">
        <v>37</v>
      </c>
      <c r="H1" s="2" t="s">
        <v>61</v>
      </c>
      <c r="I1" s="8" t="s">
        <v>46</v>
      </c>
      <c r="J1" s="2" t="s">
        <v>87</v>
      </c>
      <c r="K1" s="2" t="s">
        <v>86</v>
      </c>
    </row>
    <row r="2" spans="1:14" x14ac:dyDescent="0.3">
      <c r="A2" s="1" t="s">
        <v>106</v>
      </c>
      <c r="B2" s="1" t="s">
        <v>47</v>
      </c>
      <c r="C2" s="1" t="s">
        <v>48</v>
      </c>
      <c r="D2" s="1" t="s">
        <v>7</v>
      </c>
      <c r="E2" s="1" t="s">
        <v>7</v>
      </c>
      <c r="F2" s="1" t="s">
        <v>103</v>
      </c>
      <c r="H2" s="1" t="s">
        <v>104</v>
      </c>
      <c r="I2" s="18">
        <v>0.05</v>
      </c>
      <c r="J2" s="3">
        <f>Weight!N2</f>
        <v>0.05</v>
      </c>
      <c r="K2" s="3">
        <f>Weight!O2</f>
        <v>7.4999999999999997E-2</v>
      </c>
    </row>
    <row r="3" spans="1:14" x14ac:dyDescent="0.3">
      <c r="A3" s="1" t="s">
        <v>107</v>
      </c>
      <c r="B3" s="1" t="s">
        <v>47</v>
      </c>
      <c r="C3" s="1" t="s">
        <v>48</v>
      </c>
      <c r="D3" s="1" t="s">
        <v>14</v>
      </c>
      <c r="E3" s="1" t="s">
        <v>14</v>
      </c>
      <c r="F3" s="1" t="s">
        <v>50</v>
      </c>
      <c r="H3" s="1" t="s">
        <v>74</v>
      </c>
      <c r="I3" s="18">
        <v>0.05</v>
      </c>
      <c r="J3" s="3">
        <f>Weight!N3</f>
        <v>0.05</v>
      </c>
      <c r="K3" s="3">
        <f>Weight!O3</f>
        <v>7.4999999999999997E-2</v>
      </c>
      <c r="M3" s="19"/>
      <c r="N3" s="19"/>
    </row>
    <row r="4" spans="1:14" x14ac:dyDescent="0.3">
      <c r="A4" s="1" t="s">
        <v>108</v>
      </c>
      <c r="B4" s="1" t="s">
        <v>47</v>
      </c>
      <c r="C4" s="1" t="s">
        <v>48</v>
      </c>
      <c r="D4" s="1" t="s">
        <v>23</v>
      </c>
      <c r="E4" s="1" t="s">
        <v>23</v>
      </c>
      <c r="F4" s="1" t="s">
        <v>49</v>
      </c>
      <c r="H4" s="1" t="s">
        <v>75</v>
      </c>
      <c r="I4" s="18">
        <v>0.1</v>
      </c>
      <c r="J4" s="3">
        <f>Weight!N4</f>
        <v>0.1</v>
      </c>
      <c r="K4" s="3">
        <f>Weight!O4</f>
        <v>0.15</v>
      </c>
    </row>
    <row r="5" spans="1:14" x14ac:dyDescent="0.3">
      <c r="A5" s="1" t="s">
        <v>109</v>
      </c>
      <c r="B5" s="1" t="s">
        <v>54</v>
      </c>
      <c r="C5" s="1" t="s">
        <v>54</v>
      </c>
      <c r="D5" s="1" t="s">
        <v>58</v>
      </c>
      <c r="E5" s="1" t="s">
        <v>35</v>
      </c>
      <c r="F5" s="1" t="s">
        <v>55</v>
      </c>
      <c r="H5" s="1" t="s">
        <v>79</v>
      </c>
      <c r="I5" s="18">
        <v>0.15</v>
      </c>
      <c r="J5" s="3">
        <f>Weight!N15</f>
        <v>0.1</v>
      </c>
      <c r="K5" s="3">
        <f>Weight!O15</f>
        <v>0.24</v>
      </c>
    </row>
    <row r="6" spans="1:14" x14ac:dyDescent="0.3">
      <c r="A6" s="1" t="s">
        <v>110</v>
      </c>
      <c r="B6" s="1" t="s">
        <v>54</v>
      </c>
      <c r="C6" s="1" t="s">
        <v>56</v>
      </c>
      <c r="D6" s="1" t="s">
        <v>7</v>
      </c>
      <c r="E6" s="1" t="s">
        <v>7</v>
      </c>
      <c r="F6" s="1" t="s">
        <v>57</v>
      </c>
      <c r="H6" s="1" t="s">
        <v>81</v>
      </c>
      <c r="I6" s="18">
        <v>0.1</v>
      </c>
      <c r="J6" s="3">
        <f>Weight!N16</f>
        <v>0.04</v>
      </c>
      <c r="K6" s="3">
        <f>Weight!O16</f>
        <v>0.15</v>
      </c>
    </row>
    <row r="7" spans="1:14" x14ac:dyDescent="0.3">
      <c r="A7" s="1" t="s">
        <v>111</v>
      </c>
      <c r="B7" s="1" t="s">
        <v>2</v>
      </c>
      <c r="C7" s="1" t="s">
        <v>8</v>
      </c>
      <c r="D7" s="1" t="s">
        <v>7</v>
      </c>
      <c r="E7" s="1" t="s">
        <v>7</v>
      </c>
      <c r="F7" s="1" t="s">
        <v>4</v>
      </c>
      <c r="G7" s="1" t="s">
        <v>38</v>
      </c>
      <c r="H7" s="1" t="s">
        <v>62</v>
      </c>
      <c r="I7" s="18">
        <v>4.9000000000000002E-2</v>
      </c>
      <c r="J7" s="3"/>
      <c r="K7" s="3"/>
    </row>
    <row r="8" spans="1:14" x14ac:dyDescent="0.3">
      <c r="A8" s="1" t="s">
        <v>111</v>
      </c>
      <c r="B8" s="1" t="s">
        <v>2</v>
      </c>
      <c r="C8" s="1" t="s">
        <v>8</v>
      </c>
      <c r="D8" s="1" t="s">
        <v>7</v>
      </c>
      <c r="E8" s="1" t="s">
        <v>7</v>
      </c>
      <c r="F8" s="1" t="s">
        <v>11</v>
      </c>
      <c r="H8" s="1" t="s">
        <v>64</v>
      </c>
      <c r="I8" s="18">
        <v>4.9000000000000002E-2</v>
      </c>
      <c r="J8" s="3"/>
      <c r="K8" s="3"/>
    </row>
    <row r="9" spans="1:14" x14ac:dyDescent="0.3">
      <c r="A9" s="1" t="s">
        <v>111</v>
      </c>
      <c r="B9" s="1" t="s">
        <v>2</v>
      </c>
      <c r="C9" s="1" t="s">
        <v>9</v>
      </c>
      <c r="D9" s="1" t="s">
        <v>7</v>
      </c>
      <c r="E9" s="1" t="s">
        <v>7</v>
      </c>
      <c r="F9" s="1" t="s">
        <v>5</v>
      </c>
      <c r="H9" s="1" t="s">
        <v>65</v>
      </c>
      <c r="I9" s="18">
        <v>2.8000000000000001E-2</v>
      </c>
      <c r="J9" s="3"/>
      <c r="K9" s="3"/>
    </row>
    <row r="10" spans="1:14" x14ac:dyDescent="0.3">
      <c r="A10" s="1" t="s">
        <v>111</v>
      </c>
      <c r="B10" s="1" t="s">
        <v>2</v>
      </c>
      <c r="C10" s="1" t="s">
        <v>10</v>
      </c>
      <c r="D10" s="1" t="s">
        <v>7</v>
      </c>
      <c r="E10" s="1" t="s">
        <v>7</v>
      </c>
      <c r="F10" s="1" t="s">
        <v>6</v>
      </c>
      <c r="H10" s="1" t="s">
        <v>66</v>
      </c>
      <c r="I10" s="18">
        <v>1.4E-2</v>
      </c>
      <c r="J10" s="3"/>
      <c r="K10" s="3"/>
    </row>
    <row r="11" spans="1:14" x14ac:dyDescent="0.3">
      <c r="A11" s="1" t="s">
        <v>112</v>
      </c>
      <c r="B11" s="1" t="s">
        <v>2</v>
      </c>
      <c r="C11" s="1" t="s">
        <v>8</v>
      </c>
      <c r="D11" s="1" t="s">
        <v>14</v>
      </c>
      <c r="E11" s="1" t="s">
        <v>15</v>
      </c>
      <c r="F11" s="1" t="s">
        <v>20</v>
      </c>
      <c r="G11" s="1" t="s">
        <v>39</v>
      </c>
      <c r="H11" s="1" t="s">
        <v>67</v>
      </c>
      <c r="I11" s="18">
        <v>1.4E-2</v>
      </c>
      <c r="J11" s="3"/>
      <c r="K11" s="3"/>
    </row>
    <row r="12" spans="1:14" x14ac:dyDescent="0.3">
      <c r="A12" s="1" t="s">
        <v>112</v>
      </c>
      <c r="B12" s="1" t="s">
        <v>2</v>
      </c>
      <c r="C12" s="1" t="s">
        <v>8</v>
      </c>
      <c r="D12" s="1" t="s">
        <v>14</v>
      </c>
      <c r="E12" s="1" t="s">
        <v>16</v>
      </c>
      <c r="F12" s="1" t="s">
        <v>17</v>
      </c>
      <c r="G12" s="1" t="s">
        <v>42</v>
      </c>
      <c r="H12" s="1" t="s">
        <v>68</v>
      </c>
      <c r="I12" s="18">
        <v>1.4E-2</v>
      </c>
      <c r="J12" s="3"/>
      <c r="K12" s="3"/>
    </row>
    <row r="13" spans="1:14" x14ac:dyDescent="0.3">
      <c r="A13" s="1" t="s">
        <v>112</v>
      </c>
      <c r="B13" s="1" t="s">
        <v>2</v>
      </c>
      <c r="C13" s="1" t="s">
        <v>8</v>
      </c>
      <c r="D13" s="1" t="s">
        <v>14</v>
      </c>
      <c r="E13" s="1" t="s">
        <v>18</v>
      </c>
      <c r="F13" s="1" t="s">
        <v>21</v>
      </c>
      <c r="G13" s="1" t="s">
        <v>43</v>
      </c>
      <c r="H13" s="1" t="s">
        <v>21</v>
      </c>
      <c r="I13" s="18">
        <v>1.4E-2</v>
      </c>
      <c r="J13" s="3"/>
      <c r="K13" s="3"/>
    </row>
    <row r="14" spans="1:14" x14ac:dyDescent="0.3">
      <c r="A14" s="1" t="s">
        <v>112</v>
      </c>
      <c r="B14" s="1" t="s">
        <v>2</v>
      </c>
      <c r="C14" s="1" t="s">
        <v>8</v>
      </c>
      <c r="D14" s="1" t="s">
        <v>14</v>
      </c>
      <c r="E14" s="1" t="s">
        <v>14</v>
      </c>
      <c r="F14" s="1" t="s">
        <v>19</v>
      </c>
      <c r="G14" s="1" t="s">
        <v>44</v>
      </c>
      <c r="H14" s="1" t="s">
        <v>63</v>
      </c>
      <c r="I14" s="18">
        <v>1.4E-2</v>
      </c>
      <c r="J14" s="3"/>
      <c r="K14" s="3"/>
    </row>
    <row r="15" spans="1:14" x14ac:dyDescent="0.3">
      <c r="A15" s="1" t="s">
        <v>113</v>
      </c>
      <c r="B15" s="1" t="s">
        <v>2</v>
      </c>
      <c r="C15" s="1" t="s">
        <v>8</v>
      </c>
      <c r="D15" s="1" t="s">
        <v>23</v>
      </c>
      <c r="E15" s="1" t="s">
        <v>23</v>
      </c>
      <c r="F15" s="1" t="s">
        <v>24</v>
      </c>
      <c r="G15" s="1" t="s">
        <v>40</v>
      </c>
      <c r="H15" s="1" t="s">
        <v>24</v>
      </c>
      <c r="I15" s="18">
        <v>0.04</v>
      </c>
      <c r="J15" s="3"/>
      <c r="K15" s="3"/>
    </row>
    <row r="16" spans="1:14" x14ac:dyDescent="0.3">
      <c r="A16" s="1" t="s">
        <v>112</v>
      </c>
      <c r="B16" s="1" t="s">
        <v>2</v>
      </c>
      <c r="C16" s="1" t="s">
        <v>9</v>
      </c>
      <c r="D16" s="1" t="s">
        <v>14</v>
      </c>
      <c r="E16" s="1" t="s">
        <v>14</v>
      </c>
      <c r="F16" s="1" t="s">
        <v>25</v>
      </c>
      <c r="H16" s="1" t="s">
        <v>69</v>
      </c>
      <c r="I16" s="18">
        <v>1.6E-2</v>
      </c>
      <c r="J16" s="3"/>
      <c r="K16" s="3"/>
    </row>
    <row r="17" spans="1:11" x14ac:dyDescent="0.3">
      <c r="A17" s="1" t="s">
        <v>112</v>
      </c>
      <c r="B17" s="1" t="s">
        <v>2</v>
      </c>
      <c r="C17" s="1" t="s">
        <v>10</v>
      </c>
      <c r="D17" s="1" t="s">
        <v>14</v>
      </c>
      <c r="E17" s="1" t="s">
        <v>14</v>
      </c>
      <c r="F17" s="1" t="s">
        <v>26</v>
      </c>
      <c r="H17" s="1" t="s">
        <v>70</v>
      </c>
      <c r="I17" s="18">
        <v>8.0000000000000002E-3</v>
      </c>
      <c r="J17" s="3"/>
      <c r="K17" s="3"/>
    </row>
    <row r="18" spans="1:11" x14ac:dyDescent="0.3">
      <c r="A18" s="1" t="s">
        <v>114</v>
      </c>
      <c r="B18" s="1" t="s">
        <v>2</v>
      </c>
      <c r="C18" s="1" t="s">
        <v>8</v>
      </c>
      <c r="D18" s="1" t="s">
        <v>27</v>
      </c>
      <c r="E18" s="1" t="s">
        <v>28</v>
      </c>
      <c r="F18" s="1" t="s">
        <v>29</v>
      </c>
      <c r="G18" s="1" t="s">
        <v>45</v>
      </c>
      <c r="H18" s="1" t="s">
        <v>71</v>
      </c>
      <c r="I18" s="18">
        <v>2.6669999999999999E-2</v>
      </c>
      <c r="J18" s="3"/>
      <c r="K18" s="3"/>
    </row>
    <row r="19" spans="1:11" x14ac:dyDescent="0.3">
      <c r="A19" s="1" t="s">
        <v>114</v>
      </c>
      <c r="B19" s="1" t="s">
        <v>2</v>
      </c>
      <c r="C19" s="1" t="s">
        <v>8</v>
      </c>
      <c r="D19" s="1" t="s">
        <v>27</v>
      </c>
      <c r="E19" s="1" t="s">
        <v>31</v>
      </c>
      <c r="F19" s="1" t="s">
        <v>33</v>
      </c>
      <c r="H19" s="1" t="s">
        <v>72</v>
      </c>
      <c r="I19" s="18">
        <v>2.6669999999999999E-2</v>
      </c>
      <c r="J19" s="3"/>
      <c r="K19" s="3"/>
    </row>
    <row r="20" spans="1:11" x14ac:dyDescent="0.3">
      <c r="A20" s="1" t="s">
        <v>114</v>
      </c>
      <c r="B20" s="1" t="s">
        <v>2</v>
      </c>
      <c r="C20" s="1" t="s">
        <v>8</v>
      </c>
      <c r="D20" s="1" t="s">
        <v>27</v>
      </c>
      <c r="E20" s="1" t="s">
        <v>30</v>
      </c>
      <c r="F20" s="1" t="s">
        <v>32</v>
      </c>
      <c r="G20" s="1" t="s">
        <v>41</v>
      </c>
      <c r="H20" s="1" t="s">
        <v>32</v>
      </c>
      <c r="I20" s="18">
        <v>2.6669999999999999E-2</v>
      </c>
      <c r="J20" s="3"/>
      <c r="K20" s="3"/>
    </row>
    <row r="21" spans="1:11" x14ac:dyDescent="0.3">
      <c r="A21" s="1" t="s">
        <v>115</v>
      </c>
      <c r="B21" s="1" t="s">
        <v>2</v>
      </c>
      <c r="C21" s="1" t="s">
        <v>12</v>
      </c>
      <c r="D21" s="1" t="s">
        <v>36</v>
      </c>
      <c r="E21" s="1" t="s">
        <v>36</v>
      </c>
      <c r="F21" s="1" t="s">
        <v>34</v>
      </c>
      <c r="H21" s="1" t="s">
        <v>73</v>
      </c>
      <c r="I21" s="18">
        <v>0.06</v>
      </c>
      <c r="J21" s="3"/>
      <c r="K21" s="3"/>
    </row>
    <row r="22" spans="1:11" x14ac:dyDescent="0.3">
      <c r="A22" s="1" t="s">
        <v>116</v>
      </c>
      <c r="B22" s="1" t="s">
        <v>51</v>
      </c>
      <c r="C22" s="1" t="s">
        <v>51</v>
      </c>
      <c r="D22" s="1" t="s">
        <v>7</v>
      </c>
      <c r="E22" s="1" t="s">
        <v>7</v>
      </c>
      <c r="F22" s="1" t="s">
        <v>52</v>
      </c>
      <c r="H22" s="1" t="s">
        <v>76</v>
      </c>
      <c r="I22" s="18">
        <v>3.5000000000000003E-2</v>
      </c>
      <c r="J22" s="3"/>
      <c r="K22" s="3"/>
    </row>
    <row r="23" spans="1:11" x14ac:dyDescent="0.3">
      <c r="A23" s="1" t="s">
        <v>117</v>
      </c>
      <c r="B23" s="1" t="s">
        <v>51</v>
      </c>
      <c r="C23" s="1" t="s">
        <v>51</v>
      </c>
      <c r="D23" s="1" t="s">
        <v>14</v>
      </c>
      <c r="E23" s="1" t="s">
        <v>14</v>
      </c>
      <c r="F23" s="1" t="s">
        <v>53</v>
      </c>
      <c r="H23" s="1" t="s">
        <v>77</v>
      </c>
      <c r="I23" s="18">
        <v>2.5000000000000001E-2</v>
      </c>
      <c r="J23" s="3"/>
      <c r="K23" s="3"/>
    </row>
    <row r="24" spans="1:11" x14ac:dyDescent="0.3">
      <c r="A24" s="1" t="s">
        <v>118</v>
      </c>
      <c r="B24" s="1" t="s">
        <v>51</v>
      </c>
      <c r="C24" s="1" t="s">
        <v>51</v>
      </c>
      <c r="D24" s="1" t="s">
        <v>58</v>
      </c>
      <c r="E24" s="1" t="s">
        <v>58</v>
      </c>
      <c r="F24" s="1" t="s">
        <v>59</v>
      </c>
      <c r="H24" s="1" t="s">
        <v>78</v>
      </c>
      <c r="I24" s="18">
        <v>0.02</v>
      </c>
      <c r="J24" s="3"/>
      <c r="K24" s="3"/>
    </row>
    <row r="25" spans="1:11" x14ac:dyDescent="0.3">
      <c r="A25" s="1" t="s">
        <v>119</v>
      </c>
      <c r="B25" s="1" t="s">
        <v>51</v>
      </c>
      <c r="C25" s="1" t="s">
        <v>51</v>
      </c>
      <c r="D25" s="1" t="s">
        <v>23</v>
      </c>
      <c r="E25" s="1" t="s">
        <v>23</v>
      </c>
      <c r="F25" s="1" t="s">
        <v>60</v>
      </c>
      <c r="H25" s="1" t="s">
        <v>80</v>
      </c>
      <c r="I25" s="18">
        <v>0.02</v>
      </c>
      <c r="J25" s="3"/>
      <c r="K25" s="3"/>
    </row>
    <row r="26" spans="1:11" ht="12.6" customHeight="1" x14ac:dyDescent="0.3">
      <c r="B26" s="1" t="s">
        <v>54</v>
      </c>
      <c r="C26" s="1" t="s">
        <v>127</v>
      </c>
      <c r="D26" s="1" t="s">
        <v>58</v>
      </c>
      <c r="E26" s="1" t="s">
        <v>58</v>
      </c>
      <c r="F26" s="1" t="s">
        <v>130</v>
      </c>
      <c r="H26" s="1" t="s">
        <v>129</v>
      </c>
      <c r="I26" s="7">
        <v>0.05</v>
      </c>
    </row>
  </sheetData>
  <autoFilter ref="B1:I25" xr:uid="{DC45A38C-FB59-4C91-971D-E09D213A7859}">
    <sortState xmlns:xlrd2="http://schemas.microsoft.com/office/spreadsheetml/2017/richdata2" ref="B2:I25">
      <sortCondition ref="B1:B2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EC72-7055-450B-AF25-96E711E7923A}">
  <dimension ref="A1:D6"/>
  <sheetViews>
    <sheetView workbookViewId="0">
      <selection activeCell="L11" sqref="L11"/>
    </sheetView>
  </sheetViews>
  <sheetFormatPr defaultRowHeight="14.4" x14ac:dyDescent="0.3"/>
  <cols>
    <col min="1" max="1" width="11.5546875" customWidth="1"/>
  </cols>
  <sheetData>
    <row r="1" spans="1:4" x14ac:dyDescent="0.3">
      <c r="A1" s="2" t="s">
        <v>120</v>
      </c>
      <c r="B1" s="2" t="s">
        <v>86</v>
      </c>
      <c r="C1" s="2" t="s">
        <v>87</v>
      </c>
      <c r="D1" s="2" t="s">
        <v>46</v>
      </c>
    </row>
    <row r="2" spans="1:4" x14ac:dyDescent="0.3">
      <c r="A2" s="1" t="s">
        <v>2</v>
      </c>
      <c r="B2" s="7">
        <v>0.2</v>
      </c>
      <c r="C2" s="7">
        <v>0.5</v>
      </c>
      <c r="D2" s="3">
        <v>0.4</v>
      </c>
    </row>
    <row r="3" spans="1:4" x14ac:dyDescent="0.3">
      <c r="A3" s="1" t="s">
        <v>47</v>
      </c>
      <c r="B3" s="7">
        <v>0.1</v>
      </c>
      <c r="C3" s="7">
        <v>0.3</v>
      </c>
      <c r="D3" s="3">
        <v>0.2</v>
      </c>
    </row>
    <row r="4" spans="1:4" x14ac:dyDescent="0.3">
      <c r="A4" s="1" t="s">
        <v>51</v>
      </c>
      <c r="B4" s="7">
        <v>0.05</v>
      </c>
      <c r="C4" s="7">
        <v>0.15</v>
      </c>
      <c r="D4" s="3">
        <v>0.1</v>
      </c>
    </row>
    <row r="5" spans="1:4" x14ac:dyDescent="0.3">
      <c r="A5" s="1" t="s">
        <v>54</v>
      </c>
      <c r="B5" s="7">
        <v>0.1</v>
      </c>
      <c r="C5" s="7">
        <v>0.3</v>
      </c>
      <c r="D5" s="3">
        <v>0.3</v>
      </c>
    </row>
    <row r="6" spans="1:4" x14ac:dyDescent="0.3">
      <c r="A6" s="2" t="s">
        <v>83</v>
      </c>
      <c r="B6" s="2"/>
      <c r="C6" s="2"/>
      <c r="D6" s="4">
        <f>SUM(D2:D5)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3A90-9A8C-471A-B6DA-567D3617A1A9}">
  <dimension ref="A1:D7"/>
  <sheetViews>
    <sheetView workbookViewId="0">
      <selection activeCell="G7" sqref="G7"/>
    </sheetView>
  </sheetViews>
  <sheetFormatPr defaultRowHeight="14.4" x14ac:dyDescent="0.3"/>
  <cols>
    <col min="1" max="1" width="16.5546875" customWidth="1"/>
  </cols>
  <sheetData>
    <row r="1" spans="1:4" x14ac:dyDescent="0.3">
      <c r="A1" s="2" t="s">
        <v>126</v>
      </c>
      <c r="B1" s="2" t="s">
        <v>86</v>
      </c>
      <c r="C1" s="2" t="s">
        <v>87</v>
      </c>
      <c r="D1" s="2" t="s">
        <v>46</v>
      </c>
    </row>
    <row r="2" spans="1:4" x14ac:dyDescent="0.3">
      <c r="A2" s="1" t="s">
        <v>7</v>
      </c>
      <c r="B2" s="7">
        <v>0.22500000000000001</v>
      </c>
      <c r="C2" s="7">
        <v>0.4</v>
      </c>
      <c r="D2" s="17">
        <v>0.35</v>
      </c>
    </row>
    <row r="3" spans="1:4" x14ac:dyDescent="0.3">
      <c r="A3" s="1" t="s">
        <v>14</v>
      </c>
      <c r="B3" s="7">
        <v>0.22500000000000001</v>
      </c>
      <c r="C3" s="7">
        <v>0.4</v>
      </c>
      <c r="D3" s="17">
        <v>0.2</v>
      </c>
    </row>
    <row r="4" spans="1:4" x14ac:dyDescent="0.3">
      <c r="A4" s="1" t="s">
        <v>27</v>
      </c>
      <c r="B4" s="7">
        <v>0.22500000000000001</v>
      </c>
      <c r="C4" s="7">
        <v>0.4</v>
      </c>
      <c r="D4" s="17">
        <v>0.2</v>
      </c>
    </row>
    <row r="5" spans="1:4" x14ac:dyDescent="0.3">
      <c r="A5" s="1" t="s">
        <v>36</v>
      </c>
      <c r="B5" s="7">
        <v>0.22500000000000001</v>
      </c>
      <c r="C5" s="7">
        <v>0.4</v>
      </c>
      <c r="D5" s="17">
        <v>0.15</v>
      </c>
    </row>
    <row r="6" spans="1:4" x14ac:dyDescent="0.3">
      <c r="A6" s="1" t="s">
        <v>23</v>
      </c>
      <c r="B6" s="7">
        <v>0.1</v>
      </c>
      <c r="C6" s="7">
        <v>0.2</v>
      </c>
      <c r="D6" s="17">
        <v>0.1</v>
      </c>
    </row>
    <row r="7" spans="1:4" x14ac:dyDescent="0.3">
      <c r="A7" s="2" t="s">
        <v>83</v>
      </c>
      <c r="B7" s="2"/>
      <c r="C7" s="2"/>
      <c r="D7" s="4">
        <f>SUM(D2:D6)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F4E2-7250-4488-AD3D-6771BCEEA323}">
  <dimension ref="A1:B5"/>
  <sheetViews>
    <sheetView workbookViewId="0">
      <selection activeCell="G13" sqref="G13"/>
    </sheetView>
  </sheetViews>
  <sheetFormatPr defaultRowHeight="14.4" x14ac:dyDescent="0.3"/>
  <sheetData>
    <row r="1" spans="1:2" x14ac:dyDescent="0.3">
      <c r="A1" s="2" t="s">
        <v>125</v>
      </c>
      <c r="B1" s="2" t="s">
        <v>46</v>
      </c>
    </row>
    <row r="2" spans="1:2" x14ac:dyDescent="0.3">
      <c r="A2" s="1" t="s">
        <v>99</v>
      </c>
      <c r="B2" s="3">
        <v>0.7</v>
      </c>
    </row>
    <row r="3" spans="1:2" x14ac:dyDescent="0.3">
      <c r="A3" s="1" t="s">
        <v>100</v>
      </c>
      <c r="B3" s="3">
        <v>0.2</v>
      </c>
    </row>
    <row r="4" spans="1:2" x14ac:dyDescent="0.3">
      <c r="A4" s="1" t="s">
        <v>101</v>
      </c>
      <c r="B4" s="3">
        <v>0.1</v>
      </c>
    </row>
    <row r="5" spans="1:2" x14ac:dyDescent="0.3">
      <c r="A5" s="2" t="s">
        <v>83</v>
      </c>
      <c r="B5" s="4">
        <f>SUM(B2:B4)</f>
        <v>0.99999999999999989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C9A1-8AB8-4F85-AB14-5CF421731B35}">
  <dimension ref="A1:B5"/>
  <sheetViews>
    <sheetView workbookViewId="0">
      <selection activeCell="F30" sqref="F30"/>
    </sheetView>
  </sheetViews>
  <sheetFormatPr defaultRowHeight="14.4" x14ac:dyDescent="0.3"/>
  <sheetData>
    <row r="1" spans="1:2" x14ac:dyDescent="0.3">
      <c r="A1" s="2" t="s">
        <v>124</v>
      </c>
      <c r="B1" s="2" t="s">
        <v>46</v>
      </c>
    </row>
    <row r="2" spans="1:2" x14ac:dyDescent="0.3">
      <c r="A2" s="1" t="s">
        <v>99</v>
      </c>
      <c r="B2" s="3">
        <v>0.7</v>
      </c>
    </row>
    <row r="3" spans="1:2" x14ac:dyDescent="0.3">
      <c r="A3" s="1" t="s">
        <v>100</v>
      </c>
      <c r="B3" s="3">
        <v>0.2</v>
      </c>
    </row>
    <row r="4" spans="1:2" x14ac:dyDescent="0.3">
      <c r="A4" s="1" t="s">
        <v>101</v>
      </c>
      <c r="B4" s="3">
        <v>0.1</v>
      </c>
    </row>
    <row r="5" spans="1:2" x14ac:dyDescent="0.3">
      <c r="A5" s="2" t="s">
        <v>83</v>
      </c>
      <c r="B5" s="4">
        <f>SUM(B2:B4)</f>
        <v>0.99999999999999989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39D7-30E2-4DC9-8FAB-E19298893B95}">
  <dimension ref="A1:D5"/>
  <sheetViews>
    <sheetView workbookViewId="0">
      <selection activeCell="I16" sqref="I16"/>
    </sheetView>
  </sheetViews>
  <sheetFormatPr defaultRowHeight="14.4" x14ac:dyDescent="0.3"/>
  <sheetData>
    <row r="1" spans="1:4" x14ac:dyDescent="0.3">
      <c r="A1" s="2" t="s">
        <v>123</v>
      </c>
      <c r="B1" s="2" t="s">
        <v>86</v>
      </c>
      <c r="C1" s="2" t="s">
        <v>87</v>
      </c>
      <c r="D1" s="2" t="s">
        <v>46</v>
      </c>
    </row>
    <row r="2" spans="1:4" x14ac:dyDescent="0.3">
      <c r="A2" s="1" t="s">
        <v>7</v>
      </c>
      <c r="B2" s="7">
        <f>20%</f>
        <v>0.2</v>
      </c>
      <c r="C2" s="7">
        <v>0.35</v>
      </c>
      <c r="D2" s="3">
        <v>0.25</v>
      </c>
    </row>
    <row r="3" spans="1:4" x14ac:dyDescent="0.3">
      <c r="A3" s="1" t="s">
        <v>14</v>
      </c>
      <c r="B3" s="7">
        <f>20%</f>
        <v>0.2</v>
      </c>
      <c r="C3" s="7">
        <v>0.35</v>
      </c>
      <c r="D3" s="3">
        <v>0.25</v>
      </c>
    </row>
    <row r="4" spans="1:4" x14ac:dyDescent="0.3">
      <c r="A4" s="1" t="s">
        <v>23</v>
      </c>
      <c r="B4" s="7">
        <v>0.3</v>
      </c>
      <c r="C4" s="7">
        <v>0.6</v>
      </c>
      <c r="D4" s="3">
        <v>0.5</v>
      </c>
    </row>
    <row r="5" spans="1:4" x14ac:dyDescent="0.3">
      <c r="A5" s="2" t="s">
        <v>83</v>
      </c>
      <c r="B5" s="3"/>
      <c r="C5" s="3"/>
      <c r="D5" s="4">
        <f>SUM(D2:D4)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5BEB-4DC3-47C7-AE34-C28F3CCF939D}">
  <dimension ref="A1:D6"/>
  <sheetViews>
    <sheetView workbookViewId="0">
      <selection activeCell="F11" sqref="F11"/>
    </sheetView>
  </sheetViews>
  <sheetFormatPr defaultRowHeight="14.4" x14ac:dyDescent="0.3"/>
  <cols>
    <col min="1" max="1" width="15.5546875" customWidth="1"/>
  </cols>
  <sheetData>
    <row r="1" spans="1:4" x14ac:dyDescent="0.3">
      <c r="A1" s="2" t="s">
        <v>122</v>
      </c>
      <c r="B1" s="4" t="s">
        <v>86</v>
      </c>
      <c r="C1" s="4" t="s">
        <v>87</v>
      </c>
      <c r="D1" s="2" t="s">
        <v>46</v>
      </c>
    </row>
    <row r="2" spans="1:4" x14ac:dyDescent="0.3">
      <c r="A2" s="1" t="s">
        <v>7</v>
      </c>
      <c r="B2" s="7">
        <v>0.2</v>
      </c>
      <c r="C2" s="7">
        <v>0.4</v>
      </c>
      <c r="D2" s="3">
        <v>0.35</v>
      </c>
    </row>
    <row r="3" spans="1:4" x14ac:dyDescent="0.3">
      <c r="A3" s="1" t="s">
        <v>14</v>
      </c>
      <c r="B3" s="7">
        <v>0.2</v>
      </c>
      <c r="C3" s="7">
        <v>0.4</v>
      </c>
      <c r="D3" s="3">
        <v>0.25</v>
      </c>
    </row>
    <row r="4" spans="1:4" x14ac:dyDescent="0.3">
      <c r="A4" s="1" t="s">
        <v>58</v>
      </c>
      <c r="B4" s="7">
        <v>0.2</v>
      </c>
      <c r="C4" s="7">
        <v>0.4</v>
      </c>
      <c r="D4" s="3">
        <v>0.2</v>
      </c>
    </row>
    <row r="5" spans="1:4" x14ac:dyDescent="0.3">
      <c r="A5" s="1" t="s">
        <v>23</v>
      </c>
      <c r="B5" s="7">
        <v>0.1</v>
      </c>
      <c r="C5" s="7">
        <v>0.3</v>
      </c>
      <c r="D5" s="3">
        <v>0.2</v>
      </c>
    </row>
    <row r="6" spans="1:4" x14ac:dyDescent="0.3">
      <c r="A6" s="2" t="s">
        <v>83</v>
      </c>
      <c r="B6" s="3"/>
      <c r="C6" s="3"/>
      <c r="D6" s="4">
        <f>SUM(D2:D5)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5FAC-A281-4867-B713-B9A2CAFDCF1B}">
  <dimension ref="A1:D5"/>
  <sheetViews>
    <sheetView workbookViewId="0">
      <selection activeCell="C2" sqref="C2"/>
    </sheetView>
  </sheetViews>
  <sheetFormatPr defaultRowHeight="14.4" x14ac:dyDescent="0.3"/>
  <sheetData>
    <row r="1" spans="1:4" x14ac:dyDescent="0.3">
      <c r="A1" s="2" t="s">
        <v>121</v>
      </c>
      <c r="B1" s="4" t="s">
        <v>86</v>
      </c>
      <c r="C1" s="4" t="s">
        <v>87</v>
      </c>
      <c r="D1" s="2" t="s">
        <v>46</v>
      </c>
    </row>
    <row r="2" spans="1:4" x14ac:dyDescent="0.3">
      <c r="A2" s="1" t="s">
        <v>90</v>
      </c>
      <c r="B2" s="7">
        <v>0</v>
      </c>
      <c r="C2" s="7">
        <v>0.5</v>
      </c>
      <c r="D2" s="3">
        <v>0.7</v>
      </c>
    </row>
    <row r="3" spans="1:4" x14ac:dyDescent="0.3">
      <c r="A3" s="1" t="s">
        <v>91</v>
      </c>
      <c r="B3" s="7">
        <v>0</v>
      </c>
      <c r="C3" s="7">
        <v>0.5</v>
      </c>
      <c r="D3" s="3">
        <v>0.3</v>
      </c>
    </row>
    <row r="4" spans="1:4" x14ac:dyDescent="0.3">
      <c r="A4" s="1" t="s">
        <v>128</v>
      </c>
      <c r="B4" s="7">
        <v>0</v>
      </c>
      <c r="C4" s="7">
        <v>0.5</v>
      </c>
    </row>
    <row r="5" spans="1:4" x14ac:dyDescent="0.3">
      <c r="A5" s="2" t="s">
        <v>83</v>
      </c>
      <c r="B5" s="3"/>
      <c r="C5" s="3"/>
      <c r="D5" s="4">
        <f>SUM(D2:D3)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Weight</vt:lpstr>
      <vt:lpstr>ListTypes</vt:lpstr>
      <vt:lpstr>ByType</vt:lpstr>
      <vt:lpstr>ByRegion_Eq</vt:lpstr>
      <vt:lpstr>ByUsCap</vt:lpstr>
      <vt:lpstr>ByEuCap</vt:lpstr>
      <vt:lpstr>ByRegion_Fi</vt:lpstr>
      <vt:lpstr>ByRegion_Reits</vt:lpstr>
      <vt:lpstr>ByType_Pe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Chung</dc:creator>
  <cp:lastModifiedBy>廖庭葦</cp:lastModifiedBy>
  <dcterms:created xsi:type="dcterms:W3CDTF">2021-10-19T21:01:47Z</dcterms:created>
  <dcterms:modified xsi:type="dcterms:W3CDTF">2021-10-27T23:18:42Z</dcterms:modified>
</cp:coreProperties>
</file>