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f-my.sharepoint.com/personal/loftyj_cardiff_ac_uk/Documents/PhD/Taff Project/experimental data/MP_river_discharge/13-04-23/"/>
    </mc:Choice>
  </mc:AlternateContent>
  <xr:revisionPtr revIDLastSave="193" documentId="8_{D8C26D84-DB5E-487C-9F1B-4F99AD947B14}" xr6:coauthVersionLast="47" xr6:coauthVersionMax="47" xr10:uidLastSave="{52768FC4-47A4-9648-B226-2BA21CFFC1F8}"/>
  <bookViews>
    <workbookView xWindow="0" yWindow="500" windowWidth="19200" windowHeight="19900" xr2:uid="{AF50B884-D75C-4D20-8803-D88CD085CCAD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2" i="1" l="1"/>
  <c r="X24" i="1"/>
  <c r="L35" i="1" l="1"/>
  <c r="M29" i="1"/>
  <c r="X19" i="1"/>
  <c r="M28" i="1"/>
  <c r="M31" i="1" s="1"/>
  <c r="M32" i="1" s="1"/>
  <c r="X18" i="1"/>
  <c r="C20" i="1"/>
  <c r="X22" i="1"/>
  <c r="M27" i="1"/>
  <c r="F18" i="1"/>
  <c r="G18" i="1"/>
  <c r="W19" i="1"/>
  <c r="F19" i="1"/>
  <c r="M19" i="1"/>
  <c r="P19" i="1" l="1"/>
  <c r="F22" i="1"/>
  <c r="G19" i="1"/>
  <c r="H19" i="1"/>
  <c r="I19" i="1"/>
  <c r="J19" i="1"/>
  <c r="K19" i="1"/>
  <c r="L19" i="1"/>
  <c r="N19" i="1"/>
  <c r="O19" i="1"/>
  <c r="Q19" i="1"/>
  <c r="R19" i="1"/>
  <c r="S19" i="1"/>
  <c r="T19" i="1"/>
  <c r="U19" i="1"/>
  <c r="V19" i="1"/>
  <c r="W18" i="1"/>
  <c r="V18" i="1"/>
  <c r="U18" i="1"/>
  <c r="T18" i="1"/>
  <c r="S18" i="1"/>
  <c r="R18" i="1"/>
  <c r="Q18" i="1"/>
  <c r="P18" i="1"/>
  <c r="O18" i="1"/>
  <c r="O22" i="1" s="1"/>
  <c r="N18" i="1"/>
  <c r="M18" i="1"/>
  <c r="L18" i="1"/>
  <c r="K18" i="1"/>
  <c r="J18" i="1"/>
  <c r="I18" i="1"/>
  <c r="H18" i="1"/>
  <c r="S22" i="1" l="1"/>
  <c r="J22" i="1"/>
  <c r="I22" i="1"/>
  <c r="H22" i="1"/>
  <c r="G22" i="1"/>
  <c r="W22" i="1"/>
  <c r="T22" i="1"/>
  <c r="U22" i="1"/>
  <c r="K22" i="1"/>
  <c r="L22" i="1"/>
  <c r="V22" i="1"/>
  <c r="Q22" i="1"/>
  <c r="P22" i="1"/>
  <c r="M22" i="1"/>
  <c r="N22" i="1"/>
  <c r="R22" i="1"/>
</calcChain>
</file>

<file path=xl/sharedStrings.xml><?xml version="1.0" encoding="utf-8"?>
<sst xmlns="http://schemas.openxmlformats.org/spreadsheetml/2006/main" count="30" uniqueCount="24">
  <si>
    <t xml:space="preserve">channel increments </t>
  </si>
  <si>
    <t xml:space="preserve">depth </t>
  </si>
  <si>
    <t>0 (surface)</t>
  </si>
  <si>
    <t>Area m2</t>
  </si>
  <si>
    <t>velocity (mean) m/s</t>
  </si>
  <si>
    <t>discharge (a x v) m3/s</t>
  </si>
  <si>
    <t>m2</t>
  </si>
  <si>
    <t>m/s</t>
  </si>
  <si>
    <t>m3/s</t>
  </si>
  <si>
    <t>MP vol sampled</t>
  </si>
  <si>
    <t>w</t>
  </si>
  <si>
    <t>m</t>
  </si>
  <si>
    <t>h</t>
  </si>
  <si>
    <t>area</t>
  </si>
  <si>
    <t>average of velocity</t>
  </si>
  <si>
    <t xml:space="preserve">vol sampled </t>
  </si>
  <si>
    <t>seconds sampled (5mins)</t>
  </si>
  <si>
    <t>sec</t>
  </si>
  <si>
    <t>m3</t>
  </si>
  <si>
    <t>L</t>
  </si>
  <si>
    <t>average depth</t>
  </si>
  <si>
    <t>NET DID NOT COVER WHOLE WATER COLUMN</t>
  </si>
  <si>
    <t>NET HELD AT BOTTOM OF RIVER</t>
  </si>
  <si>
    <t>VELOCITY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</si>
</sst>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164" fontId="0" fillId="0" borderId="0" xfId="0" applyNumberFormat="1"/>
    <xf numFmtId="164" fontId="1" fillId="0" borderId="0" xfId="0" applyNumberFormat="1" applyFont="1"/>
    <xf numFmtId="0" fontId="1" fillId="0" borderId="0" xfId="0" applyFon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289D9-DB21-406E-91DE-DA6EC9F5B5B6}">
  <dimension ref="A1:Z42"/>
  <sheetViews>
    <sheetView tabSelected="1" zoomScale="110" workbookViewId="0">
      <selection activeCell="B42" sqref="B42"/>
    </sheetView>
  </sheetViews>
  <sheetFormatPr baseColWidth="10" defaultColWidth="8.83203125" defaultRowHeight="15" x14ac:dyDescent="0.2"/>
  <cols>
    <col min="5" max="5" width="28" bestFit="1" customWidth="1"/>
  </cols>
  <sheetData>
    <row r="1" spans="1:23" x14ac:dyDescent="0.2">
      <c r="A1" t="s">
        <v>0</v>
      </c>
      <c r="B1" t="s">
        <v>1</v>
      </c>
    </row>
    <row r="2" spans="1:23" x14ac:dyDescent="0.2">
      <c r="A2">
        <v>0</v>
      </c>
      <c r="B2">
        <v>0</v>
      </c>
    </row>
    <row r="3" spans="1:23" x14ac:dyDescent="0.2">
      <c r="A3">
        <v>0.1</v>
      </c>
      <c r="B3">
        <v>0.13800000000000001</v>
      </c>
    </row>
    <row r="4" spans="1:23" x14ac:dyDescent="0.2">
      <c r="A4">
        <v>0.2</v>
      </c>
      <c r="B4">
        <v>0.35600000000000004</v>
      </c>
    </row>
    <row r="5" spans="1:23" x14ac:dyDescent="0.2">
      <c r="A5">
        <v>0.3</v>
      </c>
      <c r="B5">
        <v>0.38200000000000001</v>
      </c>
    </row>
    <row r="6" spans="1:23" x14ac:dyDescent="0.2">
      <c r="A6">
        <v>0.4</v>
      </c>
      <c r="B6">
        <v>0.41499999999999998</v>
      </c>
      <c r="F6" s="1">
        <v>0.2</v>
      </c>
      <c r="G6" s="1">
        <v>0.4</v>
      </c>
      <c r="H6" s="1">
        <v>0.6</v>
      </c>
      <c r="I6" s="1">
        <v>0.8</v>
      </c>
      <c r="J6" s="1">
        <v>1</v>
      </c>
      <c r="K6" s="1">
        <v>1.2</v>
      </c>
      <c r="L6" s="1">
        <v>1.4</v>
      </c>
      <c r="M6" s="1">
        <v>1.6</v>
      </c>
      <c r="N6" s="1">
        <v>1.8</v>
      </c>
      <c r="O6" s="1">
        <v>2</v>
      </c>
      <c r="P6" s="1">
        <v>2.2000000000000002</v>
      </c>
      <c r="Q6" s="1">
        <v>2.4</v>
      </c>
      <c r="R6" s="1">
        <v>2.6</v>
      </c>
      <c r="S6" s="1">
        <v>2.8</v>
      </c>
      <c r="T6" s="1">
        <v>3</v>
      </c>
      <c r="U6" s="1">
        <v>3.2</v>
      </c>
      <c r="V6" s="1">
        <v>3.4</v>
      </c>
      <c r="W6" s="1">
        <v>3.6</v>
      </c>
    </row>
    <row r="7" spans="1:23" x14ac:dyDescent="0.2">
      <c r="A7">
        <v>0.5</v>
      </c>
      <c r="B7">
        <v>0.39399999999999996</v>
      </c>
      <c r="E7" t="s">
        <v>2</v>
      </c>
      <c r="F7">
        <v>0.17799999999999999</v>
      </c>
      <c r="G7">
        <v>0.218</v>
      </c>
      <c r="H7">
        <v>0.23899999999999999</v>
      </c>
      <c r="I7">
        <v>0.76600000000000001</v>
      </c>
      <c r="J7">
        <v>0.79400000000000004</v>
      </c>
      <c r="K7">
        <v>0.71199999999999997</v>
      </c>
      <c r="L7">
        <v>0.69199999999999995</v>
      </c>
      <c r="M7">
        <v>0.62</v>
      </c>
      <c r="N7">
        <v>0.55300000000000005</v>
      </c>
      <c r="O7">
        <v>0.55300000000000005</v>
      </c>
      <c r="P7">
        <v>0.40899999999999997</v>
      </c>
      <c r="Q7">
        <v>0.13900000000000001</v>
      </c>
      <c r="R7">
        <v>0.02</v>
      </c>
      <c r="S7">
        <v>4.3999999999999997E-2</v>
      </c>
      <c r="T7">
        <v>0</v>
      </c>
      <c r="U7">
        <v>-4.8000000000000001E-2</v>
      </c>
      <c r="V7">
        <v>-5.6000000000000001E-2</v>
      </c>
      <c r="W7">
        <v>-0.03</v>
      </c>
    </row>
    <row r="8" spans="1:23" x14ac:dyDescent="0.2">
      <c r="A8">
        <v>0.6</v>
      </c>
      <c r="B8">
        <v>0.39200000000000002</v>
      </c>
      <c r="E8">
        <v>4</v>
      </c>
      <c r="F8">
        <v>0.152</v>
      </c>
      <c r="G8">
        <v>0.29099999999999998</v>
      </c>
      <c r="H8">
        <v>0.39300000000000002</v>
      </c>
      <c r="I8">
        <v>0.84499999999999997</v>
      </c>
      <c r="J8">
        <v>0.77100000000000002</v>
      </c>
      <c r="K8">
        <v>0.72699999999999998</v>
      </c>
      <c r="L8">
        <v>0.69099999999999995</v>
      </c>
      <c r="M8">
        <v>0.57899999999999996</v>
      </c>
      <c r="N8">
        <v>0.47399999999999998</v>
      </c>
      <c r="O8">
        <v>0.45300000000000001</v>
      </c>
      <c r="P8">
        <v>0.38800000000000001</v>
      </c>
      <c r="Q8">
        <v>0.106</v>
      </c>
      <c r="R8">
        <v>0</v>
      </c>
      <c r="S8">
        <v>0</v>
      </c>
      <c r="T8">
        <v>0</v>
      </c>
      <c r="U8">
        <v>-3.6999999999999998E-2</v>
      </c>
      <c r="V8">
        <v>-4.3999999999999997E-2</v>
      </c>
      <c r="W8">
        <v>-3.1E-2</v>
      </c>
    </row>
    <row r="9" spans="1:23" x14ac:dyDescent="0.2">
      <c r="A9">
        <v>0.7</v>
      </c>
      <c r="B9">
        <v>0.44</v>
      </c>
      <c r="E9">
        <v>8</v>
      </c>
      <c r="F9">
        <v>0.19500000000000001</v>
      </c>
      <c r="G9">
        <v>0.36899999999999999</v>
      </c>
      <c r="H9">
        <v>0.48899999999999999</v>
      </c>
      <c r="I9">
        <v>0.84299999999999997</v>
      </c>
      <c r="J9">
        <v>0.76300000000000001</v>
      </c>
      <c r="K9">
        <v>0.77800000000000002</v>
      </c>
      <c r="L9">
        <v>0.72099999999999997</v>
      </c>
      <c r="M9">
        <v>0.6</v>
      </c>
      <c r="N9">
        <v>0.42299999999999999</v>
      </c>
      <c r="O9">
        <v>0.39400000000000002</v>
      </c>
      <c r="P9">
        <v>0.33300000000000002</v>
      </c>
      <c r="Q9">
        <v>2.7E-2</v>
      </c>
      <c r="R9">
        <v>0</v>
      </c>
      <c r="S9">
        <v>0</v>
      </c>
      <c r="T9">
        <v>0</v>
      </c>
      <c r="U9">
        <v>0</v>
      </c>
      <c r="V9">
        <v>0</v>
      </c>
      <c r="W9">
        <v>-3.2000000000000001E-2</v>
      </c>
    </row>
    <row r="10" spans="1:23" x14ac:dyDescent="0.2">
      <c r="A10">
        <v>0.8</v>
      </c>
      <c r="B10">
        <v>0.433</v>
      </c>
      <c r="E10">
        <v>12</v>
      </c>
      <c r="F10">
        <v>0.107</v>
      </c>
      <c r="G10">
        <v>0.29299999999999998</v>
      </c>
      <c r="H10">
        <v>0.61</v>
      </c>
      <c r="I10">
        <v>0.8</v>
      </c>
      <c r="J10">
        <v>0.75900000000000001</v>
      </c>
      <c r="K10">
        <v>0.81</v>
      </c>
      <c r="L10">
        <v>0.67100000000000004</v>
      </c>
      <c r="M10">
        <v>0.59499999999999997</v>
      </c>
      <c r="N10">
        <v>0.39500000000000002</v>
      </c>
      <c r="O10">
        <v>0.32400000000000001</v>
      </c>
      <c r="P10">
        <v>0.311</v>
      </c>
      <c r="Q10">
        <v>4.4999999999999998E-2</v>
      </c>
      <c r="R10">
        <v>7.0000000000000001E-3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 x14ac:dyDescent="0.2">
      <c r="A11">
        <v>0.9</v>
      </c>
      <c r="B11">
        <v>0.34899999999999998</v>
      </c>
      <c r="E11">
        <v>16</v>
      </c>
      <c r="F11">
        <v>0.23699999999999999</v>
      </c>
      <c r="G11">
        <v>0.17</v>
      </c>
      <c r="H11">
        <v>0.57499999999999996</v>
      </c>
      <c r="I11">
        <v>0.67300000000000004</v>
      </c>
      <c r="J11">
        <v>0.68899999999999995</v>
      </c>
      <c r="K11">
        <v>0.79800000000000004</v>
      </c>
      <c r="L11">
        <v>0.64200000000000002</v>
      </c>
      <c r="M11">
        <v>0.54600000000000004</v>
      </c>
      <c r="N11">
        <v>0.34799999999999998</v>
      </c>
      <c r="O11">
        <v>0.22500000000000001</v>
      </c>
      <c r="P11">
        <v>0.14799999999999999</v>
      </c>
      <c r="Q11">
        <v>0.01</v>
      </c>
      <c r="R11">
        <v>0</v>
      </c>
      <c r="S11">
        <v>0</v>
      </c>
      <c r="T11">
        <v>0</v>
      </c>
      <c r="U11">
        <v>-4.2000000000000003E-2</v>
      </c>
      <c r="V11">
        <v>0</v>
      </c>
      <c r="W11">
        <v>0</v>
      </c>
    </row>
    <row r="12" spans="1:23" x14ac:dyDescent="0.2">
      <c r="A12">
        <v>1</v>
      </c>
      <c r="B12">
        <v>0.37</v>
      </c>
      <c r="E12">
        <v>20</v>
      </c>
      <c r="G12">
        <v>0.12</v>
      </c>
      <c r="H12">
        <v>0.56100000000000005</v>
      </c>
      <c r="I12">
        <v>0.51800000000000002</v>
      </c>
      <c r="J12">
        <v>0.51200000000000001</v>
      </c>
      <c r="K12">
        <v>0.77800000000000002</v>
      </c>
      <c r="L12">
        <v>0.495</v>
      </c>
      <c r="M12">
        <v>0.57199999999999995</v>
      </c>
      <c r="N12">
        <v>0.30399999999999999</v>
      </c>
      <c r="O12">
        <v>0.16900000000000001</v>
      </c>
      <c r="P12">
        <v>0.14699999999999999</v>
      </c>
      <c r="Q12">
        <v>4.4999999999999998E-2</v>
      </c>
      <c r="R12">
        <v>0</v>
      </c>
      <c r="S12">
        <v>0</v>
      </c>
      <c r="T12">
        <v>0</v>
      </c>
      <c r="U12">
        <v>0</v>
      </c>
      <c r="V12">
        <v>-4.2000000000000003E-2</v>
      </c>
    </row>
    <row r="13" spans="1:23" x14ac:dyDescent="0.2">
      <c r="A13">
        <v>1.1000000000000001</v>
      </c>
      <c r="B13">
        <v>0.38500000000000001</v>
      </c>
      <c r="E13">
        <v>24</v>
      </c>
      <c r="G13">
        <v>4.2000000000000003E-2</v>
      </c>
      <c r="H13">
        <v>0.06</v>
      </c>
      <c r="I13">
        <v>0.35799999999999998</v>
      </c>
      <c r="J13">
        <v>0.38600000000000001</v>
      </c>
      <c r="K13">
        <v>0.46800000000000003</v>
      </c>
      <c r="L13">
        <v>5.1999999999999998E-2</v>
      </c>
      <c r="M13">
        <v>0.49399999999999999</v>
      </c>
      <c r="N13">
        <v>0.20799999999999999</v>
      </c>
      <c r="O13">
        <v>9.0999999999999998E-2</v>
      </c>
      <c r="P13">
        <v>7.1999999999999995E-2</v>
      </c>
      <c r="Q13">
        <v>2.8000000000000001E-2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3" x14ac:dyDescent="0.2">
      <c r="A14">
        <v>1.2</v>
      </c>
      <c r="B14">
        <v>0.36499999999999999</v>
      </c>
      <c r="E14">
        <v>28</v>
      </c>
      <c r="G14">
        <v>0</v>
      </c>
      <c r="I14">
        <v>0.22900000000000001</v>
      </c>
      <c r="J14">
        <v>0.23799999999999999</v>
      </c>
      <c r="K14">
        <v>0.35</v>
      </c>
      <c r="L14">
        <v>0</v>
      </c>
      <c r="M14">
        <v>0.34799999999999998</v>
      </c>
      <c r="N14">
        <v>0.22600000000000001</v>
      </c>
      <c r="P14">
        <v>1.0999999999999999E-2</v>
      </c>
      <c r="Q14">
        <v>2.7E-2</v>
      </c>
      <c r="R14">
        <v>0</v>
      </c>
      <c r="S14">
        <v>0</v>
      </c>
      <c r="T14">
        <v>0</v>
      </c>
      <c r="U14">
        <v>0</v>
      </c>
    </row>
    <row r="15" spans="1:23" x14ac:dyDescent="0.2">
      <c r="A15">
        <v>1.3</v>
      </c>
      <c r="B15">
        <v>0.38700000000000001</v>
      </c>
      <c r="E15">
        <v>32</v>
      </c>
      <c r="I15">
        <v>0.16</v>
      </c>
      <c r="P15">
        <v>0</v>
      </c>
      <c r="T15">
        <v>0</v>
      </c>
      <c r="U15">
        <v>0</v>
      </c>
    </row>
    <row r="16" spans="1:23" x14ac:dyDescent="0.2">
      <c r="A16">
        <v>1.4</v>
      </c>
      <c r="B16">
        <v>0.35499999999999998</v>
      </c>
      <c r="E16">
        <v>36</v>
      </c>
      <c r="T16">
        <v>0</v>
      </c>
    </row>
    <row r="17" spans="1:26" x14ac:dyDescent="0.2">
      <c r="A17">
        <v>1.5</v>
      </c>
      <c r="B17">
        <v>0.43099999999999999</v>
      </c>
    </row>
    <row r="18" spans="1:26" ht="16" x14ac:dyDescent="0.2">
      <c r="A18">
        <v>1.6</v>
      </c>
      <c r="B18">
        <v>0.43700000000000006</v>
      </c>
      <c r="E18" t="s">
        <v>3</v>
      </c>
      <c r="F18" s="2">
        <f>B4*0.2</f>
        <v>7.1200000000000013E-2</v>
      </c>
      <c r="G18" s="2">
        <f>B6*0.2</f>
        <v>8.3000000000000004E-2</v>
      </c>
      <c r="H18" s="2">
        <f>B8*0.2</f>
        <v>7.8400000000000011E-2</v>
      </c>
      <c r="I18" s="2">
        <f>B10*0.2</f>
        <v>8.660000000000001E-2</v>
      </c>
      <c r="J18" s="2">
        <f>B12*0.2</f>
        <v>7.3999999999999996E-2</v>
      </c>
      <c r="K18" s="2">
        <f>B14*0.2</f>
        <v>7.2999999999999995E-2</v>
      </c>
      <c r="L18" s="2">
        <f>B16*0.2</f>
        <v>7.0999999999999994E-2</v>
      </c>
      <c r="M18" s="2">
        <f>B18*0.2</f>
        <v>8.7400000000000019E-2</v>
      </c>
      <c r="N18" s="2">
        <f>B20*0.2</f>
        <v>8.3799999999999999E-2</v>
      </c>
      <c r="O18" s="2">
        <f>B22*0.2</f>
        <v>9.0000000000000011E-2</v>
      </c>
      <c r="P18" s="2">
        <f>B24*0.2</f>
        <v>7.8600000000000003E-2</v>
      </c>
      <c r="Q18" s="2">
        <f>B26*0.2</f>
        <v>8.5800000000000001E-2</v>
      </c>
      <c r="R18" s="2">
        <f>B28*0.2</f>
        <v>7.8799999999999995E-2</v>
      </c>
      <c r="S18" s="2">
        <f>B30*0.2</f>
        <v>9.3000000000000013E-2</v>
      </c>
      <c r="T18" s="2">
        <f>B32*0.2</f>
        <v>8.9800000000000005E-2</v>
      </c>
      <c r="U18" s="2">
        <f>B34*0.2</f>
        <v>6.7400000000000002E-2</v>
      </c>
      <c r="V18" s="2">
        <f>B36*0.2</f>
        <v>5.4200000000000005E-2</v>
      </c>
      <c r="W18" s="2">
        <f>B38*0.2</f>
        <v>4.1399999999999999E-2</v>
      </c>
      <c r="X18" s="3">
        <f>SUM(F18:W18)</f>
        <v>1.3874000000000002</v>
      </c>
      <c r="Y18" s="4" t="s">
        <v>6</v>
      </c>
    </row>
    <row r="19" spans="1:26" ht="16" x14ac:dyDescent="0.2">
      <c r="A19">
        <v>1.7</v>
      </c>
      <c r="B19">
        <v>0.4</v>
      </c>
      <c r="C19" t="s">
        <v>20</v>
      </c>
      <c r="E19" t="s">
        <v>4</v>
      </c>
      <c r="F19" s="2">
        <f>AVERAGE(F7:F16)</f>
        <v>0.17379999999999998</v>
      </c>
      <c r="G19" s="2">
        <f t="shared" ref="G19:V19" si="0">AVERAGE(G7:G16)</f>
        <v>0.18787499999999999</v>
      </c>
      <c r="H19" s="2">
        <f t="shared" si="0"/>
        <v>0.41814285714285715</v>
      </c>
      <c r="I19" s="2">
        <f t="shared" si="0"/>
        <v>0.57688888888888878</v>
      </c>
      <c r="J19" s="2">
        <f t="shared" si="0"/>
        <v>0.6140000000000001</v>
      </c>
      <c r="K19" s="2">
        <f t="shared" si="0"/>
        <v>0.67762499999999992</v>
      </c>
      <c r="L19" s="2">
        <f t="shared" si="0"/>
        <v>0.49550000000000005</v>
      </c>
      <c r="M19" s="2">
        <f>AVERAGE(M7:M16)</f>
        <v>0.54425000000000001</v>
      </c>
      <c r="N19" s="2">
        <f t="shared" si="0"/>
        <v>0.36637500000000001</v>
      </c>
      <c r="O19" s="2">
        <f t="shared" si="0"/>
        <v>0.31557142857142856</v>
      </c>
      <c r="P19" s="2">
        <f>AVERAGE(P7:P16)</f>
        <v>0.20211111111111107</v>
      </c>
      <c r="Q19" s="2">
        <f t="shared" si="0"/>
        <v>5.3375000000000006E-2</v>
      </c>
      <c r="R19" s="2">
        <f t="shared" si="0"/>
        <v>3.375E-3</v>
      </c>
      <c r="S19" s="2">
        <f t="shared" si="0"/>
        <v>5.4999999999999997E-3</v>
      </c>
      <c r="T19" s="2">
        <f t="shared" si="0"/>
        <v>0</v>
      </c>
      <c r="U19" s="2">
        <f t="shared" si="0"/>
        <v>-1.4111111111111111E-2</v>
      </c>
      <c r="V19" s="2">
        <f t="shared" si="0"/>
        <v>-2.0285714285714289E-2</v>
      </c>
      <c r="W19" s="2">
        <f>AVERAGE(W7:W16)</f>
        <v>-1.8599999999999998E-2</v>
      </c>
      <c r="X19" s="3">
        <f>AVERAGE(F19:W19)</f>
        <v>0.25452180335096997</v>
      </c>
      <c r="Y19" s="4" t="s">
        <v>7</v>
      </c>
    </row>
    <row r="20" spans="1:26" ht="16" x14ac:dyDescent="0.2">
      <c r="A20">
        <v>1.8</v>
      </c>
      <c r="B20">
        <v>0.41899999999999998</v>
      </c>
      <c r="C20">
        <f>AVERAGE(B3:B40)</f>
        <v>0.37592105263157904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  <c r="Y20" s="4"/>
    </row>
    <row r="21" spans="1:26" ht="16" x14ac:dyDescent="0.2">
      <c r="A21">
        <v>1.9</v>
      </c>
      <c r="B21">
        <v>0.45299999999999996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  <c r="Y21" s="4"/>
    </row>
    <row r="22" spans="1:26" ht="16" x14ac:dyDescent="0.2">
      <c r="A22">
        <v>2</v>
      </c>
      <c r="B22">
        <v>0.45</v>
      </c>
      <c r="E22" t="s">
        <v>5</v>
      </c>
      <c r="F22" s="2">
        <f>F18*F19</f>
        <v>1.2374560000000001E-2</v>
      </c>
      <c r="G22" s="2">
        <f t="shared" ref="G22:W22" si="1">G18*G19</f>
        <v>1.5593625E-2</v>
      </c>
      <c r="H22" s="2">
        <f t="shared" si="1"/>
        <v>3.2782400000000003E-2</v>
      </c>
      <c r="I22" s="2">
        <f t="shared" si="1"/>
        <v>4.9958577777777777E-2</v>
      </c>
      <c r="J22" s="2">
        <f t="shared" si="1"/>
        <v>4.5436000000000004E-2</v>
      </c>
      <c r="K22" s="2">
        <f t="shared" si="1"/>
        <v>4.9466624999999993E-2</v>
      </c>
      <c r="L22" s="2">
        <f t="shared" si="1"/>
        <v>3.5180500000000003E-2</v>
      </c>
      <c r="M22" s="2">
        <f t="shared" si="1"/>
        <v>4.7567450000000011E-2</v>
      </c>
      <c r="N22" s="2">
        <f t="shared" si="1"/>
        <v>3.0702225E-2</v>
      </c>
      <c r="O22" s="2">
        <f t="shared" si="1"/>
        <v>2.8401428571428574E-2</v>
      </c>
      <c r="P22" s="2">
        <f t="shared" si="1"/>
        <v>1.5885933333333331E-2</v>
      </c>
      <c r="Q22" s="2">
        <f t="shared" si="1"/>
        <v>4.5795750000000007E-3</v>
      </c>
      <c r="R22" s="2">
        <f t="shared" si="1"/>
        <v>2.6594999999999999E-4</v>
      </c>
      <c r="S22" s="2">
        <f t="shared" si="1"/>
        <v>5.1150000000000002E-4</v>
      </c>
      <c r="T22" s="2">
        <f t="shared" si="1"/>
        <v>0</v>
      </c>
      <c r="U22" s="2">
        <f t="shared" si="1"/>
        <v>-9.5108888888888893E-4</v>
      </c>
      <c r="V22" s="2">
        <f t="shared" si="1"/>
        <v>-1.0994857142857146E-3</v>
      </c>
      <c r="W22" s="2">
        <f t="shared" si="1"/>
        <v>-7.7003999999999994E-4</v>
      </c>
      <c r="X22" s="3">
        <f>SUM(F22:W22)</f>
        <v>0.36588573507936506</v>
      </c>
      <c r="Y22" s="4" t="s">
        <v>8</v>
      </c>
    </row>
    <row r="23" spans="1:26" ht="16" x14ac:dyDescent="0.2">
      <c r="A23">
        <v>2.1</v>
      </c>
      <c r="B23">
        <v>0.45700000000000002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  <c r="Z23" s="4"/>
    </row>
    <row r="24" spans="1:26" x14ac:dyDescent="0.2">
      <c r="A24">
        <v>2.2000000000000002</v>
      </c>
      <c r="B24">
        <v>0.39299999999999996</v>
      </c>
      <c r="K24" t="s">
        <v>9</v>
      </c>
      <c r="X24">
        <f>X22/X18</f>
        <v>0.26372043756621377</v>
      </c>
    </row>
    <row r="25" spans="1:26" x14ac:dyDescent="0.2">
      <c r="A25">
        <v>2.2999999999999998</v>
      </c>
      <c r="B25">
        <v>0.46500000000000002</v>
      </c>
      <c r="K25" t="s">
        <v>10</v>
      </c>
      <c r="M25">
        <v>0.4</v>
      </c>
      <c r="N25" t="s">
        <v>11</v>
      </c>
    </row>
    <row r="26" spans="1:26" x14ac:dyDescent="0.2">
      <c r="A26">
        <v>2.4</v>
      </c>
      <c r="B26">
        <v>0.42899999999999999</v>
      </c>
      <c r="K26" t="s">
        <v>12</v>
      </c>
      <c r="M26">
        <v>0.25</v>
      </c>
      <c r="N26" t="s">
        <v>11</v>
      </c>
    </row>
    <row r="27" spans="1:26" x14ac:dyDescent="0.2">
      <c r="A27">
        <v>2.5</v>
      </c>
      <c r="B27">
        <v>0.45799999999999996</v>
      </c>
      <c r="K27" t="s">
        <v>13</v>
      </c>
      <c r="M27">
        <f>M25*M26</f>
        <v>0.1</v>
      </c>
      <c r="N27" t="s">
        <v>6</v>
      </c>
    </row>
    <row r="28" spans="1:26" x14ac:dyDescent="0.2">
      <c r="A28">
        <v>2.6</v>
      </c>
      <c r="B28">
        <v>0.39399999999999996</v>
      </c>
      <c r="K28" t="s">
        <v>14</v>
      </c>
      <c r="M28" s="5">
        <f>AVERAGE(M19:P19)</f>
        <v>0.35707688492063494</v>
      </c>
      <c r="N28" t="s">
        <v>7</v>
      </c>
      <c r="P28" t="s">
        <v>21</v>
      </c>
    </row>
    <row r="29" spans="1:26" x14ac:dyDescent="0.2">
      <c r="A29">
        <v>2.7</v>
      </c>
      <c r="B29">
        <v>0.47499999999999998</v>
      </c>
      <c r="K29" t="s">
        <v>15</v>
      </c>
      <c r="M29" s="5">
        <f>M27*M28</f>
        <v>3.5707688492063495E-2</v>
      </c>
      <c r="N29" t="s">
        <v>8</v>
      </c>
      <c r="P29" t="s">
        <v>22</v>
      </c>
    </row>
    <row r="30" spans="1:26" x14ac:dyDescent="0.2">
      <c r="A30">
        <v>2.8</v>
      </c>
      <c r="B30">
        <v>0.46500000000000002</v>
      </c>
      <c r="K30" t="s">
        <v>16</v>
      </c>
      <c r="M30" s="6">
        <v>300</v>
      </c>
      <c r="N30" t="s">
        <v>17</v>
      </c>
    </row>
    <row r="31" spans="1:26" x14ac:dyDescent="0.2">
      <c r="A31">
        <v>2.9</v>
      </c>
      <c r="B31">
        <v>0.44600000000000001</v>
      </c>
      <c r="K31" t="s">
        <v>15</v>
      </c>
      <c r="M31" s="5">
        <f>M29*M30</f>
        <v>10.712306547619049</v>
      </c>
      <c r="N31" t="s">
        <v>18</v>
      </c>
    </row>
    <row r="32" spans="1:26" x14ac:dyDescent="0.2">
      <c r="A32">
        <v>3</v>
      </c>
      <c r="B32">
        <v>0.44900000000000001</v>
      </c>
      <c r="K32" t="s">
        <v>15</v>
      </c>
      <c r="M32" s="5">
        <f>M31*1000</f>
        <v>10712.30654761905</v>
      </c>
      <c r="N32" t="s">
        <v>19</v>
      </c>
    </row>
    <row r="33" spans="1:12" x14ac:dyDescent="0.2">
      <c r="A33">
        <v>3.1</v>
      </c>
      <c r="B33">
        <v>0.42299999999999999</v>
      </c>
    </row>
    <row r="34" spans="1:12" x14ac:dyDescent="0.2">
      <c r="A34">
        <v>3.2</v>
      </c>
      <c r="B34">
        <v>0.33700000000000002</v>
      </c>
    </row>
    <row r="35" spans="1:12" x14ac:dyDescent="0.2">
      <c r="A35">
        <v>3.3</v>
      </c>
      <c r="B35">
        <v>0.377</v>
      </c>
      <c r="K35" t="s">
        <v>23</v>
      </c>
      <c r="L35">
        <f>M29/M27</f>
        <v>0.35707688492063494</v>
      </c>
    </row>
    <row r="36" spans="1:12" x14ac:dyDescent="0.2">
      <c r="A36">
        <v>3.4</v>
      </c>
      <c r="B36">
        <v>0.27100000000000002</v>
      </c>
    </row>
    <row r="37" spans="1:12" x14ac:dyDescent="0.2">
      <c r="A37">
        <v>3.5</v>
      </c>
      <c r="B37">
        <v>0.22600000000000001</v>
      </c>
    </row>
    <row r="38" spans="1:12" x14ac:dyDescent="0.2">
      <c r="A38">
        <v>3.6</v>
      </c>
      <c r="B38">
        <v>0.20699999999999999</v>
      </c>
    </row>
    <row r="39" spans="1:12" x14ac:dyDescent="0.2">
      <c r="A39">
        <v>3.7</v>
      </c>
      <c r="B39">
        <v>0.18600000000000003</v>
      </c>
    </row>
    <row r="40" spans="1:12" x14ac:dyDescent="0.2">
      <c r="A40">
        <v>3.8</v>
      </c>
      <c r="B40">
        <v>7.5999999999999998E-2</v>
      </c>
    </row>
    <row r="41" spans="1:12" x14ac:dyDescent="0.2">
      <c r="A41">
        <v>4</v>
      </c>
      <c r="B41">
        <v>0</v>
      </c>
    </row>
    <row r="42" spans="1:12" x14ac:dyDescent="0.2">
      <c r="B42">
        <f>MAX(B2:B41)</f>
        <v>0.47499999999999998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Guglielmo Sonnino Sorisio</dc:creator>
  <cp:lastModifiedBy>James Lofty</cp:lastModifiedBy>
  <dcterms:created xsi:type="dcterms:W3CDTF">2023-04-13T14:35:16Z</dcterms:created>
  <dcterms:modified xsi:type="dcterms:W3CDTF">2024-05-07T12:26:05Z</dcterms:modified>
</cp:coreProperties>
</file>