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f-my.sharepoint.com/personal/loftyj_cardiff_ac_uk/Documents/PhD/Taff Project/experimental data/MP_river_discharge/19-07-23/"/>
    </mc:Choice>
  </mc:AlternateContent>
  <xr:revisionPtr revIDLastSave="94" documentId="8_{D907E787-C52A-924D-B588-C560CBB995CD}" xr6:coauthVersionLast="47" xr6:coauthVersionMax="47" xr10:uidLastSave="{BE6D0793-F4F3-D942-B012-D6920CCAD24E}"/>
  <bookViews>
    <workbookView xWindow="0" yWindow="500" windowWidth="19200" windowHeight="19380" xr2:uid="{493F22F8-5B6D-3046-BD6C-015EC81729E3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C31" i="1"/>
  <c r="F4" i="1"/>
  <c r="L8" i="1"/>
  <c r="A30" i="1"/>
  <c r="L7" i="1"/>
  <c r="I7" i="1"/>
  <c r="F5" i="1"/>
  <c r="F6" i="1"/>
  <c r="F7" i="1"/>
  <c r="F8" i="1"/>
  <c r="F9" i="1"/>
  <c r="F10" i="1"/>
  <c r="F11" i="1"/>
  <c r="F12" i="1"/>
  <c r="F13" i="1"/>
  <c r="F14" i="1"/>
  <c r="F15" i="1"/>
  <c r="F16" i="1"/>
  <c r="L6" i="1" s="1"/>
  <c r="F17" i="1"/>
  <c r="F18" i="1"/>
  <c r="F19" i="1"/>
  <c r="F20" i="1"/>
  <c r="F21" i="1"/>
  <c r="F22" i="1"/>
  <c r="A29" i="1"/>
  <c r="L10" i="1" l="1"/>
  <c r="I8" i="1"/>
  <c r="I9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  <c r="L9" i="1" l="1"/>
  <c r="L11" i="1" s="1"/>
</calcChain>
</file>

<file path=xl/sharedStrings.xml><?xml version="1.0" encoding="utf-8"?>
<sst xmlns="http://schemas.openxmlformats.org/spreadsheetml/2006/main" count="16" uniqueCount="16">
  <si>
    <t>depth (cm)</t>
  </si>
  <si>
    <t>width from right bank (looking downstream)</t>
  </si>
  <si>
    <t>velocity (m/s)</t>
  </si>
  <si>
    <t>area</t>
  </si>
  <si>
    <t>depth at water velocity (0.5H) (cm)</t>
  </si>
  <si>
    <t>area m2</t>
  </si>
  <si>
    <t>average flow rate m/s</t>
  </si>
  <si>
    <t>discharge m3/s</t>
  </si>
  <si>
    <t>discharge L/s</t>
  </si>
  <si>
    <t>area at net</t>
  </si>
  <si>
    <t>average flow rate at net</t>
  </si>
  <si>
    <t>discharge at net m3/s</t>
  </si>
  <si>
    <t>discharge a net L/s</t>
  </si>
  <si>
    <t>liters sampled</t>
  </si>
  <si>
    <t>m3/s sampled</t>
  </si>
  <si>
    <t xml:space="preserve">inaccessable sides of the river due to trees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</si>
</sst>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A1D33-3159-4E4F-BD56-F315DA2447BE}">
  <dimension ref="A1:L32"/>
  <sheetViews>
    <sheetView tabSelected="1" workbookViewId="0">
      <selection activeCell="I7" sqref="I7"/>
    </sheetView>
  </sheetViews>
  <sheetFormatPr baseColWidth="10" defaultRowHeight="16" x14ac:dyDescent="0.2"/>
  <cols>
    <col min="2" max="2" width="38.33203125" bestFit="1" customWidth="1"/>
    <col min="3" max="3" width="30.33203125" bestFit="1" customWidth="1"/>
    <col min="4" max="4" width="12.5" bestFit="1" customWidth="1"/>
    <col min="8" max="8" width="19.6640625" bestFit="1" customWidth="1"/>
    <col min="11" max="11" width="21.1640625" bestFit="1" customWidth="1"/>
  </cols>
  <sheetData>
    <row r="1" spans="1:12" x14ac:dyDescent="0.2">
      <c r="A1" t="s">
        <v>0</v>
      </c>
      <c r="B1" t="s">
        <v>1</v>
      </c>
      <c r="C1" t="s">
        <v>4</v>
      </c>
      <c r="D1" t="s">
        <v>2</v>
      </c>
      <c r="F1" t="s">
        <v>3</v>
      </c>
    </row>
    <row r="2" spans="1:12" x14ac:dyDescent="0.2">
      <c r="A2">
        <v>24.5</v>
      </c>
      <c r="B2">
        <v>0.3</v>
      </c>
      <c r="C2">
        <f>A2*0.4</f>
        <v>9.8000000000000007</v>
      </c>
    </row>
    <row r="3" spans="1:12" x14ac:dyDescent="0.2">
      <c r="A3">
        <v>24.5</v>
      </c>
      <c r="B3">
        <v>0.4</v>
      </c>
      <c r="C3">
        <f t="shared" ref="C3:C27" si="0">A3*0.4</f>
        <v>9.8000000000000007</v>
      </c>
    </row>
    <row r="4" spans="1:12" x14ac:dyDescent="0.2">
      <c r="A4">
        <v>25.5</v>
      </c>
      <c r="B4">
        <v>0.5</v>
      </c>
      <c r="C4">
        <f t="shared" si="0"/>
        <v>10.200000000000001</v>
      </c>
      <c r="D4">
        <v>8.9999999999999993E-3</v>
      </c>
      <c r="F4">
        <f>0.1*A4</f>
        <v>2.5500000000000003</v>
      </c>
    </row>
    <row r="5" spans="1:12" x14ac:dyDescent="0.2">
      <c r="A5">
        <v>24.4</v>
      </c>
      <c r="B5">
        <v>0.6</v>
      </c>
      <c r="C5">
        <f t="shared" si="0"/>
        <v>9.76</v>
      </c>
      <c r="D5">
        <v>6.4000000000000001E-2</v>
      </c>
      <c r="F5">
        <f t="shared" ref="F5:F22" si="1">0.1*A5</f>
        <v>2.44</v>
      </c>
    </row>
    <row r="6" spans="1:12" x14ac:dyDescent="0.2">
      <c r="A6">
        <v>24</v>
      </c>
      <c r="B6">
        <v>0.7</v>
      </c>
      <c r="C6">
        <f t="shared" si="0"/>
        <v>9.6000000000000014</v>
      </c>
      <c r="D6">
        <v>9.2999999999999999E-2</v>
      </c>
      <c r="F6">
        <f t="shared" si="1"/>
        <v>2.4000000000000004</v>
      </c>
      <c r="H6" t="s">
        <v>5</v>
      </c>
      <c r="I6">
        <f>SUM(F4:F22)/100</f>
        <v>0.53140000000000009</v>
      </c>
      <c r="K6" t="s">
        <v>9</v>
      </c>
      <c r="L6">
        <f>SUM(F16:F20)/100</f>
        <v>0.161</v>
      </c>
    </row>
    <row r="7" spans="1:12" x14ac:dyDescent="0.2">
      <c r="A7">
        <v>25</v>
      </c>
      <c r="B7">
        <v>0.8</v>
      </c>
      <c r="C7">
        <f t="shared" si="0"/>
        <v>10</v>
      </c>
      <c r="D7">
        <v>8.5000000000000006E-2</v>
      </c>
      <c r="F7">
        <f t="shared" si="1"/>
        <v>2.5</v>
      </c>
      <c r="H7" t="s">
        <v>6</v>
      </c>
      <c r="I7">
        <f>AVERAGE(D4:D22)</f>
        <v>4.0999999999999995E-2</v>
      </c>
      <c r="K7" t="s">
        <v>10</v>
      </c>
      <c r="L7">
        <f>AVERAGE(D16,D20)</f>
        <v>0.01</v>
      </c>
    </row>
    <row r="8" spans="1:12" x14ac:dyDescent="0.2">
      <c r="A8">
        <v>23</v>
      </c>
      <c r="B8">
        <v>0.9</v>
      </c>
      <c r="C8">
        <f t="shared" si="0"/>
        <v>9.2000000000000011</v>
      </c>
      <c r="D8">
        <v>0.124</v>
      </c>
      <c r="F8">
        <f t="shared" si="1"/>
        <v>2.3000000000000003</v>
      </c>
      <c r="H8" t="s">
        <v>7</v>
      </c>
      <c r="I8">
        <f xml:space="preserve"> I6*I7</f>
        <v>2.1787400000000002E-2</v>
      </c>
      <c r="K8" t="s">
        <v>11</v>
      </c>
      <c r="L8">
        <f xml:space="preserve"> L6*L7</f>
        <v>1.6100000000000001E-3</v>
      </c>
    </row>
    <row r="9" spans="1:12" x14ac:dyDescent="0.2">
      <c r="A9">
        <v>23</v>
      </c>
      <c r="B9">
        <v>1</v>
      </c>
      <c r="C9">
        <f t="shared" si="0"/>
        <v>9.2000000000000011</v>
      </c>
      <c r="D9">
        <v>0.10100000000000001</v>
      </c>
      <c r="F9">
        <f t="shared" si="1"/>
        <v>2.3000000000000003</v>
      </c>
      <c r="H9" t="s">
        <v>8</v>
      </c>
      <c r="I9">
        <f>I8*1000</f>
        <v>21.787400000000002</v>
      </c>
      <c r="K9" t="s">
        <v>12</v>
      </c>
      <c r="L9">
        <f>L8*1000</f>
        <v>1.61</v>
      </c>
    </row>
    <row r="10" spans="1:12" x14ac:dyDescent="0.2">
      <c r="A10">
        <v>25.5</v>
      </c>
      <c r="B10">
        <v>1.1000000000000001</v>
      </c>
      <c r="C10">
        <f t="shared" si="0"/>
        <v>10.200000000000001</v>
      </c>
      <c r="D10">
        <v>2.1999999999999999E-2</v>
      </c>
      <c r="F10">
        <f t="shared" si="1"/>
        <v>2.5500000000000003</v>
      </c>
      <c r="K10" t="s">
        <v>14</v>
      </c>
      <c r="L10">
        <f>L8*600</f>
        <v>0.96600000000000008</v>
      </c>
    </row>
    <row r="11" spans="1:12" x14ac:dyDescent="0.2">
      <c r="A11">
        <v>23.5</v>
      </c>
      <c r="B11">
        <v>1.2</v>
      </c>
      <c r="C11">
        <f t="shared" si="0"/>
        <v>9.4</v>
      </c>
      <c r="D11">
        <v>6.3E-2</v>
      </c>
      <c r="F11">
        <f t="shared" si="1"/>
        <v>2.35</v>
      </c>
      <c r="K11" t="s">
        <v>13</v>
      </c>
      <c r="L11">
        <f>L9*600</f>
        <v>966.00000000000011</v>
      </c>
    </row>
    <row r="12" spans="1:12" x14ac:dyDescent="0.2">
      <c r="A12">
        <v>28</v>
      </c>
      <c r="B12">
        <v>1.3</v>
      </c>
      <c r="C12">
        <f t="shared" si="0"/>
        <v>11.200000000000001</v>
      </c>
      <c r="D12">
        <v>9.6000000000000002E-2</v>
      </c>
      <c r="F12">
        <f t="shared" si="1"/>
        <v>2.8000000000000003</v>
      </c>
    </row>
    <row r="13" spans="1:12" x14ac:dyDescent="0.2">
      <c r="A13">
        <v>28</v>
      </c>
      <c r="B13">
        <v>1.4</v>
      </c>
      <c r="C13">
        <f t="shared" si="0"/>
        <v>11.200000000000001</v>
      </c>
      <c r="D13">
        <v>7.3999999999999996E-2</v>
      </c>
      <c r="F13">
        <f t="shared" si="1"/>
        <v>2.8000000000000003</v>
      </c>
    </row>
    <row r="14" spans="1:12" x14ac:dyDescent="0.2">
      <c r="A14">
        <v>24.5</v>
      </c>
      <c r="B14">
        <v>1.5</v>
      </c>
      <c r="C14">
        <f t="shared" si="0"/>
        <v>9.8000000000000007</v>
      </c>
      <c r="D14">
        <v>2.7E-2</v>
      </c>
      <c r="F14">
        <f t="shared" si="1"/>
        <v>2.4500000000000002</v>
      </c>
    </row>
    <row r="15" spans="1:12" x14ac:dyDescent="0.2">
      <c r="A15">
        <v>28</v>
      </c>
      <c r="B15">
        <v>1.6</v>
      </c>
      <c r="C15">
        <f t="shared" si="0"/>
        <v>11.200000000000001</v>
      </c>
      <c r="D15">
        <v>2.5999999999999999E-2</v>
      </c>
      <c r="F15">
        <f t="shared" si="1"/>
        <v>2.8000000000000003</v>
      </c>
    </row>
    <row r="16" spans="1:12" x14ac:dyDescent="0.2">
      <c r="A16">
        <v>32</v>
      </c>
      <c r="B16">
        <v>1.7</v>
      </c>
      <c r="C16">
        <f t="shared" si="0"/>
        <v>12.8</v>
      </c>
      <c r="D16">
        <v>1.2E-2</v>
      </c>
      <c r="F16">
        <f t="shared" si="1"/>
        <v>3.2</v>
      </c>
    </row>
    <row r="17" spans="1:6" x14ac:dyDescent="0.2">
      <c r="A17">
        <v>33</v>
      </c>
      <c r="B17">
        <v>1.8</v>
      </c>
      <c r="C17">
        <f t="shared" si="0"/>
        <v>13.200000000000001</v>
      </c>
      <c r="D17">
        <v>-4.0000000000000001E-3</v>
      </c>
      <c r="F17">
        <f t="shared" si="1"/>
        <v>3.3000000000000003</v>
      </c>
    </row>
    <row r="18" spans="1:6" x14ac:dyDescent="0.2">
      <c r="A18">
        <v>34.5</v>
      </c>
      <c r="B18">
        <v>1.9</v>
      </c>
      <c r="C18">
        <f t="shared" si="0"/>
        <v>13.8</v>
      </c>
      <c r="D18">
        <v>-7.0000000000000001E-3</v>
      </c>
      <c r="F18">
        <f t="shared" si="1"/>
        <v>3.45</v>
      </c>
    </row>
    <row r="19" spans="1:6" x14ac:dyDescent="0.2">
      <c r="A19">
        <v>33</v>
      </c>
      <c r="B19">
        <v>2</v>
      </c>
      <c r="C19">
        <f t="shared" si="0"/>
        <v>13.200000000000001</v>
      </c>
      <c r="D19">
        <v>-8.9999999999999993E-3</v>
      </c>
      <c r="F19">
        <f t="shared" si="1"/>
        <v>3.3000000000000003</v>
      </c>
    </row>
    <row r="20" spans="1:6" x14ac:dyDescent="0.2">
      <c r="A20">
        <v>28.5</v>
      </c>
      <c r="B20">
        <v>2.1</v>
      </c>
      <c r="C20">
        <f t="shared" si="0"/>
        <v>11.4</v>
      </c>
      <c r="D20">
        <v>8.0000000000000002E-3</v>
      </c>
      <c r="F20">
        <f t="shared" si="1"/>
        <v>2.85</v>
      </c>
    </row>
    <row r="21" spans="1:6" x14ac:dyDescent="0.2">
      <c r="A21">
        <v>34.5</v>
      </c>
      <c r="B21">
        <v>2.2000000000000002</v>
      </c>
      <c r="C21">
        <f t="shared" si="0"/>
        <v>13.8</v>
      </c>
      <c r="D21">
        <v>-3.0000000000000001E-3</v>
      </c>
      <c r="F21">
        <f t="shared" si="1"/>
        <v>3.45</v>
      </c>
    </row>
    <row r="22" spans="1:6" x14ac:dyDescent="0.2">
      <c r="A22">
        <v>33.5</v>
      </c>
      <c r="B22">
        <v>2.2999999999999998</v>
      </c>
      <c r="C22">
        <f t="shared" si="0"/>
        <v>13.4</v>
      </c>
      <c r="D22">
        <v>-2E-3</v>
      </c>
      <c r="F22">
        <f t="shared" si="1"/>
        <v>3.35</v>
      </c>
    </row>
    <row r="23" spans="1:6" x14ac:dyDescent="0.2">
      <c r="A23">
        <v>31</v>
      </c>
      <c r="B23">
        <v>2.4</v>
      </c>
      <c r="C23">
        <f t="shared" si="0"/>
        <v>12.4</v>
      </c>
    </row>
    <row r="24" spans="1:6" x14ac:dyDescent="0.2">
      <c r="A24">
        <v>27</v>
      </c>
      <c r="B24">
        <v>2.5</v>
      </c>
      <c r="C24">
        <f t="shared" si="0"/>
        <v>10.8</v>
      </c>
    </row>
    <row r="25" spans="1:6" x14ac:dyDescent="0.2">
      <c r="A25">
        <v>25</v>
      </c>
      <c r="B25">
        <v>2.6</v>
      </c>
      <c r="C25">
        <f t="shared" si="0"/>
        <v>10</v>
      </c>
    </row>
    <row r="26" spans="1:6" x14ac:dyDescent="0.2">
      <c r="A26">
        <v>21.5</v>
      </c>
      <c r="B26">
        <v>2.7</v>
      </c>
      <c r="C26">
        <f t="shared" si="0"/>
        <v>8.6</v>
      </c>
    </row>
    <row r="27" spans="1:6" x14ac:dyDescent="0.2">
      <c r="A27">
        <v>20</v>
      </c>
      <c r="B27">
        <v>2.8</v>
      </c>
      <c r="C27">
        <f t="shared" si="0"/>
        <v>8</v>
      </c>
    </row>
    <row r="29" spans="1:6" x14ac:dyDescent="0.2">
      <c r="A29">
        <f>AVERAGE(A2:A27)</f>
        <v>27.111538461538462</v>
      </c>
    </row>
    <row r="30" spans="1:6" x14ac:dyDescent="0.2">
      <c r="A30">
        <f>A29/100</f>
        <v>0.27111538461538465</v>
      </c>
    </row>
    <row r="31" spans="1:6" x14ac:dyDescent="0.2">
      <c r="C31">
        <f>MAX(A2:A27)</f>
        <v>34.5</v>
      </c>
    </row>
    <row r="32" spans="1:6" x14ac:dyDescent="0.2">
      <c r="A32" t="s">
        <v>15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Lofty</dc:creator>
  <cp:lastModifiedBy>James Lofty</cp:lastModifiedBy>
  <dcterms:created xsi:type="dcterms:W3CDTF">2023-07-19T12:21:58Z</dcterms:created>
  <dcterms:modified xsi:type="dcterms:W3CDTF">2025-01-13T08:15:15Z</dcterms:modified>
</cp:coreProperties>
</file>