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Taff Project/experimental data/MP_river_discharge/NEW/12-02-2024/"/>
    </mc:Choice>
  </mc:AlternateContent>
  <xr:revisionPtr revIDLastSave="743" documentId="8_{D3952669-5110-D145-99B8-5DC5E1A58E84}" xr6:coauthVersionLast="47" xr6:coauthVersionMax="47" xr10:uidLastSave="{69ED4216-E940-0A42-B5D1-3C61A5C252B3}"/>
  <bookViews>
    <workbookView xWindow="320" yWindow="500" windowWidth="19720" windowHeight="19300" activeTab="1" xr2:uid="{FC1A108D-15F7-2C42-BF32-58DCFB021631}"/>
  </bookViews>
  <sheets>
    <sheet name="site 1" sheetId="1" r:id="rId1"/>
    <sheet name="site 2" sheetId="3" r:id="rId2"/>
    <sheet name="site 3" sheetId="4" r:id="rId3"/>
    <sheet name="site 4" sheetId="6" r:id="rId4"/>
    <sheet name="site 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" l="1"/>
  <c r="I20" i="3"/>
  <c r="H20" i="3"/>
  <c r="G5" i="3"/>
  <c r="C22" i="3"/>
  <c r="C22" i="4"/>
  <c r="C19" i="1"/>
  <c r="C24" i="6"/>
  <c r="G28" i="6"/>
  <c r="F12" i="6"/>
  <c r="G32" i="8"/>
  <c r="F14" i="8"/>
  <c r="G26" i="1" l="1"/>
  <c r="G27" i="1"/>
  <c r="F13" i="8"/>
  <c r="F12" i="8"/>
  <c r="F9" i="6"/>
  <c r="F10" i="6"/>
  <c r="F11" i="6"/>
  <c r="F8" i="6"/>
  <c r="G28" i="4"/>
  <c r="F11" i="4"/>
  <c r="F10" i="4"/>
  <c r="G27" i="3"/>
  <c r="F10" i="3"/>
  <c r="F11" i="3"/>
  <c r="F12" i="3"/>
  <c r="F9" i="3"/>
  <c r="F10" i="1"/>
  <c r="F11" i="1"/>
  <c r="F12" i="1"/>
  <c r="F9" i="1"/>
  <c r="G33" i="8" l="1"/>
  <c r="G34" i="8" s="1"/>
  <c r="G35" i="8" s="1"/>
  <c r="G29" i="6"/>
  <c r="G30" i="6" s="1"/>
  <c r="G31" i="6" s="1"/>
  <c r="G29" i="4"/>
  <c r="G30" i="4" s="1"/>
  <c r="G31" i="4" s="1"/>
  <c r="G28" i="3"/>
  <c r="G29" i="3" s="1"/>
  <c r="G30" i="3" s="1"/>
  <c r="G28" i="1"/>
  <c r="G29" i="1" s="1"/>
  <c r="G10" i="1" l="1"/>
  <c r="H10" i="1"/>
  <c r="G11" i="3"/>
  <c r="G20" i="1"/>
  <c r="I20" i="1" s="1"/>
  <c r="G25" i="8"/>
  <c r="I25" i="8"/>
  <c r="C25" i="8"/>
  <c r="H20" i="1"/>
  <c r="G5" i="1"/>
  <c r="H5" i="1"/>
  <c r="G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5" i="8"/>
  <c r="H25" i="8" s="1"/>
  <c r="H16" i="4"/>
  <c r="H21" i="4"/>
  <c r="H6" i="6"/>
  <c r="H7" i="6"/>
  <c r="H8" i="6"/>
  <c r="H9" i="6"/>
  <c r="H21" i="6" s="1"/>
  <c r="H10" i="6"/>
  <c r="H11" i="6"/>
  <c r="H12" i="6"/>
  <c r="H13" i="6"/>
  <c r="H14" i="6"/>
  <c r="H15" i="6"/>
  <c r="H16" i="6"/>
  <c r="H5" i="6"/>
  <c r="I21" i="4"/>
  <c r="H6" i="4"/>
  <c r="H7" i="4"/>
  <c r="H8" i="4"/>
  <c r="H9" i="4"/>
  <c r="H10" i="4"/>
  <c r="H11" i="4"/>
  <c r="H12" i="4"/>
  <c r="H13" i="4"/>
  <c r="H14" i="4"/>
  <c r="H15" i="4"/>
  <c r="H17" i="4"/>
  <c r="H18" i="4"/>
  <c r="H5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5" i="3"/>
  <c r="H6" i="1"/>
  <c r="H7" i="1"/>
  <c r="H8" i="1"/>
  <c r="H9" i="1"/>
  <c r="H11" i="1"/>
  <c r="H12" i="1"/>
  <c r="H13" i="1"/>
  <c r="H14" i="1"/>
  <c r="H15" i="1"/>
  <c r="H16" i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16" i="6"/>
  <c r="G15" i="6"/>
  <c r="G14" i="6"/>
  <c r="G13" i="6"/>
  <c r="G12" i="6"/>
  <c r="G11" i="6"/>
  <c r="G10" i="6"/>
  <c r="G9" i="6"/>
  <c r="G8" i="6"/>
  <c r="G7" i="6"/>
  <c r="G6" i="6"/>
  <c r="G5" i="6"/>
  <c r="G18" i="4"/>
  <c r="G15" i="4"/>
  <c r="G16" i="4"/>
  <c r="G17" i="4"/>
  <c r="G14" i="4"/>
  <c r="G13" i="4"/>
  <c r="G12" i="4"/>
  <c r="G11" i="4"/>
  <c r="G10" i="4"/>
  <c r="G9" i="4"/>
  <c r="G8" i="4"/>
  <c r="G7" i="4"/>
  <c r="G6" i="4"/>
  <c r="G5" i="4"/>
  <c r="G21" i="4" s="1"/>
  <c r="G6" i="1"/>
  <c r="G7" i="1"/>
  <c r="G8" i="1"/>
  <c r="G9" i="1"/>
  <c r="G11" i="1"/>
  <c r="G12" i="1"/>
  <c r="G13" i="1"/>
  <c r="G14" i="1"/>
  <c r="G15" i="1"/>
  <c r="G16" i="1"/>
  <c r="G6" i="3"/>
  <c r="G7" i="3"/>
  <c r="G8" i="3"/>
  <c r="G9" i="3"/>
  <c r="G10" i="3"/>
  <c r="G12" i="3"/>
  <c r="G13" i="3"/>
  <c r="G14" i="3"/>
  <c r="G15" i="3"/>
  <c r="G16" i="3"/>
  <c r="G17" i="3"/>
  <c r="G18" i="3"/>
  <c r="G21" i="6" l="1"/>
  <c r="I21" i="6" s="1"/>
</calcChain>
</file>

<file path=xl/sharedStrings.xml><?xml version="1.0" encoding="utf-8"?>
<sst xmlns="http://schemas.openxmlformats.org/spreadsheetml/2006/main" count="35" uniqueCount="6">
  <si>
    <t>width</t>
  </si>
  <si>
    <t>depth</t>
  </si>
  <si>
    <t>TOT</t>
  </si>
  <si>
    <t xml:space="preserve">interval </t>
  </si>
  <si>
    <t>area</t>
  </si>
  <si>
    <t>avg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</si>
</sst>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AF85-9830-8448-8F9D-08F6BCF247D7}">
  <dimension ref="A2:I29"/>
  <sheetViews>
    <sheetView workbookViewId="0">
      <selection activeCell="C19" sqref="C19"/>
    </sheetView>
  </sheetViews>
  <sheetFormatPr baseColWidth="10" defaultRowHeight="16" x14ac:dyDescent="0.2"/>
  <sheetData>
    <row r="2" spans="1:8" x14ac:dyDescent="0.2">
      <c r="A2" t="s">
        <v>0</v>
      </c>
      <c r="B2">
        <v>1.7</v>
      </c>
      <c r="C2" t="s">
        <v>3</v>
      </c>
      <c r="D2">
        <v>0.1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0.14000000000000001</v>
      </c>
      <c r="D5">
        <v>0.08</v>
      </c>
      <c r="E5">
        <v>6.9000000000000006E-2</v>
      </c>
      <c r="G5">
        <f>$D$2*C5*((D5+E5)/2)</f>
        <v>1.0430000000000003E-3</v>
      </c>
      <c r="H5">
        <f>C5*D$2</f>
        <v>1.4000000000000002E-2</v>
      </c>
    </row>
    <row r="6" spans="1:8" x14ac:dyDescent="0.2">
      <c r="B6">
        <v>2</v>
      </c>
      <c r="C6">
        <v>0.17</v>
      </c>
      <c r="D6">
        <v>0.28799999999999998</v>
      </c>
      <c r="E6">
        <v>0.38100000000000001</v>
      </c>
      <c r="G6">
        <f t="shared" ref="G6:G16" si="0">$D$2*C6*((D6+E6)/2)</f>
        <v>5.6865000000000006E-3</v>
      </c>
      <c r="H6">
        <f t="shared" ref="H6:H16" si="1">C6*D$2</f>
        <v>1.7000000000000001E-2</v>
      </c>
    </row>
    <row r="7" spans="1:8" x14ac:dyDescent="0.2">
      <c r="B7">
        <v>3</v>
      </c>
      <c r="C7">
        <v>0.183</v>
      </c>
      <c r="D7">
        <v>0.22</v>
      </c>
      <c r="E7">
        <v>0.38500000000000001</v>
      </c>
      <c r="G7">
        <f t="shared" si="0"/>
        <v>5.5357499999999999E-3</v>
      </c>
      <c r="H7">
        <f t="shared" si="1"/>
        <v>1.83E-2</v>
      </c>
    </row>
    <row r="8" spans="1:8" x14ac:dyDescent="0.2">
      <c r="B8">
        <v>4</v>
      </c>
      <c r="C8">
        <v>0.186</v>
      </c>
      <c r="D8">
        <v>0.45300000000000001</v>
      </c>
      <c r="E8">
        <v>0.54300000000000004</v>
      </c>
      <c r="G8">
        <f t="shared" si="0"/>
        <v>9.2628000000000016E-3</v>
      </c>
      <c r="H8">
        <f t="shared" si="1"/>
        <v>1.8600000000000002E-2</v>
      </c>
    </row>
    <row r="9" spans="1:8" x14ac:dyDescent="0.2">
      <c r="B9">
        <v>5</v>
      </c>
      <c r="C9">
        <v>0.217</v>
      </c>
      <c r="D9">
        <v>0.63100000000000001</v>
      </c>
      <c r="E9">
        <v>0.64700000000000002</v>
      </c>
      <c r="F9">
        <f>AVERAGE(D8:E8)</f>
        <v>0.498</v>
      </c>
      <c r="G9">
        <f t="shared" si="0"/>
        <v>1.38663E-2</v>
      </c>
      <c r="H9">
        <f t="shared" si="1"/>
        <v>2.1700000000000001E-2</v>
      </c>
    </row>
    <row r="10" spans="1:8" x14ac:dyDescent="0.2">
      <c r="B10">
        <v>6</v>
      </c>
      <c r="C10">
        <v>0.217</v>
      </c>
      <c r="D10">
        <v>0.65500000000000003</v>
      </c>
      <c r="E10">
        <v>0.66700000000000004</v>
      </c>
      <c r="F10">
        <f>AVERAGE(D9:E9)</f>
        <v>0.63900000000000001</v>
      </c>
      <c r="G10">
        <f t="shared" si="0"/>
        <v>1.4343700000000001E-2</v>
      </c>
      <c r="H10">
        <f t="shared" si="1"/>
        <v>2.1700000000000001E-2</v>
      </c>
    </row>
    <row r="11" spans="1:8" x14ac:dyDescent="0.2">
      <c r="B11">
        <v>7</v>
      </c>
      <c r="C11">
        <v>0.224</v>
      </c>
      <c r="D11">
        <v>0.56799999999999995</v>
      </c>
      <c r="E11">
        <v>0.60599999999999998</v>
      </c>
      <c r="F11">
        <f>AVERAGE(D10:E10)</f>
        <v>0.66100000000000003</v>
      </c>
      <c r="G11">
        <f t="shared" si="0"/>
        <v>1.31488E-2</v>
      </c>
      <c r="H11">
        <f t="shared" si="1"/>
        <v>2.2400000000000003E-2</v>
      </c>
    </row>
    <row r="12" spans="1:8" x14ac:dyDescent="0.2">
      <c r="B12">
        <v>8</v>
      </c>
      <c r="C12">
        <v>0.115</v>
      </c>
      <c r="D12">
        <v>0.35499999999999998</v>
      </c>
      <c r="E12">
        <v>0.432</v>
      </c>
      <c r="F12">
        <f>AVERAGE(D11:E11)</f>
        <v>0.58699999999999997</v>
      </c>
      <c r="G12">
        <f t="shared" si="0"/>
        <v>4.5252499999999998E-3</v>
      </c>
      <c r="H12">
        <f t="shared" si="1"/>
        <v>1.1500000000000002E-2</v>
      </c>
    </row>
    <row r="13" spans="1:8" x14ac:dyDescent="0.2">
      <c r="B13">
        <v>9</v>
      </c>
      <c r="C13">
        <v>0.109</v>
      </c>
      <c r="D13">
        <v>0.38500000000000001</v>
      </c>
      <c r="E13">
        <v>0.49399999999999999</v>
      </c>
      <c r="G13">
        <f t="shared" si="0"/>
        <v>4.7905500000000002E-3</v>
      </c>
      <c r="H13">
        <f t="shared" si="1"/>
        <v>1.09E-2</v>
      </c>
    </row>
    <row r="14" spans="1:8" x14ac:dyDescent="0.2">
      <c r="B14">
        <v>10</v>
      </c>
      <c r="C14">
        <v>0.20799999999999999</v>
      </c>
      <c r="D14">
        <v>0.432</v>
      </c>
      <c r="E14">
        <v>0.55500000000000005</v>
      </c>
      <c r="G14">
        <f t="shared" si="0"/>
        <v>1.0264800000000001E-2</v>
      </c>
      <c r="H14">
        <f t="shared" si="1"/>
        <v>2.0799999999999999E-2</v>
      </c>
    </row>
    <row r="15" spans="1:8" x14ac:dyDescent="0.2">
      <c r="B15">
        <v>11</v>
      </c>
      <c r="C15">
        <v>0.192</v>
      </c>
      <c r="D15">
        <v>0.44700000000000001</v>
      </c>
      <c r="E15">
        <v>0.57199999999999995</v>
      </c>
      <c r="G15">
        <f t="shared" si="0"/>
        <v>9.7824000000000001E-3</v>
      </c>
      <c r="H15">
        <f t="shared" si="1"/>
        <v>1.9200000000000002E-2</v>
      </c>
    </row>
    <row r="16" spans="1:8" x14ac:dyDescent="0.2">
      <c r="B16">
        <v>12</v>
      </c>
      <c r="C16">
        <v>0.2</v>
      </c>
      <c r="D16">
        <v>0.45200000000000001</v>
      </c>
      <c r="E16">
        <v>0.56799999999999995</v>
      </c>
      <c r="G16">
        <f t="shared" si="0"/>
        <v>1.0200000000000002E-2</v>
      </c>
      <c r="H16">
        <f t="shared" si="1"/>
        <v>2.0000000000000004E-2</v>
      </c>
    </row>
    <row r="19" spans="3:9" x14ac:dyDescent="0.2">
      <c r="C19">
        <f>MAX(C5:C16)</f>
        <v>0.224</v>
      </c>
    </row>
    <row r="20" spans="3:9" x14ac:dyDescent="0.2">
      <c r="F20" t="s">
        <v>2</v>
      </c>
      <c r="G20">
        <f>SUM(G5:G16)</f>
        <v>0.10244985000000001</v>
      </c>
      <c r="H20">
        <f>SUM(H5:H16)</f>
        <v>0.21610000000000001</v>
      </c>
      <c r="I20">
        <f>G20/H20</f>
        <v>0.47408537714021287</v>
      </c>
    </row>
    <row r="25" spans="3:9" x14ac:dyDescent="0.2">
      <c r="F25" t="s">
        <v>4</v>
      </c>
      <c r="G25">
        <v>0.1</v>
      </c>
    </row>
    <row r="26" spans="3:9" x14ac:dyDescent="0.2">
      <c r="F26" t="s">
        <v>5</v>
      </c>
      <c r="G26">
        <f>AVERAGE(F9:F12)</f>
        <v>0.59624999999999995</v>
      </c>
    </row>
    <row r="27" spans="3:9" x14ac:dyDescent="0.2">
      <c r="G27">
        <f>G25*G26</f>
        <v>5.9624999999999997E-2</v>
      </c>
    </row>
    <row r="28" spans="3:9" x14ac:dyDescent="0.2">
      <c r="G28">
        <f>G27*300</f>
        <v>17.887499999999999</v>
      </c>
    </row>
    <row r="29" spans="3:9" x14ac:dyDescent="0.2">
      <c r="G29">
        <f>G28*1000</f>
        <v>17887.5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EDC8-EC28-9B45-B8B6-B2B3C8D914AD}">
  <dimension ref="A2:I30"/>
  <sheetViews>
    <sheetView tabSelected="1" workbookViewId="0">
      <selection activeCell="G21" sqref="G21"/>
    </sheetView>
  </sheetViews>
  <sheetFormatPr baseColWidth="10" defaultRowHeight="16" x14ac:dyDescent="0.2"/>
  <sheetData>
    <row r="2" spans="1:8" x14ac:dyDescent="0.2">
      <c r="A2" t="s">
        <v>0</v>
      </c>
      <c r="B2">
        <v>1.6</v>
      </c>
      <c r="C2" t="s">
        <v>3</v>
      </c>
      <c r="D2">
        <v>0.1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0.222</v>
      </c>
      <c r="D5">
        <v>-3.5999999999999997E-2</v>
      </c>
      <c r="E5">
        <v>-1.4E-2</v>
      </c>
      <c r="G5">
        <f>$D$2*C5*((D5+E5)/2)</f>
        <v>-5.5499999999999994E-4</v>
      </c>
      <c r="H5">
        <f>C5*D$2</f>
        <v>2.2200000000000001E-2</v>
      </c>
    </row>
    <row r="6" spans="1:8" x14ac:dyDescent="0.2">
      <c r="B6">
        <v>2</v>
      </c>
      <c r="C6">
        <v>0.23499999999999999</v>
      </c>
      <c r="D6">
        <v>5.6000000000000001E-2</v>
      </c>
      <c r="E6">
        <v>5.2999999999999999E-2</v>
      </c>
      <c r="G6">
        <f t="shared" ref="G6:G18" si="0">$D$2*C6*((D6+E6)/2)</f>
        <v>1.28075E-3</v>
      </c>
      <c r="H6">
        <f t="shared" ref="H6:H18" si="1">C6*D$2</f>
        <v>2.35E-2</v>
      </c>
    </row>
    <row r="7" spans="1:8" x14ac:dyDescent="0.2">
      <c r="B7">
        <v>3</v>
      </c>
      <c r="C7">
        <v>0.23699999999999999</v>
      </c>
      <c r="D7">
        <v>0.58299999999999996</v>
      </c>
      <c r="E7">
        <v>0.77100000000000002</v>
      </c>
      <c r="G7">
        <f t="shared" si="0"/>
        <v>1.6044900000000001E-2</v>
      </c>
      <c r="H7">
        <f t="shared" si="1"/>
        <v>2.3699999999999999E-2</v>
      </c>
    </row>
    <row r="8" spans="1:8" x14ac:dyDescent="0.2">
      <c r="B8">
        <v>4</v>
      </c>
      <c r="C8">
        <v>0.218</v>
      </c>
      <c r="D8">
        <v>0.66800000000000004</v>
      </c>
      <c r="E8">
        <v>1.004</v>
      </c>
      <c r="G8">
        <f t="shared" si="0"/>
        <v>1.8224800000000003E-2</v>
      </c>
      <c r="H8">
        <f t="shared" si="1"/>
        <v>2.18E-2</v>
      </c>
    </row>
    <row r="9" spans="1:8" x14ac:dyDescent="0.2">
      <c r="B9">
        <v>5</v>
      </c>
      <c r="C9">
        <v>0.21199999999999999</v>
      </c>
      <c r="D9">
        <v>0.69699999999999995</v>
      </c>
      <c r="E9">
        <v>0.89200000000000002</v>
      </c>
      <c r="F9">
        <f>AVERAGE(D9:E9)</f>
        <v>0.79449999999999998</v>
      </c>
      <c r="G9">
        <f t="shared" si="0"/>
        <v>1.6843400000000001E-2</v>
      </c>
      <c r="H9">
        <f t="shared" si="1"/>
        <v>2.12E-2</v>
      </c>
    </row>
    <row r="10" spans="1:8" x14ac:dyDescent="0.2">
      <c r="B10">
        <v>6</v>
      </c>
      <c r="C10">
        <v>0.222</v>
      </c>
      <c r="D10">
        <v>0.53400000000000003</v>
      </c>
      <c r="E10">
        <v>0.879</v>
      </c>
      <c r="F10">
        <f t="shared" ref="F10:F12" si="2">AVERAGE(D10:E10)</f>
        <v>0.70650000000000002</v>
      </c>
      <c r="G10">
        <f t="shared" si="0"/>
        <v>1.5684300000000002E-2</v>
      </c>
      <c r="H10">
        <f t="shared" si="1"/>
        <v>2.2200000000000001E-2</v>
      </c>
    </row>
    <row r="11" spans="1:8" x14ac:dyDescent="0.2">
      <c r="B11">
        <v>7</v>
      </c>
      <c r="C11">
        <v>0.20499999999999999</v>
      </c>
      <c r="D11">
        <v>0.28999999999999998</v>
      </c>
      <c r="E11">
        <v>0.72699999999999998</v>
      </c>
      <c r="F11">
        <f t="shared" si="2"/>
        <v>0.50849999999999995</v>
      </c>
      <c r="G11">
        <f t="shared" si="0"/>
        <v>1.0424249999999999E-2</v>
      </c>
      <c r="H11">
        <f t="shared" si="1"/>
        <v>2.0500000000000001E-2</v>
      </c>
    </row>
    <row r="12" spans="1:8" x14ac:dyDescent="0.2">
      <c r="B12">
        <v>8</v>
      </c>
      <c r="C12">
        <v>0.20200000000000001</v>
      </c>
      <c r="D12">
        <v>0.68600000000000005</v>
      </c>
      <c r="E12">
        <v>1.044</v>
      </c>
      <c r="F12">
        <f t="shared" si="2"/>
        <v>0.86499999999999999</v>
      </c>
      <c r="G12">
        <f t="shared" si="0"/>
        <v>1.7473000000000002E-2</v>
      </c>
      <c r="H12">
        <f t="shared" si="1"/>
        <v>2.0200000000000003E-2</v>
      </c>
    </row>
    <row r="13" spans="1:8" x14ac:dyDescent="0.2">
      <c r="B13">
        <v>9</v>
      </c>
      <c r="C13">
        <v>0.17599999999999999</v>
      </c>
      <c r="D13">
        <v>0.14499999999999999</v>
      </c>
      <c r="E13">
        <v>0.91200000000000003</v>
      </c>
      <c r="G13">
        <f t="shared" si="0"/>
        <v>9.3016000000000001E-3</v>
      </c>
      <c r="H13">
        <f t="shared" si="1"/>
        <v>1.7600000000000001E-2</v>
      </c>
    </row>
    <row r="14" spans="1:8" x14ac:dyDescent="0.2">
      <c r="B14">
        <v>10</v>
      </c>
      <c r="C14">
        <v>0.159</v>
      </c>
      <c r="D14">
        <v>0.60599999999999998</v>
      </c>
      <c r="E14">
        <v>0.44900000000000001</v>
      </c>
      <c r="G14">
        <f t="shared" si="0"/>
        <v>8.3872500000000006E-3</v>
      </c>
      <c r="H14">
        <f t="shared" si="1"/>
        <v>1.5900000000000001E-2</v>
      </c>
    </row>
    <row r="15" spans="1:8" x14ac:dyDescent="0.2">
      <c r="B15">
        <v>11</v>
      </c>
      <c r="C15">
        <v>0.123</v>
      </c>
      <c r="D15">
        <v>0.313</v>
      </c>
      <c r="E15">
        <v>0.24</v>
      </c>
      <c r="G15">
        <f t="shared" si="0"/>
        <v>3.4009499999999998E-3</v>
      </c>
      <c r="H15">
        <f t="shared" si="1"/>
        <v>1.23E-2</v>
      </c>
    </row>
    <row r="16" spans="1:8" x14ac:dyDescent="0.2">
      <c r="B16">
        <v>12</v>
      </c>
      <c r="C16">
        <v>0.17399999999999999</v>
      </c>
      <c r="D16">
        <v>0.15</v>
      </c>
      <c r="E16">
        <v>0.216</v>
      </c>
      <c r="G16">
        <f t="shared" si="0"/>
        <v>3.1841999999999999E-3</v>
      </c>
      <c r="H16">
        <f t="shared" si="1"/>
        <v>1.7399999999999999E-2</v>
      </c>
    </row>
    <row r="17" spans="2:9" x14ac:dyDescent="0.2">
      <c r="B17">
        <v>13</v>
      </c>
      <c r="C17">
        <v>0.16900000000000001</v>
      </c>
      <c r="D17">
        <v>0.06</v>
      </c>
      <c r="E17">
        <v>0.11</v>
      </c>
      <c r="G17">
        <f t="shared" si="0"/>
        <v>1.4365000000000001E-3</v>
      </c>
      <c r="H17">
        <f t="shared" si="1"/>
        <v>1.6900000000000002E-2</v>
      </c>
    </row>
    <row r="18" spans="2:9" x14ac:dyDescent="0.2">
      <c r="B18">
        <v>14</v>
      </c>
      <c r="C18">
        <v>0.154</v>
      </c>
      <c r="D18">
        <v>1.2E-2</v>
      </c>
      <c r="E18">
        <v>4.7E-2</v>
      </c>
      <c r="G18">
        <f t="shared" si="0"/>
        <v>4.5429999999999998E-4</v>
      </c>
      <c r="H18">
        <f t="shared" si="1"/>
        <v>1.54E-2</v>
      </c>
    </row>
    <row r="20" spans="2:9" x14ac:dyDescent="0.2">
      <c r="F20" t="s">
        <v>2</v>
      </c>
      <c r="G20">
        <f>SUM(G5:G18)</f>
        <v>0.1215852</v>
      </c>
      <c r="H20">
        <f>SUM(H5:H18)</f>
        <v>0.27080000000000004</v>
      </c>
      <c r="I20">
        <f>G20/H20</f>
        <v>0.44898522895125548</v>
      </c>
    </row>
    <row r="22" spans="2:9" x14ac:dyDescent="0.2">
      <c r="C22">
        <f>MAX(C5:C18)</f>
        <v>0.23699999999999999</v>
      </c>
    </row>
    <row r="26" spans="2:9" x14ac:dyDescent="0.2">
      <c r="F26" t="s">
        <v>4</v>
      </c>
      <c r="G26">
        <v>0.1</v>
      </c>
    </row>
    <row r="27" spans="2:9" x14ac:dyDescent="0.2">
      <c r="F27" t="s">
        <v>5</v>
      </c>
      <c r="G27">
        <f>AVERAGE(F9:F12)</f>
        <v>0.71862500000000007</v>
      </c>
    </row>
    <row r="28" spans="2:9" x14ac:dyDescent="0.2">
      <c r="G28">
        <f>G26*G27</f>
        <v>7.186250000000001E-2</v>
      </c>
    </row>
    <row r="29" spans="2:9" x14ac:dyDescent="0.2">
      <c r="G29">
        <f>G28*300</f>
        <v>21.558750000000003</v>
      </c>
    </row>
    <row r="30" spans="2:9" x14ac:dyDescent="0.2">
      <c r="G30">
        <f>G29*1000</f>
        <v>21558.750000000004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364D-001D-4541-830E-F091158E4170}">
  <dimension ref="A2:I31"/>
  <sheetViews>
    <sheetView workbookViewId="0">
      <selection activeCell="C23" sqref="C23"/>
    </sheetView>
  </sheetViews>
  <sheetFormatPr baseColWidth="10" defaultRowHeight="16" x14ac:dyDescent="0.2"/>
  <sheetData>
    <row r="2" spans="1:8" x14ac:dyDescent="0.2">
      <c r="A2" t="s">
        <v>0</v>
      </c>
      <c r="B2">
        <v>2.8</v>
      </c>
      <c r="C2" t="s">
        <v>3</v>
      </c>
      <c r="D2">
        <v>0.2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9.0999999999999998E-2</v>
      </c>
      <c r="D5">
        <v>-1.4999999999999999E-2</v>
      </c>
      <c r="E5">
        <v>-3.2000000000000001E-2</v>
      </c>
      <c r="G5">
        <f>$D$2*C5*((D5+E5)/2)</f>
        <v>-4.2770000000000004E-4</v>
      </c>
      <c r="H5">
        <f>C5*D$2</f>
        <v>1.8200000000000001E-2</v>
      </c>
    </row>
    <row r="6" spans="1:8" x14ac:dyDescent="0.2">
      <c r="B6">
        <v>2</v>
      </c>
      <c r="C6">
        <v>0.156</v>
      </c>
      <c r="D6">
        <v>0.106</v>
      </c>
      <c r="E6">
        <v>0.152</v>
      </c>
      <c r="G6">
        <f t="shared" ref="G6:G17" si="0">$D$2*C6*((D6+E6)/2)</f>
        <v>4.0248000000000003E-3</v>
      </c>
      <c r="H6">
        <f t="shared" ref="H6:H18" si="1">C6*D$2</f>
        <v>3.1200000000000002E-2</v>
      </c>
    </row>
    <row r="7" spans="1:8" x14ac:dyDescent="0.2">
      <c r="B7">
        <v>3</v>
      </c>
      <c r="C7">
        <v>0.20300000000000001</v>
      </c>
      <c r="D7">
        <v>0.26600000000000001</v>
      </c>
      <c r="E7">
        <v>0.23699999999999999</v>
      </c>
      <c r="G7">
        <f t="shared" si="0"/>
        <v>1.0210900000000002E-2</v>
      </c>
      <c r="H7">
        <f t="shared" si="1"/>
        <v>4.0600000000000004E-2</v>
      </c>
    </row>
    <row r="8" spans="1:8" x14ac:dyDescent="0.2">
      <c r="B8">
        <v>4</v>
      </c>
      <c r="C8">
        <v>0.20599999999999999</v>
      </c>
      <c r="D8">
        <v>0.25</v>
      </c>
      <c r="E8">
        <v>0.374</v>
      </c>
      <c r="G8">
        <f t="shared" si="0"/>
        <v>1.28544E-2</v>
      </c>
      <c r="H8">
        <f t="shared" si="1"/>
        <v>4.1200000000000001E-2</v>
      </c>
    </row>
    <row r="9" spans="1:8" x14ac:dyDescent="0.2">
      <c r="B9">
        <v>5</v>
      </c>
      <c r="C9">
        <v>0.184</v>
      </c>
      <c r="D9">
        <v>0.32500000000000001</v>
      </c>
      <c r="E9">
        <v>0.35299999999999998</v>
      </c>
      <c r="G9">
        <f t="shared" si="0"/>
        <v>1.2475199999999999E-2</v>
      </c>
      <c r="H9">
        <f t="shared" si="1"/>
        <v>3.6799999999999999E-2</v>
      </c>
    </row>
    <row r="10" spans="1:8" x14ac:dyDescent="0.2">
      <c r="B10">
        <v>6</v>
      </c>
      <c r="C10">
        <v>0.18</v>
      </c>
      <c r="D10">
        <v>0.34699999999999998</v>
      </c>
      <c r="E10">
        <v>0.42899999999999999</v>
      </c>
      <c r="F10">
        <f>AVERAGE(D10:E10)</f>
        <v>0.38800000000000001</v>
      </c>
      <c r="G10">
        <f t="shared" si="0"/>
        <v>1.3968E-2</v>
      </c>
      <c r="H10">
        <f t="shared" si="1"/>
        <v>3.5999999999999997E-2</v>
      </c>
    </row>
    <row r="11" spans="1:8" x14ac:dyDescent="0.2">
      <c r="B11">
        <v>7</v>
      </c>
      <c r="C11">
        <v>0.191</v>
      </c>
      <c r="D11">
        <v>0.36299999999999999</v>
      </c>
      <c r="E11">
        <v>0.41599999999999998</v>
      </c>
      <c r="F11">
        <f>AVERAGE(D11:E11)</f>
        <v>0.38949999999999996</v>
      </c>
      <c r="G11">
        <f t="shared" si="0"/>
        <v>1.48789E-2</v>
      </c>
      <c r="H11">
        <f t="shared" si="1"/>
        <v>3.8200000000000005E-2</v>
      </c>
    </row>
    <row r="12" spans="1:8" x14ac:dyDescent="0.2">
      <c r="B12">
        <v>8</v>
      </c>
      <c r="C12">
        <v>0.19400000000000001</v>
      </c>
      <c r="D12">
        <v>0.33500000000000002</v>
      </c>
      <c r="E12">
        <v>0.35499999999999998</v>
      </c>
      <c r="G12">
        <f t="shared" si="0"/>
        <v>1.3385999999999999E-2</v>
      </c>
      <c r="H12">
        <f t="shared" si="1"/>
        <v>3.8800000000000001E-2</v>
      </c>
    </row>
    <row r="13" spans="1:8" x14ac:dyDescent="0.2">
      <c r="B13">
        <v>9</v>
      </c>
      <c r="C13">
        <v>0.217</v>
      </c>
      <c r="D13">
        <v>0.22600000000000001</v>
      </c>
      <c r="E13">
        <v>0.40600000000000003</v>
      </c>
      <c r="G13">
        <f t="shared" si="0"/>
        <v>1.37144E-2</v>
      </c>
      <c r="H13">
        <f t="shared" si="1"/>
        <v>4.3400000000000001E-2</v>
      </c>
    </row>
    <row r="14" spans="1:8" x14ac:dyDescent="0.2">
      <c r="B14">
        <v>10</v>
      </c>
      <c r="C14">
        <v>0.19600000000000001</v>
      </c>
      <c r="D14">
        <v>2.3E-2</v>
      </c>
      <c r="E14">
        <v>0.182</v>
      </c>
      <c r="G14">
        <f t="shared" si="0"/>
        <v>4.0180000000000007E-3</v>
      </c>
      <c r="H14">
        <f t="shared" si="1"/>
        <v>3.9200000000000006E-2</v>
      </c>
    </row>
    <row r="15" spans="1:8" x14ac:dyDescent="0.2">
      <c r="B15">
        <v>11</v>
      </c>
      <c r="C15">
        <v>0.217</v>
      </c>
      <c r="D15">
        <v>0.126</v>
      </c>
      <c r="E15">
        <v>0.17100000000000001</v>
      </c>
      <c r="G15">
        <f t="shared" si="0"/>
        <v>6.4449000000000008E-3</v>
      </c>
      <c r="H15">
        <f t="shared" si="1"/>
        <v>4.3400000000000001E-2</v>
      </c>
    </row>
    <row r="16" spans="1:8" x14ac:dyDescent="0.2">
      <c r="B16">
        <v>12</v>
      </c>
      <c r="C16">
        <v>0.255</v>
      </c>
      <c r="D16">
        <v>0.12</v>
      </c>
      <c r="E16">
        <v>0.17</v>
      </c>
      <c r="G16">
        <f t="shared" si="0"/>
        <v>7.3950000000000014E-3</v>
      </c>
      <c r="H16">
        <f>C16*D$2</f>
        <v>5.1000000000000004E-2</v>
      </c>
    </row>
    <row r="17" spans="2:9" x14ac:dyDescent="0.2">
      <c r="B17">
        <v>13</v>
      </c>
      <c r="C17">
        <v>0.27700000000000002</v>
      </c>
      <c r="D17">
        <v>0.21</v>
      </c>
      <c r="E17">
        <v>0.23300000000000001</v>
      </c>
      <c r="G17">
        <f t="shared" si="0"/>
        <v>1.2271100000000002E-2</v>
      </c>
      <c r="H17">
        <f t="shared" si="1"/>
        <v>5.5400000000000005E-2</v>
      </c>
    </row>
    <row r="18" spans="2:9" x14ac:dyDescent="0.2">
      <c r="B18">
        <v>14</v>
      </c>
      <c r="C18">
        <v>0.251</v>
      </c>
      <c r="D18">
        <v>3.5999999999999997E-2</v>
      </c>
      <c r="E18">
        <v>7.6999999999999999E-2</v>
      </c>
      <c r="G18">
        <f>$D$2*C18*((D18+E18)/2)</f>
        <v>2.8362999999999999E-3</v>
      </c>
      <c r="H18">
        <f t="shared" si="1"/>
        <v>5.0200000000000002E-2</v>
      </c>
    </row>
    <row r="21" spans="2:9" x14ac:dyDescent="0.2">
      <c r="F21" t="s">
        <v>2</v>
      </c>
      <c r="G21">
        <f>SUM(G5:G19)</f>
        <v>0.1280502</v>
      </c>
      <c r="H21">
        <f>SUM(H5:H18)</f>
        <v>0.5636000000000001</v>
      </c>
      <c r="I21">
        <f>G21/H21</f>
        <v>0.22720049680624552</v>
      </c>
    </row>
    <row r="22" spans="2:9" x14ac:dyDescent="0.2">
      <c r="C22">
        <f>MAX(C5:C18)</f>
        <v>0.27700000000000002</v>
      </c>
    </row>
    <row r="27" spans="2:9" x14ac:dyDescent="0.2">
      <c r="F27" t="s">
        <v>4</v>
      </c>
      <c r="G27">
        <v>0.1</v>
      </c>
    </row>
    <row r="28" spans="2:9" x14ac:dyDescent="0.2">
      <c r="F28" t="s">
        <v>5</v>
      </c>
      <c r="G28">
        <f>AVERAGE(F10:F11)</f>
        <v>0.38874999999999998</v>
      </c>
    </row>
    <row r="29" spans="2:9" x14ac:dyDescent="0.2">
      <c r="G29">
        <f>G27*G28</f>
        <v>3.8875E-2</v>
      </c>
    </row>
    <row r="30" spans="2:9" x14ac:dyDescent="0.2">
      <c r="G30">
        <f>G29*300</f>
        <v>11.6625</v>
      </c>
    </row>
    <row r="31" spans="2:9" x14ac:dyDescent="0.2">
      <c r="G31">
        <f>G30*1000</f>
        <v>11662.5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DBFF-41A4-7649-B5B9-0557F673A818}">
  <dimension ref="A2:I31"/>
  <sheetViews>
    <sheetView workbookViewId="0">
      <selection activeCell="C24" sqref="C24"/>
    </sheetView>
  </sheetViews>
  <sheetFormatPr baseColWidth="10" defaultRowHeight="16" x14ac:dyDescent="0.2"/>
  <sheetData>
    <row r="2" spans="1:8" x14ac:dyDescent="0.2">
      <c r="A2" t="s">
        <v>0</v>
      </c>
      <c r="B2">
        <v>1.7</v>
      </c>
      <c r="C2" t="s">
        <v>3</v>
      </c>
      <c r="D2">
        <v>0.1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0.1</v>
      </c>
      <c r="D5">
        <v>0.21099999999999999</v>
      </c>
      <c r="E5">
        <v>0.20499999999999999</v>
      </c>
      <c r="G5">
        <f>$D$2*C5*((D5+E5)/2)</f>
        <v>2.0800000000000003E-3</v>
      </c>
      <c r="H5">
        <f>C5*D$2</f>
        <v>1.0000000000000002E-2</v>
      </c>
    </row>
    <row r="6" spans="1:8" x14ac:dyDescent="0.2">
      <c r="B6">
        <v>2</v>
      </c>
      <c r="C6">
        <v>0.39400000000000002</v>
      </c>
      <c r="D6">
        <v>0.08</v>
      </c>
      <c r="E6">
        <v>0.40799999999999997</v>
      </c>
      <c r="G6">
        <f t="shared" ref="G6:G16" si="0">$D$2*C6*((D6+E6)/2)</f>
        <v>9.6136000000000017E-3</v>
      </c>
      <c r="H6">
        <f t="shared" ref="H6:H16" si="1">C6*D$2</f>
        <v>3.9400000000000004E-2</v>
      </c>
    </row>
    <row r="7" spans="1:8" x14ac:dyDescent="0.2">
      <c r="B7">
        <v>3</v>
      </c>
      <c r="C7">
        <v>0.39600000000000002</v>
      </c>
      <c r="D7">
        <v>0.25800000000000001</v>
      </c>
      <c r="E7">
        <v>0.48099999999999998</v>
      </c>
      <c r="G7">
        <f t="shared" si="0"/>
        <v>1.4632200000000001E-2</v>
      </c>
      <c r="H7">
        <f t="shared" si="1"/>
        <v>3.9600000000000003E-2</v>
      </c>
    </row>
    <row r="8" spans="1:8" x14ac:dyDescent="0.2">
      <c r="B8">
        <v>4</v>
      </c>
      <c r="C8">
        <v>0.375</v>
      </c>
      <c r="D8">
        <v>0.47599999999999998</v>
      </c>
      <c r="E8">
        <v>0.623</v>
      </c>
      <c r="F8">
        <f>AVERAGE(D8:E8)</f>
        <v>0.54949999999999999</v>
      </c>
      <c r="G8">
        <f t="shared" si="0"/>
        <v>2.0606250000000003E-2</v>
      </c>
      <c r="H8">
        <f t="shared" si="1"/>
        <v>3.7500000000000006E-2</v>
      </c>
    </row>
    <row r="9" spans="1:8" x14ac:dyDescent="0.2">
      <c r="B9">
        <v>5</v>
      </c>
      <c r="C9">
        <v>0.33600000000000002</v>
      </c>
      <c r="D9">
        <v>0.52900000000000003</v>
      </c>
      <c r="E9">
        <v>0.74299999999999999</v>
      </c>
      <c r="F9">
        <f t="shared" ref="F9:F12" si="2">AVERAGE(D9:E9)</f>
        <v>0.63600000000000001</v>
      </c>
      <c r="G9">
        <f t="shared" si="0"/>
        <v>2.1369600000000002E-2</v>
      </c>
      <c r="H9">
        <f t="shared" si="1"/>
        <v>3.3600000000000005E-2</v>
      </c>
    </row>
    <row r="10" spans="1:8" x14ac:dyDescent="0.2">
      <c r="B10">
        <v>6</v>
      </c>
      <c r="C10">
        <v>0.315</v>
      </c>
      <c r="D10">
        <v>0.505</v>
      </c>
      <c r="E10">
        <v>0.65300000000000002</v>
      </c>
      <c r="F10">
        <f t="shared" si="2"/>
        <v>0.57899999999999996</v>
      </c>
      <c r="G10">
        <f t="shared" si="0"/>
        <v>1.8238499999999998E-2</v>
      </c>
      <c r="H10">
        <f t="shared" si="1"/>
        <v>3.15E-2</v>
      </c>
    </row>
    <row r="11" spans="1:8" x14ac:dyDescent="0.2">
      <c r="B11">
        <v>7</v>
      </c>
      <c r="C11">
        <v>0.309</v>
      </c>
      <c r="D11">
        <v>0.501</v>
      </c>
      <c r="E11">
        <v>0.60899999999999999</v>
      </c>
      <c r="F11">
        <f t="shared" si="2"/>
        <v>0.55499999999999994</v>
      </c>
      <c r="G11">
        <f t="shared" si="0"/>
        <v>1.7149499999999998E-2</v>
      </c>
      <c r="H11">
        <f t="shared" si="1"/>
        <v>3.09E-2</v>
      </c>
    </row>
    <row r="12" spans="1:8" x14ac:dyDescent="0.2">
      <c r="B12">
        <v>8</v>
      </c>
      <c r="C12">
        <v>0.28299999999999997</v>
      </c>
      <c r="D12">
        <v>0.52400000000000002</v>
      </c>
      <c r="E12">
        <v>0.58699999999999997</v>
      </c>
      <c r="F12">
        <f t="shared" si="2"/>
        <v>0.55549999999999999</v>
      </c>
      <c r="G12">
        <f t="shared" si="0"/>
        <v>1.5720649999999999E-2</v>
      </c>
      <c r="H12">
        <f t="shared" si="1"/>
        <v>2.8299999999999999E-2</v>
      </c>
    </row>
    <row r="13" spans="1:8" x14ac:dyDescent="0.2">
      <c r="B13">
        <v>9</v>
      </c>
      <c r="C13">
        <v>0.27</v>
      </c>
      <c r="D13">
        <v>0.58799999999999997</v>
      </c>
      <c r="E13">
        <v>0.51400000000000001</v>
      </c>
      <c r="G13">
        <f t="shared" si="0"/>
        <v>1.4877E-2</v>
      </c>
      <c r="H13">
        <f t="shared" si="1"/>
        <v>2.7000000000000003E-2</v>
      </c>
    </row>
    <row r="14" spans="1:8" x14ac:dyDescent="0.2">
      <c r="B14">
        <v>10</v>
      </c>
      <c r="C14">
        <v>0.17399999999999999</v>
      </c>
      <c r="D14">
        <v>0.26600000000000001</v>
      </c>
      <c r="E14">
        <v>0.17299999999999999</v>
      </c>
      <c r="G14">
        <f t="shared" si="0"/>
        <v>3.8192999999999999E-3</v>
      </c>
      <c r="H14">
        <f t="shared" si="1"/>
        <v>1.7399999999999999E-2</v>
      </c>
    </row>
    <row r="15" spans="1:8" x14ac:dyDescent="0.2">
      <c r="B15">
        <v>11</v>
      </c>
      <c r="C15">
        <v>0.19600000000000001</v>
      </c>
      <c r="D15">
        <v>7.1999999999999995E-2</v>
      </c>
      <c r="E15">
        <v>5.2999999999999999E-2</v>
      </c>
      <c r="G15">
        <f t="shared" si="0"/>
        <v>1.2250000000000002E-3</v>
      </c>
      <c r="H15">
        <f t="shared" si="1"/>
        <v>1.9600000000000003E-2</v>
      </c>
    </row>
    <row r="16" spans="1:8" x14ac:dyDescent="0.2">
      <c r="B16">
        <v>12</v>
      </c>
      <c r="C16">
        <v>0.16400000000000001</v>
      </c>
      <c r="D16">
        <v>-3.4000000000000002E-2</v>
      </c>
      <c r="E16">
        <v>-7.0999999999999994E-2</v>
      </c>
      <c r="G16">
        <f t="shared" si="0"/>
        <v>-8.61E-4</v>
      </c>
      <c r="H16">
        <f t="shared" si="1"/>
        <v>1.6400000000000001E-2</v>
      </c>
    </row>
    <row r="21" spans="3:9" x14ac:dyDescent="0.2">
      <c r="F21" t="s">
        <v>2</v>
      </c>
      <c r="G21">
        <f>SUM(G5:G19)</f>
        <v>0.1384706</v>
      </c>
      <c r="H21">
        <f>SUM(H5:H16)</f>
        <v>0.33120000000000005</v>
      </c>
      <c r="I21">
        <f>G21/H21</f>
        <v>0.41808756038647338</v>
      </c>
    </row>
    <row r="24" spans="3:9" x14ac:dyDescent="0.2">
      <c r="C24">
        <f>MAX(C5:C16)</f>
        <v>0.39600000000000002</v>
      </c>
    </row>
    <row r="27" spans="3:9" x14ac:dyDescent="0.2">
      <c r="F27" t="s">
        <v>4</v>
      </c>
      <c r="G27">
        <v>0.1</v>
      </c>
    </row>
    <row r="28" spans="3:9" x14ac:dyDescent="0.2">
      <c r="F28" t="s">
        <v>5</v>
      </c>
      <c r="G28">
        <f>AVERAGE(F8:F11)</f>
        <v>0.57987499999999992</v>
      </c>
    </row>
    <row r="29" spans="3:9" x14ac:dyDescent="0.2">
      <c r="G29">
        <f>G27*G28</f>
        <v>5.7987499999999997E-2</v>
      </c>
    </row>
    <row r="30" spans="3:9" x14ac:dyDescent="0.2">
      <c r="G30">
        <f>G29*300</f>
        <v>17.396249999999998</v>
      </c>
    </row>
    <row r="31" spans="3:9" x14ac:dyDescent="0.2">
      <c r="G31">
        <f>G30*1000</f>
        <v>17396.25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EBDD-58C8-9148-9C18-12E6742346CB}">
  <dimension ref="A2:I35"/>
  <sheetViews>
    <sheetView workbookViewId="0">
      <selection activeCell="G35" sqref="G35"/>
    </sheetView>
  </sheetViews>
  <sheetFormatPr baseColWidth="10" defaultRowHeight="16" x14ac:dyDescent="0.2"/>
  <sheetData>
    <row r="2" spans="1:8" x14ac:dyDescent="0.2">
      <c r="A2" t="s">
        <v>0</v>
      </c>
      <c r="B2">
        <v>3.6</v>
      </c>
      <c r="C2" t="s">
        <v>3</v>
      </c>
      <c r="D2">
        <v>0.2</v>
      </c>
    </row>
    <row r="4" spans="1:8" x14ac:dyDescent="0.2">
      <c r="B4" t="s">
        <v>0</v>
      </c>
      <c r="C4" t="s">
        <v>1</v>
      </c>
      <c r="D4">
        <v>0.2</v>
      </c>
      <c r="E4">
        <v>0.8</v>
      </c>
    </row>
    <row r="5" spans="1:8" x14ac:dyDescent="0.2">
      <c r="B5">
        <v>1</v>
      </c>
      <c r="C5">
        <v>0.22800000000000001</v>
      </c>
      <c r="D5">
        <v>0.03</v>
      </c>
      <c r="E5">
        <v>0.108</v>
      </c>
      <c r="G5">
        <f>$D$2*C5*((D5+E5)/2)</f>
        <v>3.1464000000000006E-3</v>
      </c>
      <c r="H5">
        <f>C5*D$2</f>
        <v>4.5600000000000002E-2</v>
      </c>
    </row>
    <row r="6" spans="1:8" x14ac:dyDescent="0.2">
      <c r="B6">
        <v>2</v>
      </c>
      <c r="C6">
        <v>0.28899999999999998</v>
      </c>
      <c r="D6">
        <v>0.114</v>
      </c>
      <c r="E6">
        <v>0.214</v>
      </c>
      <c r="G6">
        <f t="shared" ref="G6:G21" si="0">$D$2*C6*((D6+E6)/2)</f>
        <v>9.4792000000000001E-3</v>
      </c>
      <c r="H6">
        <f t="shared" ref="H6:H21" si="1">C6*D$2</f>
        <v>5.7799999999999997E-2</v>
      </c>
    </row>
    <row r="7" spans="1:8" x14ac:dyDescent="0.2">
      <c r="B7">
        <v>3</v>
      </c>
      <c r="C7">
        <v>0.34300000000000003</v>
      </c>
      <c r="D7">
        <v>0.52700000000000002</v>
      </c>
      <c r="E7">
        <v>0.54400000000000004</v>
      </c>
      <c r="G7">
        <f t="shared" si="0"/>
        <v>3.6735300000000012E-2</v>
      </c>
      <c r="H7">
        <f t="shared" si="1"/>
        <v>6.8600000000000008E-2</v>
      </c>
    </row>
    <row r="8" spans="1:8" x14ac:dyDescent="0.2">
      <c r="B8">
        <v>4</v>
      </c>
      <c r="C8">
        <v>0.33800000000000002</v>
      </c>
      <c r="D8">
        <v>0.54700000000000004</v>
      </c>
      <c r="E8">
        <v>0.66400000000000003</v>
      </c>
      <c r="G8">
        <f t="shared" si="0"/>
        <v>4.0931800000000004E-2</v>
      </c>
      <c r="H8">
        <f t="shared" si="1"/>
        <v>6.7600000000000007E-2</v>
      </c>
    </row>
    <row r="9" spans="1:8" x14ac:dyDescent="0.2">
      <c r="B9">
        <v>5</v>
      </c>
      <c r="C9">
        <v>0.309</v>
      </c>
      <c r="D9">
        <v>0.52100000000000002</v>
      </c>
      <c r="E9">
        <v>0.64700000000000002</v>
      </c>
      <c r="G9">
        <f t="shared" si="0"/>
        <v>3.6091200000000004E-2</v>
      </c>
      <c r="H9">
        <f t="shared" si="1"/>
        <v>6.1800000000000001E-2</v>
      </c>
    </row>
    <row r="10" spans="1:8" x14ac:dyDescent="0.2">
      <c r="B10">
        <v>6</v>
      </c>
      <c r="C10">
        <v>0.28799999999999998</v>
      </c>
      <c r="D10">
        <v>0.439</v>
      </c>
      <c r="E10">
        <v>0.67300000000000004</v>
      </c>
      <c r="G10">
        <f t="shared" si="0"/>
        <v>3.2025600000000001E-2</v>
      </c>
      <c r="H10">
        <f t="shared" si="1"/>
        <v>5.7599999999999998E-2</v>
      </c>
    </row>
    <row r="11" spans="1:8" x14ac:dyDescent="0.2">
      <c r="B11">
        <v>7</v>
      </c>
      <c r="C11">
        <v>0.32400000000000001</v>
      </c>
      <c r="D11">
        <v>0.52600000000000002</v>
      </c>
      <c r="E11">
        <v>0.59</v>
      </c>
      <c r="G11">
        <f t="shared" si="0"/>
        <v>3.6158400000000007E-2</v>
      </c>
      <c r="H11">
        <f t="shared" si="1"/>
        <v>6.480000000000001E-2</v>
      </c>
    </row>
    <row r="12" spans="1:8" x14ac:dyDescent="0.2">
      <c r="B12">
        <v>8</v>
      </c>
      <c r="C12">
        <v>0.25700000000000001</v>
      </c>
      <c r="D12">
        <v>0.29799999999999999</v>
      </c>
      <c r="E12">
        <v>0.32200000000000001</v>
      </c>
      <c r="F12">
        <f>AVERAGE(D12:E12)</f>
        <v>0.31</v>
      </c>
      <c r="G12">
        <f t="shared" si="0"/>
        <v>1.5934E-2</v>
      </c>
      <c r="H12">
        <f t="shared" si="1"/>
        <v>5.1400000000000001E-2</v>
      </c>
    </row>
    <row r="13" spans="1:8" x14ac:dyDescent="0.2">
      <c r="B13">
        <v>9</v>
      </c>
      <c r="C13">
        <v>0.27900000000000003</v>
      </c>
      <c r="D13">
        <v>0.11600000000000001</v>
      </c>
      <c r="E13">
        <v>0.16900000000000001</v>
      </c>
      <c r="F13">
        <f>AVERAGE(D13:E13)</f>
        <v>0.14250000000000002</v>
      </c>
      <c r="G13">
        <f t="shared" si="0"/>
        <v>7.951500000000002E-3</v>
      </c>
      <c r="H13">
        <f t="shared" si="1"/>
        <v>5.5800000000000009E-2</v>
      </c>
    </row>
    <row r="14" spans="1:8" x14ac:dyDescent="0.2">
      <c r="B14">
        <v>10</v>
      </c>
      <c r="C14">
        <v>0.33300000000000002</v>
      </c>
      <c r="D14">
        <v>0.105</v>
      </c>
      <c r="E14">
        <v>0.158</v>
      </c>
      <c r="F14">
        <f>AVERAGE(D14:E14)</f>
        <v>0.13150000000000001</v>
      </c>
      <c r="G14">
        <f t="shared" si="0"/>
        <v>8.7579000000000008E-3</v>
      </c>
      <c r="H14">
        <f t="shared" si="1"/>
        <v>6.6600000000000006E-2</v>
      </c>
    </row>
    <row r="15" spans="1:8" x14ac:dyDescent="0.2">
      <c r="B15">
        <v>11</v>
      </c>
      <c r="C15">
        <v>0.313</v>
      </c>
      <c r="D15">
        <v>0.05</v>
      </c>
      <c r="E15">
        <v>0.154</v>
      </c>
      <c r="G15">
        <f t="shared" si="0"/>
        <v>6.3852000000000006E-3</v>
      </c>
      <c r="H15">
        <f t="shared" si="1"/>
        <v>6.2600000000000003E-2</v>
      </c>
    </row>
    <row r="16" spans="1:8" x14ac:dyDescent="0.2">
      <c r="B16">
        <v>12</v>
      </c>
      <c r="C16">
        <v>0.308</v>
      </c>
      <c r="D16">
        <v>0.14499999999999999</v>
      </c>
      <c r="E16">
        <v>0.26600000000000001</v>
      </c>
      <c r="G16">
        <f t="shared" si="0"/>
        <v>1.2658800000000001E-2</v>
      </c>
      <c r="H16">
        <f t="shared" si="1"/>
        <v>6.1600000000000002E-2</v>
      </c>
    </row>
    <row r="17" spans="2:9" x14ac:dyDescent="0.2">
      <c r="B17">
        <v>13</v>
      </c>
      <c r="C17">
        <v>0.30099999999999999</v>
      </c>
      <c r="D17">
        <v>0.112</v>
      </c>
      <c r="E17">
        <v>9.8000000000000004E-2</v>
      </c>
      <c r="G17">
        <f t="shared" si="0"/>
        <v>6.3210000000000011E-3</v>
      </c>
      <c r="H17">
        <f t="shared" si="1"/>
        <v>6.0200000000000004E-2</v>
      </c>
    </row>
    <row r="18" spans="2:9" x14ac:dyDescent="0.2">
      <c r="B18">
        <v>14</v>
      </c>
      <c r="C18">
        <v>0.32500000000000001</v>
      </c>
      <c r="D18">
        <v>-1.0999999999999999E-2</v>
      </c>
      <c r="E18">
        <v>0.01</v>
      </c>
      <c r="G18">
        <f t="shared" si="0"/>
        <v>-3.2499999999999977E-5</v>
      </c>
      <c r="H18">
        <f t="shared" si="1"/>
        <v>6.5000000000000002E-2</v>
      </c>
    </row>
    <row r="19" spans="2:9" x14ac:dyDescent="0.2">
      <c r="B19">
        <v>15</v>
      </c>
      <c r="C19">
        <v>0.26900000000000002</v>
      </c>
      <c r="D19">
        <v>-2.5000000000000001E-2</v>
      </c>
      <c r="E19">
        <v>-1.6E-2</v>
      </c>
      <c r="G19">
        <f t="shared" si="0"/>
        <v>-1.1029000000000002E-3</v>
      </c>
      <c r="H19">
        <f t="shared" si="1"/>
        <v>5.3800000000000008E-2</v>
      </c>
    </row>
    <row r="20" spans="2:9" x14ac:dyDescent="0.2">
      <c r="B20">
        <v>16</v>
      </c>
      <c r="C20">
        <v>0.32500000000000001</v>
      </c>
      <c r="D20">
        <v>-1.4999999999999999E-2</v>
      </c>
      <c r="E20">
        <v>-2.1999999999999999E-2</v>
      </c>
      <c r="G20">
        <f t="shared" si="0"/>
        <v>-1.2025E-3</v>
      </c>
      <c r="H20">
        <f t="shared" si="1"/>
        <v>6.5000000000000002E-2</v>
      </c>
    </row>
    <row r="21" spans="2:9" x14ac:dyDescent="0.2">
      <c r="B21">
        <v>17</v>
      </c>
      <c r="C21">
        <v>0.23699999999999999</v>
      </c>
      <c r="D21">
        <v>-1.4E-2</v>
      </c>
      <c r="E21">
        <v>-3.6999999999999998E-2</v>
      </c>
      <c r="G21">
        <f t="shared" si="0"/>
        <v>-1.2086999999999998E-3</v>
      </c>
      <c r="H21">
        <f t="shared" si="1"/>
        <v>4.7399999999999998E-2</v>
      </c>
    </row>
    <row r="25" spans="2:9" x14ac:dyDescent="0.2">
      <c r="C25">
        <f>MAX(C5:C21)</f>
        <v>0.34300000000000003</v>
      </c>
      <c r="F25" t="s">
        <v>2</v>
      </c>
      <c r="G25">
        <f>SUM(G5:G21)</f>
        <v>0.24902970000000008</v>
      </c>
      <c r="H25">
        <f>SUM(H5:H21)</f>
        <v>1.0131999999999999</v>
      </c>
      <c r="I25">
        <f>G25/H25</f>
        <v>0.24578533359652596</v>
      </c>
    </row>
    <row r="31" spans="2:9" x14ac:dyDescent="0.2">
      <c r="F31" t="s">
        <v>4</v>
      </c>
      <c r="G31">
        <v>0.1</v>
      </c>
    </row>
    <row r="32" spans="2:9" x14ac:dyDescent="0.2">
      <c r="F32" t="s">
        <v>5</v>
      </c>
      <c r="G32">
        <f>AVERAGE(F13:F14)</f>
        <v>0.13700000000000001</v>
      </c>
    </row>
    <row r="33" spans="7:7" x14ac:dyDescent="0.2">
      <c r="G33">
        <f>G31*G32</f>
        <v>1.3700000000000002E-2</v>
      </c>
    </row>
    <row r="34" spans="7:7" x14ac:dyDescent="0.2">
      <c r="G34">
        <f>G33*300</f>
        <v>4.1100000000000003</v>
      </c>
    </row>
    <row r="35" spans="7:7" x14ac:dyDescent="0.2">
      <c r="G35">
        <f>G34*1000</f>
        <v>4110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1</vt:lpstr>
      <vt:lpstr>site 2</vt:lpstr>
      <vt:lpstr>site 3</vt:lpstr>
      <vt:lpstr>site 4</vt:lpstr>
      <vt:lpstr>site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Lofty</dc:creator>
  <cp:lastModifiedBy>James Lofty</cp:lastModifiedBy>
  <dcterms:created xsi:type="dcterms:W3CDTF">2024-02-16T14:27:44Z</dcterms:created>
  <dcterms:modified xsi:type="dcterms:W3CDTF">2024-06-25T07:53:25Z</dcterms:modified>
</cp:coreProperties>
</file>