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thkopf\Documents\UROPNEW\inputData\inputData03_US\"/>
    </mc:Choice>
  </mc:AlternateContent>
  <bookViews>
    <workbookView xWindow="0" yWindow="0" windowWidth="25620" windowHeight="12195" activeTab="2"/>
  </bookViews>
  <sheets>
    <sheet name="v2" sheetId="1" r:id="rId1"/>
    <sheet name="v4" sheetId="2" r:id="rId2"/>
    <sheet name="v3" sheetId="3" r:id="rId3"/>
  </sheets>
  <calcPr calcId="162913"/>
</workbook>
</file>

<file path=xl/calcChain.xml><?xml version="1.0" encoding="utf-8"?>
<calcChain xmlns="http://schemas.openxmlformats.org/spreadsheetml/2006/main">
  <c r="D41" i="3" l="1"/>
  <c r="N40" i="3"/>
  <c r="M40" i="3"/>
  <c r="D40" i="3"/>
  <c r="N39" i="3"/>
  <c r="M39" i="3"/>
  <c r="D39" i="3"/>
  <c r="N38" i="3"/>
  <c r="M38" i="3"/>
  <c r="D38" i="3"/>
  <c r="N37" i="3"/>
  <c r="M37" i="3"/>
  <c r="D37" i="3"/>
  <c r="N36" i="3"/>
  <c r="M36" i="3"/>
  <c r="D36" i="3"/>
  <c r="N35" i="3"/>
  <c r="M35" i="3"/>
  <c r="D35" i="3"/>
  <c r="N34" i="3"/>
  <c r="M34" i="3"/>
  <c r="L34" i="3"/>
  <c r="D34" i="3"/>
  <c r="D33" i="3"/>
  <c r="N32" i="3"/>
  <c r="M32" i="3"/>
  <c r="D32" i="3"/>
  <c r="N31" i="3"/>
  <c r="M31" i="3"/>
  <c r="D31" i="3"/>
  <c r="N30" i="3"/>
  <c r="M30" i="3"/>
  <c r="D30" i="3"/>
  <c r="N29" i="3"/>
  <c r="M29" i="3"/>
  <c r="D29" i="3"/>
  <c r="N28" i="3"/>
  <c r="M28" i="3"/>
  <c r="D28" i="3"/>
  <c r="N27" i="3"/>
  <c r="M27" i="3"/>
  <c r="D27" i="3"/>
  <c r="N26" i="3"/>
  <c r="M26" i="3"/>
  <c r="Q26" i="3" s="1"/>
  <c r="L26" i="3"/>
  <c r="D26" i="3"/>
  <c r="D25" i="3"/>
  <c r="N24" i="3"/>
  <c r="M24" i="3"/>
  <c r="D24" i="3"/>
  <c r="N23" i="3"/>
  <c r="M23" i="3"/>
  <c r="D23" i="3"/>
  <c r="N22" i="3"/>
  <c r="M22" i="3"/>
  <c r="D22" i="3"/>
  <c r="N21" i="3"/>
  <c r="M21" i="3"/>
  <c r="D21" i="3"/>
  <c r="N20" i="3"/>
  <c r="M20" i="3"/>
  <c r="D20" i="3"/>
  <c r="N19" i="3"/>
  <c r="M19" i="3"/>
  <c r="D19" i="3"/>
  <c r="N18" i="3"/>
  <c r="M18" i="3"/>
  <c r="L18" i="3"/>
  <c r="Q21" i="3" s="1"/>
  <c r="D18" i="3"/>
  <c r="D17" i="3"/>
  <c r="N16" i="3"/>
  <c r="M16" i="3"/>
  <c r="D16" i="3"/>
  <c r="N15" i="3"/>
  <c r="M15" i="3"/>
  <c r="D15" i="3"/>
  <c r="N14" i="3"/>
  <c r="M14" i="3"/>
  <c r="D14" i="3"/>
  <c r="N13" i="3"/>
  <c r="M13" i="3"/>
  <c r="D13" i="3"/>
  <c r="N12" i="3"/>
  <c r="M12" i="3"/>
  <c r="D12" i="3"/>
  <c r="N11" i="3"/>
  <c r="M11" i="3"/>
  <c r="D11" i="3"/>
  <c r="N10" i="3"/>
  <c r="M10" i="3"/>
  <c r="Q10" i="3" s="1"/>
  <c r="L10" i="3"/>
  <c r="D10" i="3"/>
  <c r="D9" i="3"/>
  <c r="N8" i="3"/>
  <c r="M8" i="3"/>
  <c r="D8" i="3"/>
  <c r="N7" i="3"/>
  <c r="M7" i="3"/>
  <c r="D7" i="3"/>
  <c r="N6" i="3"/>
  <c r="M6" i="3"/>
  <c r="D6" i="3"/>
  <c r="N5" i="3"/>
  <c r="M5" i="3"/>
  <c r="D5" i="3"/>
  <c r="N4" i="3"/>
  <c r="M4" i="3"/>
  <c r="D4" i="3"/>
  <c r="N3" i="3"/>
  <c r="M3" i="3"/>
  <c r="D3" i="3"/>
  <c r="N2" i="3"/>
  <c r="M2" i="3"/>
  <c r="L2" i="3"/>
  <c r="D2" i="3"/>
  <c r="Q34" i="3" l="1"/>
  <c r="Q29" i="3"/>
  <c r="Q13" i="3"/>
  <c r="Q2" i="3"/>
  <c r="Q18" i="3"/>
  <c r="Q37" i="3"/>
  <c r="Q4" i="3"/>
  <c r="D41" i="2"/>
  <c r="N40" i="2"/>
  <c r="M40" i="2"/>
  <c r="D40" i="2"/>
  <c r="N39" i="2"/>
  <c r="M39" i="2"/>
  <c r="D39" i="2"/>
  <c r="N38" i="2"/>
  <c r="M38" i="2"/>
  <c r="D38" i="2"/>
  <c r="N37" i="2"/>
  <c r="M37" i="2"/>
  <c r="D37" i="2"/>
  <c r="N36" i="2"/>
  <c r="M36" i="2"/>
  <c r="D36" i="2"/>
  <c r="N35" i="2"/>
  <c r="M35" i="2"/>
  <c r="D35" i="2"/>
  <c r="N34" i="2"/>
  <c r="M34" i="2"/>
  <c r="L34" i="2"/>
  <c r="D34" i="2"/>
  <c r="D33" i="2"/>
  <c r="N32" i="2"/>
  <c r="M32" i="2"/>
  <c r="D32" i="2"/>
  <c r="N31" i="2"/>
  <c r="M31" i="2"/>
  <c r="D31" i="2"/>
  <c r="N30" i="2"/>
  <c r="M30" i="2"/>
  <c r="D30" i="2"/>
  <c r="N29" i="2"/>
  <c r="M29" i="2"/>
  <c r="D29" i="2"/>
  <c r="N28" i="2"/>
  <c r="M28" i="2"/>
  <c r="D28" i="2"/>
  <c r="N27" i="2"/>
  <c r="M27" i="2"/>
  <c r="D27" i="2"/>
  <c r="N26" i="2"/>
  <c r="M26" i="2"/>
  <c r="Q26" i="2" s="1"/>
  <c r="L26" i="2"/>
  <c r="D26" i="2"/>
  <c r="D25" i="2"/>
  <c r="N24" i="2"/>
  <c r="M24" i="2"/>
  <c r="D24" i="2"/>
  <c r="N23" i="2"/>
  <c r="M23" i="2"/>
  <c r="D23" i="2"/>
  <c r="N22" i="2"/>
  <c r="M22" i="2"/>
  <c r="D22" i="2"/>
  <c r="N21" i="2"/>
  <c r="M21" i="2"/>
  <c r="D21" i="2"/>
  <c r="N20" i="2"/>
  <c r="M20" i="2"/>
  <c r="D20" i="2"/>
  <c r="N19" i="2"/>
  <c r="M19" i="2"/>
  <c r="D19" i="2"/>
  <c r="N18" i="2"/>
  <c r="M18" i="2"/>
  <c r="L18" i="2"/>
  <c r="D18" i="2"/>
  <c r="D17" i="2"/>
  <c r="N16" i="2"/>
  <c r="M16" i="2"/>
  <c r="D16" i="2"/>
  <c r="N15" i="2"/>
  <c r="M15" i="2"/>
  <c r="D15" i="2"/>
  <c r="N14" i="2"/>
  <c r="M14" i="2"/>
  <c r="D14" i="2"/>
  <c r="N13" i="2"/>
  <c r="M13" i="2"/>
  <c r="D13" i="2"/>
  <c r="N12" i="2"/>
  <c r="M12" i="2"/>
  <c r="D12" i="2"/>
  <c r="N11" i="2"/>
  <c r="M11" i="2"/>
  <c r="D11" i="2"/>
  <c r="N10" i="2"/>
  <c r="M10" i="2"/>
  <c r="Q10" i="2" s="1"/>
  <c r="L10" i="2"/>
  <c r="Q13" i="2" s="1"/>
  <c r="D10" i="2"/>
  <c r="D9" i="2"/>
  <c r="N8" i="2"/>
  <c r="M8" i="2"/>
  <c r="D8" i="2"/>
  <c r="N7" i="2"/>
  <c r="M7" i="2"/>
  <c r="D7" i="2"/>
  <c r="N6" i="2"/>
  <c r="M6" i="2"/>
  <c r="D6" i="2"/>
  <c r="N5" i="2"/>
  <c r="M5" i="2"/>
  <c r="D5" i="2"/>
  <c r="N4" i="2"/>
  <c r="M4" i="2"/>
  <c r="D4" i="2"/>
  <c r="N3" i="2"/>
  <c r="M3" i="2"/>
  <c r="D3" i="2"/>
  <c r="N2" i="2"/>
  <c r="M2" i="2"/>
  <c r="L2" i="2"/>
  <c r="D2" i="2"/>
  <c r="Q21" i="2" l="1"/>
  <c r="Q18" i="2"/>
  <c r="Q34" i="2"/>
  <c r="Q29" i="2"/>
  <c r="Q2" i="2"/>
  <c r="Q37" i="2"/>
  <c r="Q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L18" i="1" l="1"/>
  <c r="L26" i="1"/>
  <c r="L34" i="1"/>
  <c r="L10" i="1"/>
  <c r="L2" i="1"/>
  <c r="N3" i="1" l="1"/>
  <c r="N4" i="1"/>
  <c r="N5" i="1"/>
  <c r="N6" i="1"/>
  <c r="N7" i="1"/>
  <c r="N8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2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2" i="1"/>
  <c r="Q4" i="1" l="1"/>
  <c r="Q13" i="1"/>
  <c r="Q21" i="1"/>
  <c r="Q29" i="1"/>
  <c r="Q34" i="1"/>
  <c r="Q26" i="1"/>
  <c r="Q18" i="1"/>
  <c r="Q10" i="1"/>
  <c r="Q2" i="1"/>
  <c r="Q37" i="1"/>
</calcChain>
</file>

<file path=xl/sharedStrings.xml><?xml version="1.0" encoding="utf-8"?>
<sst xmlns="http://schemas.openxmlformats.org/spreadsheetml/2006/main" count="303" uniqueCount="54">
  <si>
    <t>Contract</t>
  </si>
  <si>
    <t>Capacity</t>
  </si>
  <si>
    <t>Fixed Time to Warehouse</t>
  </si>
  <si>
    <t>Fixed Cost</t>
  </si>
  <si>
    <t>Variable Cost (mile)</t>
  </si>
  <si>
    <t>Target Depot City</t>
  </si>
  <si>
    <t>SF Carrier 01 ID</t>
  </si>
  <si>
    <t>San Francisco, California</t>
  </si>
  <si>
    <t>SF Carrier 02 CO</t>
  </si>
  <si>
    <t>SF Carrier 03 CO</t>
  </si>
  <si>
    <t>SF Carrier 04 CO</t>
  </si>
  <si>
    <t>SF Carrier 05 CO</t>
  </si>
  <si>
    <t>SF Carrier 06 CO</t>
  </si>
  <si>
    <t>SF Carrier 07 CO</t>
  </si>
  <si>
    <t>SF Carrier 08 SM</t>
  </si>
  <si>
    <t>DA Carrier 01 ID</t>
  </si>
  <si>
    <t>Dallas, Texas</t>
  </si>
  <si>
    <t>DA Carrier 02 CO</t>
  </si>
  <si>
    <t>DA Carrier 03 CO</t>
  </si>
  <si>
    <t>DA Carrier 04 CO</t>
  </si>
  <si>
    <t>DA Carrier 05 CO</t>
  </si>
  <si>
    <t>DA Carrier 06 CO</t>
  </si>
  <si>
    <t>DA Carrier 07 CO</t>
  </si>
  <si>
    <t>DA Carrier 08 SM</t>
  </si>
  <si>
    <t>PH Carrier 01 ID</t>
  </si>
  <si>
    <t>Philadelphia, Pennsylvania</t>
  </si>
  <si>
    <t>PH Carrier 02 CO</t>
  </si>
  <si>
    <t>PH Carrier 03 CO</t>
  </si>
  <si>
    <t>PH Carrier 04 SM</t>
  </si>
  <si>
    <t>PH Carrier 05 CO</t>
  </si>
  <si>
    <t>PH Carrier 06 CO</t>
  </si>
  <si>
    <t>PH Carrier 07 CO</t>
  </si>
  <si>
    <t>PH Carrier 08 SM</t>
  </si>
  <si>
    <t>AT Carrier 01 ID</t>
  </si>
  <si>
    <t>Atlanta, Georgia</t>
  </si>
  <si>
    <t>AT Carrier 02 CO</t>
  </si>
  <si>
    <t>AT Carrier 03 CO</t>
  </si>
  <si>
    <t>AT Carrier 04 CO</t>
  </si>
  <si>
    <t>AT Carrier 05 CO</t>
  </si>
  <si>
    <t>AT Carrier 06 CO</t>
  </si>
  <si>
    <t>AT Carrier 07 CO</t>
  </si>
  <si>
    <t>AT Carrier 08 SM</t>
  </si>
  <si>
    <t>WA Carrier 01 ID</t>
  </si>
  <si>
    <t>Washington D.C., Washington D.C.</t>
  </si>
  <si>
    <t>WA Carrier 02 CO</t>
  </si>
  <si>
    <t>WA Carrier 03 CO</t>
  </si>
  <si>
    <t>WA Carrier 04 CO</t>
  </si>
  <si>
    <t>WA Carrier 05 CO</t>
  </si>
  <si>
    <t>WA Carrier 06 CO</t>
  </si>
  <si>
    <t>WA Carrier 07 CO</t>
  </si>
  <si>
    <t>WA Carrier 08 SM</t>
  </si>
  <si>
    <t>capa</t>
  </si>
  <si>
    <t>av fixed time</t>
  </si>
  <si>
    <t>av var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</si>
</sst>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B2" sqref="B2:B41"/>
    </sheetView>
  </sheetViews>
  <sheetFormatPr defaultRowHeight="15" x14ac:dyDescent="0.25"/>
  <cols>
    <col min="4" max="4" width="24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10</v>
      </c>
      <c r="C2">
        <v>4</v>
      </c>
      <c r="D2" s="1">
        <f>E2/1.61/14968</f>
        <v>1.6183593322068444E-4</v>
      </c>
      <c r="E2">
        <v>3.9</v>
      </c>
      <c r="F2" t="s">
        <v>7</v>
      </c>
      <c r="K2" t="s">
        <v>51</v>
      </c>
      <c r="L2">
        <f>SUM(B2:B8)</f>
        <v>60</v>
      </c>
      <c r="M2">
        <f>B2*C2</f>
        <v>40</v>
      </c>
      <c r="N2">
        <f>B2*E2</f>
        <v>39</v>
      </c>
      <c r="P2" t="s">
        <v>52</v>
      </c>
      <c r="Q2">
        <f>SUM(M2:M8)/L2</f>
        <v>9.25</v>
      </c>
    </row>
    <row r="3" spans="1:17" x14ac:dyDescent="0.25">
      <c r="A3" t="s">
        <v>8</v>
      </c>
      <c r="B3">
        <v>17</v>
      </c>
      <c r="C3">
        <v>8</v>
      </c>
      <c r="D3" s="1">
        <f t="shared" ref="D3:D41" si="0">E3/1.61/14968</f>
        <v>1.4523737596728093E-4</v>
      </c>
      <c r="E3">
        <v>3.5</v>
      </c>
      <c r="F3" t="s">
        <v>7</v>
      </c>
      <c r="M3">
        <f t="shared" ref="M3:M40" si="1">B3*C3</f>
        <v>136</v>
      </c>
      <c r="N3">
        <f t="shared" ref="N3:N40" si="2">B3*E3</f>
        <v>59.5</v>
      </c>
    </row>
    <row r="4" spans="1:17" x14ac:dyDescent="0.25">
      <c r="A4" t="s">
        <v>9</v>
      </c>
      <c r="B4">
        <v>16</v>
      </c>
      <c r="C4">
        <v>9</v>
      </c>
      <c r="D4" s="1">
        <f t="shared" si="0"/>
        <v>1.5353665459398271E-4</v>
      </c>
      <c r="E4">
        <v>3.7</v>
      </c>
      <c r="F4" t="s">
        <v>7</v>
      </c>
      <c r="M4">
        <f t="shared" si="1"/>
        <v>144</v>
      </c>
      <c r="N4">
        <f t="shared" si="2"/>
        <v>59.2</v>
      </c>
      <c r="P4" t="s">
        <v>53</v>
      </c>
      <c r="Q4">
        <f>SUM(N2:N8)/L2</f>
        <v>3.5766666666666662</v>
      </c>
    </row>
    <row r="5" spans="1:17" x14ac:dyDescent="0.25">
      <c r="A5" t="s">
        <v>10</v>
      </c>
      <c r="B5">
        <v>3</v>
      </c>
      <c r="C5">
        <v>11</v>
      </c>
      <c r="D5" s="1">
        <f t="shared" si="0"/>
        <v>1.4108773665393005E-4</v>
      </c>
      <c r="E5">
        <v>3.4</v>
      </c>
      <c r="F5" t="s">
        <v>7</v>
      </c>
      <c r="M5">
        <f t="shared" si="1"/>
        <v>33</v>
      </c>
      <c r="N5">
        <f t="shared" si="2"/>
        <v>10.199999999999999</v>
      </c>
    </row>
    <row r="6" spans="1:17" x14ac:dyDescent="0.25">
      <c r="A6" t="s">
        <v>11</v>
      </c>
      <c r="B6">
        <v>7</v>
      </c>
      <c r="C6">
        <v>13</v>
      </c>
      <c r="D6" s="1">
        <f t="shared" si="0"/>
        <v>1.4523737596728093E-4</v>
      </c>
      <c r="E6">
        <v>3.5</v>
      </c>
      <c r="F6" t="s">
        <v>7</v>
      </c>
      <c r="M6">
        <f t="shared" si="1"/>
        <v>91</v>
      </c>
      <c r="N6">
        <f t="shared" si="2"/>
        <v>24.5</v>
      </c>
    </row>
    <row r="7" spans="1:17" x14ac:dyDescent="0.25">
      <c r="A7" t="s">
        <v>12</v>
      </c>
      <c r="B7">
        <v>4</v>
      </c>
      <c r="C7">
        <v>15</v>
      </c>
      <c r="D7" s="1">
        <f t="shared" si="0"/>
        <v>1.2448917940052651E-4</v>
      </c>
      <c r="E7">
        <v>3</v>
      </c>
      <c r="F7" t="s">
        <v>7</v>
      </c>
      <c r="M7">
        <f t="shared" si="1"/>
        <v>60</v>
      </c>
      <c r="N7">
        <f t="shared" si="2"/>
        <v>12</v>
      </c>
    </row>
    <row r="8" spans="1:17" x14ac:dyDescent="0.25">
      <c r="A8" t="s">
        <v>13</v>
      </c>
      <c r="B8">
        <v>3</v>
      </c>
      <c r="C8">
        <v>17</v>
      </c>
      <c r="D8" s="1">
        <f t="shared" si="0"/>
        <v>1.4108773665393005E-4</v>
      </c>
      <c r="E8">
        <v>3.4</v>
      </c>
      <c r="F8" t="s">
        <v>7</v>
      </c>
      <c r="M8">
        <f t="shared" si="1"/>
        <v>51</v>
      </c>
      <c r="N8">
        <f t="shared" si="2"/>
        <v>10.199999999999999</v>
      </c>
    </row>
    <row r="9" spans="1:17" x14ac:dyDescent="0.25">
      <c r="A9" t="s">
        <v>14</v>
      </c>
      <c r="B9">
        <v>100000</v>
      </c>
      <c r="C9">
        <v>26</v>
      </c>
      <c r="D9" s="1">
        <f t="shared" si="0"/>
        <v>3.8176681682828125E-4</v>
      </c>
      <c r="E9">
        <v>9.1999999999999993</v>
      </c>
      <c r="F9" t="s">
        <v>7</v>
      </c>
    </row>
    <row r="10" spans="1:17" x14ac:dyDescent="0.25">
      <c r="A10" t="s">
        <v>15</v>
      </c>
      <c r="B10">
        <v>10</v>
      </c>
      <c r="C10">
        <v>4</v>
      </c>
      <c r="D10" s="1">
        <f t="shared" si="0"/>
        <v>1.3278845802722826E-4</v>
      </c>
      <c r="E10">
        <v>3.2</v>
      </c>
      <c r="F10" t="s">
        <v>16</v>
      </c>
      <c r="K10" t="s">
        <v>51</v>
      </c>
      <c r="L10">
        <f>SUM(B10:B16)</f>
        <v>80</v>
      </c>
      <c r="M10">
        <f t="shared" si="1"/>
        <v>40</v>
      </c>
      <c r="N10">
        <f t="shared" si="2"/>
        <v>32</v>
      </c>
      <c r="P10" t="s">
        <v>52</v>
      </c>
      <c r="Q10">
        <f>SUM(M10:M16)/L10</f>
        <v>13.012499999999999</v>
      </c>
    </row>
    <row r="11" spans="1:17" x14ac:dyDescent="0.25">
      <c r="A11" t="s">
        <v>17</v>
      </c>
      <c r="B11">
        <v>15</v>
      </c>
      <c r="C11">
        <v>9</v>
      </c>
      <c r="D11" s="1">
        <f t="shared" si="0"/>
        <v>1.1204026146047385E-4</v>
      </c>
      <c r="E11">
        <v>2.7</v>
      </c>
      <c r="F11" t="s">
        <v>16</v>
      </c>
      <c r="M11">
        <f t="shared" si="1"/>
        <v>135</v>
      </c>
      <c r="N11">
        <f t="shared" si="2"/>
        <v>40.5</v>
      </c>
    </row>
    <row r="12" spans="1:17" x14ac:dyDescent="0.25">
      <c r="A12" t="s">
        <v>18</v>
      </c>
      <c r="B12">
        <v>21</v>
      </c>
      <c r="C12">
        <v>10</v>
      </c>
      <c r="D12" s="1">
        <f t="shared" si="0"/>
        <v>1.2448917940052651E-4</v>
      </c>
      <c r="E12">
        <v>3</v>
      </c>
      <c r="F12" t="s">
        <v>16</v>
      </c>
      <c r="M12">
        <f t="shared" si="1"/>
        <v>210</v>
      </c>
      <c r="N12">
        <f t="shared" si="2"/>
        <v>63</v>
      </c>
    </row>
    <row r="13" spans="1:17" x14ac:dyDescent="0.25">
      <c r="A13" t="s">
        <v>19</v>
      </c>
      <c r="B13">
        <v>14</v>
      </c>
      <c r="C13">
        <v>15</v>
      </c>
      <c r="D13" s="1">
        <f t="shared" si="0"/>
        <v>1.1204026146047385E-4</v>
      </c>
      <c r="E13">
        <v>2.7</v>
      </c>
      <c r="F13" t="s">
        <v>16</v>
      </c>
      <c r="M13">
        <f t="shared" si="1"/>
        <v>210</v>
      </c>
      <c r="N13">
        <f t="shared" si="2"/>
        <v>37.800000000000004</v>
      </c>
      <c r="P13" t="s">
        <v>53</v>
      </c>
      <c r="Q13">
        <f>SUM(N10:N16)/L10</f>
        <v>2.7875000000000001</v>
      </c>
    </row>
    <row r="14" spans="1:17" x14ac:dyDescent="0.25">
      <c r="A14" t="s">
        <v>20</v>
      </c>
      <c r="B14">
        <v>5</v>
      </c>
      <c r="C14">
        <v>20</v>
      </c>
      <c r="D14" s="1">
        <f t="shared" si="0"/>
        <v>1.0789062214712296E-4</v>
      </c>
      <c r="E14">
        <v>2.6</v>
      </c>
      <c r="F14" t="s">
        <v>16</v>
      </c>
      <c r="M14">
        <f t="shared" si="1"/>
        <v>100</v>
      </c>
      <c r="N14">
        <f t="shared" si="2"/>
        <v>13</v>
      </c>
    </row>
    <row r="15" spans="1:17" x14ac:dyDescent="0.25">
      <c r="A15" t="s">
        <v>21</v>
      </c>
      <c r="B15">
        <v>7</v>
      </c>
      <c r="C15">
        <v>22</v>
      </c>
      <c r="D15" s="1">
        <f t="shared" si="0"/>
        <v>1.0374098283377208E-4</v>
      </c>
      <c r="E15">
        <v>2.5</v>
      </c>
      <c r="F15" t="s">
        <v>16</v>
      </c>
      <c r="M15">
        <f t="shared" si="1"/>
        <v>154</v>
      </c>
      <c r="N15">
        <f t="shared" si="2"/>
        <v>17.5</v>
      </c>
    </row>
    <row r="16" spans="1:17" x14ac:dyDescent="0.25">
      <c r="A16" t="s">
        <v>22</v>
      </c>
      <c r="B16">
        <v>8</v>
      </c>
      <c r="C16">
        <v>24</v>
      </c>
      <c r="D16" s="1">
        <f t="shared" si="0"/>
        <v>9.9591343520421204E-5</v>
      </c>
      <c r="E16">
        <v>2.4</v>
      </c>
      <c r="F16" t="s">
        <v>16</v>
      </c>
      <c r="M16">
        <f t="shared" si="1"/>
        <v>192</v>
      </c>
      <c r="N16">
        <f t="shared" si="2"/>
        <v>19.2</v>
      </c>
    </row>
    <row r="17" spans="1:17" x14ac:dyDescent="0.25">
      <c r="A17" t="s">
        <v>23</v>
      </c>
      <c r="B17">
        <v>100000</v>
      </c>
      <c r="C17">
        <v>26</v>
      </c>
      <c r="D17" s="1">
        <f t="shared" si="0"/>
        <v>2.8632511262121095E-4</v>
      </c>
      <c r="E17">
        <v>6.9</v>
      </c>
      <c r="F17" t="s">
        <v>16</v>
      </c>
    </row>
    <row r="18" spans="1:17" x14ac:dyDescent="0.25">
      <c r="A18" t="s">
        <v>24</v>
      </c>
      <c r="B18">
        <v>8</v>
      </c>
      <c r="C18">
        <v>4</v>
      </c>
      <c r="D18" s="1">
        <f t="shared" si="0"/>
        <v>1.4938701528063181E-4</v>
      </c>
      <c r="E18">
        <v>3.6</v>
      </c>
      <c r="F18" t="s">
        <v>25</v>
      </c>
      <c r="K18" t="s">
        <v>51</v>
      </c>
      <c r="L18">
        <f>SUM(B18:B24)</f>
        <v>60</v>
      </c>
      <c r="M18">
        <f t="shared" si="1"/>
        <v>32</v>
      </c>
      <c r="N18">
        <f t="shared" si="2"/>
        <v>28.8</v>
      </c>
      <c r="P18" t="s">
        <v>52</v>
      </c>
      <c r="Q18">
        <f>SUM(M18:M24)/L18</f>
        <v>12.033333333333333</v>
      </c>
    </row>
    <row r="19" spans="1:17" x14ac:dyDescent="0.25">
      <c r="A19" t="s">
        <v>26</v>
      </c>
      <c r="B19">
        <v>12</v>
      </c>
      <c r="C19">
        <v>9</v>
      </c>
      <c r="D19" s="1">
        <f t="shared" si="0"/>
        <v>1.5768629390733354E-4</v>
      </c>
      <c r="E19">
        <v>3.8</v>
      </c>
      <c r="F19" t="s">
        <v>25</v>
      </c>
      <c r="M19">
        <f t="shared" si="1"/>
        <v>108</v>
      </c>
      <c r="N19">
        <f t="shared" si="2"/>
        <v>45.599999999999994</v>
      </c>
    </row>
    <row r="20" spans="1:17" x14ac:dyDescent="0.25">
      <c r="A20" t="s">
        <v>27</v>
      </c>
      <c r="B20">
        <v>10</v>
      </c>
      <c r="C20">
        <v>11</v>
      </c>
      <c r="D20" s="1">
        <f t="shared" si="0"/>
        <v>1.4523737596728093E-4</v>
      </c>
      <c r="E20">
        <v>3.5</v>
      </c>
      <c r="F20" t="s">
        <v>25</v>
      </c>
      <c r="M20">
        <f t="shared" si="1"/>
        <v>110</v>
      </c>
      <c r="N20">
        <f t="shared" si="2"/>
        <v>35</v>
      </c>
    </row>
    <row r="21" spans="1:17" x14ac:dyDescent="0.25">
      <c r="A21" t="s">
        <v>28</v>
      </c>
      <c r="B21">
        <v>10</v>
      </c>
      <c r="C21">
        <v>14</v>
      </c>
      <c r="D21" s="1">
        <f t="shared" si="0"/>
        <v>1.4938701528063181E-4</v>
      </c>
      <c r="E21">
        <v>3.6</v>
      </c>
      <c r="F21" t="s">
        <v>25</v>
      </c>
      <c r="M21">
        <f t="shared" si="1"/>
        <v>140</v>
      </c>
      <c r="N21">
        <f t="shared" si="2"/>
        <v>36</v>
      </c>
      <c r="P21" t="s">
        <v>53</v>
      </c>
      <c r="Q21">
        <f>SUM(N18:N24)/L18</f>
        <v>3.5433333333333326</v>
      </c>
    </row>
    <row r="22" spans="1:17" x14ac:dyDescent="0.25">
      <c r="A22" t="s">
        <v>29</v>
      </c>
      <c r="B22">
        <v>8</v>
      </c>
      <c r="C22">
        <v>15</v>
      </c>
      <c r="D22" s="1">
        <f t="shared" si="0"/>
        <v>1.4108773665393005E-4</v>
      </c>
      <c r="E22">
        <v>3.4</v>
      </c>
      <c r="F22" t="s">
        <v>25</v>
      </c>
      <c r="M22">
        <f t="shared" si="1"/>
        <v>120</v>
      </c>
      <c r="N22">
        <f t="shared" si="2"/>
        <v>27.2</v>
      </c>
    </row>
    <row r="23" spans="1:17" x14ac:dyDescent="0.25">
      <c r="A23" t="s">
        <v>30</v>
      </c>
      <c r="B23">
        <v>7</v>
      </c>
      <c r="C23">
        <v>16</v>
      </c>
      <c r="D23" s="1">
        <f t="shared" si="0"/>
        <v>1.4523737596728093E-4</v>
      </c>
      <c r="E23">
        <v>3.5</v>
      </c>
      <c r="F23" t="s">
        <v>25</v>
      </c>
      <c r="M23">
        <f t="shared" si="1"/>
        <v>112</v>
      </c>
      <c r="N23">
        <f t="shared" si="2"/>
        <v>24.5</v>
      </c>
    </row>
    <row r="24" spans="1:17" x14ac:dyDescent="0.25">
      <c r="A24" t="s">
        <v>31</v>
      </c>
      <c r="B24">
        <v>5</v>
      </c>
      <c r="C24">
        <v>20</v>
      </c>
      <c r="D24" s="1">
        <f t="shared" si="0"/>
        <v>1.2863881871387738E-4</v>
      </c>
      <c r="E24">
        <v>3.1</v>
      </c>
      <c r="F24" t="s">
        <v>25</v>
      </c>
      <c r="M24">
        <f t="shared" si="1"/>
        <v>100</v>
      </c>
      <c r="N24">
        <f t="shared" si="2"/>
        <v>15.5</v>
      </c>
    </row>
    <row r="25" spans="1:17" x14ac:dyDescent="0.25">
      <c r="A25" t="s">
        <v>32</v>
      </c>
      <c r="B25">
        <v>100000</v>
      </c>
      <c r="C25">
        <v>26</v>
      </c>
      <c r="D25" s="1">
        <f t="shared" si="0"/>
        <v>3.7761717751493034E-4</v>
      </c>
      <c r="E25">
        <v>9.1</v>
      </c>
      <c r="F25" t="s">
        <v>25</v>
      </c>
    </row>
    <row r="26" spans="1:17" x14ac:dyDescent="0.25">
      <c r="A26" t="s">
        <v>33</v>
      </c>
      <c r="B26">
        <v>13</v>
      </c>
      <c r="C26">
        <v>4</v>
      </c>
      <c r="D26" s="1">
        <f t="shared" si="0"/>
        <v>1.3278845802722826E-4</v>
      </c>
      <c r="E26">
        <v>3.2</v>
      </c>
      <c r="F26" t="s">
        <v>34</v>
      </c>
      <c r="K26" t="s">
        <v>51</v>
      </c>
      <c r="L26">
        <f>SUM(B26:B32)</f>
        <v>80</v>
      </c>
      <c r="M26">
        <f t="shared" si="1"/>
        <v>52</v>
      </c>
      <c r="N26">
        <f t="shared" si="2"/>
        <v>41.6</v>
      </c>
      <c r="P26" t="s">
        <v>52</v>
      </c>
      <c r="Q26">
        <f>SUM(M26:M32)/L26</f>
        <v>13.875</v>
      </c>
    </row>
    <row r="27" spans="1:17" x14ac:dyDescent="0.25">
      <c r="A27" t="s">
        <v>35</v>
      </c>
      <c r="B27">
        <v>16</v>
      </c>
      <c r="C27">
        <v>10</v>
      </c>
      <c r="D27" s="1">
        <f t="shared" si="0"/>
        <v>1.2448917940052651E-4</v>
      </c>
      <c r="E27">
        <v>3</v>
      </c>
      <c r="F27" t="s">
        <v>34</v>
      </c>
      <c r="M27">
        <f t="shared" si="1"/>
        <v>160</v>
      </c>
      <c r="N27">
        <f t="shared" si="2"/>
        <v>48</v>
      </c>
    </row>
    <row r="28" spans="1:17" x14ac:dyDescent="0.25">
      <c r="A28" t="s">
        <v>36</v>
      </c>
      <c r="B28">
        <v>19</v>
      </c>
      <c r="C28">
        <v>15</v>
      </c>
      <c r="D28" s="1">
        <f t="shared" si="0"/>
        <v>1.0789062214712296E-4</v>
      </c>
      <c r="E28">
        <v>2.6</v>
      </c>
      <c r="F28" t="s">
        <v>34</v>
      </c>
      <c r="M28">
        <f t="shared" si="1"/>
        <v>285</v>
      </c>
      <c r="N28">
        <f t="shared" si="2"/>
        <v>49.4</v>
      </c>
    </row>
    <row r="29" spans="1:17" x14ac:dyDescent="0.25">
      <c r="A29" t="s">
        <v>37</v>
      </c>
      <c r="B29">
        <v>5</v>
      </c>
      <c r="C29">
        <v>16</v>
      </c>
      <c r="D29" s="1">
        <f t="shared" si="0"/>
        <v>1.1204026146047385E-4</v>
      </c>
      <c r="E29">
        <v>2.7</v>
      </c>
      <c r="F29" t="s">
        <v>34</v>
      </c>
      <c r="M29">
        <f t="shared" si="1"/>
        <v>80</v>
      </c>
      <c r="N29">
        <f t="shared" si="2"/>
        <v>13.5</v>
      </c>
      <c r="P29" t="s">
        <v>53</v>
      </c>
      <c r="Q29">
        <f>SUM(N26:N32)/L26</f>
        <v>2.7</v>
      </c>
    </row>
    <row r="30" spans="1:17" x14ac:dyDescent="0.25">
      <c r="A30" t="s">
        <v>38</v>
      </c>
      <c r="B30">
        <v>16</v>
      </c>
      <c r="C30">
        <v>18</v>
      </c>
      <c r="D30" s="1">
        <f t="shared" si="0"/>
        <v>9.1292064893719446E-5</v>
      </c>
      <c r="E30">
        <v>2.2000000000000002</v>
      </c>
      <c r="F30" t="s">
        <v>34</v>
      </c>
      <c r="M30">
        <f t="shared" si="1"/>
        <v>288</v>
      </c>
      <c r="N30">
        <f t="shared" si="2"/>
        <v>35.200000000000003</v>
      </c>
    </row>
    <row r="31" spans="1:17" x14ac:dyDescent="0.25">
      <c r="A31" t="s">
        <v>39</v>
      </c>
      <c r="B31">
        <v>5</v>
      </c>
      <c r="C31">
        <v>19</v>
      </c>
      <c r="D31" s="1">
        <f t="shared" si="0"/>
        <v>1.2033954008717561E-4</v>
      </c>
      <c r="E31">
        <v>2.9</v>
      </c>
      <c r="F31" t="s">
        <v>34</v>
      </c>
      <c r="M31">
        <f t="shared" si="1"/>
        <v>95</v>
      </c>
      <c r="N31">
        <f t="shared" si="2"/>
        <v>14.5</v>
      </c>
    </row>
    <row r="32" spans="1:17" x14ac:dyDescent="0.25">
      <c r="A32" t="s">
        <v>40</v>
      </c>
      <c r="B32">
        <v>6</v>
      </c>
      <c r="C32">
        <v>25</v>
      </c>
      <c r="D32" s="1">
        <f t="shared" si="0"/>
        <v>9.5441704207070312E-5</v>
      </c>
      <c r="E32">
        <v>2.2999999999999998</v>
      </c>
      <c r="F32" t="s">
        <v>34</v>
      </c>
      <c r="M32">
        <f t="shared" si="1"/>
        <v>150</v>
      </c>
      <c r="N32">
        <f t="shared" si="2"/>
        <v>13.799999999999999</v>
      </c>
    </row>
    <row r="33" spans="1:17" x14ac:dyDescent="0.25">
      <c r="A33" t="s">
        <v>41</v>
      </c>
      <c r="B33">
        <v>100000</v>
      </c>
      <c r="C33">
        <v>26</v>
      </c>
      <c r="D33" s="1">
        <f t="shared" si="0"/>
        <v>3.2782150575471979E-4</v>
      </c>
      <c r="E33">
        <v>7.9</v>
      </c>
      <c r="F33" t="s">
        <v>34</v>
      </c>
    </row>
    <row r="34" spans="1:17" x14ac:dyDescent="0.25">
      <c r="A34" t="s">
        <v>42</v>
      </c>
      <c r="B34">
        <v>15</v>
      </c>
      <c r="C34">
        <v>4</v>
      </c>
      <c r="D34" s="1">
        <f t="shared" si="0"/>
        <v>1.5768629390733354E-4</v>
      </c>
      <c r="E34">
        <v>3.8</v>
      </c>
      <c r="F34" t="s">
        <v>43</v>
      </c>
      <c r="K34" t="s">
        <v>51</v>
      </c>
      <c r="L34">
        <f>SUM(B34:B40)</f>
        <v>100</v>
      </c>
      <c r="M34">
        <f t="shared" si="1"/>
        <v>60</v>
      </c>
      <c r="N34">
        <f t="shared" si="2"/>
        <v>57</v>
      </c>
      <c r="P34" t="s">
        <v>52</v>
      </c>
      <c r="Q34">
        <f>SUM(M34:M40)/L34</f>
        <v>11.9</v>
      </c>
    </row>
    <row r="35" spans="1:17" x14ac:dyDescent="0.25">
      <c r="A35" t="s">
        <v>44</v>
      </c>
      <c r="B35">
        <v>16</v>
      </c>
      <c r="C35">
        <v>8</v>
      </c>
      <c r="D35" s="1">
        <f t="shared" si="0"/>
        <v>1.4938701528063181E-4</v>
      </c>
      <c r="E35">
        <v>3.6</v>
      </c>
      <c r="F35" t="s">
        <v>43</v>
      </c>
      <c r="M35">
        <f t="shared" si="1"/>
        <v>128</v>
      </c>
      <c r="N35">
        <f t="shared" si="2"/>
        <v>57.6</v>
      </c>
    </row>
    <row r="36" spans="1:17" x14ac:dyDescent="0.25">
      <c r="A36" t="s">
        <v>45</v>
      </c>
      <c r="B36">
        <v>12</v>
      </c>
      <c r="C36">
        <v>10</v>
      </c>
      <c r="D36" s="1">
        <f t="shared" si="0"/>
        <v>1.5353665459398271E-4</v>
      </c>
      <c r="E36">
        <v>3.7</v>
      </c>
      <c r="F36" t="s">
        <v>43</v>
      </c>
      <c r="M36">
        <f t="shared" si="1"/>
        <v>120</v>
      </c>
      <c r="N36">
        <f t="shared" si="2"/>
        <v>44.400000000000006</v>
      </c>
    </row>
    <row r="37" spans="1:17" x14ac:dyDescent="0.25">
      <c r="A37" t="s">
        <v>46</v>
      </c>
      <c r="B37">
        <v>15</v>
      </c>
      <c r="C37">
        <v>13</v>
      </c>
      <c r="D37" s="1">
        <f t="shared" si="0"/>
        <v>1.4938701528063181E-4</v>
      </c>
      <c r="E37">
        <v>3.6</v>
      </c>
      <c r="F37" t="s">
        <v>43</v>
      </c>
      <c r="M37">
        <f t="shared" si="1"/>
        <v>195</v>
      </c>
      <c r="N37">
        <f t="shared" si="2"/>
        <v>54</v>
      </c>
      <c r="P37" t="s">
        <v>53</v>
      </c>
      <c r="Q37">
        <f>SUM(N34:N40)/L34</f>
        <v>3.5129999999999999</v>
      </c>
    </row>
    <row r="38" spans="1:17" x14ac:dyDescent="0.25">
      <c r="A38" t="s">
        <v>47</v>
      </c>
      <c r="B38">
        <v>15</v>
      </c>
      <c r="C38">
        <v>14</v>
      </c>
      <c r="D38" s="1">
        <f t="shared" si="0"/>
        <v>1.3278845802722826E-4</v>
      </c>
      <c r="E38">
        <v>3.2</v>
      </c>
      <c r="F38" t="s">
        <v>43</v>
      </c>
      <c r="M38">
        <f t="shared" si="1"/>
        <v>210</v>
      </c>
      <c r="N38">
        <f t="shared" si="2"/>
        <v>48</v>
      </c>
    </row>
    <row r="39" spans="1:17" x14ac:dyDescent="0.25">
      <c r="A39" t="s">
        <v>48</v>
      </c>
      <c r="B39">
        <v>12</v>
      </c>
      <c r="C39">
        <v>16</v>
      </c>
      <c r="D39" s="1">
        <f t="shared" si="0"/>
        <v>1.4108773665393005E-4</v>
      </c>
      <c r="E39">
        <v>3.4</v>
      </c>
      <c r="F39" t="s">
        <v>43</v>
      </c>
      <c r="M39">
        <f t="shared" si="1"/>
        <v>192</v>
      </c>
      <c r="N39">
        <f t="shared" si="2"/>
        <v>40.799999999999997</v>
      </c>
    </row>
    <row r="40" spans="1:17" x14ac:dyDescent="0.25">
      <c r="A40" t="s">
        <v>49</v>
      </c>
      <c r="B40">
        <v>15</v>
      </c>
      <c r="C40">
        <v>19</v>
      </c>
      <c r="D40" s="1">
        <f t="shared" si="0"/>
        <v>1.3693809734057914E-4</v>
      </c>
      <c r="E40">
        <v>3.3</v>
      </c>
      <c r="F40" t="s">
        <v>43</v>
      </c>
      <c r="M40">
        <f t="shared" si="1"/>
        <v>285</v>
      </c>
      <c r="N40">
        <f t="shared" si="2"/>
        <v>49.5</v>
      </c>
    </row>
    <row r="41" spans="1:17" x14ac:dyDescent="0.25">
      <c r="A41" t="s">
        <v>50</v>
      </c>
      <c r="B41">
        <v>100000</v>
      </c>
      <c r="C41">
        <v>26</v>
      </c>
      <c r="D41" s="1">
        <f t="shared" si="0"/>
        <v>3.7761717751493034E-4</v>
      </c>
      <c r="E41">
        <v>9.1</v>
      </c>
      <c r="F4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B2" sqref="B2:B41"/>
    </sheetView>
  </sheetViews>
  <sheetFormatPr defaultRowHeight="15" x14ac:dyDescent="0.25"/>
  <cols>
    <col min="4" max="4" width="24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10</v>
      </c>
      <c r="C2">
        <v>4</v>
      </c>
      <c r="D2" s="1">
        <f>E2/1.61/14968</f>
        <v>1.6183593322068444E-4</v>
      </c>
      <c r="E2">
        <v>3.9</v>
      </c>
      <c r="F2" t="s">
        <v>7</v>
      </c>
      <c r="K2" t="s">
        <v>51</v>
      </c>
      <c r="L2">
        <f>SUM(B2:B8)</f>
        <v>60</v>
      </c>
      <c r="M2">
        <f>B2*C2</f>
        <v>40</v>
      </c>
      <c r="N2">
        <f>B2*E2</f>
        <v>39</v>
      </c>
      <c r="P2" t="s">
        <v>52</v>
      </c>
      <c r="Q2">
        <f>SUM(M2:M8)/L2</f>
        <v>9.25</v>
      </c>
    </row>
    <row r="3" spans="1:17" x14ac:dyDescent="0.25">
      <c r="A3" t="s">
        <v>8</v>
      </c>
      <c r="B3">
        <v>17</v>
      </c>
      <c r="C3">
        <v>8</v>
      </c>
      <c r="D3" s="1">
        <f t="shared" ref="D3:D41" si="0">E3/1.61/14968</f>
        <v>1.4523737596728093E-4</v>
      </c>
      <c r="E3">
        <v>3.5</v>
      </c>
      <c r="F3" t="s">
        <v>7</v>
      </c>
      <c r="M3">
        <f t="shared" ref="M3:M40" si="1">B3*C3</f>
        <v>136</v>
      </c>
      <c r="N3">
        <f t="shared" ref="N3:N40" si="2">B3*E3</f>
        <v>59.5</v>
      </c>
    </row>
    <row r="4" spans="1:17" x14ac:dyDescent="0.25">
      <c r="A4" t="s">
        <v>9</v>
      </c>
      <c r="B4">
        <v>16</v>
      </c>
      <c r="C4">
        <v>9</v>
      </c>
      <c r="D4" s="1">
        <f t="shared" si="0"/>
        <v>1.5353665459398271E-4</v>
      </c>
      <c r="E4">
        <v>3.7</v>
      </c>
      <c r="F4" t="s">
        <v>7</v>
      </c>
      <c r="M4">
        <f t="shared" si="1"/>
        <v>144</v>
      </c>
      <c r="N4">
        <f t="shared" si="2"/>
        <v>59.2</v>
      </c>
      <c r="P4" t="s">
        <v>53</v>
      </c>
      <c r="Q4">
        <f>SUM(N2:N8)/L2</f>
        <v>3.5766666666666662</v>
      </c>
    </row>
    <row r="5" spans="1:17" x14ac:dyDescent="0.25">
      <c r="A5" t="s">
        <v>10</v>
      </c>
      <c r="B5">
        <v>3</v>
      </c>
      <c r="C5">
        <v>11</v>
      </c>
      <c r="D5" s="1">
        <f t="shared" si="0"/>
        <v>1.4108773665393005E-4</v>
      </c>
      <c r="E5">
        <v>3.4</v>
      </c>
      <c r="F5" t="s">
        <v>7</v>
      </c>
      <c r="M5">
        <f t="shared" si="1"/>
        <v>33</v>
      </c>
      <c r="N5">
        <f t="shared" si="2"/>
        <v>10.199999999999999</v>
      </c>
    </row>
    <row r="6" spans="1:17" x14ac:dyDescent="0.25">
      <c r="A6" t="s">
        <v>11</v>
      </c>
      <c r="B6">
        <v>7</v>
      </c>
      <c r="C6">
        <v>13</v>
      </c>
      <c r="D6" s="1">
        <f t="shared" si="0"/>
        <v>1.4523737596728093E-4</v>
      </c>
      <c r="E6">
        <v>3.5</v>
      </c>
      <c r="F6" t="s">
        <v>7</v>
      </c>
      <c r="M6">
        <f t="shared" si="1"/>
        <v>91</v>
      </c>
      <c r="N6">
        <f t="shared" si="2"/>
        <v>24.5</v>
      </c>
    </row>
    <row r="7" spans="1:17" x14ac:dyDescent="0.25">
      <c r="A7" t="s">
        <v>12</v>
      </c>
      <c r="B7">
        <v>4</v>
      </c>
      <c r="C7">
        <v>15</v>
      </c>
      <c r="D7" s="1">
        <f t="shared" si="0"/>
        <v>1.2448917940052651E-4</v>
      </c>
      <c r="E7">
        <v>3</v>
      </c>
      <c r="F7" t="s">
        <v>7</v>
      </c>
      <c r="M7">
        <f t="shared" si="1"/>
        <v>60</v>
      </c>
      <c r="N7">
        <f t="shared" si="2"/>
        <v>12</v>
      </c>
    </row>
    <row r="8" spans="1:17" x14ac:dyDescent="0.25">
      <c r="A8" t="s">
        <v>13</v>
      </c>
      <c r="B8">
        <v>3</v>
      </c>
      <c r="C8">
        <v>17</v>
      </c>
      <c r="D8" s="1">
        <f t="shared" si="0"/>
        <v>1.4108773665393005E-4</v>
      </c>
      <c r="E8">
        <v>3.4</v>
      </c>
      <c r="F8" t="s">
        <v>7</v>
      </c>
      <c r="M8">
        <f t="shared" si="1"/>
        <v>51</v>
      </c>
      <c r="N8">
        <f t="shared" si="2"/>
        <v>10.199999999999999</v>
      </c>
    </row>
    <row r="9" spans="1:17" x14ac:dyDescent="0.25">
      <c r="A9" t="s">
        <v>14</v>
      </c>
      <c r="B9">
        <v>100000</v>
      </c>
      <c r="C9">
        <v>26</v>
      </c>
      <c r="D9" s="1">
        <f t="shared" si="0"/>
        <v>3.8176681682828125E-4</v>
      </c>
      <c r="E9">
        <v>9.1999999999999993</v>
      </c>
      <c r="F9" t="s">
        <v>7</v>
      </c>
    </row>
    <row r="10" spans="1:17" x14ac:dyDescent="0.25">
      <c r="A10" t="s">
        <v>15</v>
      </c>
      <c r="B10">
        <v>20</v>
      </c>
      <c r="C10">
        <v>4</v>
      </c>
      <c r="D10" s="1">
        <f t="shared" si="0"/>
        <v>1.3278845802722826E-4</v>
      </c>
      <c r="E10">
        <v>3.2</v>
      </c>
      <c r="F10" t="s">
        <v>16</v>
      </c>
      <c r="K10" t="s">
        <v>51</v>
      </c>
      <c r="L10">
        <f>SUM(B10:B16)</f>
        <v>160</v>
      </c>
      <c r="M10">
        <f t="shared" si="1"/>
        <v>80</v>
      </c>
      <c r="N10">
        <f t="shared" si="2"/>
        <v>64</v>
      </c>
      <c r="P10" t="s">
        <v>52</v>
      </c>
      <c r="Q10">
        <f>SUM(M10:M16)/L10</f>
        <v>13.012499999999999</v>
      </c>
    </row>
    <row r="11" spans="1:17" x14ac:dyDescent="0.25">
      <c r="A11" t="s">
        <v>17</v>
      </c>
      <c r="B11">
        <v>30</v>
      </c>
      <c r="C11">
        <v>9</v>
      </c>
      <c r="D11" s="1">
        <f t="shared" si="0"/>
        <v>1.1204026146047385E-4</v>
      </c>
      <c r="E11">
        <v>2.7</v>
      </c>
      <c r="F11" t="s">
        <v>16</v>
      </c>
      <c r="M11">
        <f t="shared" si="1"/>
        <v>270</v>
      </c>
      <c r="N11">
        <f t="shared" si="2"/>
        <v>81</v>
      </c>
    </row>
    <row r="12" spans="1:17" x14ac:dyDescent="0.25">
      <c r="A12" t="s">
        <v>18</v>
      </c>
      <c r="B12">
        <v>42</v>
      </c>
      <c r="C12">
        <v>10</v>
      </c>
      <c r="D12" s="1">
        <f t="shared" si="0"/>
        <v>1.2448917940052651E-4</v>
      </c>
      <c r="E12">
        <v>3</v>
      </c>
      <c r="F12" t="s">
        <v>16</v>
      </c>
      <c r="M12">
        <f t="shared" si="1"/>
        <v>420</v>
      </c>
      <c r="N12">
        <f t="shared" si="2"/>
        <v>126</v>
      </c>
    </row>
    <row r="13" spans="1:17" x14ac:dyDescent="0.25">
      <c r="A13" t="s">
        <v>19</v>
      </c>
      <c r="B13">
        <v>28</v>
      </c>
      <c r="C13">
        <v>15</v>
      </c>
      <c r="D13" s="1">
        <f t="shared" si="0"/>
        <v>1.1204026146047385E-4</v>
      </c>
      <c r="E13">
        <v>2.7</v>
      </c>
      <c r="F13" t="s">
        <v>16</v>
      </c>
      <c r="M13">
        <f t="shared" si="1"/>
        <v>420</v>
      </c>
      <c r="N13">
        <f t="shared" si="2"/>
        <v>75.600000000000009</v>
      </c>
      <c r="P13" t="s">
        <v>53</v>
      </c>
      <c r="Q13">
        <f>SUM(N10:N16)/L10</f>
        <v>2.7875000000000001</v>
      </c>
    </row>
    <row r="14" spans="1:17" x14ac:dyDescent="0.25">
      <c r="A14" t="s">
        <v>20</v>
      </c>
      <c r="B14">
        <v>10</v>
      </c>
      <c r="C14">
        <v>20</v>
      </c>
      <c r="D14" s="1">
        <f t="shared" si="0"/>
        <v>1.0789062214712296E-4</v>
      </c>
      <c r="E14">
        <v>2.6</v>
      </c>
      <c r="F14" t="s">
        <v>16</v>
      </c>
      <c r="M14">
        <f t="shared" si="1"/>
        <v>200</v>
      </c>
      <c r="N14">
        <f t="shared" si="2"/>
        <v>26</v>
      </c>
    </row>
    <row r="15" spans="1:17" x14ac:dyDescent="0.25">
      <c r="A15" t="s">
        <v>21</v>
      </c>
      <c r="B15">
        <v>14</v>
      </c>
      <c r="C15">
        <v>22</v>
      </c>
      <c r="D15" s="1">
        <f t="shared" si="0"/>
        <v>1.0374098283377208E-4</v>
      </c>
      <c r="E15">
        <v>2.5</v>
      </c>
      <c r="F15" t="s">
        <v>16</v>
      </c>
      <c r="M15">
        <f t="shared" si="1"/>
        <v>308</v>
      </c>
      <c r="N15">
        <f t="shared" si="2"/>
        <v>35</v>
      </c>
    </row>
    <row r="16" spans="1:17" x14ac:dyDescent="0.25">
      <c r="A16" t="s">
        <v>22</v>
      </c>
      <c r="B16">
        <v>16</v>
      </c>
      <c r="C16">
        <v>24</v>
      </c>
      <c r="D16" s="1">
        <f t="shared" si="0"/>
        <v>9.9591343520421204E-5</v>
      </c>
      <c r="E16">
        <v>2.4</v>
      </c>
      <c r="F16" t="s">
        <v>16</v>
      </c>
      <c r="M16">
        <f t="shared" si="1"/>
        <v>384</v>
      </c>
      <c r="N16">
        <f t="shared" si="2"/>
        <v>38.4</v>
      </c>
    </row>
    <row r="17" spans="1:17" x14ac:dyDescent="0.25">
      <c r="A17" t="s">
        <v>23</v>
      </c>
      <c r="B17">
        <v>100000</v>
      </c>
      <c r="C17">
        <v>26</v>
      </c>
      <c r="D17" s="1">
        <f t="shared" si="0"/>
        <v>2.8632511262121095E-4</v>
      </c>
      <c r="E17">
        <v>6.9</v>
      </c>
      <c r="F17" t="s">
        <v>16</v>
      </c>
    </row>
    <row r="18" spans="1:17" x14ac:dyDescent="0.25">
      <c r="A18" t="s">
        <v>24</v>
      </c>
      <c r="B18">
        <v>8</v>
      </c>
      <c r="C18">
        <v>4</v>
      </c>
      <c r="D18" s="1">
        <f t="shared" si="0"/>
        <v>1.4938701528063181E-4</v>
      </c>
      <c r="E18">
        <v>3.6</v>
      </c>
      <c r="F18" t="s">
        <v>25</v>
      </c>
      <c r="K18" t="s">
        <v>51</v>
      </c>
      <c r="L18">
        <f>SUM(B18:B24)</f>
        <v>60</v>
      </c>
      <c r="M18">
        <f t="shared" si="1"/>
        <v>32</v>
      </c>
      <c r="N18">
        <f t="shared" si="2"/>
        <v>28.8</v>
      </c>
      <c r="P18" t="s">
        <v>52</v>
      </c>
      <c r="Q18">
        <f>SUM(M18:M24)/L18</f>
        <v>12.033333333333333</v>
      </c>
    </row>
    <row r="19" spans="1:17" x14ac:dyDescent="0.25">
      <c r="A19" t="s">
        <v>26</v>
      </c>
      <c r="B19">
        <v>12</v>
      </c>
      <c r="C19">
        <v>9</v>
      </c>
      <c r="D19" s="1">
        <f t="shared" si="0"/>
        <v>1.5768629390733354E-4</v>
      </c>
      <c r="E19">
        <v>3.8</v>
      </c>
      <c r="F19" t="s">
        <v>25</v>
      </c>
      <c r="M19">
        <f t="shared" si="1"/>
        <v>108</v>
      </c>
      <c r="N19">
        <f t="shared" si="2"/>
        <v>45.599999999999994</v>
      </c>
    </row>
    <row r="20" spans="1:17" x14ac:dyDescent="0.25">
      <c r="A20" t="s">
        <v>27</v>
      </c>
      <c r="B20">
        <v>10</v>
      </c>
      <c r="C20">
        <v>11</v>
      </c>
      <c r="D20" s="1">
        <f t="shared" si="0"/>
        <v>1.4523737596728093E-4</v>
      </c>
      <c r="E20">
        <v>3.5</v>
      </c>
      <c r="F20" t="s">
        <v>25</v>
      </c>
      <c r="M20">
        <f t="shared" si="1"/>
        <v>110</v>
      </c>
      <c r="N20">
        <f t="shared" si="2"/>
        <v>35</v>
      </c>
    </row>
    <row r="21" spans="1:17" x14ac:dyDescent="0.25">
      <c r="A21" t="s">
        <v>28</v>
      </c>
      <c r="B21">
        <v>10</v>
      </c>
      <c r="C21">
        <v>14</v>
      </c>
      <c r="D21" s="1">
        <f t="shared" si="0"/>
        <v>1.4938701528063181E-4</v>
      </c>
      <c r="E21">
        <v>3.6</v>
      </c>
      <c r="F21" t="s">
        <v>25</v>
      </c>
      <c r="M21">
        <f t="shared" si="1"/>
        <v>140</v>
      </c>
      <c r="N21">
        <f t="shared" si="2"/>
        <v>36</v>
      </c>
      <c r="P21" t="s">
        <v>53</v>
      </c>
      <c r="Q21">
        <f>SUM(N18:N24)/L18</f>
        <v>3.5433333333333326</v>
      </c>
    </row>
    <row r="22" spans="1:17" x14ac:dyDescent="0.25">
      <c r="A22" t="s">
        <v>29</v>
      </c>
      <c r="B22">
        <v>8</v>
      </c>
      <c r="C22">
        <v>15</v>
      </c>
      <c r="D22" s="1">
        <f t="shared" si="0"/>
        <v>1.4108773665393005E-4</v>
      </c>
      <c r="E22">
        <v>3.4</v>
      </c>
      <c r="F22" t="s">
        <v>25</v>
      </c>
      <c r="M22">
        <f t="shared" si="1"/>
        <v>120</v>
      </c>
      <c r="N22">
        <f t="shared" si="2"/>
        <v>27.2</v>
      </c>
    </row>
    <row r="23" spans="1:17" x14ac:dyDescent="0.25">
      <c r="A23" t="s">
        <v>30</v>
      </c>
      <c r="B23">
        <v>7</v>
      </c>
      <c r="C23">
        <v>16</v>
      </c>
      <c r="D23" s="1">
        <f t="shared" si="0"/>
        <v>1.4523737596728093E-4</v>
      </c>
      <c r="E23">
        <v>3.5</v>
      </c>
      <c r="F23" t="s">
        <v>25</v>
      </c>
      <c r="M23">
        <f t="shared" si="1"/>
        <v>112</v>
      </c>
      <c r="N23">
        <f t="shared" si="2"/>
        <v>24.5</v>
      </c>
    </row>
    <row r="24" spans="1:17" x14ac:dyDescent="0.25">
      <c r="A24" t="s">
        <v>31</v>
      </c>
      <c r="B24">
        <v>5</v>
      </c>
      <c r="C24">
        <v>20</v>
      </c>
      <c r="D24" s="1">
        <f t="shared" si="0"/>
        <v>1.2863881871387738E-4</v>
      </c>
      <c r="E24">
        <v>3.1</v>
      </c>
      <c r="F24" t="s">
        <v>25</v>
      </c>
      <c r="M24">
        <f t="shared" si="1"/>
        <v>100</v>
      </c>
      <c r="N24">
        <f t="shared" si="2"/>
        <v>15.5</v>
      </c>
    </row>
    <row r="25" spans="1:17" x14ac:dyDescent="0.25">
      <c r="A25" t="s">
        <v>32</v>
      </c>
      <c r="B25">
        <v>100000</v>
      </c>
      <c r="C25">
        <v>26</v>
      </c>
      <c r="D25" s="1">
        <f t="shared" si="0"/>
        <v>3.7761717751493034E-4</v>
      </c>
      <c r="E25">
        <v>9.1</v>
      </c>
      <c r="F25" t="s">
        <v>25</v>
      </c>
    </row>
    <row r="26" spans="1:17" x14ac:dyDescent="0.25">
      <c r="A26" t="s">
        <v>33</v>
      </c>
      <c r="B26">
        <v>26</v>
      </c>
      <c r="C26">
        <v>4</v>
      </c>
      <c r="D26" s="1">
        <f t="shared" si="0"/>
        <v>1.3278845802722826E-4</v>
      </c>
      <c r="E26">
        <v>3.2</v>
      </c>
      <c r="F26" t="s">
        <v>34</v>
      </c>
      <c r="K26" t="s">
        <v>51</v>
      </c>
      <c r="L26">
        <f>SUM(B26:B32)</f>
        <v>160</v>
      </c>
      <c r="M26">
        <f t="shared" si="1"/>
        <v>104</v>
      </c>
      <c r="N26">
        <f t="shared" si="2"/>
        <v>83.2</v>
      </c>
      <c r="P26" t="s">
        <v>52</v>
      </c>
      <c r="Q26">
        <f>SUM(M26:M32)/L26</f>
        <v>13.875</v>
      </c>
    </row>
    <row r="27" spans="1:17" x14ac:dyDescent="0.25">
      <c r="A27" t="s">
        <v>35</v>
      </c>
      <c r="B27">
        <v>32</v>
      </c>
      <c r="C27">
        <v>10</v>
      </c>
      <c r="D27" s="1">
        <f t="shared" si="0"/>
        <v>1.2448917940052651E-4</v>
      </c>
      <c r="E27">
        <v>3</v>
      </c>
      <c r="F27" t="s">
        <v>34</v>
      </c>
      <c r="M27">
        <f t="shared" si="1"/>
        <v>320</v>
      </c>
      <c r="N27">
        <f t="shared" si="2"/>
        <v>96</v>
      </c>
    </row>
    <row r="28" spans="1:17" x14ac:dyDescent="0.25">
      <c r="A28" t="s">
        <v>36</v>
      </c>
      <c r="B28">
        <v>38</v>
      </c>
      <c r="C28">
        <v>15</v>
      </c>
      <c r="D28" s="1">
        <f t="shared" si="0"/>
        <v>1.0789062214712296E-4</v>
      </c>
      <c r="E28">
        <v>2.6</v>
      </c>
      <c r="F28" t="s">
        <v>34</v>
      </c>
      <c r="M28">
        <f t="shared" si="1"/>
        <v>570</v>
      </c>
      <c r="N28">
        <f t="shared" si="2"/>
        <v>98.8</v>
      </c>
    </row>
    <row r="29" spans="1:17" x14ac:dyDescent="0.25">
      <c r="A29" t="s">
        <v>37</v>
      </c>
      <c r="B29">
        <v>10</v>
      </c>
      <c r="C29">
        <v>16</v>
      </c>
      <c r="D29" s="1">
        <f t="shared" si="0"/>
        <v>1.1204026146047385E-4</v>
      </c>
      <c r="E29">
        <v>2.7</v>
      </c>
      <c r="F29" t="s">
        <v>34</v>
      </c>
      <c r="M29">
        <f t="shared" si="1"/>
        <v>160</v>
      </c>
      <c r="N29">
        <f t="shared" si="2"/>
        <v>27</v>
      </c>
      <c r="P29" t="s">
        <v>53</v>
      </c>
      <c r="Q29">
        <f>SUM(N26:N32)/L26</f>
        <v>2.7</v>
      </c>
    </row>
    <row r="30" spans="1:17" x14ac:dyDescent="0.25">
      <c r="A30" t="s">
        <v>38</v>
      </c>
      <c r="B30">
        <v>32</v>
      </c>
      <c r="C30">
        <v>18</v>
      </c>
      <c r="D30" s="1">
        <f t="shared" si="0"/>
        <v>9.1292064893719446E-5</v>
      </c>
      <c r="E30">
        <v>2.2000000000000002</v>
      </c>
      <c r="F30" t="s">
        <v>34</v>
      </c>
      <c r="M30">
        <f t="shared" si="1"/>
        <v>576</v>
      </c>
      <c r="N30">
        <f t="shared" si="2"/>
        <v>70.400000000000006</v>
      </c>
    </row>
    <row r="31" spans="1:17" x14ac:dyDescent="0.25">
      <c r="A31" t="s">
        <v>39</v>
      </c>
      <c r="B31">
        <v>10</v>
      </c>
      <c r="C31">
        <v>19</v>
      </c>
      <c r="D31" s="1">
        <f t="shared" si="0"/>
        <v>1.2033954008717561E-4</v>
      </c>
      <c r="E31">
        <v>2.9</v>
      </c>
      <c r="F31" t="s">
        <v>34</v>
      </c>
      <c r="M31">
        <f t="shared" si="1"/>
        <v>190</v>
      </c>
      <c r="N31">
        <f t="shared" si="2"/>
        <v>29</v>
      </c>
    </row>
    <row r="32" spans="1:17" x14ac:dyDescent="0.25">
      <c r="A32" t="s">
        <v>40</v>
      </c>
      <c r="B32">
        <v>12</v>
      </c>
      <c r="C32">
        <v>25</v>
      </c>
      <c r="D32" s="1">
        <f t="shared" si="0"/>
        <v>9.5441704207070312E-5</v>
      </c>
      <c r="E32">
        <v>2.2999999999999998</v>
      </c>
      <c r="F32" t="s">
        <v>34</v>
      </c>
      <c r="M32">
        <f t="shared" si="1"/>
        <v>300</v>
      </c>
      <c r="N32">
        <f t="shared" si="2"/>
        <v>27.599999999999998</v>
      </c>
    </row>
    <row r="33" spans="1:17" x14ac:dyDescent="0.25">
      <c r="A33" t="s">
        <v>41</v>
      </c>
      <c r="B33">
        <v>100000</v>
      </c>
      <c r="C33">
        <v>26</v>
      </c>
      <c r="D33" s="1">
        <f t="shared" si="0"/>
        <v>3.2782150575471979E-4</v>
      </c>
      <c r="E33">
        <v>7.9</v>
      </c>
      <c r="F33" t="s">
        <v>34</v>
      </c>
    </row>
    <row r="34" spans="1:17" x14ac:dyDescent="0.25">
      <c r="A34" t="s">
        <v>42</v>
      </c>
      <c r="B34">
        <v>15</v>
      </c>
      <c r="C34">
        <v>4</v>
      </c>
      <c r="D34" s="1">
        <f t="shared" si="0"/>
        <v>1.5768629390733354E-4</v>
      </c>
      <c r="E34">
        <v>3.8</v>
      </c>
      <c r="F34" t="s">
        <v>43</v>
      </c>
      <c r="K34" t="s">
        <v>51</v>
      </c>
      <c r="L34">
        <f>SUM(B34:B40)</f>
        <v>100</v>
      </c>
      <c r="M34">
        <f t="shared" si="1"/>
        <v>60</v>
      </c>
      <c r="N34">
        <f t="shared" si="2"/>
        <v>57</v>
      </c>
      <c r="P34" t="s">
        <v>52</v>
      </c>
      <c r="Q34">
        <f>SUM(M34:M40)/L34</f>
        <v>11.9</v>
      </c>
    </row>
    <row r="35" spans="1:17" x14ac:dyDescent="0.25">
      <c r="A35" t="s">
        <v>44</v>
      </c>
      <c r="B35">
        <v>16</v>
      </c>
      <c r="C35">
        <v>8</v>
      </c>
      <c r="D35" s="1">
        <f t="shared" si="0"/>
        <v>1.4938701528063181E-4</v>
      </c>
      <c r="E35">
        <v>3.6</v>
      </c>
      <c r="F35" t="s">
        <v>43</v>
      </c>
      <c r="M35">
        <f t="shared" si="1"/>
        <v>128</v>
      </c>
      <c r="N35">
        <f t="shared" si="2"/>
        <v>57.6</v>
      </c>
    </row>
    <row r="36" spans="1:17" x14ac:dyDescent="0.25">
      <c r="A36" t="s">
        <v>45</v>
      </c>
      <c r="B36">
        <v>12</v>
      </c>
      <c r="C36">
        <v>10</v>
      </c>
      <c r="D36" s="1">
        <f t="shared" si="0"/>
        <v>1.5353665459398271E-4</v>
      </c>
      <c r="E36">
        <v>3.7</v>
      </c>
      <c r="F36" t="s">
        <v>43</v>
      </c>
      <c r="M36">
        <f t="shared" si="1"/>
        <v>120</v>
      </c>
      <c r="N36">
        <f t="shared" si="2"/>
        <v>44.400000000000006</v>
      </c>
    </row>
    <row r="37" spans="1:17" x14ac:dyDescent="0.25">
      <c r="A37" t="s">
        <v>46</v>
      </c>
      <c r="B37">
        <v>15</v>
      </c>
      <c r="C37">
        <v>13</v>
      </c>
      <c r="D37" s="1">
        <f t="shared" si="0"/>
        <v>1.4938701528063181E-4</v>
      </c>
      <c r="E37">
        <v>3.6</v>
      </c>
      <c r="F37" t="s">
        <v>43</v>
      </c>
      <c r="M37">
        <f t="shared" si="1"/>
        <v>195</v>
      </c>
      <c r="N37">
        <f t="shared" si="2"/>
        <v>54</v>
      </c>
      <c r="P37" t="s">
        <v>53</v>
      </c>
      <c r="Q37">
        <f>SUM(N34:N40)/L34</f>
        <v>3.5129999999999999</v>
      </c>
    </row>
    <row r="38" spans="1:17" x14ac:dyDescent="0.25">
      <c r="A38" t="s">
        <v>47</v>
      </c>
      <c r="B38">
        <v>15</v>
      </c>
      <c r="C38">
        <v>14</v>
      </c>
      <c r="D38" s="1">
        <f t="shared" si="0"/>
        <v>1.3278845802722826E-4</v>
      </c>
      <c r="E38">
        <v>3.2</v>
      </c>
      <c r="F38" t="s">
        <v>43</v>
      </c>
      <c r="M38">
        <f t="shared" si="1"/>
        <v>210</v>
      </c>
      <c r="N38">
        <f t="shared" si="2"/>
        <v>48</v>
      </c>
    </row>
    <row r="39" spans="1:17" x14ac:dyDescent="0.25">
      <c r="A39" t="s">
        <v>48</v>
      </c>
      <c r="B39">
        <v>12</v>
      </c>
      <c r="C39">
        <v>16</v>
      </c>
      <c r="D39" s="1">
        <f t="shared" si="0"/>
        <v>1.4108773665393005E-4</v>
      </c>
      <c r="E39">
        <v>3.4</v>
      </c>
      <c r="F39" t="s">
        <v>43</v>
      </c>
      <c r="M39">
        <f t="shared" si="1"/>
        <v>192</v>
      </c>
      <c r="N39">
        <f t="shared" si="2"/>
        <v>40.799999999999997</v>
      </c>
    </row>
    <row r="40" spans="1:17" x14ac:dyDescent="0.25">
      <c r="A40" t="s">
        <v>49</v>
      </c>
      <c r="B40">
        <v>15</v>
      </c>
      <c r="C40">
        <v>19</v>
      </c>
      <c r="D40" s="1">
        <f t="shared" si="0"/>
        <v>1.3693809734057914E-4</v>
      </c>
      <c r="E40">
        <v>3.3</v>
      </c>
      <c r="F40" t="s">
        <v>43</v>
      </c>
      <c r="M40">
        <f t="shared" si="1"/>
        <v>285</v>
      </c>
      <c r="N40">
        <f t="shared" si="2"/>
        <v>49.5</v>
      </c>
    </row>
    <row r="41" spans="1:17" x14ac:dyDescent="0.25">
      <c r="A41" t="s">
        <v>50</v>
      </c>
      <c r="B41">
        <v>100000</v>
      </c>
      <c r="C41">
        <v>26</v>
      </c>
      <c r="D41" s="1">
        <f t="shared" si="0"/>
        <v>3.7761717751493034E-4</v>
      </c>
      <c r="E41">
        <v>9.1</v>
      </c>
      <c r="F4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D17" sqref="D17"/>
    </sheetView>
  </sheetViews>
  <sheetFormatPr defaultRowHeight="15" x14ac:dyDescent="0.25"/>
  <cols>
    <col min="4" max="4" width="24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20</v>
      </c>
      <c r="C2">
        <v>4</v>
      </c>
      <c r="D2" s="1">
        <f>E2/1.61/14968</f>
        <v>1.6183593322068444E-4</v>
      </c>
      <c r="E2">
        <v>3.9</v>
      </c>
      <c r="F2" t="s">
        <v>7</v>
      </c>
      <c r="K2" t="s">
        <v>51</v>
      </c>
      <c r="L2">
        <f>SUM(B2:B8)</f>
        <v>120</v>
      </c>
      <c r="M2">
        <f>B2*C2</f>
        <v>80</v>
      </c>
      <c r="N2">
        <f>B2*E2</f>
        <v>78</v>
      </c>
      <c r="P2" t="s">
        <v>52</v>
      </c>
      <c r="Q2">
        <f>SUM(M2:M8)/L2</f>
        <v>9.25</v>
      </c>
    </row>
    <row r="3" spans="1:17" x14ac:dyDescent="0.25">
      <c r="A3" t="s">
        <v>8</v>
      </c>
      <c r="B3">
        <v>34</v>
      </c>
      <c r="C3">
        <v>8</v>
      </c>
      <c r="D3" s="1">
        <f t="shared" ref="D3:D41" si="0">E3/1.61/14968</f>
        <v>1.4523737596728093E-4</v>
      </c>
      <c r="E3">
        <v>3.5</v>
      </c>
      <c r="F3" t="s">
        <v>7</v>
      </c>
      <c r="M3">
        <f t="shared" ref="M3:M40" si="1">B3*C3</f>
        <v>272</v>
      </c>
      <c r="N3">
        <f t="shared" ref="N3:N40" si="2">B3*E3</f>
        <v>119</v>
      </c>
    </row>
    <row r="4" spans="1:17" x14ac:dyDescent="0.25">
      <c r="A4" t="s">
        <v>9</v>
      </c>
      <c r="B4">
        <v>32</v>
      </c>
      <c r="C4">
        <v>9</v>
      </c>
      <c r="D4" s="1">
        <f t="shared" si="0"/>
        <v>1.5353665459398271E-4</v>
      </c>
      <c r="E4">
        <v>3.7</v>
      </c>
      <c r="F4" t="s">
        <v>7</v>
      </c>
      <c r="M4">
        <f t="shared" si="1"/>
        <v>288</v>
      </c>
      <c r="N4">
        <f t="shared" si="2"/>
        <v>118.4</v>
      </c>
      <c r="P4" t="s">
        <v>53</v>
      </c>
      <c r="Q4">
        <f>SUM(N2:N8)/L2</f>
        <v>3.5766666666666662</v>
      </c>
    </row>
    <row r="5" spans="1:17" x14ac:dyDescent="0.25">
      <c r="A5" t="s">
        <v>10</v>
      </c>
      <c r="B5">
        <v>6</v>
      </c>
      <c r="C5">
        <v>11</v>
      </c>
      <c r="D5" s="1">
        <f t="shared" si="0"/>
        <v>1.4108773665393005E-4</v>
      </c>
      <c r="E5">
        <v>3.4</v>
      </c>
      <c r="F5" t="s">
        <v>7</v>
      </c>
      <c r="M5">
        <f t="shared" si="1"/>
        <v>66</v>
      </c>
      <c r="N5">
        <f t="shared" si="2"/>
        <v>20.399999999999999</v>
      </c>
    </row>
    <row r="6" spans="1:17" x14ac:dyDescent="0.25">
      <c r="A6" t="s">
        <v>11</v>
      </c>
      <c r="B6">
        <v>14</v>
      </c>
      <c r="C6">
        <v>13</v>
      </c>
      <c r="D6" s="1">
        <f t="shared" si="0"/>
        <v>1.4523737596728093E-4</v>
      </c>
      <c r="E6">
        <v>3.5</v>
      </c>
      <c r="F6" t="s">
        <v>7</v>
      </c>
      <c r="M6">
        <f t="shared" si="1"/>
        <v>182</v>
      </c>
      <c r="N6">
        <f t="shared" si="2"/>
        <v>49</v>
      </c>
    </row>
    <row r="7" spans="1:17" x14ac:dyDescent="0.25">
      <c r="A7" t="s">
        <v>12</v>
      </c>
      <c r="B7">
        <v>8</v>
      </c>
      <c r="C7">
        <v>15</v>
      </c>
      <c r="D7" s="1">
        <f t="shared" si="0"/>
        <v>1.2448917940052651E-4</v>
      </c>
      <c r="E7">
        <v>3</v>
      </c>
      <c r="F7" t="s">
        <v>7</v>
      </c>
      <c r="M7">
        <f t="shared" si="1"/>
        <v>120</v>
      </c>
      <c r="N7">
        <f t="shared" si="2"/>
        <v>24</v>
      </c>
    </row>
    <row r="8" spans="1:17" x14ac:dyDescent="0.25">
      <c r="A8" t="s">
        <v>13</v>
      </c>
      <c r="B8">
        <v>6</v>
      </c>
      <c r="C8">
        <v>17</v>
      </c>
      <c r="D8" s="1">
        <f t="shared" si="0"/>
        <v>1.4108773665393005E-4</v>
      </c>
      <c r="E8">
        <v>3.4</v>
      </c>
      <c r="F8" t="s">
        <v>7</v>
      </c>
      <c r="M8">
        <f t="shared" si="1"/>
        <v>102</v>
      </c>
      <c r="N8">
        <f t="shared" si="2"/>
        <v>20.399999999999999</v>
      </c>
    </row>
    <row r="9" spans="1:17" x14ac:dyDescent="0.25">
      <c r="A9" t="s">
        <v>14</v>
      </c>
      <c r="B9">
        <v>100000</v>
      </c>
      <c r="C9">
        <v>26</v>
      </c>
      <c r="D9" s="1">
        <f t="shared" si="0"/>
        <v>3.8176681682828125E-4</v>
      </c>
      <c r="E9">
        <v>9.1999999999999993</v>
      </c>
      <c r="F9" t="s">
        <v>7</v>
      </c>
    </row>
    <row r="10" spans="1:17" x14ac:dyDescent="0.25">
      <c r="A10" t="s">
        <v>15</v>
      </c>
      <c r="B10">
        <v>20</v>
      </c>
      <c r="C10">
        <v>4</v>
      </c>
      <c r="D10" s="1">
        <f t="shared" si="0"/>
        <v>1.3278845802722826E-4</v>
      </c>
      <c r="E10">
        <v>3.2</v>
      </c>
      <c r="F10" t="s">
        <v>16</v>
      </c>
      <c r="K10" t="s">
        <v>51</v>
      </c>
      <c r="L10">
        <f>SUM(B10:B16)</f>
        <v>160</v>
      </c>
      <c r="M10">
        <f t="shared" si="1"/>
        <v>80</v>
      </c>
      <c r="N10">
        <f t="shared" si="2"/>
        <v>64</v>
      </c>
      <c r="P10" t="s">
        <v>52</v>
      </c>
      <c r="Q10">
        <f>SUM(M10:M16)/L10</f>
        <v>13.012499999999999</v>
      </c>
    </row>
    <row r="11" spans="1:17" x14ac:dyDescent="0.25">
      <c r="A11" t="s">
        <v>17</v>
      </c>
      <c r="B11">
        <v>30</v>
      </c>
      <c r="C11">
        <v>9</v>
      </c>
      <c r="D11" s="1">
        <f t="shared" si="0"/>
        <v>1.1204026146047385E-4</v>
      </c>
      <c r="E11">
        <v>2.7</v>
      </c>
      <c r="F11" t="s">
        <v>16</v>
      </c>
      <c r="M11">
        <f t="shared" si="1"/>
        <v>270</v>
      </c>
      <c r="N11">
        <f t="shared" si="2"/>
        <v>81</v>
      </c>
    </row>
    <row r="12" spans="1:17" x14ac:dyDescent="0.25">
      <c r="A12" t="s">
        <v>18</v>
      </c>
      <c r="B12">
        <v>42</v>
      </c>
      <c r="C12">
        <v>10</v>
      </c>
      <c r="D12" s="1">
        <f t="shared" si="0"/>
        <v>1.2448917940052651E-4</v>
      </c>
      <c r="E12">
        <v>3</v>
      </c>
      <c r="F12" t="s">
        <v>16</v>
      </c>
      <c r="M12">
        <f t="shared" si="1"/>
        <v>420</v>
      </c>
      <c r="N12">
        <f t="shared" si="2"/>
        <v>126</v>
      </c>
    </row>
    <row r="13" spans="1:17" x14ac:dyDescent="0.25">
      <c r="A13" t="s">
        <v>19</v>
      </c>
      <c r="B13">
        <v>28</v>
      </c>
      <c r="C13">
        <v>15</v>
      </c>
      <c r="D13" s="1">
        <f t="shared" si="0"/>
        <v>1.1204026146047385E-4</v>
      </c>
      <c r="E13">
        <v>2.7</v>
      </c>
      <c r="F13" t="s">
        <v>16</v>
      </c>
      <c r="M13">
        <f t="shared" si="1"/>
        <v>420</v>
      </c>
      <c r="N13">
        <f t="shared" si="2"/>
        <v>75.600000000000009</v>
      </c>
      <c r="P13" t="s">
        <v>53</v>
      </c>
      <c r="Q13">
        <f>SUM(N10:N16)/L10</f>
        <v>2.7875000000000001</v>
      </c>
    </row>
    <row r="14" spans="1:17" x14ac:dyDescent="0.25">
      <c r="A14" t="s">
        <v>20</v>
      </c>
      <c r="B14">
        <v>10</v>
      </c>
      <c r="C14">
        <v>20</v>
      </c>
      <c r="D14" s="1">
        <f t="shared" si="0"/>
        <v>1.0789062214712296E-4</v>
      </c>
      <c r="E14">
        <v>2.6</v>
      </c>
      <c r="F14" t="s">
        <v>16</v>
      </c>
      <c r="M14">
        <f t="shared" si="1"/>
        <v>200</v>
      </c>
      <c r="N14">
        <f t="shared" si="2"/>
        <v>26</v>
      </c>
    </row>
    <row r="15" spans="1:17" x14ac:dyDescent="0.25">
      <c r="A15" t="s">
        <v>21</v>
      </c>
      <c r="B15">
        <v>14</v>
      </c>
      <c r="C15">
        <v>22</v>
      </c>
      <c r="D15" s="1">
        <f t="shared" si="0"/>
        <v>1.0374098283377208E-4</v>
      </c>
      <c r="E15">
        <v>2.5</v>
      </c>
      <c r="F15" t="s">
        <v>16</v>
      </c>
      <c r="M15">
        <f t="shared" si="1"/>
        <v>308</v>
      </c>
      <c r="N15">
        <f t="shared" si="2"/>
        <v>35</v>
      </c>
    </row>
    <row r="16" spans="1:17" x14ac:dyDescent="0.25">
      <c r="A16" t="s">
        <v>22</v>
      </c>
      <c r="B16">
        <v>16</v>
      </c>
      <c r="C16">
        <v>24</v>
      </c>
      <c r="D16" s="1">
        <f t="shared" si="0"/>
        <v>9.9591343520421204E-5</v>
      </c>
      <c r="E16">
        <v>2.4</v>
      </c>
      <c r="F16" t="s">
        <v>16</v>
      </c>
      <c r="M16">
        <f t="shared" si="1"/>
        <v>384</v>
      </c>
      <c r="N16">
        <f t="shared" si="2"/>
        <v>38.4</v>
      </c>
    </row>
    <row r="17" spans="1:17" x14ac:dyDescent="0.25">
      <c r="A17" t="s">
        <v>23</v>
      </c>
      <c r="B17">
        <v>100000</v>
      </c>
      <c r="C17">
        <v>26</v>
      </c>
      <c r="D17" s="1">
        <f t="shared" si="0"/>
        <v>2.8632511262121095E-4</v>
      </c>
      <c r="E17">
        <v>6.9</v>
      </c>
      <c r="F17" t="s">
        <v>16</v>
      </c>
    </row>
    <row r="18" spans="1:17" x14ac:dyDescent="0.25">
      <c r="A18" t="s">
        <v>24</v>
      </c>
      <c r="B18">
        <v>16</v>
      </c>
      <c r="C18">
        <v>4</v>
      </c>
      <c r="D18" s="1">
        <f t="shared" si="0"/>
        <v>1.4938701528063181E-4</v>
      </c>
      <c r="E18">
        <v>3.6</v>
      </c>
      <c r="F18" t="s">
        <v>25</v>
      </c>
      <c r="K18" t="s">
        <v>51</v>
      </c>
      <c r="L18">
        <f>SUM(B18:B24)</f>
        <v>120</v>
      </c>
      <c r="M18">
        <f t="shared" si="1"/>
        <v>64</v>
      </c>
      <c r="N18">
        <f t="shared" si="2"/>
        <v>57.6</v>
      </c>
      <c r="P18" t="s">
        <v>52</v>
      </c>
      <c r="Q18">
        <f>SUM(M18:M24)/L18</f>
        <v>12.033333333333333</v>
      </c>
    </row>
    <row r="19" spans="1:17" x14ac:dyDescent="0.25">
      <c r="A19" t="s">
        <v>26</v>
      </c>
      <c r="B19">
        <v>24</v>
      </c>
      <c r="C19">
        <v>9</v>
      </c>
      <c r="D19" s="1">
        <f t="shared" si="0"/>
        <v>1.5768629390733354E-4</v>
      </c>
      <c r="E19">
        <v>3.8</v>
      </c>
      <c r="F19" t="s">
        <v>25</v>
      </c>
      <c r="M19">
        <f t="shared" si="1"/>
        <v>216</v>
      </c>
      <c r="N19">
        <f t="shared" si="2"/>
        <v>91.199999999999989</v>
      </c>
    </row>
    <row r="20" spans="1:17" x14ac:dyDescent="0.25">
      <c r="A20" t="s">
        <v>27</v>
      </c>
      <c r="B20">
        <v>20</v>
      </c>
      <c r="C20">
        <v>11</v>
      </c>
      <c r="D20" s="1">
        <f t="shared" si="0"/>
        <v>1.4523737596728093E-4</v>
      </c>
      <c r="E20">
        <v>3.5</v>
      </c>
      <c r="F20" t="s">
        <v>25</v>
      </c>
      <c r="M20">
        <f t="shared" si="1"/>
        <v>220</v>
      </c>
      <c r="N20">
        <f t="shared" si="2"/>
        <v>70</v>
      </c>
    </row>
    <row r="21" spans="1:17" x14ac:dyDescent="0.25">
      <c r="A21" t="s">
        <v>28</v>
      </c>
      <c r="B21">
        <v>20</v>
      </c>
      <c r="C21">
        <v>14</v>
      </c>
      <c r="D21" s="1">
        <f t="shared" si="0"/>
        <v>1.4938701528063181E-4</v>
      </c>
      <c r="E21">
        <v>3.6</v>
      </c>
      <c r="F21" t="s">
        <v>25</v>
      </c>
      <c r="M21">
        <f t="shared" si="1"/>
        <v>280</v>
      </c>
      <c r="N21">
        <f t="shared" si="2"/>
        <v>72</v>
      </c>
      <c r="P21" t="s">
        <v>53</v>
      </c>
      <c r="Q21">
        <f>SUM(N18:N24)/L18</f>
        <v>3.5433333333333326</v>
      </c>
    </row>
    <row r="22" spans="1:17" x14ac:dyDescent="0.25">
      <c r="A22" t="s">
        <v>29</v>
      </c>
      <c r="B22">
        <v>16</v>
      </c>
      <c r="C22">
        <v>15</v>
      </c>
      <c r="D22" s="1">
        <f t="shared" si="0"/>
        <v>1.4108773665393005E-4</v>
      </c>
      <c r="E22">
        <v>3.4</v>
      </c>
      <c r="F22" t="s">
        <v>25</v>
      </c>
      <c r="M22">
        <f t="shared" si="1"/>
        <v>240</v>
      </c>
      <c r="N22">
        <f t="shared" si="2"/>
        <v>54.4</v>
      </c>
    </row>
    <row r="23" spans="1:17" x14ac:dyDescent="0.25">
      <c r="A23" t="s">
        <v>30</v>
      </c>
      <c r="B23">
        <v>14</v>
      </c>
      <c r="C23">
        <v>16</v>
      </c>
      <c r="D23" s="1">
        <f t="shared" si="0"/>
        <v>1.4523737596728093E-4</v>
      </c>
      <c r="E23">
        <v>3.5</v>
      </c>
      <c r="F23" t="s">
        <v>25</v>
      </c>
      <c r="M23">
        <f t="shared" si="1"/>
        <v>224</v>
      </c>
      <c r="N23">
        <f t="shared" si="2"/>
        <v>49</v>
      </c>
    </row>
    <row r="24" spans="1:17" x14ac:dyDescent="0.25">
      <c r="A24" t="s">
        <v>31</v>
      </c>
      <c r="B24">
        <v>10</v>
      </c>
      <c r="C24">
        <v>20</v>
      </c>
      <c r="D24" s="1">
        <f t="shared" si="0"/>
        <v>1.2863881871387738E-4</v>
      </c>
      <c r="E24">
        <v>3.1</v>
      </c>
      <c r="F24" t="s">
        <v>25</v>
      </c>
      <c r="M24">
        <f t="shared" si="1"/>
        <v>200</v>
      </c>
      <c r="N24">
        <f t="shared" si="2"/>
        <v>31</v>
      </c>
    </row>
    <row r="25" spans="1:17" x14ac:dyDescent="0.25">
      <c r="A25" t="s">
        <v>32</v>
      </c>
      <c r="B25">
        <v>100000</v>
      </c>
      <c r="C25">
        <v>26</v>
      </c>
      <c r="D25" s="1">
        <f t="shared" si="0"/>
        <v>3.7761717751493034E-4</v>
      </c>
      <c r="E25">
        <v>9.1</v>
      </c>
      <c r="F25" t="s">
        <v>25</v>
      </c>
    </row>
    <row r="26" spans="1:17" x14ac:dyDescent="0.25">
      <c r="A26" t="s">
        <v>33</v>
      </c>
      <c r="B26">
        <v>26</v>
      </c>
      <c r="C26">
        <v>4</v>
      </c>
      <c r="D26" s="1">
        <f t="shared" si="0"/>
        <v>1.3278845802722826E-4</v>
      </c>
      <c r="E26">
        <v>3.2</v>
      </c>
      <c r="F26" t="s">
        <v>34</v>
      </c>
      <c r="K26" t="s">
        <v>51</v>
      </c>
      <c r="L26">
        <f>SUM(B26:B32)</f>
        <v>160</v>
      </c>
      <c r="M26">
        <f t="shared" si="1"/>
        <v>104</v>
      </c>
      <c r="N26">
        <f t="shared" si="2"/>
        <v>83.2</v>
      </c>
      <c r="P26" t="s">
        <v>52</v>
      </c>
      <c r="Q26">
        <f>SUM(M26:M32)/L26</f>
        <v>13.875</v>
      </c>
    </row>
    <row r="27" spans="1:17" x14ac:dyDescent="0.25">
      <c r="A27" t="s">
        <v>35</v>
      </c>
      <c r="B27">
        <v>32</v>
      </c>
      <c r="C27">
        <v>10</v>
      </c>
      <c r="D27" s="1">
        <f t="shared" si="0"/>
        <v>1.2448917940052651E-4</v>
      </c>
      <c r="E27">
        <v>3</v>
      </c>
      <c r="F27" t="s">
        <v>34</v>
      </c>
      <c r="M27">
        <f t="shared" si="1"/>
        <v>320</v>
      </c>
      <c r="N27">
        <f t="shared" si="2"/>
        <v>96</v>
      </c>
    </row>
    <row r="28" spans="1:17" x14ac:dyDescent="0.25">
      <c r="A28" t="s">
        <v>36</v>
      </c>
      <c r="B28">
        <v>38</v>
      </c>
      <c r="C28">
        <v>15</v>
      </c>
      <c r="D28" s="1">
        <f t="shared" si="0"/>
        <v>1.0789062214712296E-4</v>
      </c>
      <c r="E28">
        <v>2.6</v>
      </c>
      <c r="F28" t="s">
        <v>34</v>
      </c>
      <c r="M28">
        <f t="shared" si="1"/>
        <v>570</v>
      </c>
      <c r="N28">
        <f t="shared" si="2"/>
        <v>98.8</v>
      </c>
    </row>
    <row r="29" spans="1:17" x14ac:dyDescent="0.25">
      <c r="A29" t="s">
        <v>37</v>
      </c>
      <c r="B29">
        <v>10</v>
      </c>
      <c r="C29">
        <v>16</v>
      </c>
      <c r="D29" s="1">
        <f t="shared" si="0"/>
        <v>1.1204026146047385E-4</v>
      </c>
      <c r="E29">
        <v>2.7</v>
      </c>
      <c r="F29" t="s">
        <v>34</v>
      </c>
      <c r="M29">
        <f t="shared" si="1"/>
        <v>160</v>
      </c>
      <c r="N29">
        <f t="shared" si="2"/>
        <v>27</v>
      </c>
      <c r="P29" t="s">
        <v>53</v>
      </c>
      <c r="Q29">
        <f>SUM(N26:N32)/L26</f>
        <v>2.7</v>
      </c>
    </row>
    <row r="30" spans="1:17" x14ac:dyDescent="0.25">
      <c r="A30" t="s">
        <v>38</v>
      </c>
      <c r="B30">
        <v>32</v>
      </c>
      <c r="C30">
        <v>18</v>
      </c>
      <c r="D30" s="1">
        <f t="shared" si="0"/>
        <v>9.1292064893719446E-5</v>
      </c>
      <c r="E30">
        <v>2.2000000000000002</v>
      </c>
      <c r="F30" t="s">
        <v>34</v>
      </c>
      <c r="M30">
        <f t="shared" si="1"/>
        <v>576</v>
      </c>
      <c r="N30">
        <f t="shared" si="2"/>
        <v>70.400000000000006</v>
      </c>
    </row>
    <row r="31" spans="1:17" x14ac:dyDescent="0.25">
      <c r="A31" t="s">
        <v>39</v>
      </c>
      <c r="B31">
        <v>10</v>
      </c>
      <c r="C31">
        <v>19</v>
      </c>
      <c r="D31" s="1">
        <f t="shared" si="0"/>
        <v>1.2033954008717561E-4</v>
      </c>
      <c r="E31">
        <v>2.9</v>
      </c>
      <c r="F31" t="s">
        <v>34</v>
      </c>
      <c r="M31">
        <f t="shared" si="1"/>
        <v>190</v>
      </c>
      <c r="N31">
        <f t="shared" si="2"/>
        <v>29</v>
      </c>
    </row>
    <row r="32" spans="1:17" x14ac:dyDescent="0.25">
      <c r="A32" t="s">
        <v>40</v>
      </c>
      <c r="B32">
        <v>12</v>
      </c>
      <c r="C32">
        <v>25</v>
      </c>
      <c r="D32" s="1">
        <f t="shared" si="0"/>
        <v>9.5441704207070312E-5</v>
      </c>
      <c r="E32">
        <v>2.2999999999999998</v>
      </c>
      <c r="F32" t="s">
        <v>34</v>
      </c>
      <c r="M32">
        <f t="shared" si="1"/>
        <v>300</v>
      </c>
      <c r="N32">
        <f t="shared" si="2"/>
        <v>27.599999999999998</v>
      </c>
    </row>
    <row r="33" spans="1:17" x14ac:dyDescent="0.25">
      <c r="A33" t="s">
        <v>41</v>
      </c>
      <c r="B33">
        <v>100000</v>
      </c>
      <c r="C33">
        <v>26</v>
      </c>
      <c r="D33" s="1">
        <f t="shared" si="0"/>
        <v>3.2782150575471979E-4</v>
      </c>
      <c r="E33">
        <v>7.9</v>
      </c>
      <c r="F33" t="s">
        <v>34</v>
      </c>
    </row>
    <row r="34" spans="1:17" x14ac:dyDescent="0.25">
      <c r="A34" t="s">
        <v>42</v>
      </c>
      <c r="B34">
        <v>30</v>
      </c>
      <c r="C34">
        <v>4</v>
      </c>
      <c r="D34" s="1">
        <f t="shared" si="0"/>
        <v>1.5768629390733354E-4</v>
      </c>
      <c r="E34">
        <v>3.8</v>
      </c>
      <c r="F34" t="s">
        <v>43</v>
      </c>
      <c r="K34" t="s">
        <v>51</v>
      </c>
      <c r="L34">
        <f>SUM(B34:B40)</f>
        <v>200</v>
      </c>
      <c r="M34">
        <f t="shared" si="1"/>
        <v>120</v>
      </c>
      <c r="N34">
        <f t="shared" si="2"/>
        <v>114</v>
      </c>
      <c r="P34" t="s">
        <v>52</v>
      </c>
      <c r="Q34">
        <f>SUM(M34:M40)/L34</f>
        <v>11.9</v>
      </c>
    </row>
    <row r="35" spans="1:17" x14ac:dyDescent="0.25">
      <c r="A35" t="s">
        <v>44</v>
      </c>
      <c r="B35">
        <v>32</v>
      </c>
      <c r="C35">
        <v>8</v>
      </c>
      <c r="D35" s="1">
        <f t="shared" si="0"/>
        <v>1.4938701528063181E-4</v>
      </c>
      <c r="E35">
        <v>3.6</v>
      </c>
      <c r="F35" t="s">
        <v>43</v>
      </c>
      <c r="M35">
        <f t="shared" si="1"/>
        <v>256</v>
      </c>
      <c r="N35">
        <f t="shared" si="2"/>
        <v>115.2</v>
      </c>
    </row>
    <row r="36" spans="1:17" x14ac:dyDescent="0.25">
      <c r="A36" t="s">
        <v>45</v>
      </c>
      <c r="B36">
        <v>24</v>
      </c>
      <c r="C36">
        <v>10</v>
      </c>
      <c r="D36" s="1">
        <f t="shared" si="0"/>
        <v>1.5353665459398271E-4</v>
      </c>
      <c r="E36">
        <v>3.7</v>
      </c>
      <c r="F36" t="s">
        <v>43</v>
      </c>
      <c r="M36">
        <f t="shared" si="1"/>
        <v>240</v>
      </c>
      <c r="N36">
        <f t="shared" si="2"/>
        <v>88.800000000000011</v>
      </c>
    </row>
    <row r="37" spans="1:17" x14ac:dyDescent="0.25">
      <c r="A37" t="s">
        <v>46</v>
      </c>
      <c r="B37">
        <v>30</v>
      </c>
      <c r="C37">
        <v>13</v>
      </c>
      <c r="D37" s="1">
        <f t="shared" si="0"/>
        <v>1.4938701528063181E-4</v>
      </c>
      <c r="E37">
        <v>3.6</v>
      </c>
      <c r="F37" t="s">
        <v>43</v>
      </c>
      <c r="M37">
        <f t="shared" si="1"/>
        <v>390</v>
      </c>
      <c r="N37">
        <f t="shared" si="2"/>
        <v>108</v>
      </c>
      <c r="P37" t="s">
        <v>53</v>
      </c>
      <c r="Q37">
        <f>SUM(N34:N40)/L34</f>
        <v>3.5129999999999999</v>
      </c>
    </row>
    <row r="38" spans="1:17" x14ac:dyDescent="0.25">
      <c r="A38" t="s">
        <v>47</v>
      </c>
      <c r="B38">
        <v>30</v>
      </c>
      <c r="C38">
        <v>14</v>
      </c>
      <c r="D38" s="1">
        <f t="shared" si="0"/>
        <v>1.3278845802722826E-4</v>
      </c>
      <c r="E38">
        <v>3.2</v>
      </c>
      <c r="F38" t="s">
        <v>43</v>
      </c>
      <c r="M38">
        <f t="shared" si="1"/>
        <v>420</v>
      </c>
      <c r="N38">
        <f t="shared" si="2"/>
        <v>96</v>
      </c>
    </row>
    <row r="39" spans="1:17" x14ac:dyDescent="0.25">
      <c r="A39" t="s">
        <v>48</v>
      </c>
      <c r="B39">
        <v>24</v>
      </c>
      <c r="C39">
        <v>16</v>
      </c>
      <c r="D39" s="1">
        <f t="shared" si="0"/>
        <v>1.4108773665393005E-4</v>
      </c>
      <c r="E39">
        <v>3.4</v>
      </c>
      <c r="F39" t="s">
        <v>43</v>
      </c>
      <c r="M39">
        <f t="shared" si="1"/>
        <v>384</v>
      </c>
      <c r="N39">
        <f t="shared" si="2"/>
        <v>81.599999999999994</v>
      </c>
    </row>
    <row r="40" spans="1:17" x14ac:dyDescent="0.25">
      <c r="A40" t="s">
        <v>49</v>
      </c>
      <c r="B40">
        <v>30</v>
      </c>
      <c r="C40">
        <v>19</v>
      </c>
      <c r="D40" s="1">
        <f t="shared" si="0"/>
        <v>1.3693809734057914E-4</v>
      </c>
      <c r="E40">
        <v>3.3</v>
      </c>
      <c r="F40" t="s">
        <v>43</v>
      </c>
      <c r="M40">
        <f t="shared" si="1"/>
        <v>570</v>
      </c>
      <c r="N40">
        <f t="shared" si="2"/>
        <v>99</v>
      </c>
    </row>
    <row r="41" spans="1:17" x14ac:dyDescent="0.25">
      <c r="A41" t="s">
        <v>50</v>
      </c>
      <c r="B41">
        <v>100000</v>
      </c>
      <c r="C41">
        <v>26</v>
      </c>
      <c r="D41" s="1">
        <f t="shared" si="0"/>
        <v>3.7761717751493034E-4</v>
      </c>
      <c r="E41">
        <v>9.1</v>
      </c>
      <c r="F4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Rothkopf</dc:creator>
  <cp:lastModifiedBy>Alexander Rothkopf</cp:lastModifiedBy>
  <dcterms:created xsi:type="dcterms:W3CDTF">2018-09-14T17:14:02Z</dcterms:created>
  <dcterms:modified xsi:type="dcterms:W3CDTF">2018-10-26T16:10:53Z</dcterms:modified>
</cp:coreProperties>
</file>