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thkopf\Documents\UROPNEW\inputData\inputData03_US\"/>
    </mc:Choice>
  </mc:AlternateContent>
  <bookViews>
    <workbookView xWindow="0" yWindow="0" windowWidth="24210" windowHeight="10845"/>
  </bookViews>
  <sheets>
    <sheet name="fakeCarrierDataFEMA_for metric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N15" i="1" l="1"/>
  <c r="N16" i="1"/>
  <c r="N7" i="1"/>
  <c r="N8" i="1"/>
  <c r="M19" i="1"/>
  <c r="M20" i="1"/>
  <c r="M15" i="1"/>
  <c r="M7" i="1"/>
  <c r="M8" i="1"/>
  <c r="M3" i="1"/>
  <c r="M4" i="1"/>
  <c r="L6" i="1"/>
  <c r="L10" i="1" l="1"/>
  <c r="L14" i="1"/>
  <c r="L18" i="1"/>
  <c r="L2" i="1"/>
  <c r="N3" i="1" l="1"/>
  <c r="N4" i="1"/>
  <c r="N6" i="1"/>
  <c r="Q8" i="1" s="1"/>
  <c r="N10" i="1"/>
  <c r="Q12" i="1" s="1"/>
  <c r="N11" i="1"/>
  <c r="N12" i="1"/>
  <c r="N14" i="1"/>
  <c r="Q16" i="1" s="1"/>
  <c r="N18" i="1"/>
  <c r="N19" i="1"/>
  <c r="N20" i="1"/>
  <c r="N2" i="1"/>
  <c r="M6" i="1"/>
  <c r="Q6" i="1" s="1"/>
  <c r="M10" i="1"/>
  <c r="M11" i="1"/>
  <c r="M12" i="1"/>
  <c r="M14" i="1"/>
  <c r="M16" i="1"/>
  <c r="M18" i="1"/>
  <c r="M2" i="1"/>
  <c r="Q20" i="1" l="1"/>
  <c r="Q14" i="1"/>
  <c r="Q18" i="1"/>
  <c r="Q10" i="1"/>
  <c r="Q2" i="1"/>
  <c r="Q4" i="1"/>
</calcChain>
</file>

<file path=xl/sharedStrings.xml><?xml version="1.0" encoding="utf-8"?>
<sst xmlns="http://schemas.openxmlformats.org/spreadsheetml/2006/main" count="61" uniqueCount="34">
  <si>
    <t>Contract</t>
  </si>
  <si>
    <t>Capacity</t>
  </si>
  <si>
    <t>Fixed Time to Warehouse</t>
  </si>
  <si>
    <t>Fixed Cost</t>
  </si>
  <si>
    <t>Variable Cost (mile)</t>
  </si>
  <si>
    <t>Target Depot City</t>
  </si>
  <si>
    <t>SF Carrier 01 ID</t>
  </si>
  <si>
    <t>San Francisco, California</t>
  </si>
  <si>
    <t>SF Carrier 02 CO</t>
  </si>
  <si>
    <t>SF Carrier 03 CO</t>
  </si>
  <si>
    <t>DA Carrier 01 ID</t>
  </si>
  <si>
    <t>Dallas, Texas</t>
  </si>
  <si>
    <t>DA Carrier 02 CO</t>
  </si>
  <si>
    <t>DA Carrier 03 CO</t>
  </si>
  <si>
    <t>PH Carrier 01 ID</t>
  </si>
  <si>
    <t>Philadelphia, Pennsylvania</t>
  </si>
  <si>
    <t>PH Carrier 02 CO</t>
  </si>
  <si>
    <t>PH Carrier 03 CO</t>
  </si>
  <si>
    <t>PH Carrier 04 SM</t>
  </si>
  <si>
    <t>AT Carrier 01 ID</t>
  </si>
  <si>
    <t>Atlanta, Georgia</t>
  </si>
  <si>
    <t>AT Carrier 02 CO</t>
  </si>
  <si>
    <t>AT Carrier 03 CO</t>
  </si>
  <si>
    <t>WA Carrier 01 ID</t>
  </si>
  <si>
    <t>Washington D.C., Washington D.C.</t>
  </si>
  <si>
    <t>WA Carrier 02 CO</t>
  </si>
  <si>
    <t>WA Carrier 03 CO</t>
  </si>
  <si>
    <t>capa</t>
  </si>
  <si>
    <t>av fixed time</t>
  </si>
  <si>
    <t>av var cost</t>
  </si>
  <si>
    <t>SF Carrier 04 SM</t>
  </si>
  <si>
    <t>DA Carrier 04 SM</t>
  </si>
  <si>
    <t>AT Carrier 04 SM</t>
  </si>
  <si>
    <t>WA Carrier 04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</si>
</sst>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D2" sqref="D2:D21"/>
    </sheetView>
  </sheetViews>
  <sheetFormatPr defaultRowHeight="15" x14ac:dyDescent="0.25"/>
  <cols>
    <col min="1" max="1" width="16.28515625" bestFit="1" customWidth="1"/>
    <col min="4" max="4" width="18.7109375" customWidth="1"/>
    <col min="5" max="5" width="18.85546875" bestFit="1" customWidth="1"/>
    <col min="16" max="16" width="12.5703125" bestFit="1" customWidth="1"/>
    <col min="17" max="17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10</v>
      </c>
      <c r="C2">
        <v>4</v>
      </c>
      <c r="D2">
        <f>E2/1.61/14968*10</f>
        <v>1.6183593322068445E-3</v>
      </c>
      <c r="E2">
        <v>3.9</v>
      </c>
      <c r="F2" t="s">
        <v>7</v>
      </c>
      <c r="K2" t="s">
        <v>27</v>
      </c>
      <c r="L2">
        <f>SUM(B2:B4)</f>
        <v>60</v>
      </c>
      <c r="M2">
        <f>B2*C2</f>
        <v>40</v>
      </c>
      <c r="N2">
        <f>B2*E2</f>
        <v>39</v>
      </c>
      <c r="P2" t="s">
        <v>28</v>
      </c>
      <c r="Q2">
        <f>SUM(M2:M4)/L2</f>
        <v>9</v>
      </c>
    </row>
    <row r="3" spans="1:17" x14ac:dyDescent="0.25">
      <c r="A3" t="s">
        <v>8</v>
      </c>
      <c r="B3">
        <v>30</v>
      </c>
      <c r="C3">
        <v>8</v>
      </c>
      <c r="D3">
        <f t="shared" ref="D3:D21" si="0">E3/1.61/14968*10</f>
        <v>1.493870152806318E-3</v>
      </c>
      <c r="E3">
        <v>3.6</v>
      </c>
      <c r="F3" t="s">
        <v>7</v>
      </c>
      <c r="M3">
        <f t="shared" ref="M3:M4" si="1">B3*C3</f>
        <v>240</v>
      </c>
      <c r="N3">
        <f t="shared" ref="N3:N20" si="2">B3*E3</f>
        <v>108</v>
      </c>
    </row>
    <row r="4" spans="1:17" x14ac:dyDescent="0.25">
      <c r="A4" t="s">
        <v>9</v>
      </c>
      <c r="B4">
        <v>20</v>
      </c>
      <c r="C4">
        <v>13</v>
      </c>
      <c r="D4">
        <f t="shared" si="0"/>
        <v>1.4108773665393005E-3</v>
      </c>
      <c r="E4">
        <v>3.4</v>
      </c>
      <c r="F4" t="s">
        <v>7</v>
      </c>
      <c r="M4">
        <f t="shared" si="1"/>
        <v>260</v>
      </c>
      <c r="N4">
        <f t="shared" si="2"/>
        <v>68</v>
      </c>
      <c r="P4" t="s">
        <v>29</v>
      </c>
      <c r="Q4" s="1">
        <f>SUM(N2:N4)/L2</f>
        <v>3.5833333333333335</v>
      </c>
    </row>
    <row r="5" spans="1:17" x14ac:dyDescent="0.25">
      <c r="A5" t="s">
        <v>30</v>
      </c>
      <c r="B5">
        <v>100000</v>
      </c>
      <c r="C5">
        <v>26</v>
      </c>
      <c r="D5">
        <f t="shared" si="0"/>
        <v>3.8176681682828124E-3</v>
      </c>
      <c r="E5">
        <v>9.1999999999999993</v>
      </c>
      <c r="F5" t="s">
        <v>7</v>
      </c>
    </row>
    <row r="6" spans="1:17" x14ac:dyDescent="0.25">
      <c r="A6" t="s">
        <v>10</v>
      </c>
      <c r="B6">
        <v>10</v>
      </c>
      <c r="C6">
        <v>4</v>
      </c>
      <c r="D6">
        <f t="shared" si="0"/>
        <v>1.2448917940052651E-3</v>
      </c>
      <c r="E6">
        <v>3</v>
      </c>
      <c r="F6" t="s">
        <v>11</v>
      </c>
      <c r="K6" t="s">
        <v>27</v>
      </c>
      <c r="L6">
        <f>SUM(B6:B8)</f>
        <v>80</v>
      </c>
      <c r="M6">
        <f t="shared" ref="M6:M20" si="3">B6*C6</f>
        <v>40</v>
      </c>
      <c r="N6">
        <f t="shared" si="2"/>
        <v>30</v>
      </c>
      <c r="P6" t="s">
        <v>28</v>
      </c>
      <c r="Q6">
        <f>SUM(M6:M8)/L6</f>
        <v>12.875</v>
      </c>
    </row>
    <row r="7" spans="1:17" x14ac:dyDescent="0.25">
      <c r="A7" t="s">
        <v>12</v>
      </c>
      <c r="B7">
        <v>30</v>
      </c>
      <c r="C7">
        <v>9</v>
      </c>
      <c r="D7">
        <f t="shared" si="0"/>
        <v>1.1618990077382472E-3</v>
      </c>
      <c r="E7">
        <v>2.8</v>
      </c>
      <c r="F7" t="s">
        <v>11</v>
      </c>
      <c r="M7">
        <f t="shared" si="3"/>
        <v>270</v>
      </c>
      <c r="N7">
        <f t="shared" si="2"/>
        <v>84</v>
      </c>
    </row>
    <row r="8" spans="1:17" x14ac:dyDescent="0.25">
      <c r="A8" t="s">
        <v>13</v>
      </c>
      <c r="B8">
        <v>40</v>
      </c>
      <c r="C8">
        <v>18</v>
      </c>
      <c r="D8">
        <f t="shared" si="0"/>
        <v>1.1204026146047386E-3</v>
      </c>
      <c r="E8">
        <v>2.7</v>
      </c>
      <c r="F8" t="s">
        <v>11</v>
      </c>
      <c r="M8">
        <f t="shared" si="3"/>
        <v>720</v>
      </c>
      <c r="N8">
        <f t="shared" si="2"/>
        <v>108</v>
      </c>
      <c r="P8" t="s">
        <v>29</v>
      </c>
      <c r="Q8" s="1">
        <f>SUM(N6:N8)/L6</f>
        <v>2.7749999999999999</v>
      </c>
    </row>
    <row r="9" spans="1:17" x14ac:dyDescent="0.25">
      <c r="A9" t="s">
        <v>31</v>
      </c>
      <c r="B9">
        <v>100000</v>
      </c>
      <c r="C9">
        <v>26</v>
      </c>
      <c r="D9">
        <f t="shared" si="0"/>
        <v>2.8632511262121096E-3</v>
      </c>
      <c r="E9">
        <v>6.9</v>
      </c>
      <c r="F9" t="s">
        <v>11</v>
      </c>
    </row>
    <row r="10" spans="1:17" x14ac:dyDescent="0.25">
      <c r="A10" t="s">
        <v>14</v>
      </c>
      <c r="B10">
        <v>10</v>
      </c>
      <c r="C10">
        <v>4</v>
      </c>
      <c r="D10">
        <f t="shared" si="0"/>
        <v>1.535366545939827E-3</v>
      </c>
      <c r="E10">
        <v>3.7</v>
      </c>
      <c r="F10" t="s">
        <v>15</v>
      </c>
      <c r="K10" t="s">
        <v>27</v>
      </c>
      <c r="L10">
        <f>SUM(B10:B12)</f>
        <v>60</v>
      </c>
      <c r="M10">
        <f t="shared" si="3"/>
        <v>40</v>
      </c>
      <c r="N10">
        <f t="shared" si="2"/>
        <v>37</v>
      </c>
      <c r="P10" t="s">
        <v>28</v>
      </c>
      <c r="Q10">
        <f>SUM(M10:M12)/L10</f>
        <v>11.5</v>
      </c>
    </row>
    <row r="11" spans="1:17" x14ac:dyDescent="0.25">
      <c r="A11" t="s">
        <v>16</v>
      </c>
      <c r="B11">
        <v>30</v>
      </c>
      <c r="C11">
        <v>9</v>
      </c>
      <c r="D11">
        <f t="shared" si="0"/>
        <v>1.4523737596728093E-3</v>
      </c>
      <c r="E11">
        <v>3.5</v>
      </c>
      <c r="F11" t="s">
        <v>15</v>
      </c>
      <c r="M11">
        <f t="shared" si="3"/>
        <v>270</v>
      </c>
      <c r="N11">
        <f t="shared" si="2"/>
        <v>105</v>
      </c>
    </row>
    <row r="12" spans="1:17" x14ac:dyDescent="0.25">
      <c r="A12" t="s">
        <v>17</v>
      </c>
      <c r="B12">
        <v>20</v>
      </c>
      <c r="C12">
        <v>19</v>
      </c>
      <c r="D12">
        <f t="shared" si="0"/>
        <v>1.4108773665393005E-3</v>
      </c>
      <c r="E12">
        <v>3.4</v>
      </c>
      <c r="F12" t="s">
        <v>15</v>
      </c>
      <c r="M12">
        <f t="shared" si="3"/>
        <v>380</v>
      </c>
      <c r="N12">
        <f t="shared" si="2"/>
        <v>68</v>
      </c>
      <c r="P12" t="s">
        <v>29</v>
      </c>
      <c r="Q12">
        <f>SUM(N10:N12)/L10</f>
        <v>3.5</v>
      </c>
    </row>
    <row r="13" spans="1:17" x14ac:dyDescent="0.25">
      <c r="A13" t="s">
        <v>18</v>
      </c>
      <c r="B13">
        <v>100000</v>
      </c>
      <c r="C13">
        <v>26</v>
      </c>
      <c r="D13">
        <f t="shared" si="0"/>
        <v>3.7761717751493033E-3</v>
      </c>
      <c r="E13">
        <v>9.1</v>
      </c>
      <c r="F13" t="s">
        <v>15</v>
      </c>
    </row>
    <row r="14" spans="1:17" x14ac:dyDescent="0.25">
      <c r="A14" t="s">
        <v>19</v>
      </c>
      <c r="B14">
        <v>10</v>
      </c>
      <c r="C14">
        <v>4</v>
      </c>
      <c r="D14">
        <f t="shared" si="0"/>
        <v>1.203395400871756E-3</v>
      </c>
      <c r="E14">
        <v>2.9</v>
      </c>
      <c r="F14" t="s">
        <v>20</v>
      </c>
      <c r="K14" t="s">
        <v>27</v>
      </c>
      <c r="L14">
        <f>SUM(B14:B16)</f>
        <v>80</v>
      </c>
      <c r="M14">
        <f t="shared" si="3"/>
        <v>40</v>
      </c>
      <c r="N14">
        <f t="shared" si="2"/>
        <v>29</v>
      </c>
      <c r="P14" t="s">
        <v>28</v>
      </c>
      <c r="Q14">
        <f>SUM(M14:M16)/L14</f>
        <v>13.5</v>
      </c>
    </row>
    <row r="15" spans="1:17" x14ac:dyDescent="0.25">
      <c r="A15" t="s">
        <v>21</v>
      </c>
      <c r="B15">
        <v>30</v>
      </c>
      <c r="C15">
        <v>12</v>
      </c>
      <c r="D15">
        <f t="shared" si="0"/>
        <v>1.1618990077382472E-3</v>
      </c>
      <c r="E15">
        <v>2.8</v>
      </c>
      <c r="F15" t="s">
        <v>20</v>
      </c>
      <c r="M15">
        <f t="shared" si="3"/>
        <v>360</v>
      </c>
      <c r="N15">
        <f t="shared" si="2"/>
        <v>84</v>
      </c>
    </row>
    <row r="16" spans="1:17" x14ac:dyDescent="0.25">
      <c r="A16" t="s">
        <v>22</v>
      </c>
      <c r="B16">
        <v>40</v>
      </c>
      <c r="C16">
        <v>17</v>
      </c>
      <c r="D16">
        <f t="shared" si="0"/>
        <v>1.1204026146047386E-3</v>
      </c>
      <c r="E16">
        <v>2.7</v>
      </c>
      <c r="F16" t="s">
        <v>20</v>
      </c>
      <c r="M16">
        <f t="shared" si="3"/>
        <v>680</v>
      </c>
      <c r="N16">
        <f t="shared" si="2"/>
        <v>108</v>
      </c>
      <c r="P16" t="s">
        <v>29</v>
      </c>
      <c r="Q16" s="1">
        <f>SUM(N14:N16)/L14</f>
        <v>2.7625000000000002</v>
      </c>
    </row>
    <row r="17" spans="1:17" x14ac:dyDescent="0.25">
      <c r="A17" t="s">
        <v>32</v>
      </c>
      <c r="B17">
        <v>100000</v>
      </c>
      <c r="C17">
        <v>26</v>
      </c>
      <c r="D17">
        <f t="shared" si="0"/>
        <v>3.278215057547198E-3</v>
      </c>
      <c r="E17">
        <v>7.9</v>
      </c>
      <c r="F17" t="s">
        <v>20</v>
      </c>
    </row>
    <row r="18" spans="1:17" x14ac:dyDescent="0.25">
      <c r="A18" t="s">
        <v>23</v>
      </c>
      <c r="B18">
        <v>20</v>
      </c>
      <c r="C18">
        <v>4</v>
      </c>
      <c r="D18">
        <f t="shared" si="0"/>
        <v>1.535366545939827E-3</v>
      </c>
      <c r="E18">
        <v>3.7</v>
      </c>
      <c r="F18" t="s">
        <v>24</v>
      </c>
      <c r="K18" t="s">
        <v>27</v>
      </c>
      <c r="L18">
        <f>SUM(B18:B20)</f>
        <v>100</v>
      </c>
      <c r="M18">
        <f t="shared" si="3"/>
        <v>80</v>
      </c>
      <c r="N18">
        <f t="shared" si="2"/>
        <v>74</v>
      </c>
      <c r="P18" t="s">
        <v>28</v>
      </c>
      <c r="Q18">
        <f>SUM(M18:M20)/L18</f>
        <v>11.5</v>
      </c>
    </row>
    <row r="19" spans="1:17" x14ac:dyDescent="0.25">
      <c r="A19" t="s">
        <v>25</v>
      </c>
      <c r="B19">
        <v>30</v>
      </c>
      <c r="C19">
        <v>9</v>
      </c>
      <c r="D19">
        <f t="shared" si="0"/>
        <v>1.493870152806318E-3</v>
      </c>
      <c r="E19">
        <v>3.6</v>
      </c>
      <c r="F19" t="s">
        <v>24</v>
      </c>
      <c r="M19">
        <f t="shared" si="3"/>
        <v>270</v>
      </c>
      <c r="N19">
        <f t="shared" si="2"/>
        <v>108</v>
      </c>
    </row>
    <row r="20" spans="1:17" x14ac:dyDescent="0.25">
      <c r="A20" t="s">
        <v>26</v>
      </c>
      <c r="B20">
        <v>50</v>
      </c>
      <c r="C20">
        <v>16</v>
      </c>
      <c r="D20">
        <f t="shared" si="0"/>
        <v>1.3693809734057914E-3</v>
      </c>
      <c r="E20">
        <v>3.3</v>
      </c>
      <c r="F20" t="s">
        <v>24</v>
      </c>
      <c r="M20">
        <f t="shared" si="3"/>
        <v>800</v>
      </c>
      <c r="N20">
        <f t="shared" si="2"/>
        <v>165</v>
      </c>
      <c r="P20" t="s">
        <v>29</v>
      </c>
      <c r="Q20">
        <f>SUM(N18:N20)/L18</f>
        <v>3.47</v>
      </c>
    </row>
    <row r="21" spans="1:17" x14ac:dyDescent="0.25">
      <c r="A21" t="s">
        <v>33</v>
      </c>
      <c r="B21">
        <v>100000</v>
      </c>
      <c r="C21">
        <v>26</v>
      </c>
      <c r="D21">
        <f t="shared" si="0"/>
        <v>3.7761717751493033E-3</v>
      </c>
      <c r="E21">
        <v>9.1</v>
      </c>
      <c r="F2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fakeCarrierDataFEMA_for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Rothkopf</dc:creator>
  <cp:lastModifiedBy>Alexander Rothkopf</cp:lastModifiedBy>
  <dcterms:created xsi:type="dcterms:W3CDTF">2018-09-14T17:14:02Z</dcterms:created>
  <dcterms:modified xsi:type="dcterms:W3CDTF">2018-10-11T20:16:29Z</dcterms:modified>
</cp:coreProperties>
</file>