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Stuff\Programing\Python\University Python\sim&amp;mod\Simulation-of-Ecosystem-Food-Chains\data\"/>
    </mc:Choice>
  </mc:AlternateContent>
  <xr:revisionPtr revIDLastSave="0" documentId="13_ncr:1_{978928A4-A0CB-4F2C-BB17-E562E0465C8A}" xr6:coauthVersionLast="47" xr6:coauthVersionMax="47" xr10:uidLastSave="{00000000-0000-0000-0000-000000000000}"/>
  <bookViews>
    <workbookView xWindow="-28920" yWindow="615" windowWidth="29040" windowHeight="15720" xr2:uid="{9217EBFD-B9E8-4E74-AE9F-5EAED0C06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M4" i="1" s="1"/>
  <c r="L5" i="1"/>
  <c r="M5" i="1" s="1"/>
  <c r="L10" i="1"/>
  <c r="L9" i="1"/>
  <c r="M9" i="1" s="1"/>
  <c r="L8" i="1"/>
  <c r="M8" i="1" s="1"/>
  <c r="L7" i="1"/>
  <c r="M7" i="1" s="1"/>
  <c r="M6" i="1"/>
  <c r="M10" i="1"/>
  <c r="D2" i="1"/>
  <c r="I10" i="1"/>
  <c r="I3" i="1" s="1"/>
  <c r="J9" i="1"/>
  <c r="J10" i="1"/>
  <c r="J4" i="1"/>
  <c r="J5" i="1"/>
  <c r="J8" i="1"/>
  <c r="J7" i="1"/>
  <c r="J2" i="1"/>
  <c r="J3" i="1"/>
  <c r="G10" i="1"/>
  <c r="F10" i="1"/>
  <c r="E10" i="1" s="1"/>
  <c r="D10" i="1"/>
  <c r="C10" i="1" s="1"/>
  <c r="G9" i="1"/>
  <c r="F9" i="1"/>
  <c r="E9" i="1" s="1"/>
  <c r="D9" i="1"/>
  <c r="C9" i="1" s="1"/>
  <c r="F8" i="1"/>
  <c r="E8" i="1" s="1"/>
  <c r="D8" i="1"/>
  <c r="C8" i="1" s="1"/>
  <c r="G7" i="1"/>
  <c r="F7" i="1"/>
  <c r="E7" i="1" s="1"/>
  <c r="D7" i="1"/>
  <c r="C7" i="1" s="1"/>
  <c r="F6" i="1"/>
  <c r="E6" i="1" s="1"/>
  <c r="D6" i="1"/>
  <c r="C6" i="1" s="1"/>
  <c r="G5" i="1"/>
  <c r="F5" i="1"/>
  <c r="E5" i="1" s="1"/>
  <c r="D5" i="1"/>
  <c r="C5" i="1" s="1"/>
  <c r="G4" i="1"/>
  <c r="D4" i="1"/>
  <c r="C4" i="1" s="1"/>
  <c r="F3" i="1"/>
  <c r="E3" i="1" s="1"/>
  <c r="D3" i="1"/>
  <c r="C3" i="1" s="1"/>
  <c r="G2" i="1"/>
  <c r="P3" i="1"/>
  <c r="H10" i="1" s="1"/>
  <c r="F2" i="1"/>
  <c r="E2" i="1" s="1"/>
  <c r="C2" i="1"/>
  <c r="Q2" i="1"/>
  <c r="I5" i="1" l="1"/>
  <c r="I8" i="1"/>
  <c r="I2" i="1"/>
  <c r="I4" i="1"/>
  <c r="I7" i="1"/>
  <c r="I6" i="1"/>
  <c r="I9" i="1"/>
  <c r="H8" i="1"/>
  <c r="G8" i="1"/>
  <c r="H3" i="1"/>
  <c r="H9" i="1"/>
  <c r="H5" i="1"/>
  <c r="G3" i="1"/>
  <c r="G6" i="1"/>
  <c r="P4" i="1"/>
  <c r="H6" i="1"/>
  <c r="F4" i="1"/>
  <c r="E4" i="1" s="1"/>
  <c r="H2" i="1"/>
  <c r="H4" i="1"/>
  <c r="H7" i="1"/>
  <c r="Q3" i="1"/>
  <c r="Q4" i="1" l="1"/>
  <c r="P5" i="1"/>
  <c r="Q5" i="1" s="1"/>
</calcChain>
</file>

<file path=xl/sharedStrings.xml><?xml version="1.0" encoding="utf-8"?>
<sst xmlns="http://schemas.openxmlformats.org/spreadsheetml/2006/main" count="29" uniqueCount="29">
  <si>
    <t>Animals</t>
  </si>
  <si>
    <t>Fox</t>
  </si>
  <si>
    <t>Avg Mass (kg)</t>
  </si>
  <si>
    <t>Owl</t>
  </si>
  <si>
    <t>Frog</t>
  </si>
  <si>
    <t>Snake</t>
  </si>
  <si>
    <t>Hawk</t>
  </si>
  <si>
    <t>Bird</t>
  </si>
  <si>
    <t>Rabbit</t>
  </si>
  <si>
    <t>Grasshopper</t>
  </si>
  <si>
    <t>Mouse</t>
  </si>
  <si>
    <t>Min Hunger (ticks)</t>
  </si>
  <si>
    <t>Max Hunger (ticks)</t>
  </si>
  <si>
    <t>Min Thirst (ticks)</t>
  </si>
  <si>
    <t>Max Thirst (ticks)</t>
  </si>
  <si>
    <t>Max Exhaustion (ticks)</t>
  </si>
  <si>
    <t>Sleep Length (ticks)</t>
  </si>
  <si>
    <t>In game time (ticks)</t>
  </si>
  <si>
    <t>In game time (seconds)</t>
  </si>
  <si>
    <t>Time</t>
  </si>
  <si>
    <t>Days</t>
  </si>
  <si>
    <t>Hours</t>
  </si>
  <si>
    <t>Minutes</t>
  </si>
  <si>
    <t>Seconds</t>
  </si>
  <si>
    <t>Detection Multiplier (constant)</t>
  </si>
  <si>
    <t>Sight Range (pixels)</t>
  </si>
  <si>
    <t>Procreation Cooldown (ticks)</t>
  </si>
  <si>
    <t>Top Speed (px/t)</t>
  </si>
  <si>
    <t>Min Speed (px/t)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</si>
</sst>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strike val="0"/>
      </font>
      <fill>
        <patternFill patternType="solid">
          <fgColor rgb="FF00B050"/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D5EA-4E7E-4717-902A-695A9A7421B4}">
  <dimension ref="A1:Q10"/>
  <sheetViews>
    <sheetView tabSelected="1" zoomScaleNormal="100" workbookViewId="0">
      <selection activeCell="I9" sqref="I9"/>
    </sheetView>
  </sheetViews>
  <sheetFormatPr defaultRowHeight="15" x14ac:dyDescent="0.25"/>
  <cols>
    <col min="1" max="1" width="12.85546875" style="1" customWidth="1"/>
    <col min="2" max="2" width="14" style="1" customWidth="1"/>
    <col min="3" max="3" width="17.5703125" style="1" customWidth="1"/>
    <col min="4" max="4" width="18.5703125" style="1" customWidth="1"/>
    <col min="5" max="5" width="18.140625" style="1" customWidth="1"/>
    <col min="6" max="6" width="16.7109375" style="1" customWidth="1"/>
    <col min="7" max="7" width="22.28515625" style="1" customWidth="1"/>
    <col min="8" max="8" width="18.42578125" style="1" customWidth="1"/>
    <col min="9" max="9" width="29.28515625" style="1" customWidth="1"/>
    <col min="10" max="10" width="22.5703125" style="1" customWidth="1"/>
    <col min="11" max="11" width="28.42578125" style="1" customWidth="1"/>
    <col min="12" max="12" width="17.85546875" style="1" customWidth="1"/>
    <col min="13" max="14" width="17.42578125" customWidth="1"/>
    <col min="15" max="15" width="10.140625" style="1" customWidth="1"/>
    <col min="16" max="16" width="23.28515625" customWidth="1"/>
    <col min="17" max="17" width="25.5703125" style="1" customWidth="1"/>
  </cols>
  <sheetData>
    <row r="1" spans="1:17" x14ac:dyDescent="0.25">
      <c r="A1" s="1" t="s">
        <v>0</v>
      </c>
      <c r="B1" s="1" t="s">
        <v>2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26</v>
      </c>
      <c r="J1" s="1" t="s">
        <v>25</v>
      </c>
      <c r="K1" s="1" t="s">
        <v>24</v>
      </c>
      <c r="L1" s="1" t="s">
        <v>27</v>
      </c>
      <c r="M1" s="1" t="s">
        <v>28</v>
      </c>
      <c r="N1" s="1"/>
      <c r="O1" s="1" t="s">
        <v>19</v>
      </c>
      <c r="P1" s="1" t="s">
        <v>17</v>
      </c>
      <c r="Q1" s="1" t="s">
        <v>18</v>
      </c>
    </row>
    <row r="2" spans="1:17" x14ac:dyDescent="0.25">
      <c r="A2" s="1" t="s">
        <v>1</v>
      </c>
      <c r="B2" s="1">
        <v>3.8</v>
      </c>
      <c r="C2" s="1">
        <f>D2/6</f>
        <v>10080</v>
      </c>
      <c r="D2" s="1">
        <f>P2*7</f>
        <v>60480</v>
      </c>
      <c r="E2" s="1">
        <f>F2/6</f>
        <v>4320</v>
      </c>
      <c r="F2" s="1">
        <f>P2*3</f>
        <v>25920</v>
      </c>
      <c r="G2" s="1">
        <f>P2*2</f>
        <v>17280</v>
      </c>
      <c r="H2" s="1">
        <f>P3*8</f>
        <v>2880</v>
      </c>
      <c r="I2" s="1">
        <f>I10*3</f>
        <v>181440</v>
      </c>
      <c r="J2" s="1">
        <f>J6*0.75</f>
        <v>300</v>
      </c>
      <c r="K2" s="1">
        <v>1</v>
      </c>
      <c r="L2" s="1">
        <f>L6*0.68</f>
        <v>6.8000000000000007</v>
      </c>
      <c r="M2">
        <f>L2/2</f>
        <v>3.4000000000000004</v>
      </c>
      <c r="O2" s="1" t="s">
        <v>20</v>
      </c>
      <c r="P2" s="1">
        <v>8640</v>
      </c>
      <c r="Q2" s="1">
        <f>P2/30</f>
        <v>288</v>
      </c>
    </row>
    <row r="3" spans="1:17" x14ac:dyDescent="0.25">
      <c r="A3" s="1" t="s">
        <v>3</v>
      </c>
      <c r="B3" s="1">
        <v>1.8</v>
      </c>
      <c r="C3" s="1">
        <f t="shared" ref="C3:C10" si="0">D3/6</f>
        <v>7200</v>
      </c>
      <c r="D3" s="1">
        <f>P2*5</f>
        <v>43200</v>
      </c>
      <c r="E3" s="1">
        <f t="shared" ref="E3:E10" si="1">F3/6</f>
        <v>2880</v>
      </c>
      <c r="F3" s="1">
        <f>P2*2</f>
        <v>17280</v>
      </c>
      <c r="G3" s="1">
        <f>P3*12</f>
        <v>4320</v>
      </c>
      <c r="H3" s="1">
        <f>P3*2</f>
        <v>720</v>
      </c>
      <c r="I3" s="1">
        <f>I10*3</f>
        <v>181440</v>
      </c>
      <c r="J3" s="1">
        <f>J6*0.9</f>
        <v>360</v>
      </c>
      <c r="K3" s="1">
        <v>1</v>
      </c>
      <c r="L3" s="1">
        <f>L6*0.64</f>
        <v>6.4</v>
      </c>
      <c r="M3">
        <f t="shared" ref="M3:M10" si="2">L3/2</f>
        <v>3.2</v>
      </c>
      <c r="O3" s="1" t="s">
        <v>21</v>
      </c>
      <c r="P3" s="1">
        <f>P2/24</f>
        <v>360</v>
      </c>
      <c r="Q3" s="1">
        <f t="shared" ref="Q3:Q5" si="3">P3/30</f>
        <v>12</v>
      </c>
    </row>
    <row r="4" spans="1:17" x14ac:dyDescent="0.25">
      <c r="A4" s="1" t="s">
        <v>4</v>
      </c>
      <c r="B4" s="1">
        <v>0.02</v>
      </c>
      <c r="C4" s="1">
        <f t="shared" si="0"/>
        <v>14400</v>
      </c>
      <c r="D4" s="1">
        <f>P2*10</f>
        <v>86400</v>
      </c>
      <c r="E4" s="1">
        <f t="shared" si="1"/>
        <v>720</v>
      </c>
      <c r="F4" s="1">
        <f>P3*12</f>
        <v>4320</v>
      </c>
      <c r="G4" s="1">
        <f>P2</f>
        <v>8640</v>
      </c>
      <c r="H4" s="1">
        <f>P3</f>
        <v>360</v>
      </c>
      <c r="I4" s="1">
        <f>I10*1.2</f>
        <v>72576</v>
      </c>
      <c r="J4" s="1">
        <f>J6*0.25</f>
        <v>100</v>
      </c>
      <c r="K4" s="1">
        <v>1</v>
      </c>
      <c r="L4" s="1">
        <f>L6*0.16</f>
        <v>1.6</v>
      </c>
      <c r="M4">
        <f t="shared" si="2"/>
        <v>0.8</v>
      </c>
      <c r="O4" s="1" t="s">
        <v>22</v>
      </c>
      <c r="P4" s="1">
        <f>P3/60</f>
        <v>6</v>
      </c>
      <c r="Q4" s="1">
        <f t="shared" si="3"/>
        <v>0.2</v>
      </c>
    </row>
    <row r="5" spans="1:17" x14ac:dyDescent="0.25">
      <c r="A5" s="1" t="s">
        <v>5</v>
      </c>
      <c r="B5" s="1">
        <v>0.25</v>
      </c>
      <c r="C5" s="1">
        <f t="shared" si="0"/>
        <v>20160</v>
      </c>
      <c r="D5" s="1">
        <f>P2*14</f>
        <v>120960</v>
      </c>
      <c r="E5" s="1">
        <f t="shared" si="1"/>
        <v>1440</v>
      </c>
      <c r="F5" s="1">
        <f>P2</f>
        <v>8640</v>
      </c>
      <c r="G5" s="1">
        <f>P2</f>
        <v>8640</v>
      </c>
      <c r="H5" s="1">
        <f>P3*4</f>
        <v>1440</v>
      </c>
      <c r="I5" s="1">
        <f>I10*1.5</f>
        <v>90720</v>
      </c>
      <c r="J5" s="1">
        <f>J6*0.3</f>
        <v>120</v>
      </c>
      <c r="K5" s="1">
        <v>1</v>
      </c>
      <c r="L5" s="1">
        <f>L6*0.29</f>
        <v>2.9</v>
      </c>
      <c r="M5">
        <f t="shared" si="2"/>
        <v>1.45</v>
      </c>
      <c r="O5" s="1" t="s">
        <v>23</v>
      </c>
      <c r="P5" s="1">
        <f>P4/60</f>
        <v>0.1</v>
      </c>
      <c r="Q5" s="1">
        <f t="shared" si="3"/>
        <v>3.3333333333333335E-3</v>
      </c>
    </row>
    <row r="6" spans="1:17" x14ac:dyDescent="0.25">
      <c r="A6" s="1" t="s">
        <v>6</v>
      </c>
      <c r="B6" s="1">
        <v>1</v>
      </c>
      <c r="C6" s="1">
        <f t="shared" si="0"/>
        <v>5760</v>
      </c>
      <c r="D6" s="1">
        <f>P2*4</f>
        <v>34560</v>
      </c>
      <c r="E6" s="1">
        <f t="shared" si="1"/>
        <v>1440</v>
      </c>
      <c r="F6" s="1">
        <f>P2</f>
        <v>8640</v>
      </c>
      <c r="G6" s="1">
        <f>P3*30</f>
        <v>10800</v>
      </c>
      <c r="H6" s="1">
        <f>P3*8</f>
        <v>2880</v>
      </c>
      <c r="I6" s="1">
        <f>I10*3</f>
        <v>181440</v>
      </c>
      <c r="J6" s="1">
        <v>400</v>
      </c>
      <c r="K6" s="1">
        <v>1</v>
      </c>
      <c r="L6" s="1">
        <v>10</v>
      </c>
      <c r="M6">
        <f t="shared" si="2"/>
        <v>5</v>
      </c>
    </row>
    <row r="7" spans="1:17" x14ac:dyDescent="0.25">
      <c r="A7" s="1" t="s">
        <v>7</v>
      </c>
      <c r="B7" s="1">
        <v>0.03</v>
      </c>
      <c r="C7" s="1">
        <f t="shared" si="0"/>
        <v>1440</v>
      </c>
      <c r="D7" s="1">
        <f>P2</f>
        <v>8640</v>
      </c>
      <c r="E7" s="1">
        <f t="shared" si="1"/>
        <v>1440</v>
      </c>
      <c r="F7" s="1">
        <f>P2</f>
        <v>8640</v>
      </c>
      <c r="G7" s="1">
        <f>P2</f>
        <v>8640</v>
      </c>
      <c r="H7" s="1">
        <f>P3*8</f>
        <v>2880</v>
      </c>
      <c r="I7" s="1">
        <f>I10*2</f>
        <v>120960</v>
      </c>
      <c r="J7" s="1">
        <f>J6*0.6</f>
        <v>240</v>
      </c>
      <c r="K7" s="1">
        <v>1</v>
      </c>
      <c r="L7" s="1">
        <f>L6*0.4</f>
        <v>4</v>
      </c>
      <c r="M7">
        <f t="shared" si="2"/>
        <v>2</v>
      </c>
    </row>
    <row r="8" spans="1:17" x14ac:dyDescent="0.25">
      <c r="A8" s="1" t="s">
        <v>8</v>
      </c>
      <c r="B8" s="1">
        <v>1</v>
      </c>
      <c r="C8" s="1">
        <f t="shared" si="0"/>
        <v>1440</v>
      </c>
      <c r="D8" s="1">
        <f>P2</f>
        <v>8640</v>
      </c>
      <c r="E8" s="1">
        <f t="shared" si="1"/>
        <v>1440</v>
      </c>
      <c r="F8" s="1">
        <f>P2</f>
        <v>8640</v>
      </c>
      <c r="G8" s="1">
        <f>P3*12</f>
        <v>4320</v>
      </c>
      <c r="H8" s="1">
        <f>P3*2</f>
        <v>720</v>
      </c>
      <c r="I8" s="1">
        <f>I10*1.1</f>
        <v>66528</v>
      </c>
      <c r="J8" s="1">
        <f>J6*0.5</f>
        <v>200</v>
      </c>
      <c r="K8" s="1">
        <v>1</v>
      </c>
      <c r="L8" s="1">
        <f>L6*0.4</f>
        <v>4</v>
      </c>
      <c r="M8">
        <f t="shared" si="2"/>
        <v>2</v>
      </c>
    </row>
    <row r="9" spans="1:17" x14ac:dyDescent="0.25">
      <c r="A9" s="1" t="s">
        <v>9</v>
      </c>
      <c r="B9" s="1">
        <v>1E-4</v>
      </c>
      <c r="C9" s="1">
        <f t="shared" si="0"/>
        <v>4320</v>
      </c>
      <c r="D9" s="1">
        <f>P2*3</f>
        <v>25920</v>
      </c>
      <c r="E9" s="1">
        <f t="shared" si="1"/>
        <v>1440</v>
      </c>
      <c r="F9" s="1">
        <f>P2</f>
        <v>8640</v>
      </c>
      <c r="G9" s="1">
        <f>P2</f>
        <v>8640</v>
      </c>
      <c r="H9" s="1">
        <f>P3*6</f>
        <v>2160</v>
      </c>
      <c r="I9" s="1">
        <f>I10*0.75</f>
        <v>45360</v>
      </c>
      <c r="J9" s="1">
        <f>J6*0.15</f>
        <v>60</v>
      </c>
      <c r="K9" s="1">
        <v>1</v>
      </c>
      <c r="L9" s="1">
        <f>L6*0.15</f>
        <v>1.5</v>
      </c>
      <c r="M9">
        <f t="shared" si="2"/>
        <v>0.75</v>
      </c>
    </row>
    <row r="10" spans="1:17" x14ac:dyDescent="0.25">
      <c r="A10" s="1" t="s">
        <v>10</v>
      </c>
      <c r="B10" s="1">
        <v>0.03</v>
      </c>
      <c r="C10" s="1">
        <f t="shared" si="0"/>
        <v>1440</v>
      </c>
      <c r="D10" s="1">
        <f>P2</f>
        <v>8640</v>
      </c>
      <c r="E10" s="1">
        <f t="shared" si="1"/>
        <v>1440</v>
      </c>
      <c r="F10" s="1">
        <f>P2</f>
        <v>8640</v>
      </c>
      <c r="G10" s="1">
        <f>P2</f>
        <v>8640</v>
      </c>
      <c r="H10" s="1">
        <f>P3*6</f>
        <v>2160</v>
      </c>
      <c r="I10" s="1">
        <f>P2*7</f>
        <v>60480</v>
      </c>
      <c r="J10" s="1">
        <f>J6*0.45</f>
        <v>180</v>
      </c>
      <c r="K10" s="1">
        <v>1</v>
      </c>
      <c r="L10" s="1">
        <f>L6*0.128</f>
        <v>1.28</v>
      </c>
      <c r="M10">
        <f t="shared" si="2"/>
        <v>0.64</v>
      </c>
    </row>
  </sheetData>
  <conditionalFormatting sqref="A1:XFD10">
    <cfRule type="expression" dxfId="0" priority="1">
      <formula>"MOD(ROW(),2)=1"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Mata</dc:creator>
  <cp:lastModifiedBy>James Mata</cp:lastModifiedBy>
  <cp:lastPrinted>2024-03-26T19:02:23Z</cp:lastPrinted>
  <dcterms:created xsi:type="dcterms:W3CDTF">2024-03-26T18:09:26Z</dcterms:created>
  <dcterms:modified xsi:type="dcterms:W3CDTF">2024-04-03T23:06:04Z</dcterms:modified>
</cp:coreProperties>
</file>