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S:\AUS\Mountain View_Quarterly Reports\2016_Q1\Data\"/>
    </mc:Choice>
  </mc:AlternateContent>
  <bookViews>
    <workbookView xWindow="0" yWindow="0" windowWidth="21570" windowHeight="7680" firstSheet="4" activeTab="11"/>
  </bookViews>
  <sheets>
    <sheet name="Summary" sheetId="1" r:id="rId1"/>
    <sheet name="WeeklyFlowRates" sheetId="2" r:id="rId2"/>
    <sheet name="SumVol" sheetId="3" r:id="rId3"/>
    <sheet name="RAW data_all" sheetId="5" r:id="rId4"/>
    <sheet name="Raw data_all_sorted" sheetId="6" r:id="rId5"/>
    <sheet name="WeeklyRPWs" sheetId="7" r:id="rId6"/>
    <sheet name="RPW-03_Effluent" sheetId="15" r:id="rId7"/>
    <sheet name="RPW-06" sheetId="14" r:id="rId8"/>
    <sheet name="RPW-07" sheetId="13" r:id="rId9"/>
    <sheet name="Total Influent" sheetId="16" r:id="rId10"/>
    <sheet name="Weekly Inj_Rates" sheetId="8" r:id="rId11"/>
    <sheet name="Weekly Ext_Rates" sheetId="9" r:id="rId12"/>
  </sheets>
  <definedNames>
    <definedName name="_xlnm._FilterDatabase" localSheetId="3" hidden="1">'RAW data_all'!$A$1:$H$770</definedName>
    <definedName name="_xlnm._FilterDatabase" localSheetId="4" hidden="1">'Raw data_all_sorted'!$A$1:$I$741</definedName>
    <definedName name="_xlnm._FilterDatabase" localSheetId="11" hidden="1">'Weekly Ext_Rates'!$A$1:$K$644</definedName>
    <definedName name="_xlnm._FilterDatabase" localSheetId="10" hidden="1">'Weekly Inj_Rates'!$A$2:$F$433</definedName>
    <definedName name="_xlnm.Print_Area" localSheetId="4">'Raw data_all_sorted'!$A$1:$F$1489</definedName>
    <definedName name="_xlnm.Print_Area" localSheetId="6">'RPW-03_Effluent'!$B$2:$M$117</definedName>
    <definedName name="_xlnm.Print_Area" localSheetId="11">'Weekly Ext_Rates'!$A$1:$J$905</definedName>
    <definedName name="_xlnm.Print_Area" localSheetId="10">'Weekly Inj_Rates'!$A$1:$J$625</definedName>
    <definedName name="_xlnm.Print_Area" localSheetId="5">WeeklyRPWs!$A$1:$I$628</definedName>
    <definedName name="_xlnm.Print_Titles" localSheetId="6">'RPW-03_Effluent'!$2:$4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6" l="1"/>
  <c r="J8" i="16"/>
  <c r="K8" i="16"/>
  <c r="L109" i="13"/>
  <c r="I109" i="13"/>
  <c r="I107" i="13"/>
  <c r="I105" i="13"/>
  <c r="I103" i="13"/>
  <c r="I100" i="13"/>
  <c r="I97" i="13"/>
  <c r="I94" i="13"/>
  <c r="I92" i="13"/>
  <c r="G92" i="13"/>
  <c r="F92" i="13"/>
  <c r="I90" i="13"/>
  <c r="I87" i="13"/>
  <c r="I84" i="13"/>
  <c r="I81" i="13"/>
  <c r="L80" i="13"/>
  <c r="I80" i="13"/>
  <c r="I77" i="13"/>
  <c r="I74" i="13"/>
  <c r="I72" i="13"/>
  <c r="I70" i="13"/>
  <c r="I67" i="13"/>
  <c r="I64" i="13"/>
  <c r="I61" i="13"/>
  <c r="I58" i="13"/>
  <c r="I56" i="13"/>
  <c r="I53" i="13"/>
  <c r="L49" i="13"/>
  <c r="I49" i="13"/>
  <c r="I47" i="13"/>
  <c r="I45" i="13"/>
  <c r="I42" i="13"/>
  <c r="I39" i="13"/>
  <c r="I37" i="13"/>
  <c r="I34" i="13"/>
  <c r="I31" i="13"/>
  <c r="I27" i="13"/>
  <c r="I25" i="13"/>
  <c r="I22" i="13"/>
  <c r="I19" i="13"/>
  <c r="I15" i="13"/>
  <c r="I11" i="13"/>
  <c r="I7" i="13"/>
  <c r="G109" i="13"/>
  <c r="F109" i="13"/>
  <c r="G107" i="13"/>
  <c r="F107" i="13"/>
  <c r="G105" i="13"/>
  <c r="F105" i="13"/>
  <c r="G103" i="13"/>
  <c r="F103" i="13"/>
  <c r="G100" i="13"/>
  <c r="F100" i="13"/>
  <c r="G97" i="13"/>
  <c r="F97" i="13"/>
  <c r="G94" i="13"/>
  <c r="F94" i="13"/>
  <c r="G90" i="13"/>
  <c r="F90" i="13"/>
  <c r="G87" i="13"/>
  <c r="F87" i="13"/>
  <c r="G84" i="13"/>
  <c r="F84" i="13"/>
  <c r="G81" i="13"/>
  <c r="K81" i="13" s="1"/>
  <c r="F81" i="13"/>
  <c r="G80" i="13"/>
  <c r="F80" i="13"/>
  <c r="G77" i="13"/>
  <c r="F77" i="13"/>
  <c r="G74" i="13"/>
  <c r="F74" i="13"/>
  <c r="G72" i="13"/>
  <c r="F72" i="13"/>
  <c r="G70" i="13"/>
  <c r="F70" i="13"/>
  <c r="G67" i="13"/>
  <c r="F67" i="13"/>
  <c r="G64" i="13"/>
  <c r="F64" i="13"/>
  <c r="G61" i="13"/>
  <c r="F61" i="13"/>
  <c r="G58" i="13"/>
  <c r="F58" i="13"/>
  <c r="G56" i="13"/>
  <c r="F56" i="13"/>
  <c r="G53" i="13"/>
  <c r="K53" i="13" s="1"/>
  <c r="F53" i="13"/>
  <c r="G49" i="13"/>
  <c r="F49" i="13"/>
  <c r="G47" i="13"/>
  <c r="F47" i="13"/>
  <c r="G45" i="13"/>
  <c r="F45" i="13"/>
  <c r="G42" i="13"/>
  <c r="F42" i="13"/>
  <c r="G39" i="13"/>
  <c r="F39" i="13"/>
  <c r="G37" i="13"/>
  <c r="F37" i="13"/>
  <c r="G34" i="13"/>
  <c r="F34" i="13"/>
  <c r="G31" i="13"/>
  <c r="F31" i="13"/>
  <c r="G27" i="13"/>
  <c r="F27" i="13"/>
  <c r="G25" i="13"/>
  <c r="F25" i="13"/>
  <c r="G22" i="13"/>
  <c r="F22" i="13"/>
  <c r="G19" i="13"/>
  <c r="F19" i="13"/>
  <c r="G15" i="13"/>
  <c r="F15" i="13"/>
  <c r="G11" i="13"/>
  <c r="F11" i="13"/>
  <c r="G7" i="13"/>
  <c r="K7" i="13" s="1"/>
  <c r="F7" i="13"/>
  <c r="L111" i="14"/>
  <c r="I111" i="14"/>
  <c r="I109" i="14"/>
  <c r="I107" i="14"/>
  <c r="I105" i="14"/>
  <c r="I102" i="14"/>
  <c r="G99" i="14"/>
  <c r="F99" i="14"/>
  <c r="I96" i="14"/>
  <c r="G96" i="14"/>
  <c r="F96" i="14"/>
  <c r="I94" i="14"/>
  <c r="G94" i="14"/>
  <c r="F94" i="14"/>
  <c r="I99" i="14"/>
  <c r="I92" i="14"/>
  <c r="I89" i="14"/>
  <c r="I86" i="14"/>
  <c r="G86" i="14"/>
  <c r="F86" i="14"/>
  <c r="I83" i="14"/>
  <c r="G83" i="14"/>
  <c r="K83" i="14" s="1"/>
  <c r="F83" i="14"/>
  <c r="L82" i="14"/>
  <c r="I82" i="14"/>
  <c r="I79" i="14"/>
  <c r="I76" i="14"/>
  <c r="I74" i="14"/>
  <c r="I72" i="14"/>
  <c r="I69" i="14"/>
  <c r="I66" i="14"/>
  <c r="I63" i="14"/>
  <c r="I60" i="14"/>
  <c r="I58" i="14"/>
  <c r="I55" i="14"/>
  <c r="F55" i="14"/>
  <c r="L51" i="14"/>
  <c r="I51" i="14"/>
  <c r="I49" i="14"/>
  <c r="I47" i="14"/>
  <c r="I44" i="14"/>
  <c r="I41" i="14"/>
  <c r="I39" i="14"/>
  <c r="I36" i="14"/>
  <c r="I33" i="14"/>
  <c r="I29" i="14"/>
  <c r="I27" i="14"/>
  <c r="I24" i="14"/>
  <c r="I21" i="14"/>
  <c r="I17" i="14"/>
  <c r="I13" i="14"/>
  <c r="G13" i="14"/>
  <c r="F13" i="14"/>
  <c r="I9" i="14"/>
  <c r="G9" i="14"/>
  <c r="K9" i="14" s="1"/>
  <c r="F9" i="14"/>
  <c r="G111" i="14"/>
  <c r="F111" i="14"/>
  <c r="G109" i="14"/>
  <c r="F109" i="14"/>
  <c r="G107" i="14"/>
  <c r="F107" i="14"/>
  <c r="G105" i="14"/>
  <c r="F105" i="14"/>
  <c r="G102" i="14"/>
  <c r="F102" i="14"/>
  <c r="G92" i="14"/>
  <c r="F92" i="14"/>
  <c r="G89" i="14"/>
  <c r="F89" i="14"/>
  <c r="G82" i="14"/>
  <c r="F82" i="14"/>
  <c r="G79" i="14"/>
  <c r="F79" i="14"/>
  <c r="G76" i="14"/>
  <c r="F76" i="14"/>
  <c r="G74" i="14"/>
  <c r="F74" i="14"/>
  <c r="G72" i="14"/>
  <c r="F72" i="14"/>
  <c r="G69" i="14"/>
  <c r="F69" i="14"/>
  <c r="G66" i="14"/>
  <c r="F66" i="14"/>
  <c r="G63" i="14"/>
  <c r="F63" i="14"/>
  <c r="G60" i="14"/>
  <c r="F60" i="14"/>
  <c r="G58" i="14"/>
  <c r="F58" i="14"/>
  <c r="G55" i="14"/>
  <c r="K55" i="14" s="1"/>
  <c r="G51" i="14"/>
  <c r="F51" i="14"/>
  <c r="G49" i="14"/>
  <c r="F49" i="14"/>
  <c r="G47" i="14"/>
  <c r="F47" i="14"/>
  <c r="G44" i="14"/>
  <c r="F44" i="14"/>
  <c r="G41" i="14"/>
  <c r="F41" i="14"/>
  <c r="G39" i="14"/>
  <c r="F39" i="14"/>
  <c r="G36" i="14"/>
  <c r="F36" i="14"/>
  <c r="G33" i="14"/>
  <c r="F33" i="14"/>
  <c r="G29" i="14"/>
  <c r="F29" i="14"/>
  <c r="G27" i="14"/>
  <c r="F27" i="14"/>
  <c r="G24" i="14"/>
  <c r="F24" i="14"/>
  <c r="G21" i="14"/>
  <c r="F21" i="14"/>
  <c r="G17" i="14"/>
  <c r="F17" i="14"/>
  <c r="H92" i="13" l="1"/>
  <c r="K84" i="13"/>
  <c r="K87" i="13" s="1"/>
  <c r="K90" i="13" s="1"/>
  <c r="K92" i="13" s="1"/>
  <c r="K94" i="13" s="1"/>
  <c r="K97" i="13" s="1"/>
  <c r="K100" i="13" s="1"/>
  <c r="K103" i="13" s="1"/>
  <c r="K105" i="13" s="1"/>
  <c r="K107" i="13" s="1"/>
  <c r="K109" i="13" s="1"/>
  <c r="M109" i="13" s="1"/>
  <c r="K11" i="13"/>
  <c r="K15" i="13" s="1"/>
  <c r="K19" i="13" s="1"/>
  <c r="K22" i="13" s="1"/>
  <c r="K25" i="13" s="1"/>
  <c r="K27" i="13" s="1"/>
  <c r="K31" i="13" s="1"/>
  <c r="K34" i="13" s="1"/>
  <c r="K37" i="13" s="1"/>
  <c r="K39" i="13" s="1"/>
  <c r="K42" i="13" s="1"/>
  <c r="K45" i="13" s="1"/>
  <c r="K47" i="13" s="1"/>
  <c r="K49" i="13" s="1"/>
  <c r="M49" i="13" s="1"/>
  <c r="H87" i="13"/>
  <c r="H107" i="13"/>
  <c r="H49" i="13"/>
  <c r="J7" i="13"/>
  <c r="J11" i="13" s="1"/>
  <c r="J15" i="13" s="1"/>
  <c r="J19" i="13" s="1"/>
  <c r="J22" i="13" s="1"/>
  <c r="J25" i="13" s="1"/>
  <c r="J27" i="13" s="1"/>
  <c r="J31" i="13" s="1"/>
  <c r="J34" i="13" s="1"/>
  <c r="J37" i="13" s="1"/>
  <c r="J39" i="13" s="1"/>
  <c r="J42" i="13" s="1"/>
  <c r="J45" i="13" s="1"/>
  <c r="J47" i="13" s="1"/>
  <c r="J49" i="13" s="1"/>
  <c r="J53" i="13" s="1"/>
  <c r="H81" i="13"/>
  <c r="H64" i="13"/>
  <c r="H34" i="13"/>
  <c r="H53" i="13"/>
  <c r="H74" i="13"/>
  <c r="H19" i="13"/>
  <c r="H15" i="13"/>
  <c r="H103" i="13"/>
  <c r="H37" i="13"/>
  <c r="H47" i="13"/>
  <c r="H31" i="13"/>
  <c r="H84" i="13"/>
  <c r="H97" i="13"/>
  <c r="H25" i="13"/>
  <c r="H22" i="13"/>
  <c r="H100" i="13"/>
  <c r="H7" i="13"/>
  <c r="H67" i="13"/>
  <c r="H90" i="13"/>
  <c r="H94" i="13"/>
  <c r="H42" i="13"/>
  <c r="H58" i="13"/>
  <c r="H61" i="13"/>
  <c r="H70" i="13"/>
  <c r="H72" i="13"/>
  <c r="H80" i="13"/>
  <c r="H109" i="13"/>
  <c r="H56" i="13"/>
  <c r="H77" i="13"/>
  <c r="H27" i="13"/>
  <c r="H39" i="13"/>
  <c r="H45" i="13"/>
  <c r="H105" i="13"/>
  <c r="H11" i="13"/>
  <c r="H94" i="14"/>
  <c r="K86" i="14"/>
  <c r="K89" i="14" s="1"/>
  <c r="K92" i="14" s="1"/>
  <c r="K94" i="14" s="1"/>
  <c r="K96" i="14" s="1"/>
  <c r="K99" i="14" s="1"/>
  <c r="K102" i="14" s="1"/>
  <c r="K105" i="14" s="1"/>
  <c r="K107" i="14" s="1"/>
  <c r="K109" i="14" s="1"/>
  <c r="K111" i="14" s="1"/>
  <c r="M111" i="14" s="1"/>
  <c r="H83" i="14"/>
  <c r="K58" i="14"/>
  <c r="K60" i="14" s="1"/>
  <c r="K63" i="14" s="1"/>
  <c r="K66" i="14" s="1"/>
  <c r="K69" i="14" s="1"/>
  <c r="K72" i="14" s="1"/>
  <c r="K74" i="14" s="1"/>
  <c r="K76" i="14" s="1"/>
  <c r="K79" i="14" s="1"/>
  <c r="K82" i="14" s="1"/>
  <c r="M82" i="14" s="1"/>
  <c r="H21" i="14"/>
  <c r="H9" i="14"/>
  <c r="J9" i="14"/>
  <c r="J13" i="14" s="1"/>
  <c r="J17" i="14" s="1"/>
  <c r="J21" i="14" s="1"/>
  <c r="J24" i="14" s="1"/>
  <c r="J27" i="14" s="1"/>
  <c r="J29" i="14" s="1"/>
  <c r="J33" i="14" s="1"/>
  <c r="J36" i="14" s="1"/>
  <c r="J39" i="14" s="1"/>
  <c r="J41" i="14" s="1"/>
  <c r="J44" i="14" s="1"/>
  <c r="J47" i="14" s="1"/>
  <c r="J49" i="14" s="1"/>
  <c r="J51" i="14" s="1"/>
  <c r="J55" i="14" s="1"/>
  <c r="J58" i="14" s="1"/>
  <c r="J60" i="14" s="1"/>
  <c r="J63" i="14" s="1"/>
  <c r="J66" i="14" s="1"/>
  <c r="J69" i="14" s="1"/>
  <c r="J72" i="14" s="1"/>
  <c r="J74" i="14" s="1"/>
  <c r="J76" i="14" s="1"/>
  <c r="J79" i="14" s="1"/>
  <c r="J82" i="14" s="1"/>
  <c r="J83" i="14" s="1"/>
  <c r="J86" i="14" s="1"/>
  <c r="J89" i="14" s="1"/>
  <c r="J92" i="14" s="1"/>
  <c r="J94" i="14" s="1"/>
  <c r="J96" i="14" s="1"/>
  <c r="J99" i="14" s="1"/>
  <c r="J102" i="14" s="1"/>
  <c r="J105" i="14" s="1"/>
  <c r="J107" i="14" s="1"/>
  <c r="J109" i="14" s="1"/>
  <c r="J111" i="14" s="1"/>
  <c r="K13" i="14"/>
  <c r="K17" i="14" s="1"/>
  <c r="K21" i="14" s="1"/>
  <c r="K24" i="14" s="1"/>
  <c r="K27" i="14" s="1"/>
  <c r="K29" i="14" s="1"/>
  <c r="K33" i="14" s="1"/>
  <c r="K36" i="14" s="1"/>
  <c r="K39" i="14" s="1"/>
  <c r="K41" i="14" s="1"/>
  <c r="K44" i="14" s="1"/>
  <c r="K47" i="14" s="1"/>
  <c r="K49" i="14" s="1"/>
  <c r="K51" i="14" s="1"/>
  <c r="M51" i="14" s="1"/>
  <c r="H13" i="14"/>
  <c r="H109" i="14"/>
  <c r="H86" i="14"/>
  <c r="H107" i="14"/>
  <c r="H96" i="14"/>
  <c r="H76" i="14"/>
  <c r="H58" i="14"/>
  <c r="H79" i="14"/>
  <c r="H47" i="14"/>
  <c r="H89" i="14"/>
  <c r="H17" i="14"/>
  <c r="H39" i="14"/>
  <c r="H55" i="14"/>
  <c r="H36" i="14"/>
  <c r="H60" i="14"/>
  <c r="H69" i="14"/>
  <c r="H33" i="14"/>
  <c r="H66" i="14"/>
  <c r="H44" i="14"/>
  <c r="H99" i="14"/>
  <c r="H29" i="14"/>
  <c r="H49" i="14"/>
  <c r="H72" i="14"/>
  <c r="H105" i="14"/>
  <c r="H63" i="14"/>
  <c r="H41" i="14"/>
  <c r="H92" i="14"/>
  <c r="H74" i="14"/>
  <c r="H51" i="14"/>
  <c r="H24" i="14"/>
  <c r="H111" i="14"/>
  <c r="H27" i="14"/>
  <c r="H102" i="14"/>
  <c r="H82" i="14"/>
  <c r="G102" i="15"/>
  <c r="K102" i="15" s="1"/>
  <c r="G100" i="15"/>
  <c r="G98" i="15"/>
  <c r="J102" i="15"/>
  <c r="K100" i="15"/>
  <c r="J100" i="15"/>
  <c r="H102" i="15"/>
  <c r="H98" i="15"/>
  <c r="H100" i="15"/>
  <c r="I102" i="15"/>
  <c r="I100" i="15"/>
  <c r="F102" i="15"/>
  <c r="F100" i="15"/>
  <c r="F105" i="15"/>
  <c r="L117" i="15"/>
  <c r="I117" i="15"/>
  <c r="I115" i="15"/>
  <c r="I113" i="15"/>
  <c r="I111" i="15"/>
  <c r="I108" i="15"/>
  <c r="I105" i="15"/>
  <c r="F98" i="15"/>
  <c r="I98" i="15"/>
  <c r="I95" i="15"/>
  <c r="I93" i="15"/>
  <c r="F93" i="15"/>
  <c r="G93" i="15"/>
  <c r="I90" i="15"/>
  <c r="F90" i="15"/>
  <c r="L87" i="15"/>
  <c r="I87" i="15"/>
  <c r="I85" i="15"/>
  <c r="I83" i="15"/>
  <c r="I80" i="15"/>
  <c r="I77" i="15"/>
  <c r="I75" i="15"/>
  <c r="I73" i="15"/>
  <c r="I70" i="15"/>
  <c r="I67" i="15"/>
  <c r="I65" i="15"/>
  <c r="I62" i="15"/>
  <c r="I60" i="15"/>
  <c r="I57" i="15"/>
  <c r="I53" i="15"/>
  <c r="I51" i="15"/>
  <c r="I49" i="15"/>
  <c r="I46" i="15"/>
  <c r="I43" i="15"/>
  <c r="I41" i="15"/>
  <c r="I38" i="15"/>
  <c r="I35" i="15"/>
  <c r="I31" i="15"/>
  <c r="I27" i="15"/>
  <c r="I23" i="15"/>
  <c r="I20" i="15"/>
  <c r="I16" i="15"/>
  <c r="I12" i="15"/>
  <c r="L53" i="15"/>
  <c r="F12" i="15"/>
  <c r="G20" i="15"/>
  <c r="F20" i="15"/>
  <c r="G117" i="15"/>
  <c r="F117" i="15"/>
  <c r="G115" i="15"/>
  <c r="F115" i="15"/>
  <c r="G113" i="15"/>
  <c r="F113" i="15"/>
  <c r="G111" i="15"/>
  <c r="F111" i="15"/>
  <c r="G108" i="15"/>
  <c r="F108" i="15"/>
  <c r="G105" i="15"/>
  <c r="G95" i="15"/>
  <c r="F95" i="15"/>
  <c r="G90" i="15"/>
  <c r="K90" i="15" s="1"/>
  <c r="G87" i="15"/>
  <c r="F87" i="15"/>
  <c r="G85" i="15"/>
  <c r="F85" i="15"/>
  <c r="G83" i="15"/>
  <c r="F83" i="15"/>
  <c r="G80" i="15"/>
  <c r="F80" i="15"/>
  <c r="G77" i="15"/>
  <c r="F77" i="15"/>
  <c r="G75" i="15"/>
  <c r="F75" i="15"/>
  <c r="G73" i="15"/>
  <c r="F73" i="15"/>
  <c r="G70" i="15"/>
  <c r="F70" i="15"/>
  <c r="G67" i="15"/>
  <c r="F67" i="15"/>
  <c r="G65" i="15"/>
  <c r="F65" i="15"/>
  <c r="G62" i="15"/>
  <c r="F62" i="15"/>
  <c r="G60" i="15"/>
  <c r="F60" i="15"/>
  <c r="G57" i="15"/>
  <c r="K57" i="15" s="1"/>
  <c r="F57" i="15"/>
  <c r="G53" i="15"/>
  <c r="F53" i="15"/>
  <c r="G51" i="15"/>
  <c r="F51" i="15"/>
  <c r="G49" i="15"/>
  <c r="F49" i="15"/>
  <c r="G46" i="15"/>
  <c r="F46" i="15"/>
  <c r="G43" i="15"/>
  <c r="F43" i="15"/>
  <c r="G41" i="15"/>
  <c r="F41" i="15"/>
  <c r="G38" i="15"/>
  <c r="F38" i="15"/>
  <c r="G35" i="15"/>
  <c r="F35" i="15"/>
  <c r="G31" i="15"/>
  <c r="F31" i="15"/>
  <c r="G27" i="15"/>
  <c r="F27" i="15"/>
  <c r="G23" i="15"/>
  <c r="F23" i="15"/>
  <c r="G16" i="15"/>
  <c r="F16" i="15"/>
  <c r="G12" i="15"/>
  <c r="G8" i="15"/>
  <c r="J8" i="15" s="1"/>
  <c r="F8" i="15"/>
  <c r="D145" i="7"/>
  <c r="D144" i="7"/>
  <c r="D545" i="7"/>
  <c r="J56" i="13" l="1"/>
  <c r="J58" i="13" s="1"/>
  <c r="J61" i="13" s="1"/>
  <c r="J64" i="13" s="1"/>
  <c r="J67" i="13" s="1"/>
  <c r="J70" i="13" s="1"/>
  <c r="J72" i="13" s="1"/>
  <c r="J74" i="13" s="1"/>
  <c r="J77" i="13" s="1"/>
  <c r="J80" i="13" s="1"/>
  <c r="J81" i="13" s="1"/>
  <c r="J84" i="13" s="1"/>
  <c r="J87" i="13" s="1"/>
  <c r="J90" i="13" s="1"/>
  <c r="J92" i="13" s="1"/>
  <c r="J94" i="13" s="1"/>
  <c r="J97" i="13" s="1"/>
  <c r="J100" i="13" s="1"/>
  <c r="J103" i="13" s="1"/>
  <c r="J105" i="13" s="1"/>
  <c r="J107" i="13" s="1"/>
  <c r="J109" i="13" s="1"/>
  <c r="K56" i="13"/>
  <c r="K58" i="13" s="1"/>
  <c r="K61" i="13" s="1"/>
  <c r="K64" i="13" s="1"/>
  <c r="K67" i="13" s="1"/>
  <c r="K70" i="13" s="1"/>
  <c r="K72" i="13" s="1"/>
  <c r="K74" i="13" s="1"/>
  <c r="K77" i="13" s="1"/>
  <c r="K80" i="13" s="1"/>
  <c r="M80" i="13" s="1"/>
  <c r="K93" i="15"/>
  <c r="K95" i="15" s="1"/>
  <c r="K98" i="15" s="1"/>
  <c r="K105" i="15" s="1"/>
  <c r="K12" i="15"/>
  <c r="K16" i="15" s="1"/>
  <c r="K20" i="15" s="1"/>
  <c r="K23" i="15" s="1"/>
  <c r="K27" i="15" s="1"/>
  <c r="K31" i="15" s="1"/>
  <c r="K35" i="15" s="1"/>
  <c r="K38" i="15" s="1"/>
  <c r="K41" i="15" s="1"/>
  <c r="K43" i="15" s="1"/>
  <c r="K46" i="15" s="1"/>
  <c r="K49" i="15" s="1"/>
  <c r="K51" i="15" s="1"/>
  <c r="K53" i="15" s="1"/>
  <c r="K60" i="15"/>
  <c r="K62" i="15" s="1"/>
  <c r="K65" i="15" s="1"/>
  <c r="K67" i="15" s="1"/>
  <c r="K70" i="15" s="1"/>
  <c r="K73" i="15" s="1"/>
  <c r="K75" i="15" s="1"/>
  <c r="K77" i="15" s="1"/>
  <c r="K80" i="15" s="1"/>
  <c r="K83" i="15" s="1"/>
  <c r="K85" i="15" s="1"/>
  <c r="K87" i="15" s="1"/>
  <c r="M87" i="15" s="1"/>
  <c r="K8" i="15"/>
  <c r="J12" i="15"/>
  <c r="H20" i="15"/>
  <c r="J16" i="15"/>
  <c r="J20" i="15" s="1"/>
  <c r="J23" i="15" s="1"/>
  <c r="J27" i="15" s="1"/>
  <c r="J31" i="15" s="1"/>
  <c r="J35" i="15" s="1"/>
  <c r="J38" i="15" s="1"/>
  <c r="J41" i="15" s="1"/>
  <c r="J43" i="15" s="1"/>
  <c r="J46" i="15" s="1"/>
  <c r="J49" i="15" s="1"/>
  <c r="J51" i="15" s="1"/>
  <c r="J53" i="15" s="1"/>
  <c r="H35" i="15"/>
  <c r="H12" i="15"/>
  <c r="H27" i="15"/>
  <c r="H16" i="15"/>
  <c r="H31" i="15"/>
  <c r="H8" i="15"/>
  <c r="H23" i="15"/>
  <c r="H38" i="15"/>
  <c r="H41" i="15"/>
  <c r="H43" i="15"/>
  <c r="H46" i="15"/>
  <c r="H49" i="15"/>
  <c r="H51" i="15"/>
  <c r="H53" i="15"/>
  <c r="H90" i="15"/>
  <c r="H93" i="15"/>
  <c r="H95" i="15"/>
  <c r="H105" i="15"/>
  <c r="H108" i="15"/>
  <c r="H111" i="15"/>
  <c r="H113" i="15"/>
  <c r="H115" i="15"/>
  <c r="H117" i="15"/>
  <c r="H57" i="15"/>
  <c r="H60" i="15"/>
  <c r="H62" i="15"/>
  <c r="H65" i="15"/>
  <c r="H67" i="15"/>
  <c r="H70" i="15"/>
  <c r="H73" i="15"/>
  <c r="H75" i="15"/>
  <c r="H77" i="15"/>
  <c r="H80" i="15"/>
  <c r="H83" i="15"/>
  <c r="H85" i="15"/>
  <c r="H87" i="15"/>
  <c r="G268" i="7"/>
  <c r="G258" i="7"/>
  <c r="H608" i="8"/>
  <c r="H596" i="8"/>
  <c r="H584" i="8"/>
  <c r="H572" i="8"/>
  <c r="H556" i="8"/>
  <c r="H540" i="8"/>
  <c r="H524" i="8"/>
  <c r="H512" i="8"/>
  <c r="H502" i="8"/>
  <c r="H490" i="8"/>
  <c r="H474" i="8"/>
  <c r="H457" i="8"/>
  <c r="H433" i="8"/>
  <c r="K108" i="15" l="1"/>
  <c r="K111" i="15" s="1"/>
  <c r="K113" i="15" s="1"/>
  <c r="K115" i="15" s="1"/>
  <c r="K117" i="15" s="1"/>
  <c r="M117" i="15" s="1"/>
  <c r="M53" i="15"/>
  <c r="J57" i="15"/>
  <c r="J60" i="15" s="1"/>
  <c r="J62" i="15" s="1"/>
  <c r="J65" i="15" s="1"/>
  <c r="J67" i="15" s="1"/>
  <c r="J70" i="15" s="1"/>
  <c r="J73" i="15" s="1"/>
  <c r="J75" i="15" s="1"/>
  <c r="J77" i="15" s="1"/>
  <c r="J80" i="15" s="1"/>
  <c r="J83" i="15" s="1"/>
  <c r="J85" i="15" s="1"/>
  <c r="J87" i="15" s="1"/>
  <c r="J90" i="15" s="1"/>
  <c r="J93" i="15" s="1"/>
  <c r="J95" i="15" s="1"/>
  <c r="J98" i="15" s="1"/>
  <c r="D361" i="7"/>
  <c r="D358" i="7"/>
  <c r="G356" i="7"/>
  <c r="E355" i="7"/>
  <c r="F355" i="7" s="1"/>
  <c r="F356" i="7" s="1"/>
  <c r="D355" i="7"/>
  <c r="D353" i="7"/>
  <c r="E353" i="7"/>
  <c r="G348" i="7"/>
  <c r="E347" i="7"/>
  <c r="D347" i="7"/>
  <c r="F347" i="7" s="1"/>
  <c r="F348" i="7" s="1"/>
  <c r="E345" i="7"/>
  <c r="D345" i="7"/>
  <c r="G340" i="7"/>
  <c r="E339" i="7"/>
  <c r="D339" i="7"/>
  <c r="F339" i="7" s="1"/>
  <c r="F340" i="7" s="1"/>
  <c r="E337" i="7"/>
  <c r="D337" i="7"/>
  <c r="F337" i="7" s="1"/>
  <c r="G332" i="7"/>
  <c r="E331" i="7"/>
  <c r="D331" i="7"/>
  <c r="F331" i="7" s="1"/>
  <c r="F332" i="7" s="1"/>
  <c r="E328" i="7"/>
  <c r="D328" i="7"/>
  <c r="G322" i="7"/>
  <c r="E321" i="7"/>
  <c r="F321" i="7" s="1"/>
  <c r="F322" i="7" s="1"/>
  <c r="D321" i="7"/>
  <c r="E318" i="7"/>
  <c r="E322" i="7" s="1"/>
  <c r="D318" i="7"/>
  <c r="G312" i="7"/>
  <c r="E311" i="7"/>
  <c r="D311" i="7"/>
  <c r="E308" i="7"/>
  <c r="D308" i="7"/>
  <c r="D299" i="7"/>
  <c r="D301" i="7"/>
  <c r="G302" i="7"/>
  <c r="E301" i="7"/>
  <c r="E299" i="7"/>
  <c r="E302" i="7" s="1"/>
  <c r="G294" i="7"/>
  <c r="E293" i="7"/>
  <c r="E294" i="7" s="1"/>
  <c r="D293" i="7"/>
  <c r="F293" i="7"/>
  <c r="E292" i="7"/>
  <c r="D292" i="7"/>
  <c r="G288" i="7"/>
  <c r="D287" i="7"/>
  <c r="E287" i="7"/>
  <c r="D284" i="7"/>
  <c r="E284" i="7"/>
  <c r="G278" i="7"/>
  <c r="E277" i="7"/>
  <c r="E278" i="7" s="1"/>
  <c r="D277" i="7"/>
  <c r="E274" i="7"/>
  <c r="D274" i="7"/>
  <c r="F274" i="7"/>
  <c r="E267" i="7"/>
  <c r="D267" i="7"/>
  <c r="F267" i="7" s="1"/>
  <c r="F268" i="7" s="1"/>
  <c r="E264" i="7"/>
  <c r="D264" i="7"/>
  <c r="F264" i="7" s="1"/>
  <c r="E257" i="7"/>
  <c r="D257" i="7"/>
  <c r="E256" i="7"/>
  <c r="F256" i="7" s="1"/>
  <c r="D256" i="7"/>
  <c r="D626" i="7"/>
  <c r="G623" i="7"/>
  <c r="D623" i="7"/>
  <c r="D622" i="7"/>
  <c r="E622" i="7"/>
  <c r="G617" i="7"/>
  <c r="D616" i="7"/>
  <c r="D617" i="7" s="1"/>
  <c r="E616" i="7"/>
  <c r="F616" i="7" s="1"/>
  <c r="E604" i="7"/>
  <c r="G611" i="7"/>
  <c r="E610" i="7"/>
  <c r="E611" i="7" s="1"/>
  <c r="D610" i="7"/>
  <c r="D611" i="7" s="1"/>
  <c r="G605" i="7"/>
  <c r="E605" i="7"/>
  <c r="F604" i="7"/>
  <c r="D604" i="7"/>
  <c r="D605" i="7" s="1"/>
  <c r="D597" i="7"/>
  <c r="D598" i="7" s="1"/>
  <c r="G598" i="7"/>
  <c r="E598" i="7"/>
  <c r="E597" i="7"/>
  <c r="G591" i="7"/>
  <c r="E590" i="7"/>
  <c r="D590" i="7"/>
  <c r="D591" i="7" s="1"/>
  <c r="G584" i="7"/>
  <c r="E583" i="7"/>
  <c r="F583" i="7" s="1"/>
  <c r="D583" i="7"/>
  <c r="D584" i="7" s="1"/>
  <c r="E577" i="7"/>
  <c r="G578" i="7"/>
  <c r="D577" i="7"/>
  <c r="D578" i="7" s="1"/>
  <c r="G573" i="7"/>
  <c r="E572" i="7"/>
  <c r="D572" i="7"/>
  <c r="D573" i="7" s="1"/>
  <c r="G566" i="7"/>
  <c r="E566" i="7"/>
  <c r="E565" i="7"/>
  <c r="D565" i="7"/>
  <c r="D566" i="7" s="1"/>
  <c r="G560" i="7"/>
  <c r="E559" i="7"/>
  <c r="D559" i="7"/>
  <c r="D560" i="7" s="1"/>
  <c r="G553" i="7"/>
  <c r="E553" i="7"/>
  <c r="E552" i="7"/>
  <c r="D552" i="7"/>
  <c r="D553" i="7" s="1"/>
  <c r="D900" i="9"/>
  <c r="D897" i="9"/>
  <c r="D894" i="9"/>
  <c r="D888" i="9"/>
  <c r="D885" i="9"/>
  <c r="D879" i="9"/>
  <c r="D882" i="9"/>
  <c r="D876" i="9"/>
  <c r="D892" i="9"/>
  <c r="J105" i="15" l="1"/>
  <c r="J108" i="15" s="1"/>
  <c r="J111" i="15" s="1"/>
  <c r="J113" i="15" s="1"/>
  <c r="J115" i="15" s="1"/>
  <c r="J117" i="15" s="1"/>
  <c r="F299" i="7"/>
  <c r="F559" i="7"/>
  <c r="E584" i="7"/>
  <c r="F277" i="7"/>
  <c r="F278" i="7" s="1"/>
  <c r="F292" i="7"/>
  <c r="E332" i="7"/>
  <c r="F345" i="7"/>
  <c r="E348" i="7"/>
  <c r="F565" i="7"/>
  <c r="E617" i="7"/>
  <c r="E258" i="7"/>
  <c r="E312" i="7"/>
  <c r="D359" i="7"/>
  <c r="D360" i="7" s="1"/>
  <c r="E340" i="7"/>
  <c r="F552" i="7"/>
  <c r="E560" i="7"/>
  <c r="E573" i="7"/>
  <c r="F573" i="7" s="1"/>
  <c r="F572" i="7"/>
  <c r="E578" i="7"/>
  <c r="F577" i="7"/>
  <c r="F597" i="7"/>
  <c r="F622" i="7"/>
  <c r="E623" i="7"/>
  <c r="F257" i="7"/>
  <c r="F258" i="7" s="1"/>
  <c r="E268" i="7"/>
  <c r="F294" i="7"/>
  <c r="D362" i="7"/>
  <c r="D363" i="7" s="1"/>
  <c r="D364" i="7" s="1"/>
  <c r="F590" i="7"/>
  <c r="E591" i="7"/>
  <c r="F284" i="7"/>
  <c r="F287" i="7"/>
  <c r="F288" i="7" s="1"/>
  <c r="E288" i="7"/>
  <c r="F328" i="7"/>
  <c r="F353" i="7"/>
  <c r="E356" i="7"/>
  <c r="F318" i="7"/>
  <c r="F311" i="7"/>
  <c r="F312" i="7" s="1"/>
  <c r="F308" i="7"/>
  <c r="F301" i="7"/>
  <c r="F302" i="7" s="1"/>
  <c r="F617" i="7"/>
  <c r="F611" i="7"/>
  <c r="F610" i="7"/>
  <c r="F605" i="7"/>
  <c r="F598" i="7"/>
  <c r="F584" i="7"/>
  <c r="F578" i="7"/>
  <c r="F566" i="7"/>
  <c r="F560" i="7"/>
  <c r="F553" i="7"/>
  <c r="H873" i="9"/>
  <c r="F872" i="9"/>
  <c r="E872" i="9"/>
  <c r="F870" i="9"/>
  <c r="E870" i="9"/>
  <c r="F868" i="9"/>
  <c r="E868" i="9"/>
  <c r="F866" i="9"/>
  <c r="E866" i="9"/>
  <c r="F864" i="9"/>
  <c r="E864" i="9"/>
  <c r="F862" i="9"/>
  <c r="E862" i="9"/>
  <c r="F860" i="9"/>
  <c r="E860" i="9"/>
  <c r="E858" i="9"/>
  <c r="F858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H853" i="9"/>
  <c r="E852" i="9"/>
  <c r="F852" i="9"/>
  <c r="G852" i="9" s="1"/>
  <c r="F850" i="9"/>
  <c r="E850" i="9"/>
  <c r="F848" i="9"/>
  <c r="E848" i="9"/>
  <c r="F846" i="9"/>
  <c r="E846" i="9"/>
  <c r="F844" i="9"/>
  <c r="E844" i="9"/>
  <c r="F842" i="9"/>
  <c r="E842" i="9"/>
  <c r="F840" i="9"/>
  <c r="E840" i="9"/>
  <c r="G840" i="9" s="1"/>
  <c r="F838" i="9"/>
  <c r="E838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H833" i="9"/>
  <c r="D832" i="9"/>
  <c r="E832" i="9"/>
  <c r="E830" i="9"/>
  <c r="E828" i="9"/>
  <c r="E826" i="9"/>
  <c r="E824" i="9"/>
  <c r="E822" i="9"/>
  <c r="E820" i="9"/>
  <c r="E818" i="9"/>
  <c r="D831" i="9"/>
  <c r="D830" i="9"/>
  <c r="D829" i="9"/>
  <c r="D828" i="9"/>
  <c r="D827" i="9"/>
  <c r="D826" i="9"/>
  <c r="D825" i="9"/>
  <c r="D824" i="9"/>
  <c r="F824" i="9" s="1"/>
  <c r="G824" i="9" s="1"/>
  <c r="D823" i="9"/>
  <c r="D822" i="9"/>
  <c r="D821" i="9"/>
  <c r="D820" i="9"/>
  <c r="D819" i="9"/>
  <c r="D818" i="9"/>
  <c r="D817" i="9"/>
  <c r="H813" i="9"/>
  <c r="E812" i="9"/>
  <c r="E809" i="9"/>
  <c r="E806" i="9"/>
  <c r="E803" i="9"/>
  <c r="E800" i="9"/>
  <c r="E797" i="9"/>
  <c r="E794" i="9"/>
  <c r="E791" i="9"/>
  <c r="D812" i="9"/>
  <c r="D811" i="9"/>
  <c r="D810" i="9"/>
  <c r="D809" i="9"/>
  <c r="F809" i="9" s="1"/>
  <c r="G809" i="9" s="1"/>
  <c r="D808" i="9"/>
  <c r="D807" i="9"/>
  <c r="D806" i="9"/>
  <c r="D805" i="9"/>
  <c r="D804" i="9"/>
  <c r="D803" i="9"/>
  <c r="D802" i="9"/>
  <c r="D801" i="9"/>
  <c r="D800" i="9"/>
  <c r="D799" i="9"/>
  <c r="D798" i="9"/>
  <c r="D797" i="9"/>
  <c r="F822" i="9" s="1"/>
  <c r="G822" i="9" s="1"/>
  <c r="D796" i="9"/>
  <c r="D795" i="9"/>
  <c r="D794" i="9"/>
  <c r="D793" i="9"/>
  <c r="D792" i="9"/>
  <c r="D791" i="9"/>
  <c r="F791" i="9" s="1"/>
  <c r="D790" i="9"/>
  <c r="D789" i="9"/>
  <c r="H785" i="9"/>
  <c r="E784" i="9"/>
  <c r="E781" i="9"/>
  <c r="E778" i="9"/>
  <c r="E775" i="9"/>
  <c r="E772" i="9"/>
  <c r="E769" i="9"/>
  <c r="E766" i="9"/>
  <c r="E763" i="9"/>
  <c r="D784" i="9"/>
  <c r="F784" i="9" s="1"/>
  <c r="G784" i="9" s="1"/>
  <c r="D783" i="9"/>
  <c r="D782" i="9"/>
  <c r="D781" i="9"/>
  <c r="D780" i="9"/>
  <c r="D779" i="9"/>
  <c r="D778" i="9"/>
  <c r="F778" i="9" s="1"/>
  <c r="G778" i="9" s="1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H758" i="9"/>
  <c r="E751" i="9"/>
  <c r="E752" i="9"/>
  <c r="E753" i="9"/>
  <c r="E754" i="9"/>
  <c r="E755" i="9"/>
  <c r="E756" i="9"/>
  <c r="E757" i="9"/>
  <c r="E750" i="9"/>
  <c r="D757" i="9"/>
  <c r="D756" i="9"/>
  <c r="D755" i="9"/>
  <c r="D754" i="9"/>
  <c r="D753" i="9"/>
  <c r="D752" i="9"/>
  <c r="D751" i="9"/>
  <c r="D750" i="9"/>
  <c r="H746" i="9"/>
  <c r="F741" i="9"/>
  <c r="E743" i="9"/>
  <c r="E739" i="9"/>
  <c r="E740" i="9"/>
  <c r="E741" i="9"/>
  <c r="E742" i="9"/>
  <c r="E744" i="9"/>
  <c r="E745" i="9"/>
  <c r="E738" i="9"/>
  <c r="D745" i="9"/>
  <c r="D744" i="9"/>
  <c r="F756" i="9" s="1"/>
  <c r="G756" i="9" s="1"/>
  <c r="D743" i="9"/>
  <c r="D742" i="9"/>
  <c r="D741" i="9"/>
  <c r="D740" i="9"/>
  <c r="D739" i="9"/>
  <c r="D738" i="9"/>
  <c r="H734" i="9"/>
  <c r="F727" i="9"/>
  <c r="G727" i="9" s="1"/>
  <c r="E733" i="9"/>
  <c r="E732" i="9"/>
  <c r="E731" i="9"/>
  <c r="E730" i="9"/>
  <c r="E729" i="9"/>
  <c r="E728" i="9"/>
  <c r="E727" i="9"/>
  <c r="E726" i="9"/>
  <c r="D733" i="9"/>
  <c r="D732" i="9"/>
  <c r="D731" i="9"/>
  <c r="D730" i="9"/>
  <c r="D729" i="9"/>
  <c r="D728" i="9"/>
  <c r="D727" i="9"/>
  <c r="D726" i="9"/>
  <c r="H722" i="9"/>
  <c r="D716" i="9"/>
  <c r="E714" i="9"/>
  <c r="D714" i="9"/>
  <c r="E721" i="9"/>
  <c r="D721" i="9"/>
  <c r="E720" i="9"/>
  <c r="D720" i="9"/>
  <c r="E719" i="9"/>
  <c r="D719" i="9"/>
  <c r="E718" i="9"/>
  <c r="D718" i="9"/>
  <c r="E717" i="9"/>
  <c r="D717" i="9"/>
  <c r="E716" i="9"/>
  <c r="E715" i="9"/>
  <c r="D715" i="9"/>
  <c r="H710" i="9"/>
  <c r="E694" i="9"/>
  <c r="E691" i="9"/>
  <c r="E690" i="9"/>
  <c r="E709" i="9"/>
  <c r="E708" i="9"/>
  <c r="E707" i="9"/>
  <c r="E706" i="9"/>
  <c r="E705" i="9"/>
  <c r="E704" i="9"/>
  <c r="E703" i="9"/>
  <c r="E702" i="9"/>
  <c r="D702" i="9"/>
  <c r="D709" i="9"/>
  <c r="D708" i="9"/>
  <c r="D707" i="9"/>
  <c r="D706" i="9"/>
  <c r="D705" i="9"/>
  <c r="D704" i="9"/>
  <c r="D703" i="9"/>
  <c r="H698" i="9"/>
  <c r="E695" i="9"/>
  <c r="E692" i="9"/>
  <c r="E693" i="9"/>
  <c r="E696" i="9"/>
  <c r="E697" i="9"/>
  <c r="H687" i="9"/>
  <c r="D697" i="9"/>
  <c r="D696" i="9"/>
  <c r="D695" i="9"/>
  <c r="D694" i="9"/>
  <c r="D693" i="9"/>
  <c r="D692" i="9"/>
  <c r="D691" i="9"/>
  <c r="D690" i="9"/>
  <c r="E684" i="9"/>
  <c r="E685" i="9"/>
  <c r="E686" i="9"/>
  <c r="E682" i="9"/>
  <c r="E683" i="9"/>
  <c r="E681" i="9"/>
  <c r="E680" i="9"/>
  <c r="E679" i="9"/>
  <c r="D686" i="9"/>
  <c r="D685" i="9"/>
  <c r="D684" i="9"/>
  <c r="D683" i="9"/>
  <c r="D682" i="9"/>
  <c r="D681" i="9"/>
  <c r="F692" i="9" s="1"/>
  <c r="G692" i="9" s="1"/>
  <c r="D680" i="9"/>
  <c r="D679" i="9"/>
  <c r="D436" i="8"/>
  <c r="D611" i="8"/>
  <c r="D620" i="8"/>
  <c r="D617" i="8"/>
  <c r="D614" i="8"/>
  <c r="E607" i="8"/>
  <c r="E605" i="8"/>
  <c r="E603" i="8"/>
  <c r="E601" i="8"/>
  <c r="D607" i="8"/>
  <c r="F607" i="8" s="1"/>
  <c r="D605" i="8"/>
  <c r="D603" i="8"/>
  <c r="D601" i="8"/>
  <c r="E595" i="8"/>
  <c r="E593" i="8"/>
  <c r="E591" i="8"/>
  <c r="E589" i="8"/>
  <c r="D595" i="8"/>
  <c r="D593" i="8"/>
  <c r="D591" i="8"/>
  <c r="D589" i="8"/>
  <c r="E583" i="8"/>
  <c r="E581" i="8"/>
  <c r="E579" i="8"/>
  <c r="E577" i="8"/>
  <c r="D583" i="8"/>
  <c r="D581" i="8"/>
  <c r="D579" i="8"/>
  <c r="D577" i="8"/>
  <c r="E571" i="8"/>
  <c r="E568" i="8"/>
  <c r="E565" i="8"/>
  <c r="E562" i="8"/>
  <c r="D571" i="8"/>
  <c r="D568" i="8"/>
  <c r="D565" i="8"/>
  <c r="D562" i="8"/>
  <c r="E552" i="8"/>
  <c r="E555" i="8"/>
  <c r="E549" i="8"/>
  <c r="E546" i="8"/>
  <c r="D555" i="8"/>
  <c r="F555" i="8" s="1"/>
  <c r="D552" i="8"/>
  <c r="D549" i="8"/>
  <c r="D546" i="8"/>
  <c r="E539" i="8"/>
  <c r="E536" i="8"/>
  <c r="E533" i="8"/>
  <c r="E530" i="8"/>
  <c r="D539" i="8"/>
  <c r="D536" i="8"/>
  <c r="D533" i="8"/>
  <c r="D530" i="8"/>
  <c r="E523" i="8"/>
  <c r="E521" i="8"/>
  <c r="E519" i="8"/>
  <c r="E517" i="8"/>
  <c r="D523" i="8"/>
  <c r="D521" i="8"/>
  <c r="D519" i="8"/>
  <c r="D517" i="8"/>
  <c r="E511" i="8"/>
  <c r="E510" i="8"/>
  <c r="E509" i="8"/>
  <c r="E508" i="8"/>
  <c r="D511" i="8"/>
  <c r="D509" i="8"/>
  <c r="D510" i="8"/>
  <c r="D508" i="8"/>
  <c r="E501" i="8"/>
  <c r="E499" i="8"/>
  <c r="E497" i="8"/>
  <c r="E495" i="8"/>
  <c r="D501" i="8"/>
  <c r="D499" i="8"/>
  <c r="D497" i="8"/>
  <c r="D495" i="8"/>
  <c r="E489" i="8"/>
  <c r="E486" i="8"/>
  <c r="E483" i="8"/>
  <c r="E480" i="8"/>
  <c r="D489" i="8"/>
  <c r="D486" i="8"/>
  <c r="D483" i="8"/>
  <c r="D480" i="8"/>
  <c r="E473" i="8"/>
  <c r="E470" i="8"/>
  <c r="E467" i="8"/>
  <c r="E464" i="8"/>
  <c r="E453" i="8"/>
  <c r="D473" i="8"/>
  <c r="D467" i="8"/>
  <c r="D470" i="8"/>
  <c r="D464" i="8"/>
  <c r="E456" i="8"/>
  <c r="E455" i="8"/>
  <c r="E454" i="8"/>
  <c r="D456" i="8"/>
  <c r="D455" i="8"/>
  <c r="D454" i="8"/>
  <c r="D426" i="8"/>
  <c r="D453" i="8"/>
  <c r="F497" i="8" l="1"/>
  <c r="F549" i="8"/>
  <c r="F556" i="8" s="1"/>
  <c r="F708" i="9"/>
  <c r="F718" i="9"/>
  <c r="G718" i="9" s="1"/>
  <c r="F720" i="9"/>
  <c r="G720" i="9" s="1"/>
  <c r="F714" i="9"/>
  <c r="G741" i="9"/>
  <c r="F818" i="9"/>
  <c r="F830" i="9"/>
  <c r="G830" i="9" s="1"/>
  <c r="F486" i="8"/>
  <c r="F536" i="8"/>
  <c r="F593" i="8"/>
  <c r="F601" i="8"/>
  <c r="F605" i="8"/>
  <c r="F739" i="9"/>
  <c r="G739" i="9" s="1"/>
  <c r="F743" i="9"/>
  <c r="G743" i="9" s="1"/>
  <c r="F745" i="9"/>
  <c r="G745" i="9" s="1"/>
  <c r="F751" i="9"/>
  <c r="G751" i="9" s="1"/>
  <c r="F753" i="9"/>
  <c r="G753" i="9" s="1"/>
  <c r="F755" i="9"/>
  <c r="G755" i="9" s="1"/>
  <c r="F757" i="9"/>
  <c r="G757" i="9" s="1"/>
  <c r="F763" i="9"/>
  <c r="F797" i="9"/>
  <c r="G797" i="9" s="1"/>
  <c r="F775" i="9"/>
  <c r="G775" i="9" s="1"/>
  <c r="F781" i="9"/>
  <c r="G781" i="9" s="1"/>
  <c r="G785" i="9" s="1"/>
  <c r="F820" i="9"/>
  <c r="G820" i="9" s="1"/>
  <c r="F800" i="9"/>
  <c r="G800" i="9" s="1"/>
  <c r="F828" i="9"/>
  <c r="G828" i="9" s="1"/>
  <c r="F832" i="9"/>
  <c r="G832" i="9" s="1"/>
  <c r="D365" i="7"/>
  <c r="F454" i="8"/>
  <c r="F470" i="8"/>
  <c r="F480" i="8"/>
  <c r="F508" i="8"/>
  <c r="F510" i="8"/>
  <c r="F517" i="8"/>
  <c r="F521" i="8"/>
  <c r="F530" i="8"/>
  <c r="F552" i="8"/>
  <c r="F562" i="8"/>
  <c r="F568" i="8"/>
  <c r="F577" i="8"/>
  <c r="F581" i="8"/>
  <c r="F589" i="8"/>
  <c r="F453" i="8"/>
  <c r="F467" i="8"/>
  <c r="F483" i="8"/>
  <c r="F495" i="8"/>
  <c r="F499" i="8"/>
  <c r="F519" i="8"/>
  <c r="F533" i="8"/>
  <c r="F546" i="8"/>
  <c r="F565" i="8"/>
  <c r="F579" i="8"/>
  <c r="F591" i="8"/>
  <c r="E457" i="8"/>
  <c r="F456" i="8"/>
  <c r="E474" i="8"/>
  <c r="F473" i="8"/>
  <c r="F474" i="8" s="1"/>
  <c r="E524" i="8"/>
  <c r="F523" i="8"/>
  <c r="E584" i="8"/>
  <c r="F583" i="8"/>
  <c r="D612" i="8"/>
  <c r="D613" i="8" s="1"/>
  <c r="D618" i="8"/>
  <c r="D615" i="8"/>
  <c r="D616" i="8" s="1"/>
  <c r="F726" i="9"/>
  <c r="F732" i="9"/>
  <c r="G732" i="9" s="1"/>
  <c r="F750" i="9"/>
  <c r="F738" i="9"/>
  <c r="G791" i="9"/>
  <c r="G818" i="9"/>
  <c r="F455" i="8"/>
  <c r="F464" i="8"/>
  <c r="E502" i="8"/>
  <c r="F501" i="8"/>
  <c r="F502" i="8" s="1"/>
  <c r="F509" i="8"/>
  <c r="F524" i="8"/>
  <c r="F603" i="8"/>
  <c r="D621" i="8"/>
  <c r="F690" i="9"/>
  <c r="F694" i="9"/>
  <c r="G694" i="9" s="1"/>
  <c r="F702" i="9"/>
  <c r="G763" i="9"/>
  <c r="F740" i="9"/>
  <c r="G740" i="9" s="1"/>
  <c r="F742" i="9"/>
  <c r="G742" i="9" s="1"/>
  <c r="F744" i="9"/>
  <c r="G744" i="9" s="1"/>
  <c r="F766" i="9"/>
  <c r="G766" i="9" s="1"/>
  <c r="F772" i="9"/>
  <c r="G772" i="9" s="1"/>
  <c r="F794" i="9"/>
  <c r="G794" i="9" s="1"/>
  <c r="F806" i="9"/>
  <c r="G806" i="9" s="1"/>
  <c r="F812" i="9"/>
  <c r="G812" i="9" s="1"/>
  <c r="G860" i="9"/>
  <c r="G864" i="9"/>
  <c r="G866" i="9"/>
  <c r="G868" i="9"/>
  <c r="G870" i="9"/>
  <c r="G872" i="9"/>
  <c r="D627" i="7"/>
  <c r="E490" i="8"/>
  <c r="F489" i="8"/>
  <c r="E512" i="8"/>
  <c r="F511" i="8"/>
  <c r="E540" i="8"/>
  <c r="F539" i="8"/>
  <c r="E556" i="8"/>
  <c r="E572" i="8"/>
  <c r="F571" i="8"/>
  <c r="F572" i="8" s="1"/>
  <c r="E596" i="8"/>
  <c r="F595" i="8"/>
  <c r="F596" i="8" s="1"/>
  <c r="E608" i="8"/>
  <c r="F691" i="9"/>
  <c r="G691" i="9" s="1"/>
  <c r="F693" i="9"/>
  <c r="G693" i="9" s="1"/>
  <c r="F695" i="9"/>
  <c r="G695" i="9" s="1"/>
  <c r="F697" i="9"/>
  <c r="G697" i="9" s="1"/>
  <c r="F709" i="9"/>
  <c r="G709" i="9" s="1"/>
  <c r="F731" i="9"/>
  <c r="G731" i="9" s="1"/>
  <c r="F733" i="9"/>
  <c r="G733" i="9" s="1"/>
  <c r="F754" i="9"/>
  <c r="G754" i="9" s="1"/>
  <c r="G750" i="9"/>
  <c r="F803" i="9"/>
  <c r="G803" i="9" s="1"/>
  <c r="F826" i="9"/>
  <c r="G826" i="9" s="1"/>
  <c r="G833" i="9" s="1"/>
  <c r="F853" i="9"/>
  <c r="G838" i="9"/>
  <c r="G842" i="9"/>
  <c r="G844" i="9"/>
  <c r="G846" i="9"/>
  <c r="G848" i="9"/>
  <c r="G850" i="9"/>
  <c r="G858" i="9"/>
  <c r="F873" i="9"/>
  <c r="F591" i="7"/>
  <c r="F623" i="7"/>
  <c r="G862" i="9"/>
  <c r="F769" i="9"/>
  <c r="G769" i="9"/>
  <c r="F752" i="9"/>
  <c r="F728" i="9"/>
  <c r="G690" i="9"/>
  <c r="G714" i="9"/>
  <c r="G726" i="9"/>
  <c r="F696" i="9"/>
  <c r="G696" i="9" s="1"/>
  <c r="F705" i="9"/>
  <c r="G705" i="9" s="1"/>
  <c r="F717" i="9"/>
  <c r="G717" i="9" s="1"/>
  <c r="F719" i="9"/>
  <c r="G719" i="9" s="1"/>
  <c r="F721" i="9"/>
  <c r="G721" i="9" s="1"/>
  <c r="F730" i="9"/>
  <c r="G730" i="9" s="1"/>
  <c r="F729" i="9"/>
  <c r="G729" i="9" s="1"/>
  <c r="G708" i="9"/>
  <c r="F703" i="9"/>
  <c r="G703" i="9" s="1"/>
  <c r="F707" i="9"/>
  <c r="G707" i="9" s="1"/>
  <c r="F704" i="9"/>
  <c r="G704" i="9" s="1"/>
  <c r="F715" i="9"/>
  <c r="G715" i="9" s="1"/>
  <c r="F716" i="9"/>
  <c r="G716" i="9" s="1"/>
  <c r="F706" i="9"/>
  <c r="G706" i="9" s="1"/>
  <c r="D619" i="8"/>
  <c r="E541" i="7"/>
  <c r="E542" i="7"/>
  <c r="G722" i="9" l="1"/>
  <c r="G698" i="9"/>
  <c r="F540" i="8"/>
  <c r="F490" i="8"/>
  <c r="F608" i="8"/>
  <c r="F457" i="8"/>
  <c r="F584" i="8"/>
  <c r="F512" i="8"/>
  <c r="D628" i="7"/>
  <c r="G702" i="9"/>
  <c r="F710" i="9"/>
  <c r="F698" i="9"/>
  <c r="F746" i="9"/>
  <c r="G738" i="9"/>
  <c r="G746" i="9" s="1"/>
  <c r="F722" i="9"/>
  <c r="G853" i="9"/>
  <c r="G873" i="9"/>
  <c r="G813" i="9"/>
  <c r="F785" i="9"/>
  <c r="D622" i="8"/>
  <c r="D623" i="8" s="1"/>
  <c r="D624" i="8"/>
  <c r="F833" i="9"/>
  <c r="F813" i="9"/>
  <c r="F758" i="9"/>
  <c r="F734" i="9"/>
  <c r="G752" i="9"/>
  <c r="G758" i="9" s="1"/>
  <c r="G728" i="9"/>
  <c r="G734" i="9" s="1"/>
  <c r="G710" i="9"/>
  <c r="E480" i="9"/>
  <c r="E453" i="9"/>
  <c r="E426" i="9"/>
  <c r="D659" i="9"/>
  <c r="H644" i="9"/>
  <c r="H634" i="9"/>
  <c r="H623" i="9"/>
  <c r="H612" i="9"/>
  <c r="H601" i="9"/>
  <c r="D671" i="9"/>
  <c r="D668" i="9"/>
  <c r="D665" i="9"/>
  <c r="D656" i="9"/>
  <c r="D653" i="9"/>
  <c r="D650" i="9"/>
  <c r="D647" i="9"/>
  <c r="D663" i="9"/>
  <c r="E619" i="9"/>
  <c r="C608" i="9"/>
  <c r="C619" i="9"/>
  <c r="E604" i="9"/>
  <c r="E600" i="9"/>
  <c r="E599" i="9"/>
  <c r="E598" i="9"/>
  <c r="E597" i="9"/>
  <c r="E596" i="9"/>
  <c r="E595" i="9"/>
  <c r="E594" i="9"/>
  <c r="E593" i="9"/>
  <c r="E577" i="9"/>
  <c r="E552" i="9"/>
  <c r="H590" i="9"/>
  <c r="E589" i="9"/>
  <c r="E587" i="9"/>
  <c r="E585" i="9"/>
  <c r="E583" i="9"/>
  <c r="E581" i="9"/>
  <c r="E579" i="9"/>
  <c r="E575" i="9"/>
  <c r="H571" i="9"/>
  <c r="E570" i="9"/>
  <c r="E567" i="9"/>
  <c r="E564" i="9"/>
  <c r="E561" i="9"/>
  <c r="E558" i="9"/>
  <c r="E555" i="9"/>
  <c r="E549" i="9"/>
  <c r="H544" i="9"/>
  <c r="E543" i="9"/>
  <c r="E540" i="9"/>
  <c r="E537" i="9"/>
  <c r="E534" i="9"/>
  <c r="E531" i="9"/>
  <c r="E528" i="9"/>
  <c r="E525" i="9"/>
  <c r="E522" i="9"/>
  <c r="H517" i="9"/>
  <c r="E516" i="9"/>
  <c r="E513" i="9"/>
  <c r="E510" i="9"/>
  <c r="E507" i="9"/>
  <c r="E504" i="9"/>
  <c r="E501" i="9"/>
  <c r="E498" i="9"/>
  <c r="E495" i="9"/>
  <c r="H490" i="9"/>
  <c r="E489" i="9"/>
  <c r="E486" i="9"/>
  <c r="E483" i="9"/>
  <c r="E477" i="9"/>
  <c r="E474" i="9"/>
  <c r="E471" i="9"/>
  <c r="E468" i="9"/>
  <c r="H463" i="9"/>
  <c r="E462" i="9"/>
  <c r="E459" i="9"/>
  <c r="E456" i="9"/>
  <c r="E450" i="9"/>
  <c r="E447" i="9"/>
  <c r="E444" i="9"/>
  <c r="E441" i="9"/>
  <c r="H436" i="9"/>
  <c r="E435" i="9"/>
  <c r="E432" i="9"/>
  <c r="E429" i="9"/>
  <c r="E423" i="9"/>
  <c r="E420" i="9"/>
  <c r="E417" i="9"/>
  <c r="E414" i="9"/>
  <c r="E400" i="9"/>
  <c r="H409" i="9"/>
  <c r="E408" i="9"/>
  <c r="E404" i="9"/>
  <c r="E396" i="9"/>
  <c r="E392" i="9"/>
  <c r="E388" i="9"/>
  <c r="E384" i="9"/>
  <c r="E380" i="9"/>
  <c r="D368" i="9"/>
  <c r="D365" i="9"/>
  <c r="D362" i="9"/>
  <c r="D359" i="9"/>
  <c r="D356" i="9"/>
  <c r="D353" i="9"/>
  <c r="D350" i="9"/>
  <c r="D347" i="9"/>
  <c r="D344" i="9"/>
  <c r="H341" i="9"/>
  <c r="E340" i="9"/>
  <c r="D340" i="9"/>
  <c r="D339" i="9"/>
  <c r="E338" i="9"/>
  <c r="D338" i="9"/>
  <c r="D337" i="9"/>
  <c r="E336" i="9"/>
  <c r="D336" i="9"/>
  <c r="D335" i="9"/>
  <c r="E334" i="9"/>
  <c r="D334" i="9"/>
  <c r="D333" i="9"/>
  <c r="E332" i="9"/>
  <c r="D332" i="9"/>
  <c r="D331" i="9"/>
  <c r="E330" i="9"/>
  <c r="D330" i="9"/>
  <c r="D329" i="9"/>
  <c r="E328" i="9"/>
  <c r="D328" i="9"/>
  <c r="D327" i="9"/>
  <c r="E326" i="9"/>
  <c r="D326" i="9"/>
  <c r="D325" i="9"/>
  <c r="H322" i="9"/>
  <c r="E321" i="9"/>
  <c r="D321" i="9"/>
  <c r="D320" i="9"/>
  <c r="E319" i="9"/>
  <c r="D319" i="9"/>
  <c r="D318" i="9"/>
  <c r="E317" i="9"/>
  <c r="D317" i="9"/>
  <c r="D316" i="9"/>
  <c r="E315" i="9"/>
  <c r="D315" i="9"/>
  <c r="D314" i="9"/>
  <c r="E313" i="9"/>
  <c r="D313" i="9"/>
  <c r="D312" i="9"/>
  <c r="E311" i="9"/>
  <c r="D311" i="9"/>
  <c r="D310" i="9"/>
  <c r="E309" i="9"/>
  <c r="D309" i="9"/>
  <c r="D308" i="9"/>
  <c r="E307" i="9"/>
  <c r="D307" i="9"/>
  <c r="D306" i="9"/>
  <c r="H303" i="9"/>
  <c r="E302" i="9"/>
  <c r="D302" i="9"/>
  <c r="D301" i="9"/>
  <c r="D300" i="9"/>
  <c r="E299" i="9"/>
  <c r="D299" i="9"/>
  <c r="D298" i="9"/>
  <c r="D297" i="9"/>
  <c r="E296" i="9"/>
  <c r="D296" i="9"/>
  <c r="D295" i="9"/>
  <c r="D294" i="9"/>
  <c r="E293" i="9"/>
  <c r="D293" i="9"/>
  <c r="D292" i="9"/>
  <c r="D291" i="9"/>
  <c r="E290" i="9"/>
  <c r="D290" i="9"/>
  <c r="D289" i="9"/>
  <c r="D288" i="9"/>
  <c r="E287" i="9"/>
  <c r="D287" i="9"/>
  <c r="D286" i="9"/>
  <c r="D285" i="9"/>
  <c r="E284" i="9"/>
  <c r="D284" i="9"/>
  <c r="D283" i="9"/>
  <c r="D282" i="9"/>
  <c r="E281" i="9"/>
  <c r="D281" i="9"/>
  <c r="D280" i="9"/>
  <c r="D279" i="9"/>
  <c r="H276" i="9"/>
  <c r="E275" i="9"/>
  <c r="D275" i="9"/>
  <c r="D274" i="9"/>
  <c r="D273" i="9"/>
  <c r="E272" i="9"/>
  <c r="D272" i="9"/>
  <c r="D271" i="9"/>
  <c r="D270" i="9"/>
  <c r="E269" i="9"/>
  <c r="D269" i="9"/>
  <c r="D268" i="9"/>
  <c r="D267" i="9"/>
  <c r="E266" i="9"/>
  <c r="D266" i="9"/>
  <c r="D265" i="9"/>
  <c r="D264" i="9"/>
  <c r="E263" i="9"/>
  <c r="D263" i="9"/>
  <c r="D262" i="9"/>
  <c r="D261" i="9"/>
  <c r="E260" i="9"/>
  <c r="D260" i="9"/>
  <c r="D259" i="9"/>
  <c r="D258" i="9"/>
  <c r="E257" i="9"/>
  <c r="D257" i="9"/>
  <c r="D256" i="9"/>
  <c r="D255" i="9"/>
  <c r="H252" i="9"/>
  <c r="E251" i="9"/>
  <c r="D251" i="9"/>
  <c r="D250" i="9"/>
  <c r="E249" i="9"/>
  <c r="D249" i="9"/>
  <c r="D248" i="9"/>
  <c r="E247" i="9"/>
  <c r="D247" i="9"/>
  <c r="D246" i="9"/>
  <c r="E245" i="9"/>
  <c r="D245" i="9"/>
  <c r="D244" i="9"/>
  <c r="E243" i="9"/>
  <c r="D243" i="9"/>
  <c r="D242" i="9"/>
  <c r="E241" i="9"/>
  <c r="D241" i="9"/>
  <c r="D240" i="9"/>
  <c r="E239" i="9"/>
  <c r="D239" i="9"/>
  <c r="D238" i="9"/>
  <c r="E237" i="9"/>
  <c r="D237" i="9"/>
  <c r="D236" i="9"/>
  <c r="H233" i="9"/>
  <c r="E232" i="9"/>
  <c r="D232" i="9"/>
  <c r="D231" i="9"/>
  <c r="D230" i="9"/>
  <c r="E229" i="9"/>
  <c r="D229" i="9"/>
  <c r="D228" i="9"/>
  <c r="D227" i="9"/>
  <c r="E226" i="9"/>
  <c r="D226" i="9"/>
  <c r="D225" i="9"/>
  <c r="D224" i="9"/>
  <c r="E223" i="9"/>
  <c r="D223" i="9"/>
  <c r="D222" i="9"/>
  <c r="D221" i="9"/>
  <c r="E220" i="9"/>
  <c r="D220" i="9"/>
  <c r="D219" i="9"/>
  <c r="D218" i="9"/>
  <c r="E217" i="9"/>
  <c r="D217" i="9"/>
  <c r="D216" i="9"/>
  <c r="D215" i="9"/>
  <c r="E214" i="9"/>
  <c r="D214" i="9"/>
  <c r="D213" i="9"/>
  <c r="D212" i="9"/>
  <c r="E211" i="9"/>
  <c r="D211" i="9"/>
  <c r="D210" i="9"/>
  <c r="D209" i="9"/>
  <c r="E205" i="9"/>
  <c r="D205" i="9"/>
  <c r="D204" i="9"/>
  <c r="D203" i="9"/>
  <c r="E202" i="9"/>
  <c r="D202" i="9"/>
  <c r="D201" i="9"/>
  <c r="D200" i="9"/>
  <c r="E199" i="9"/>
  <c r="D199" i="9"/>
  <c r="D198" i="9"/>
  <c r="D197" i="9"/>
  <c r="E196" i="9"/>
  <c r="D196" i="9"/>
  <c r="D195" i="9"/>
  <c r="D194" i="9"/>
  <c r="E193" i="9"/>
  <c r="D193" i="9"/>
  <c r="D192" i="9"/>
  <c r="D191" i="9"/>
  <c r="E190" i="9"/>
  <c r="D190" i="9"/>
  <c r="D189" i="9"/>
  <c r="D188" i="9"/>
  <c r="E187" i="9"/>
  <c r="D187" i="9"/>
  <c r="D186" i="9"/>
  <c r="D185" i="9"/>
  <c r="E181" i="9"/>
  <c r="D181" i="9"/>
  <c r="D180" i="9"/>
  <c r="D179" i="9"/>
  <c r="E178" i="9"/>
  <c r="D178" i="9"/>
  <c r="D177" i="9"/>
  <c r="D176" i="9"/>
  <c r="E175" i="9"/>
  <c r="D175" i="9"/>
  <c r="D174" i="9"/>
  <c r="D173" i="9"/>
  <c r="E172" i="9"/>
  <c r="D172" i="9"/>
  <c r="D171" i="9"/>
  <c r="D170" i="9"/>
  <c r="E169" i="9"/>
  <c r="D169" i="9"/>
  <c r="E168" i="9"/>
  <c r="D168" i="9"/>
  <c r="D167" i="9"/>
  <c r="D166" i="9"/>
  <c r="E165" i="9"/>
  <c r="D165" i="9"/>
  <c r="D164" i="9"/>
  <c r="D163" i="9"/>
  <c r="E162" i="9"/>
  <c r="D162" i="9"/>
  <c r="D161" i="9"/>
  <c r="D160" i="9"/>
  <c r="E156" i="9"/>
  <c r="D156" i="9"/>
  <c r="D155" i="9"/>
  <c r="D154" i="9"/>
  <c r="D153" i="9"/>
  <c r="D152" i="9"/>
  <c r="E151" i="9"/>
  <c r="D151" i="9"/>
  <c r="D150" i="9"/>
  <c r="D149" i="9"/>
  <c r="D148" i="9"/>
  <c r="E147" i="9"/>
  <c r="D147" i="9"/>
  <c r="D146" i="9"/>
  <c r="D145" i="9"/>
  <c r="D144" i="9"/>
  <c r="E143" i="9"/>
  <c r="D143" i="9"/>
  <c r="D142" i="9"/>
  <c r="D141" i="9"/>
  <c r="D140" i="9"/>
  <c r="E139" i="9"/>
  <c r="D139" i="9"/>
  <c r="D138" i="9"/>
  <c r="D137" i="9"/>
  <c r="D136" i="9"/>
  <c r="E135" i="9"/>
  <c r="D135" i="9"/>
  <c r="D134" i="9"/>
  <c r="D133" i="9"/>
  <c r="D132" i="9"/>
  <c r="E131" i="9"/>
  <c r="D131" i="9"/>
  <c r="D130" i="9"/>
  <c r="D129" i="9"/>
  <c r="D128" i="9"/>
  <c r="D127" i="9"/>
  <c r="E126" i="9"/>
  <c r="D126" i="9"/>
  <c r="D125" i="9"/>
  <c r="D124" i="9"/>
  <c r="D123" i="9"/>
  <c r="E122" i="9"/>
  <c r="D122" i="9"/>
  <c r="D121" i="9"/>
  <c r="D120" i="9"/>
  <c r="D119" i="9"/>
  <c r="D118" i="9"/>
  <c r="E114" i="9"/>
  <c r="D114" i="9"/>
  <c r="D113" i="9"/>
  <c r="D112" i="9"/>
  <c r="D111" i="9"/>
  <c r="E110" i="9"/>
  <c r="D110" i="9"/>
  <c r="D109" i="9"/>
  <c r="D108" i="9"/>
  <c r="D107" i="9"/>
  <c r="E106" i="9"/>
  <c r="D106" i="9"/>
  <c r="D105" i="9"/>
  <c r="D104" i="9"/>
  <c r="D103" i="9"/>
  <c r="E102" i="9"/>
  <c r="D102" i="9"/>
  <c r="D101" i="9"/>
  <c r="D100" i="9"/>
  <c r="D99" i="9"/>
  <c r="E95" i="9"/>
  <c r="D95" i="9"/>
  <c r="D94" i="9"/>
  <c r="D93" i="9"/>
  <c r="E92" i="9"/>
  <c r="D92" i="9"/>
  <c r="D91" i="9"/>
  <c r="D90" i="9"/>
  <c r="E89" i="9"/>
  <c r="D89" i="9"/>
  <c r="D88" i="9"/>
  <c r="D87" i="9"/>
  <c r="E86" i="9"/>
  <c r="D86" i="9"/>
  <c r="D85" i="9"/>
  <c r="D84" i="9"/>
  <c r="E80" i="9"/>
  <c r="D80" i="9"/>
  <c r="D79" i="9"/>
  <c r="D78" i="9"/>
  <c r="D77" i="9"/>
  <c r="E76" i="9"/>
  <c r="D76" i="9"/>
  <c r="D75" i="9"/>
  <c r="D74" i="9"/>
  <c r="D73" i="9"/>
  <c r="E72" i="9"/>
  <c r="D72" i="9"/>
  <c r="D71" i="9"/>
  <c r="D70" i="9"/>
  <c r="D69" i="9"/>
  <c r="E68" i="9"/>
  <c r="D68" i="9"/>
  <c r="D67" i="9"/>
  <c r="D66" i="9"/>
  <c r="D65" i="9"/>
  <c r="E61" i="9"/>
  <c r="D61" i="9"/>
  <c r="D60" i="9"/>
  <c r="D59" i="9"/>
  <c r="D58" i="9"/>
  <c r="E57" i="9"/>
  <c r="D57" i="9"/>
  <c r="D56" i="9"/>
  <c r="D55" i="9"/>
  <c r="D54" i="9"/>
  <c r="E53" i="9"/>
  <c r="D53" i="9"/>
  <c r="D52" i="9"/>
  <c r="D51" i="9"/>
  <c r="D50" i="9"/>
  <c r="E49" i="9"/>
  <c r="D49" i="9"/>
  <c r="D48" i="9"/>
  <c r="D47" i="9"/>
  <c r="D46" i="9"/>
  <c r="E42" i="9"/>
  <c r="D42" i="9"/>
  <c r="D41" i="9"/>
  <c r="D40" i="9"/>
  <c r="D39" i="9"/>
  <c r="E38" i="9"/>
  <c r="D38" i="9"/>
  <c r="D37" i="9"/>
  <c r="D36" i="9"/>
  <c r="D35" i="9"/>
  <c r="E34" i="9"/>
  <c r="D34" i="9"/>
  <c r="D33" i="9"/>
  <c r="D32" i="9"/>
  <c r="D31" i="9"/>
  <c r="E30" i="9"/>
  <c r="D30" i="9"/>
  <c r="D29" i="9"/>
  <c r="D28" i="9"/>
  <c r="D27" i="9"/>
  <c r="E23" i="9"/>
  <c r="D23" i="9"/>
  <c r="D22" i="9"/>
  <c r="D21" i="9"/>
  <c r="D20" i="9"/>
  <c r="D19" i="9"/>
  <c r="E18" i="9"/>
  <c r="D18" i="9"/>
  <c r="D17" i="9"/>
  <c r="D16" i="9"/>
  <c r="D15" i="9"/>
  <c r="D14" i="9"/>
  <c r="D13" i="9"/>
  <c r="D12" i="9"/>
  <c r="E11" i="9"/>
  <c r="D11" i="9"/>
  <c r="D10" i="9"/>
  <c r="D9" i="9"/>
  <c r="D8" i="9"/>
  <c r="D7" i="9"/>
  <c r="E6" i="9"/>
  <c r="D6" i="9"/>
  <c r="D5" i="9"/>
  <c r="D4" i="9"/>
  <c r="D3" i="9"/>
  <c r="D377" i="9"/>
  <c r="F30" i="9" l="1"/>
  <c r="G30" i="9" s="1"/>
  <c r="F38" i="9"/>
  <c r="G38" i="9" s="1"/>
  <c r="F102" i="9"/>
  <c r="G102" i="9" s="1"/>
  <c r="F110" i="9"/>
  <c r="G110" i="9" s="1"/>
  <c r="F126" i="9"/>
  <c r="G126" i="9" s="1"/>
  <c r="F131" i="9"/>
  <c r="G131" i="9" s="1"/>
  <c r="F139" i="9"/>
  <c r="G139" i="9" s="1"/>
  <c r="F239" i="9"/>
  <c r="G239" i="9" s="1"/>
  <c r="F243" i="9"/>
  <c r="G243" i="9" s="1"/>
  <c r="F247" i="9"/>
  <c r="G247" i="9" s="1"/>
  <c r="F251" i="9"/>
  <c r="G251" i="9" s="1"/>
  <c r="F281" i="9"/>
  <c r="G281" i="9" s="1"/>
  <c r="F284" i="9"/>
  <c r="G284" i="9" s="1"/>
  <c r="F287" i="9"/>
  <c r="G287" i="9" s="1"/>
  <c r="F290" i="9"/>
  <c r="G290" i="9" s="1"/>
  <c r="F293" i="9"/>
  <c r="G293" i="9" s="1"/>
  <c r="F296" i="9"/>
  <c r="G296" i="9" s="1"/>
  <c r="F299" i="9"/>
  <c r="G299" i="9" s="1"/>
  <c r="F302" i="9"/>
  <c r="G302" i="9" s="1"/>
  <c r="F328" i="9"/>
  <c r="F332" i="9"/>
  <c r="G332" i="9" s="1"/>
  <c r="F336" i="9"/>
  <c r="G336" i="9" s="1"/>
  <c r="F340" i="9"/>
  <c r="G340" i="9" s="1"/>
  <c r="F49" i="9"/>
  <c r="G49" i="9" s="1"/>
  <c r="F57" i="9"/>
  <c r="G57" i="9" s="1"/>
  <c r="F76" i="9"/>
  <c r="G76" i="9" s="1"/>
  <c r="F143" i="9"/>
  <c r="G143" i="9" s="1"/>
  <c r="F147" i="9"/>
  <c r="G147" i="9" s="1"/>
  <c r="F307" i="9"/>
  <c r="G307" i="9" s="1"/>
  <c r="F311" i="9"/>
  <c r="G311" i="9" s="1"/>
  <c r="F315" i="9"/>
  <c r="G315" i="9" s="1"/>
  <c r="F319" i="9"/>
  <c r="G319" i="9" s="1"/>
  <c r="F11" i="9"/>
  <c r="G11" i="9" s="1"/>
  <c r="F23" i="9"/>
  <c r="G23" i="9" s="1"/>
  <c r="F34" i="9"/>
  <c r="G34" i="9" s="1"/>
  <c r="F42" i="9"/>
  <c r="G42" i="9" s="1"/>
  <c r="F53" i="9"/>
  <c r="G53" i="9" s="1"/>
  <c r="F61" i="9"/>
  <c r="G61" i="9" s="1"/>
  <c r="F72" i="9"/>
  <c r="G72" i="9" s="1"/>
  <c r="F80" i="9"/>
  <c r="G80" i="9" s="1"/>
  <c r="F86" i="9"/>
  <c r="G86" i="9" s="1"/>
  <c r="F89" i="9"/>
  <c r="G89" i="9" s="1"/>
  <c r="F92" i="9"/>
  <c r="G92" i="9" s="1"/>
  <c r="F95" i="9"/>
  <c r="G95" i="9" s="1"/>
  <c r="F106" i="9"/>
  <c r="G106" i="9" s="1"/>
  <c r="F114" i="9"/>
  <c r="G114" i="9" s="1"/>
  <c r="F122" i="9"/>
  <c r="G122" i="9" s="1"/>
  <c r="F135" i="9"/>
  <c r="G135" i="9" s="1"/>
  <c r="F151" i="9"/>
  <c r="G151" i="9" s="1"/>
  <c r="F156" i="9"/>
  <c r="G156" i="9" s="1"/>
  <c r="F162" i="9"/>
  <c r="G162" i="9" s="1"/>
  <c r="F165" i="9"/>
  <c r="G165" i="9" s="1"/>
  <c r="F178" i="9"/>
  <c r="G178" i="9" s="1"/>
  <c r="F187" i="9"/>
  <c r="F190" i="9"/>
  <c r="G190" i="9" s="1"/>
  <c r="F193" i="9"/>
  <c r="G193" i="9" s="1"/>
  <c r="F196" i="9"/>
  <c r="G196" i="9" s="1"/>
  <c r="F199" i="9"/>
  <c r="G199" i="9" s="1"/>
  <c r="F202" i="9"/>
  <c r="G202" i="9" s="1"/>
  <c r="F205" i="9"/>
  <c r="G205" i="9" s="1"/>
  <c r="F211" i="9"/>
  <c r="G211" i="9" s="1"/>
  <c r="F214" i="9"/>
  <c r="G214" i="9" s="1"/>
  <c r="F217" i="9"/>
  <c r="G217" i="9" s="1"/>
  <c r="F220" i="9"/>
  <c r="G220" i="9" s="1"/>
  <c r="F223" i="9"/>
  <c r="G223" i="9" s="1"/>
  <c r="F226" i="9"/>
  <c r="G226" i="9" s="1"/>
  <c r="F229" i="9"/>
  <c r="G229" i="9" s="1"/>
  <c r="F232" i="9"/>
  <c r="G232" i="9" s="1"/>
  <c r="F257" i="9"/>
  <c r="G257" i="9" s="1"/>
  <c r="F260" i="9"/>
  <c r="G260" i="9" s="1"/>
  <c r="F263" i="9"/>
  <c r="G263" i="9" s="1"/>
  <c r="F266" i="9"/>
  <c r="G266" i="9" s="1"/>
  <c r="F269" i="9"/>
  <c r="G269" i="9" s="1"/>
  <c r="F272" i="9"/>
  <c r="G272" i="9" s="1"/>
  <c r="F275" i="9"/>
  <c r="G275" i="9" s="1"/>
  <c r="F309" i="9"/>
  <c r="G309" i="9" s="1"/>
  <c r="F313" i="9"/>
  <c r="G313" i="9" s="1"/>
  <c r="F317" i="9"/>
  <c r="G317" i="9" s="1"/>
  <c r="F321" i="9"/>
  <c r="G321" i="9" s="1"/>
  <c r="F326" i="9"/>
  <c r="G326" i="9" s="1"/>
  <c r="F330" i="9"/>
  <c r="G330" i="9" s="1"/>
  <c r="F334" i="9"/>
  <c r="G334" i="9" s="1"/>
  <c r="F338" i="9"/>
  <c r="G338" i="9" s="1"/>
  <c r="G187" i="9"/>
  <c r="F6" i="9"/>
  <c r="F18" i="9"/>
  <c r="G18" i="9" s="1"/>
  <c r="F68" i="9"/>
  <c r="G328" i="9"/>
  <c r="F168" i="9"/>
  <c r="G168" i="9" s="1"/>
  <c r="F172" i="9"/>
  <c r="G172" i="9" s="1"/>
  <c r="F169" i="9"/>
  <c r="G169" i="9" s="1"/>
  <c r="F175" i="9"/>
  <c r="G175" i="9" s="1"/>
  <c r="F181" i="9"/>
  <c r="G181" i="9" s="1"/>
  <c r="F237" i="9"/>
  <c r="F241" i="9"/>
  <c r="G241" i="9" s="1"/>
  <c r="F245" i="9"/>
  <c r="G245" i="9" s="1"/>
  <c r="F249" i="9"/>
  <c r="G249" i="9" s="1"/>
  <c r="D445" i="8"/>
  <c r="D442" i="8"/>
  <c r="D439" i="8"/>
  <c r="E432" i="8"/>
  <c r="D432" i="8"/>
  <c r="E430" i="8"/>
  <c r="D430" i="8"/>
  <c r="E428" i="8"/>
  <c r="D428" i="8"/>
  <c r="E426" i="8"/>
  <c r="H422" i="8"/>
  <c r="E421" i="8"/>
  <c r="D421" i="8"/>
  <c r="E419" i="8"/>
  <c r="D419" i="8"/>
  <c r="E417" i="8"/>
  <c r="D417" i="8"/>
  <c r="E415" i="8"/>
  <c r="D415" i="8"/>
  <c r="H411" i="8"/>
  <c r="E410" i="8"/>
  <c r="D410" i="8"/>
  <c r="E407" i="8"/>
  <c r="D407" i="8"/>
  <c r="E404" i="8"/>
  <c r="D404" i="8"/>
  <c r="E401" i="8"/>
  <c r="D401" i="8"/>
  <c r="H396" i="8"/>
  <c r="E396" i="8"/>
  <c r="E395" i="8"/>
  <c r="D395" i="8"/>
  <c r="E392" i="8"/>
  <c r="D392" i="8"/>
  <c r="E389" i="8"/>
  <c r="D389" i="8"/>
  <c r="E386" i="8"/>
  <c r="D386" i="8"/>
  <c r="H381" i="8"/>
  <c r="E380" i="8"/>
  <c r="D380" i="8"/>
  <c r="E378" i="8"/>
  <c r="D378" i="8"/>
  <c r="E376" i="8"/>
  <c r="D376" i="8"/>
  <c r="E374" i="8"/>
  <c r="D374" i="8"/>
  <c r="H370" i="8"/>
  <c r="E369" i="8"/>
  <c r="D369" i="8"/>
  <c r="E367" i="8"/>
  <c r="D367" i="8"/>
  <c r="E365" i="8"/>
  <c r="D365" i="8"/>
  <c r="E363" i="8"/>
  <c r="D363" i="8"/>
  <c r="H359" i="8"/>
  <c r="E358" i="8"/>
  <c r="D358" i="8"/>
  <c r="E355" i="8"/>
  <c r="D355" i="8"/>
  <c r="E352" i="8"/>
  <c r="D352" i="8"/>
  <c r="E349" i="8"/>
  <c r="D349" i="8"/>
  <c r="H344" i="8"/>
  <c r="E343" i="8"/>
  <c r="D343" i="8"/>
  <c r="E340" i="8"/>
  <c r="D340" i="8"/>
  <c r="E337" i="8"/>
  <c r="D337" i="8"/>
  <c r="E334" i="8"/>
  <c r="D334" i="8"/>
  <c r="H329" i="8"/>
  <c r="E328" i="8"/>
  <c r="D328" i="8"/>
  <c r="E325" i="8"/>
  <c r="D325" i="8"/>
  <c r="E322" i="8"/>
  <c r="D322" i="8"/>
  <c r="E319" i="8"/>
  <c r="D319" i="8"/>
  <c r="H314" i="8"/>
  <c r="E313" i="8"/>
  <c r="D313" i="8"/>
  <c r="E310" i="8"/>
  <c r="D310" i="8"/>
  <c r="E307" i="8"/>
  <c r="D307" i="8"/>
  <c r="E304" i="8"/>
  <c r="D304" i="8"/>
  <c r="H299" i="8"/>
  <c r="E296" i="8"/>
  <c r="D296" i="8"/>
  <c r="E294" i="8"/>
  <c r="D294" i="8"/>
  <c r="E292" i="8"/>
  <c r="D292" i="8"/>
  <c r="E298" i="8"/>
  <c r="E299" i="8" s="1"/>
  <c r="D298" i="8"/>
  <c r="H288" i="8"/>
  <c r="E287" i="8"/>
  <c r="D287" i="8"/>
  <c r="E284" i="8"/>
  <c r="D284" i="8"/>
  <c r="E281" i="8"/>
  <c r="D281" i="8"/>
  <c r="E278" i="8"/>
  <c r="D278" i="8"/>
  <c r="H273" i="8"/>
  <c r="F287" i="8" l="1"/>
  <c r="E344" i="8"/>
  <c r="E314" i="8"/>
  <c r="E422" i="8"/>
  <c r="E370" i="8"/>
  <c r="E329" i="8"/>
  <c r="E381" i="8"/>
  <c r="E359" i="8"/>
  <c r="E411" i="8"/>
  <c r="E433" i="8"/>
  <c r="E288" i="8"/>
  <c r="F322" i="9"/>
  <c r="G43" i="9"/>
  <c r="F206" i="9"/>
  <c r="G322" i="9"/>
  <c r="F115" i="9"/>
  <c r="G303" i="9"/>
  <c r="F276" i="9"/>
  <c r="F96" i="9"/>
  <c r="G276" i="9"/>
  <c r="G233" i="9"/>
  <c r="G96" i="9"/>
  <c r="F341" i="9"/>
  <c r="F303" i="9"/>
  <c r="D360" i="9"/>
  <c r="D361" i="9" s="1"/>
  <c r="G62" i="9"/>
  <c r="F233" i="9"/>
  <c r="F157" i="9"/>
  <c r="F43" i="9"/>
  <c r="D348" i="9"/>
  <c r="D349" i="9" s="1"/>
  <c r="G115" i="9"/>
  <c r="F62" i="9"/>
  <c r="G206" i="9"/>
  <c r="D366" i="9"/>
  <c r="D367" i="9" s="1"/>
  <c r="D354" i="9"/>
  <c r="D355" i="9" s="1"/>
  <c r="F81" i="9"/>
  <c r="G68" i="9"/>
  <c r="G81" i="9" s="1"/>
  <c r="F24" i="9"/>
  <c r="I24" i="9" s="1"/>
  <c r="G6" i="9"/>
  <c r="G24" i="9" s="1"/>
  <c r="D351" i="9"/>
  <c r="D352" i="9" s="1"/>
  <c r="G182" i="9"/>
  <c r="G157" i="9"/>
  <c r="G237" i="9"/>
  <c r="G252" i="9" s="1"/>
  <c r="F252" i="9"/>
  <c r="G341" i="9"/>
  <c r="D369" i="9"/>
  <c r="D363" i="9"/>
  <c r="D364" i="9" s="1"/>
  <c r="D357" i="9"/>
  <c r="D358" i="9" s="1"/>
  <c r="D345" i="9"/>
  <c r="D346" i="9" s="1"/>
  <c r="F182" i="9"/>
  <c r="I43" i="9" l="1"/>
  <c r="I62" i="9" s="1"/>
  <c r="I81" i="9" s="1"/>
  <c r="I96" i="9" s="1"/>
  <c r="I115" i="9" s="1"/>
  <c r="I157" i="9" s="1"/>
  <c r="I182" i="9" s="1"/>
  <c r="I206" i="9" s="1"/>
  <c r="I233" i="9" s="1"/>
  <c r="I252" i="9" s="1"/>
  <c r="I276" i="9" s="1"/>
  <c r="I303" i="9" s="1"/>
  <c r="I322" i="9" s="1"/>
  <c r="I341" i="9" s="1"/>
  <c r="H372" i="9" s="1"/>
  <c r="D370" i="9"/>
  <c r="D371" i="9" s="1"/>
  <c r="D372" i="9"/>
  <c r="E272" i="8"/>
  <c r="D446" i="8" s="1"/>
  <c r="D272" i="8"/>
  <c r="E268" i="8"/>
  <c r="D268" i="8"/>
  <c r="E264" i="8"/>
  <c r="D264" i="8"/>
  <c r="E260" i="8"/>
  <c r="D260" i="8"/>
  <c r="E236" i="8"/>
  <c r="D249" i="8"/>
  <c r="D246" i="8"/>
  <c r="D243" i="8"/>
  <c r="D240" i="8"/>
  <c r="H236" i="8"/>
  <c r="D236" i="8"/>
  <c r="E234" i="8"/>
  <c r="D234" i="8"/>
  <c r="E232" i="8"/>
  <c r="D232" i="8"/>
  <c r="E230" i="8"/>
  <c r="D230" i="8"/>
  <c r="H225" i="8"/>
  <c r="E225" i="8"/>
  <c r="D225" i="8"/>
  <c r="E223" i="8"/>
  <c r="D223" i="8"/>
  <c r="E221" i="8"/>
  <c r="D221" i="8"/>
  <c r="E219" i="8"/>
  <c r="D219" i="8"/>
  <c r="H214" i="8"/>
  <c r="E214" i="8"/>
  <c r="D214" i="8"/>
  <c r="E211" i="8"/>
  <c r="D211" i="8"/>
  <c r="E208" i="8"/>
  <c r="D208" i="8"/>
  <c r="E205" i="8"/>
  <c r="D205" i="8"/>
  <c r="H199" i="8"/>
  <c r="E199" i="8"/>
  <c r="D199" i="8"/>
  <c r="E196" i="8"/>
  <c r="D196" i="8"/>
  <c r="E193" i="8"/>
  <c r="D193" i="8"/>
  <c r="E190" i="8"/>
  <c r="D190" i="8"/>
  <c r="H184" i="8"/>
  <c r="E184" i="8"/>
  <c r="D184" i="8"/>
  <c r="E182" i="8"/>
  <c r="D182" i="8"/>
  <c r="E180" i="8"/>
  <c r="D180" i="8"/>
  <c r="E178" i="8"/>
  <c r="D178" i="8"/>
  <c r="H173" i="8"/>
  <c r="E173" i="8"/>
  <c r="D173" i="8"/>
  <c r="E170" i="8"/>
  <c r="D170" i="8"/>
  <c r="E167" i="8"/>
  <c r="D167" i="8"/>
  <c r="E164" i="8"/>
  <c r="D164" i="8"/>
  <c r="E158" i="8"/>
  <c r="D158" i="8"/>
  <c r="E155" i="8"/>
  <c r="D155" i="8"/>
  <c r="E152" i="8"/>
  <c r="D152" i="8"/>
  <c r="E149" i="8"/>
  <c r="D149" i="8"/>
  <c r="E143" i="8"/>
  <c r="D143" i="8"/>
  <c r="E140" i="8"/>
  <c r="D140" i="8"/>
  <c r="E137" i="8"/>
  <c r="D137" i="8"/>
  <c r="E134" i="8"/>
  <c r="D134" i="8"/>
  <c r="E128" i="8"/>
  <c r="D128" i="8"/>
  <c r="E123" i="8"/>
  <c r="D123" i="8"/>
  <c r="E118" i="8"/>
  <c r="D118" i="8"/>
  <c r="E113" i="8"/>
  <c r="D113" i="8"/>
  <c r="E105" i="8"/>
  <c r="D105" i="8"/>
  <c r="E102" i="8"/>
  <c r="D102" i="8"/>
  <c r="E99" i="8"/>
  <c r="D99" i="8"/>
  <c r="E96" i="8"/>
  <c r="D96" i="8"/>
  <c r="E90" i="8"/>
  <c r="D90" i="8"/>
  <c r="E87" i="8"/>
  <c r="D87" i="8"/>
  <c r="E84" i="8"/>
  <c r="D84" i="8"/>
  <c r="E81" i="8"/>
  <c r="D81" i="8"/>
  <c r="E75" i="8"/>
  <c r="D75" i="8"/>
  <c r="E70" i="8"/>
  <c r="D70" i="8"/>
  <c r="E65" i="8"/>
  <c r="D65" i="8"/>
  <c r="E60" i="8"/>
  <c r="D60" i="8"/>
  <c r="E52" i="8"/>
  <c r="D52" i="8"/>
  <c r="E48" i="8"/>
  <c r="D48" i="8"/>
  <c r="E44" i="8"/>
  <c r="D44" i="8"/>
  <c r="E40" i="8"/>
  <c r="D40" i="8"/>
  <c r="E33" i="8"/>
  <c r="D33" i="8"/>
  <c r="E29" i="8"/>
  <c r="D29" i="8"/>
  <c r="E25" i="8"/>
  <c r="D25" i="8"/>
  <c r="E21" i="8"/>
  <c r="D21" i="8"/>
  <c r="E14" i="8"/>
  <c r="D14" i="8"/>
  <c r="E11" i="8"/>
  <c r="D11" i="8"/>
  <c r="E8" i="8"/>
  <c r="D8" i="8"/>
  <c r="E5" i="8"/>
  <c r="D5" i="8"/>
  <c r="D437" i="8" l="1"/>
  <c r="D438" i="8" s="1"/>
  <c r="D440" i="8"/>
  <c r="D441" i="8" s="1"/>
  <c r="D443" i="8"/>
  <c r="D444" i="8" s="1"/>
  <c r="E273" i="8"/>
  <c r="F260" i="8"/>
  <c r="D447" i="8"/>
  <c r="F182" i="8"/>
  <c r="F155" i="8"/>
  <c r="F164" i="8"/>
  <c r="F219" i="8"/>
  <c r="F180" i="8"/>
  <c r="F118" i="8"/>
  <c r="F137" i="8"/>
  <c r="F167" i="8"/>
  <c r="F221" i="8"/>
  <c r="F225" i="8"/>
  <c r="F11" i="8"/>
  <c r="D241" i="8"/>
  <c r="D242" i="8" s="1"/>
  <c r="D244" i="8"/>
  <c r="D245" i="8" s="1"/>
  <c r="D250" i="8"/>
  <c r="D251" i="8" s="1"/>
  <c r="D247" i="8"/>
  <c r="F70" i="8"/>
  <c r="F81" i="8"/>
  <c r="F123" i="8"/>
  <c r="F199" i="8"/>
  <c r="F208" i="8"/>
  <c r="F214" i="8"/>
  <c r="F25" i="8"/>
  <c r="F33" i="8"/>
  <c r="F65" i="8"/>
  <c r="F190" i="8"/>
  <c r="F196" i="8"/>
  <c r="F44" i="8"/>
  <c r="F99" i="8"/>
  <c r="F105" i="8"/>
  <c r="F140" i="8"/>
  <c r="F149" i="8"/>
  <c r="E76" i="8"/>
  <c r="E185" i="8"/>
  <c r="E226" i="8"/>
  <c r="F5" i="8"/>
  <c r="F48" i="8"/>
  <c r="F87" i="8"/>
  <c r="E144" i="8"/>
  <c r="F230" i="8"/>
  <c r="F234" i="8"/>
  <c r="F8" i="8"/>
  <c r="E15" i="8"/>
  <c r="I15" i="8" s="1"/>
  <c r="E34" i="8"/>
  <c r="F60" i="8"/>
  <c r="F84" i="8"/>
  <c r="E91" i="8"/>
  <c r="E106" i="8"/>
  <c r="F134" i="8"/>
  <c r="F152" i="8"/>
  <c r="E159" i="8"/>
  <c r="F178" i="8"/>
  <c r="F193" i="8"/>
  <c r="F205" i="8"/>
  <c r="F211" i="8"/>
  <c r="F232" i="8"/>
  <c r="F236" i="8"/>
  <c r="E174" i="8"/>
  <c r="F21" i="8"/>
  <c r="F29" i="8"/>
  <c r="F40" i="8"/>
  <c r="F52" i="8"/>
  <c r="F75" i="8"/>
  <c r="F96" i="8"/>
  <c r="F102" i="8"/>
  <c r="F113" i="8"/>
  <c r="F128" i="8"/>
  <c r="F143" i="8"/>
  <c r="F170" i="8"/>
  <c r="F184" i="8"/>
  <c r="E215" i="8"/>
  <c r="F223" i="8"/>
  <c r="E53" i="8"/>
  <c r="E129" i="8"/>
  <c r="F14" i="8"/>
  <c r="F15" i="8" s="1"/>
  <c r="F90" i="8"/>
  <c r="F91" i="8" s="1"/>
  <c r="F158" i="8"/>
  <c r="F159" i="8" s="1"/>
  <c r="F173" i="8"/>
  <c r="E237" i="8"/>
  <c r="E200" i="8"/>
  <c r="D544" i="7"/>
  <c r="G542" i="7"/>
  <c r="D541" i="7"/>
  <c r="G537" i="7"/>
  <c r="E536" i="7"/>
  <c r="E537" i="7" s="1"/>
  <c r="D536" i="7"/>
  <c r="D537" i="7" s="1"/>
  <c r="G532" i="7"/>
  <c r="E531" i="7"/>
  <c r="E532" i="7" s="1"/>
  <c r="D531" i="7"/>
  <c r="D532" i="7" s="1"/>
  <c r="G526" i="7"/>
  <c r="E525" i="7"/>
  <c r="E526" i="7" s="1"/>
  <c r="D525" i="7"/>
  <c r="D526" i="7" s="1"/>
  <c r="G519" i="7"/>
  <c r="E518" i="7"/>
  <c r="E519" i="7" s="1"/>
  <c r="D518" i="7"/>
  <c r="D519" i="7" s="1"/>
  <c r="G514" i="7"/>
  <c r="E513" i="7"/>
  <c r="E514" i="7" s="1"/>
  <c r="D513" i="7"/>
  <c r="D514" i="7" s="1"/>
  <c r="G509" i="7"/>
  <c r="E508" i="7"/>
  <c r="D508" i="7"/>
  <c r="D509" i="7" s="1"/>
  <c r="E509" i="7"/>
  <c r="G503" i="7"/>
  <c r="E502" i="7"/>
  <c r="D502" i="7"/>
  <c r="E503" i="7"/>
  <c r="D503" i="7"/>
  <c r="G497" i="7"/>
  <c r="E496" i="7"/>
  <c r="E497" i="7" s="1"/>
  <c r="D496" i="7"/>
  <c r="D497" i="7" s="1"/>
  <c r="G492" i="7"/>
  <c r="E491" i="7"/>
  <c r="E492" i="7" s="1"/>
  <c r="D491" i="7"/>
  <c r="D492" i="7" s="1"/>
  <c r="G486" i="7"/>
  <c r="E485" i="7"/>
  <c r="E486" i="7" s="1"/>
  <c r="D485" i="7"/>
  <c r="D486" i="7" s="1"/>
  <c r="G481" i="7"/>
  <c r="E480" i="7"/>
  <c r="D480" i="7"/>
  <c r="E481" i="7"/>
  <c r="D481" i="7"/>
  <c r="G475" i="7"/>
  <c r="E474" i="7"/>
  <c r="D474" i="7"/>
  <c r="D475" i="7" s="1"/>
  <c r="E475" i="7"/>
  <c r="D382" i="7"/>
  <c r="D383" i="7"/>
  <c r="D376" i="7"/>
  <c r="D465" i="7"/>
  <c r="G463" i="7"/>
  <c r="D463" i="7"/>
  <c r="E462" i="7"/>
  <c r="E463" i="7" s="1"/>
  <c r="D462" i="7"/>
  <c r="G458" i="7"/>
  <c r="D458" i="7"/>
  <c r="E457" i="7"/>
  <c r="E458" i="7" s="1"/>
  <c r="D457" i="7"/>
  <c r="G453" i="7"/>
  <c r="D453" i="7"/>
  <c r="E452" i="7"/>
  <c r="D452" i="7"/>
  <c r="G447" i="7"/>
  <c r="D447" i="7"/>
  <c r="E446" i="7"/>
  <c r="E447" i="7" s="1"/>
  <c r="D446" i="7"/>
  <c r="G441" i="7"/>
  <c r="D441" i="7"/>
  <c r="E440" i="7"/>
  <c r="E441" i="7" s="1"/>
  <c r="D440" i="7"/>
  <c r="G436" i="7"/>
  <c r="D436" i="7"/>
  <c r="E435" i="7"/>
  <c r="E436" i="7" s="1"/>
  <c r="D435" i="7"/>
  <c r="G430" i="7"/>
  <c r="D430" i="7"/>
  <c r="E429" i="7"/>
  <c r="E430" i="7" s="1"/>
  <c r="D429" i="7"/>
  <c r="D424" i="7"/>
  <c r="E423" i="7"/>
  <c r="D423" i="7"/>
  <c r="D417" i="7"/>
  <c r="E416" i="7"/>
  <c r="D416" i="7"/>
  <c r="D410" i="7"/>
  <c r="E409" i="7"/>
  <c r="E410" i="7" s="1"/>
  <c r="D409" i="7"/>
  <c r="D403" i="7"/>
  <c r="E402" i="7"/>
  <c r="E403" i="7" s="1"/>
  <c r="D402" i="7"/>
  <c r="D397" i="7"/>
  <c r="E396" i="7"/>
  <c r="D396" i="7"/>
  <c r="D390" i="7"/>
  <c r="E389" i="7"/>
  <c r="D389" i="7"/>
  <c r="E382" i="7"/>
  <c r="E383" i="7" s="1"/>
  <c r="E375" i="7"/>
  <c r="E376" i="7" s="1"/>
  <c r="D375" i="7"/>
  <c r="D247" i="7"/>
  <c r="D244" i="7"/>
  <c r="F389" i="7" l="1"/>
  <c r="F480" i="7"/>
  <c r="D546" i="7"/>
  <c r="D448" i="8"/>
  <c r="E624" i="8"/>
  <c r="F376" i="7"/>
  <c r="F396" i="7"/>
  <c r="F481" i="7"/>
  <c r="D542" i="7"/>
  <c r="F542" i="7" s="1"/>
  <c r="F541" i="7"/>
  <c r="I34" i="8"/>
  <c r="I53" i="8" s="1"/>
  <c r="I76" i="8" s="1"/>
  <c r="I91" i="8" s="1"/>
  <c r="D449" i="8"/>
  <c r="F475" i="7"/>
  <c r="F503" i="7"/>
  <c r="F525" i="7"/>
  <c r="F531" i="7"/>
  <c r="D248" i="8"/>
  <c r="D252" i="8" s="1"/>
  <c r="D253" i="8"/>
  <c r="E390" i="7"/>
  <c r="E397" i="7"/>
  <c r="F536" i="7"/>
  <c r="F76" i="8"/>
  <c r="F237" i="8"/>
  <c r="F200" i="8"/>
  <c r="F226" i="8"/>
  <c r="F144" i="8"/>
  <c r="F174" i="8"/>
  <c r="F129" i="8"/>
  <c r="F185" i="8"/>
  <c r="F106" i="8"/>
  <c r="F215" i="8"/>
  <c r="F53" i="8"/>
  <c r="F34" i="8"/>
  <c r="F537" i="7"/>
  <c r="F532" i="7"/>
  <c r="F526" i="7"/>
  <c r="F519" i="7"/>
  <c r="F514" i="7"/>
  <c r="F509" i="7"/>
  <c r="F497" i="7"/>
  <c r="F492" i="7"/>
  <c r="F486" i="7"/>
  <c r="F416" i="7"/>
  <c r="F402" i="7"/>
  <c r="F423" i="7"/>
  <c r="F403" i="7"/>
  <c r="F452" i="7"/>
  <c r="F383" i="7"/>
  <c r="F410" i="7"/>
  <c r="F430" i="7"/>
  <c r="F441" i="7"/>
  <c r="F463" i="7"/>
  <c r="H376" i="7"/>
  <c r="H383" i="7" s="1"/>
  <c r="F436" i="7"/>
  <c r="F447" i="7"/>
  <c r="F458" i="7"/>
  <c r="F382" i="7"/>
  <c r="F397" i="7"/>
  <c r="F435" i="7"/>
  <c r="F440" i="7"/>
  <c r="F446" i="7"/>
  <c r="F457" i="7"/>
  <c r="F462" i="7"/>
  <c r="E453" i="7"/>
  <c r="F409" i="7"/>
  <c r="E424" i="7"/>
  <c r="E417" i="7"/>
  <c r="F375" i="7"/>
  <c r="F429" i="7"/>
  <c r="F390" i="7"/>
  <c r="I106" i="8" l="1"/>
  <c r="I129" i="8" s="1"/>
  <c r="I144" i="8" s="1"/>
  <c r="I159" i="8" s="1"/>
  <c r="I173" i="8" s="1"/>
  <c r="I184" i="8" s="1"/>
  <c r="I199" i="8" s="1"/>
  <c r="I214" i="8" s="1"/>
  <c r="I225" i="8" s="1"/>
  <c r="I236" i="8" s="1"/>
  <c r="H390" i="7"/>
  <c r="H397" i="7" s="1"/>
  <c r="H403" i="7" s="1"/>
  <c r="H410" i="7" s="1"/>
  <c r="H417" i="7" s="1"/>
  <c r="H424" i="7" s="1"/>
  <c r="H430" i="7" s="1"/>
  <c r="H436" i="7" s="1"/>
  <c r="H441" i="7" s="1"/>
  <c r="H447" i="7" s="1"/>
  <c r="H453" i="7" s="1"/>
  <c r="H458" i="7" s="1"/>
  <c r="H463" i="7" s="1"/>
  <c r="G624" i="8"/>
  <c r="F417" i="7"/>
  <c r="F424" i="7"/>
  <c r="F453" i="7"/>
  <c r="I273" i="8" l="1"/>
  <c r="I288" i="8" s="1"/>
  <c r="I299" i="8" s="1"/>
  <c r="I314" i="8" s="1"/>
  <c r="I329" i="8" s="1"/>
  <c r="I344" i="8" s="1"/>
  <c r="I359" i="8" s="1"/>
  <c r="I370" i="8" s="1"/>
  <c r="I381" i="8" s="1"/>
  <c r="I396" i="8" s="1"/>
  <c r="I411" i="8" s="1"/>
  <c r="I422" i="8" s="1"/>
  <c r="I433" i="8" s="1"/>
  <c r="H253" i="8"/>
  <c r="D466" i="7"/>
  <c r="G467" i="7"/>
  <c r="H475" i="7"/>
  <c r="H481" i="7" s="1"/>
  <c r="H486" i="7" s="1"/>
  <c r="H492" i="7" s="1"/>
  <c r="H497" i="7" s="1"/>
  <c r="H503" i="7" s="1"/>
  <c r="H509" i="7" s="1"/>
  <c r="H514" i="7" s="1"/>
  <c r="H519" i="7" s="1"/>
  <c r="H526" i="7" s="1"/>
  <c r="H532" i="7" s="1"/>
  <c r="H537" i="7" s="1"/>
  <c r="H542" i="7" s="1"/>
  <c r="G241" i="7"/>
  <c r="E240" i="7"/>
  <c r="E237" i="7"/>
  <c r="D240" i="7"/>
  <c r="D237" i="7"/>
  <c r="G232" i="7"/>
  <c r="E231" i="7"/>
  <c r="E228" i="7"/>
  <c r="D231" i="7"/>
  <c r="D228" i="7"/>
  <c r="G223" i="7"/>
  <c r="E222" i="7"/>
  <c r="E220" i="7"/>
  <c r="D222" i="7"/>
  <c r="D220" i="7"/>
  <c r="G216" i="7"/>
  <c r="E215" i="7"/>
  <c r="E213" i="7"/>
  <c r="D215" i="7"/>
  <c r="D213" i="7"/>
  <c r="E208" i="7"/>
  <c r="E205" i="7"/>
  <c r="D208" i="7"/>
  <c r="D205" i="7"/>
  <c r="G209" i="7"/>
  <c r="E199" i="7"/>
  <c r="E196" i="7"/>
  <c r="D199" i="7"/>
  <c r="D196" i="7"/>
  <c r="G200" i="7"/>
  <c r="G191" i="7"/>
  <c r="E190" i="7"/>
  <c r="E187" i="7"/>
  <c r="D190" i="7"/>
  <c r="D187" i="7"/>
  <c r="E181" i="7"/>
  <c r="E178" i="7"/>
  <c r="D181" i="7"/>
  <c r="D178" i="7"/>
  <c r="G182" i="7"/>
  <c r="G173" i="7"/>
  <c r="E172" i="7"/>
  <c r="E170" i="7"/>
  <c r="D172" i="7"/>
  <c r="D170" i="7"/>
  <c r="E191" i="7" l="1"/>
  <c r="E209" i="7"/>
  <c r="G546" i="7"/>
  <c r="H553" i="7"/>
  <c r="H560" i="7" s="1"/>
  <c r="H566" i="7" s="1"/>
  <c r="H573" i="7" s="1"/>
  <c r="H578" i="7" s="1"/>
  <c r="H584" i="7" s="1"/>
  <c r="H591" i="7" s="1"/>
  <c r="H598" i="7" s="1"/>
  <c r="H605" i="7" s="1"/>
  <c r="H611" i="7" s="1"/>
  <c r="H617" i="7" s="1"/>
  <c r="H623" i="7" s="1"/>
  <c r="G628" i="7" s="1"/>
  <c r="D467" i="7"/>
  <c r="E628" i="7"/>
  <c r="H449" i="8"/>
  <c r="H448" i="8" s="1"/>
  <c r="I457" i="8"/>
  <c r="I474" i="8" s="1"/>
  <c r="I490" i="8" s="1"/>
  <c r="I502" i="8" s="1"/>
  <c r="I512" i="8" s="1"/>
  <c r="I524" i="8" s="1"/>
  <c r="I540" i="8" s="1"/>
  <c r="I556" i="8" s="1"/>
  <c r="I572" i="8" s="1"/>
  <c r="I584" i="8" s="1"/>
  <c r="I596" i="8" s="1"/>
  <c r="I608" i="8" s="1"/>
  <c r="H624" i="8" s="1"/>
  <c r="E173" i="7"/>
  <c r="E200" i="7"/>
  <c r="E241" i="7"/>
  <c r="E216" i="7"/>
  <c r="E232" i="7"/>
  <c r="E182" i="7"/>
  <c r="E223" i="7"/>
  <c r="E165" i="7"/>
  <c r="E162" i="7"/>
  <c r="D162" i="7"/>
  <c r="D165" i="7"/>
  <c r="G166" i="7"/>
  <c r="G157" i="7"/>
  <c r="E156" i="7"/>
  <c r="D156" i="7"/>
  <c r="D152" i="7"/>
  <c r="E152" i="7"/>
  <c r="H625" i="8" l="1"/>
  <c r="B2" i="1"/>
  <c r="D248" i="7"/>
  <c r="D249" i="7" s="1"/>
  <c r="D245" i="7"/>
  <c r="D251" i="7" s="1"/>
  <c r="E157" i="7"/>
  <c r="E166" i="7"/>
  <c r="D20" i="7"/>
  <c r="D16" i="7"/>
  <c r="D141" i="7"/>
  <c r="D138" i="7"/>
  <c r="G136" i="7"/>
  <c r="E135" i="7"/>
  <c r="D135" i="7"/>
  <c r="E133" i="7"/>
  <c r="D133" i="7"/>
  <c r="G129" i="7"/>
  <c r="E128" i="7"/>
  <c r="D128" i="7"/>
  <c r="E126" i="7"/>
  <c r="D126" i="7"/>
  <c r="G122" i="7"/>
  <c r="E121" i="7"/>
  <c r="D121" i="7"/>
  <c r="E118" i="7"/>
  <c r="D118" i="7"/>
  <c r="G113" i="7"/>
  <c r="E112" i="7"/>
  <c r="D112" i="7"/>
  <c r="E109" i="7"/>
  <c r="D109" i="7"/>
  <c r="G104" i="7"/>
  <c r="E103" i="7"/>
  <c r="D103" i="7"/>
  <c r="E101" i="7"/>
  <c r="D101" i="7"/>
  <c r="G97" i="7"/>
  <c r="E96" i="7"/>
  <c r="D96" i="7"/>
  <c r="E93" i="7"/>
  <c r="D93" i="7"/>
  <c r="G88" i="7"/>
  <c r="E87" i="7"/>
  <c r="D87" i="7"/>
  <c r="E84" i="7"/>
  <c r="D84" i="7"/>
  <c r="E78" i="7"/>
  <c r="D78" i="7"/>
  <c r="E74" i="7"/>
  <c r="D74" i="7"/>
  <c r="E67" i="7"/>
  <c r="D67" i="7"/>
  <c r="E65" i="7"/>
  <c r="D65" i="7"/>
  <c r="E60" i="7"/>
  <c r="D60" i="7"/>
  <c r="E57" i="7"/>
  <c r="D57" i="7"/>
  <c r="E51" i="7"/>
  <c r="D51" i="7"/>
  <c r="E48" i="7"/>
  <c r="D48" i="7"/>
  <c r="E42" i="7"/>
  <c r="D42" i="7"/>
  <c r="E38" i="7"/>
  <c r="D38" i="7"/>
  <c r="E31" i="7"/>
  <c r="D31" i="7"/>
  <c r="E27" i="7"/>
  <c r="D27" i="7"/>
  <c r="E20" i="7"/>
  <c r="E16" i="7"/>
  <c r="F16" i="7" s="1"/>
  <c r="E9" i="7"/>
  <c r="D9" i="7"/>
  <c r="E6" i="7"/>
  <c r="D6" i="7"/>
  <c r="F93" i="7" l="1"/>
  <c r="D246" i="7"/>
  <c r="D250" i="7" s="1"/>
  <c r="C7" i="1"/>
  <c r="E113" i="7"/>
  <c r="E68" i="7"/>
  <c r="E88" i="7"/>
  <c r="F78" i="7"/>
  <c r="E21" i="7"/>
  <c r="F27" i="7"/>
  <c r="E136" i="7"/>
  <c r="F74" i="7"/>
  <c r="F79" i="7" s="1"/>
  <c r="F118" i="7"/>
  <c r="E43" i="7"/>
  <c r="E61" i="7"/>
  <c r="F67" i="7"/>
  <c r="F126" i="7"/>
  <c r="F101" i="7"/>
  <c r="D142" i="7"/>
  <c r="D143" i="7" s="1"/>
  <c r="E10" i="7"/>
  <c r="H10" i="7" s="1"/>
  <c r="E79" i="7"/>
  <c r="E129" i="7"/>
  <c r="F31" i="7"/>
  <c r="E52" i="7"/>
  <c r="D139" i="7"/>
  <c r="F84" i="7"/>
  <c r="E97" i="7"/>
  <c r="F109" i="7"/>
  <c r="E122" i="7"/>
  <c r="F38" i="7"/>
  <c r="F57" i="7"/>
  <c r="F112" i="7"/>
  <c r="F133" i="7"/>
  <c r="F6" i="7"/>
  <c r="F48" i="7"/>
  <c r="F65" i="7"/>
  <c r="E104" i="7"/>
  <c r="F128" i="7"/>
  <c r="E32" i="7"/>
  <c r="F51" i="7"/>
  <c r="F103" i="7"/>
  <c r="F135" i="7"/>
  <c r="F60" i="7"/>
  <c r="F9" i="7"/>
  <c r="F87" i="7"/>
  <c r="F121" i="7"/>
  <c r="F20" i="7"/>
  <c r="F21" i="7" s="1"/>
  <c r="F96" i="7"/>
  <c r="F97" i="7" s="1"/>
  <c r="F42" i="7"/>
  <c r="D140" i="7" l="1"/>
  <c r="H21" i="7"/>
  <c r="F32" i="7"/>
  <c r="F122" i="7"/>
  <c r="F88" i="7"/>
  <c r="F68" i="7"/>
  <c r="F10" i="7"/>
  <c r="F61" i="7"/>
  <c r="F129" i="7"/>
  <c r="F43" i="7"/>
  <c r="F104" i="7"/>
  <c r="F136" i="7"/>
  <c r="H32" i="7"/>
  <c r="H43" i="7" s="1"/>
  <c r="H52" i="7" s="1"/>
  <c r="H61" i="7" s="1"/>
  <c r="H68" i="7" s="1"/>
  <c r="H79" i="7" s="1"/>
  <c r="H88" i="7" s="1"/>
  <c r="H97" i="7" s="1"/>
  <c r="H104" i="7" s="1"/>
  <c r="H113" i="7" s="1"/>
  <c r="H122" i="7" s="1"/>
  <c r="H129" i="7" s="1"/>
  <c r="H136" i="7" s="1"/>
  <c r="F113" i="7"/>
  <c r="F52" i="7"/>
  <c r="F231" i="7"/>
  <c r="F389" i="8"/>
  <c r="F376" i="8"/>
  <c r="E643" i="9"/>
  <c r="D643" i="9"/>
  <c r="F686" i="9" s="1"/>
  <c r="E642" i="9"/>
  <c r="E639" i="9"/>
  <c r="E638" i="9"/>
  <c r="E637" i="9"/>
  <c r="C641" i="9"/>
  <c r="D641" i="9" s="1"/>
  <c r="F683" i="9" s="1"/>
  <c r="C630" i="9"/>
  <c r="D630" i="9" s="1"/>
  <c r="D619" i="9"/>
  <c r="D642" i="9"/>
  <c r="F685" i="9" s="1"/>
  <c r="E641" i="9"/>
  <c r="E640" i="9"/>
  <c r="D640" i="9"/>
  <c r="F682" i="9" s="1"/>
  <c r="D639" i="9"/>
  <c r="F681" i="9" s="1"/>
  <c r="D638" i="9"/>
  <c r="F680" i="9" s="1"/>
  <c r="D637" i="9"/>
  <c r="F679" i="9" s="1"/>
  <c r="E633" i="9"/>
  <c r="D633" i="9"/>
  <c r="E632" i="9"/>
  <c r="D632" i="9"/>
  <c r="E631" i="9"/>
  <c r="D631" i="9"/>
  <c r="F684" i="9" s="1"/>
  <c r="E630" i="9"/>
  <c r="E629" i="9"/>
  <c r="D629" i="9"/>
  <c r="E628" i="9"/>
  <c r="D628" i="9"/>
  <c r="E627" i="9"/>
  <c r="D627" i="9"/>
  <c r="E626" i="9"/>
  <c r="D626" i="9"/>
  <c r="E622" i="9"/>
  <c r="D622" i="9"/>
  <c r="E621" i="9"/>
  <c r="D621" i="9"/>
  <c r="E620" i="9"/>
  <c r="D620" i="9"/>
  <c r="E618" i="9"/>
  <c r="D618" i="9"/>
  <c r="E617" i="9"/>
  <c r="D617" i="9"/>
  <c r="E616" i="9"/>
  <c r="D616" i="9"/>
  <c r="E615" i="9"/>
  <c r="D615" i="9"/>
  <c r="G680" i="9" l="1"/>
  <c r="D880" i="9"/>
  <c r="D881" i="9" s="1"/>
  <c r="G682" i="9"/>
  <c r="D886" i="9"/>
  <c r="D887" i="9" s="1"/>
  <c r="G683" i="9"/>
  <c r="D889" i="9"/>
  <c r="D890" i="9" s="1"/>
  <c r="G684" i="9"/>
  <c r="D895" i="9"/>
  <c r="D896" i="9" s="1"/>
  <c r="F687" i="9"/>
  <c r="F904" i="9" s="1"/>
  <c r="D877" i="9"/>
  <c r="D878" i="9" s="1"/>
  <c r="G681" i="9"/>
  <c r="D883" i="9"/>
  <c r="D884" i="9" s="1"/>
  <c r="G685" i="9"/>
  <c r="D898" i="9"/>
  <c r="D899" i="9" s="1"/>
  <c r="G686" i="9"/>
  <c r="D901" i="9"/>
  <c r="G679" i="9"/>
  <c r="G687" i="9" s="1"/>
  <c r="H157" i="7"/>
  <c r="H166" i="7" s="1"/>
  <c r="H173" i="7" s="1"/>
  <c r="H182" i="7" s="1"/>
  <c r="H191" i="7" s="1"/>
  <c r="H200" i="7" s="1"/>
  <c r="H209" i="7" s="1"/>
  <c r="H216" i="7" s="1"/>
  <c r="H223" i="7" s="1"/>
  <c r="H232" i="7" s="1"/>
  <c r="H241" i="7" s="1"/>
  <c r="G145" i="7"/>
  <c r="F395" i="8"/>
  <c r="F386" i="8"/>
  <c r="F392" i="8"/>
  <c r="F228" i="7"/>
  <c r="F232" i="7" s="1"/>
  <c r="F410" i="8"/>
  <c r="F428" i="8"/>
  <c r="F432" i="8"/>
  <c r="F407" i="8"/>
  <c r="F415" i="8"/>
  <c r="F419" i="8"/>
  <c r="F378" i="8"/>
  <c r="F380" i="8"/>
  <c r="F374" i="8"/>
  <c r="F404" i="8"/>
  <c r="F401" i="8"/>
  <c r="F417" i="8"/>
  <c r="F421" i="8"/>
  <c r="F426" i="8"/>
  <c r="F430" i="8"/>
  <c r="F642" i="9"/>
  <c r="F643" i="9"/>
  <c r="F630" i="9"/>
  <c r="G630" i="9" s="1"/>
  <c r="F637" i="9"/>
  <c r="F639" i="9"/>
  <c r="F641" i="9"/>
  <c r="F638" i="9"/>
  <c r="F640" i="9"/>
  <c r="F627" i="9"/>
  <c r="G627" i="9" s="1"/>
  <c r="F629" i="9"/>
  <c r="G629" i="9" s="1"/>
  <c r="F631" i="9"/>
  <c r="F633" i="9"/>
  <c r="G633" i="9" s="1"/>
  <c r="F626" i="9"/>
  <c r="F628" i="9"/>
  <c r="G628" i="9" s="1"/>
  <c r="F632" i="9"/>
  <c r="G632" i="9" s="1"/>
  <c r="G251" i="7" l="1"/>
  <c r="H258" i="7"/>
  <c r="H268" i="7" s="1"/>
  <c r="H278" i="7" s="1"/>
  <c r="H288" i="7" s="1"/>
  <c r="H294" i="7" s="1"/>
  <c r="H302" i="7" s="1"/>
  <c r="H312" i="7" s="1"/>
  <c r="H322" i="7" s="1"/>
  <c r="H332" i="7" s="1"/>
  <c r="H340" i="7" s="1"/>
  <c r="H348" i="7" s="1"/>
  <c r="H356" i="7" s="1"/>
  <c r="G365" i="7" s="1"/>
  <c r="D904" i="9"/>
  <c r="D902" i="9"/>
  <c r="D903" i="9" s="1"/>
  <c r="F433" i="8"/>
  <c r="F396" i="8"/>
  <c r="F903" i="9"/>
  <c r="F634" i="9"/>
  <c r="G631" i="9"/>
  <c r="G638" i="9"/>
  <c r="G639" i="9"/>
  <c r="G642" i="9"/>
  <c r="G640" i="9"/>
  <c r="G641" i="9"/>
  <c r="F644" i="9"/>
  <c r="G643" i="9"/>
  <c r="F411" i="8"/>
  <c r="F381" i="8"/>
  <c r="F422" i="8"/>
  <c r="G637" i="9"/>
  <c r="G626" i="9"/>
  <c r="G634" i="9" s="1"/>
  <c r="G644" i="9" l="1"/>
  <c r="F237" i="7"/>
  <c r="F240" i="7"/>
  <c r="F222" i="7"/>
  <c r="F518" i="7"/>
  <c r="F220" i="7"/>
  <c r="F223" i="7" s="1"/>
  <c r="F241" i="7" l="1"/>
  <c r="D608" i="9" l="1"/>
  <c r="E611" i="9"/>
  <c r="E610" i="9"/>
  <c r="E609" i="9"/>
  <c r="E608" i="9"/>
  <c r="E607" i="9"/>
  <c r="E606" i="9"/>
  <c r="E605" i="9"/>
  <c r="D611" i="9"/>
  <c r="D610" i="9"/>
  <c r="D609" i="9"/>
  <c r="F620" i="9" s="1"/>
  <c r="D607" i="9"/>
  <c r="F618" i="9" s="1"/>
  <c r="D606" i="9"/>
  <c r="D605" i="9"/>
  <c r="F616" i="9" s="1"/>
  <c r="D604" i="9"/>
  <c r="D600" i="9"/>
  <c r="D599" i="9"/>
  <c r="D598" i="9"/>
  <c r="D597" i="9"/>
  <c r="D596" i="9"/>
  <c r="D595" i="9"/>
  <c r="D594" i="9"/>
  <c r="D593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08" i="9"/>
  <c r="F408" i="9" s="1"/>
  <c r="D407" i="9"/>
  <c r="D406" i="9"/>
  <c r="D404" i="9"/>
  <c r="F404" i="9" s="1"/>
  <c r="D403" i="9"/>
  <c r="D402" i="9"/>
  <c r="D400" i="9"/>
  <c r="F400" i="9" s="1"/>
  <c r="D399" i="9"/>
  <c r="D398" i="9"/>
  <c r="D396" i="9"/>
  <c r="F396" i="9" s="1"/>
  <c r="D395" i="9"/>
  <c r="D394" i="9"/>
  <c r="D392" i="9"/>
  <c r="F392" i="9" s="1"/>
  <c r="D391" i="9"/>
  <c r="D390" i="9"/>
  <c r="D388" i="9"/>
  <c r="F388" i="9" s="1"/>
  <c r="D387" i="9"/>
  <c r="D386" i="9"/>
  <c r="G388" i="9" s="1"/>
  <c r="D384" i="9"/>
  <c r="F384" i="9" s="1"/>
  <c r="D383" i="9"/>
  <c r="D382" i="9"/>
  <c r="D380" i="9"/>
  <c r="F380" i="9" s="1"/>
  <c r="D379" i="9"/>
  <c r="D378" i="9"/>
  <c r="F409" i="9" l="1"/>
  <c r="I409" i="9" s="1"/>
  <c r="F552" i="9"/>
  <c r="G552" i="9" s="1"/>
  <c r="F414" i="9"/>
  <c r="F420" i="9"/>
  <c r="F426" i="9"/>
  <c r="G426" i="9" s="1"/>
  <c r="F432" i="9"/>
  <c r="F441" i="9"/>
  <c r="G441" i="9" s="1"/>
  <c r="F447" i="9"/>
  <c r="F453" i="9"/>
  <c r="G453" i="9" s="1"/>
  <c r="F459" i="9"/>
  <c r="G459" i="9" s="1"/>
  <c r="F468" i="9"/>
  <c r="G468" i="9" s="1"/>
  <c r="F474" i="9"/>
  <c r="F480" i="9"/>
  <c r="G480" i="9" s="1"/>
  <c r="F486" i="9"/>
  <c r="G486" i="9" s="1"/>
  <c r="F495" i="9"/>
  <c r="G495" i="9" s="1"/>
  <c r="F501" i="9"/>
  <c r="F507" i="9"/>
  <c r="F513" i="9"/>
  <c r="F522" i="9"/>
  <c r="F528" i="9"/>
  <c r="F534" i="9"/>
  <c r="F540" i="9"/>
  <c r="F549" i="9"/>
  <c r="F417" i="9"/>
  <c r="F423" i="9"/>
  <c r="F429" i="9"/>
  <c r="G429" i="9" s="1"/>
  <c r="F435" i="9"/>
  <c r="F444" i="9"/>
  <c r="G444" i="9" s="1"/>
  <c r="F450" i="9"/>
  <c r="F456" i="9"/>
  <c r="G456" i="9" s="1"/>
  <c r="F462" i="9"/>
  <c r="F471" i="9"/>
  <c r="G471" i="9" s="1"/>
  <c r="F477" i="9"/>
  <c r="F483" i="9"/>
  <c r="G483" i="9" s="1"/>
  <c r="F489" i="9"/>
  <c r="F498" i="9"/>
  <c r="G498" i="9" s="1"/>
  <c r="F504" i="9"/>
  <c r="F510" i="9"/>
  <c r="G510" i="9" s="1"/>
  <c r="F516" i="9"/>
  <c r="F525" i="9"/>
  <c r="G525" i="9" s="1"/>
  <c r="F531" i="9"/>
  <c r="G531" i="9" s="1"/>
  <c r="F537" i="9"/>
  <c r="F543" i="9"/>
  <c r="G543" i="9" s="1"/>
  <c r="F558" i="9"/>
  <c r="F564" i="9"/>
  <c r="F570" i="9"/>
  <c r="F575" i="9"/>
  <c r="F577" i="9"/>
  <c r="F579" i="9"/>
  <c r="F581" i="9"/>
  <c r="F583" i="9"/>
  <c r="F585" i="9"/>
  <c r="F587" i="9"/>
  <c r="F589" i="9"/>
  <c r="F594" i="9"/>
  <c r="F596" i="9"/>
  <c r="F598" i="9"/>
  <c r="F600" i="9"/>
  <c r="G616" i="9"/>
  <c r="G618" i="9"/>
  <c r="F555" i="9"/>
  <c r="G555" i="9" s="1"/>
  <c r="F561" i="9"/>
  <c r="F567" i="9"/>
  <c r="G567" i="9" s="1"/>
  <c r="F593" i="9"/>
  <c r="F595" i="9"/>
  <c r="F597" i="9"/>
  <c r="G597" i="9" s="1"/>
  <c r="F599" i="9"/>
  <c r="G599" i="9" s="1"/>
  <c r="G620" i="9"/>
  <c r="F622" i="9"/>
  <c r="G622" i="9" s="1"/>
  <c r="F608" i="9"/>
  <c r="F619" i="9"/>
  <c r="G392" i="9"/>
  <c r="G408" i="9"/>
  <c r="G447" i="9"/>
  <c r="G474" i="9"/>
  <c r="G501" i="9"/>
  <c r="G507" i="9"/>
  <c r="G513" i="9"/>
  <c r="G522" i="9"/>
  <c r="G528" i="9"/>
  <c r="G534" i="9"/>
  <c r="G540" i="9"/>
  <c r="G549" i="9"/>
  <c r="G561" i="9"/>
  <c r="G400" i="9"/>
  <c r="G417" i="9"/>
  <c r="G396" i="9"/>
  <c r="G404" i="9"/>
  <c r="G384" i="9"/>
  <c r="G420" i="9"/>
  <c r="G575" i="9"/>
  <c r="G577" i="9"/>
  <c r="G579" i="9"/>
  <c r="G581" i="9"/>
  <c r="G583" i="9"/>
  <c r="G585" i="9"/>
  <c r="G587" i="9"/>
  <c r="G589" i="9"/>
  <c r="G414" i="9"/>
  <c r="G432" i="9"/>
  <c r="G450" i="9"/>
  <c r="G462" i="9"/>
  <c r="G477" i="9"/>
  <c r="G489" i="9"/>
  <c r="G504" i="9"/>
  <c r="G516" i="9"/>
  <c r="G537" i="9"/>
  <c r="G558" i="9"/>
  <c r="G564" i="9"/>
  <c r="G570" i="9"/>
  <c r="G595" i="9"/>
  <c r="G423" i="9"/>
  <c r="G435" i="9"/>
  <c r="F615" i="9"/>
  <c r="F604" i="9"/>
  <c r="F617" i="9"/>
  <c r="F606" i="9"/>
  <c r="G606" i="9" s="1"/>
  <c r="G608" i="9"/>
  <c r="F621" i="9"/>
  <c r="F610" i="9"/>
  <c r="G610" i="9" s="1"/>
  <c r="G594" i="9"/>
  <c r="G596" i="9"/>
  <c r="G598" i="9"/>
  <c r="G600" i="9"/>
  <c r="F605" i="9"/>
  <c r="G605" i="9" s="1"/>
  <c r="F607" i="9"/>
  <c r="G607" i="9" s="1"/>
  <c r="F609" i="9"/>
  <c r="G609" i="9" s="1"/>
  <c r="F611" i="9"/>
  <c r="G611" i="9" s="1"/>
  <c r="D405" i="9"/>
  <c r="D401" i="9"/>
  <c r="D397" i="9"/>
  <c r="D393" i="9"/>
  <c r="D389" i="9"/>
  <c r="D385" i="9"/>
  <c r="D381" i="9"/>
  <c r="D660" i="9" l="1"/>
  <c r="G619" i="9"/>
  <c r="F612" i="9"/>
  <c r="G517" i="9"/>
  <c r="G590" i="9"/>
  <c r="G490" i="9"/>
  <c r="G463" i="9"/>
  <c r="F601" i="9"/>
  <c r="D657" i="9"/>
  <c r="D658" i="9" s="1"/>
  <c r="D651" i="9"/>
  <c r="D652" i="9" s="1"/>
  <c r="F590" i="9"/>
  <c r="G621" i="9"/>
  <c r="D669" i="9"/>
  <c r="D670" i="9" s="1"/>
  <c r="G617" i="9"/>
  <c r="D654" i="9"/>
  <c r="D655" i="9" s="1"/>
  <c r="F623" i="9"/>
  <c r="D648" i="9"/>
  <c r="D649" i="9" s="1"/>
  <c r="G571" i="9"/>
  <c r="G436" i="9"/>
  <c r="G544" i="9"/>
  <c r="D661" i="9"/>
  <c r="D672" i="9"/>
  <c r="D673" i="9" s="1"/>
  <c r="D666" i="9"/>
  <c r="D667" i="9" s="1"/>
  <c r="F571" i="9"/>
  <c r="F544" i="9"/>
  <c r="F517" i="9"/>
  <c r="F490" i="9"/>
  <c r="F463" i="9"/>
  <c r="F436" i="9"/>
  <c r="I436" i="9" s="1"/>
  <c r="F307" i="8"/>
  <c r="F334" i="8"/>
  <c r="F268" i="8"/>
  <c r="F284" i="8"/>
  <c r="F319" i="8"/>
  <c r="G604" i="9"/>
  <c r="G612" i="9" s="1"/>
  <c r="G615" i="9"/>
  <c r="G623" i="9" s="1"/>
  <c r="G593" i="9"/>
  <c r="G601" i="9" s="1"/>
  <c r="G380" i="9"/>
  <c r="G409" i="9" s="1"/>
  <c r="F304" i="8"/>
  <c r="F264" i="8"/>
  <c r="F278" i="8"/>
  <c r="F288" i="8" s="1"/>
  <c r="F281" i="8"/>
  <c r="F294" i="8"/>
  <c r="F310" i="8"/>
  <c r="F322" i="8"/>
  <c r="F328" i="8"/>
  <c r="F337" i="8"/>
  <c r="F343" i="8"/>
  <c r="F352" i="8"/>
  <c r="F358" i="8"/>
  <c r="F365" i="8"/>
  <c r="F272" i="8"/>
  <c r="F292" i="8"/>
  <c r="F296" i="8"/>
  <c r="F313" i="8"/>
  <c r="F325" i="8"/>
  <c r="F340" i="8"/>
  <c r="F349" i="8"/>
  <c r="F355" i="8"/>
  <c r="F363" i="8"/>
  <c r="F367" i="8"/>
  <c r="F156" i="7"/>
  <c r="F162" i="7"/>
  <c r="F190" i="7"/>
  <c r="F196" i="7"/>
  <c r="F170" i="7"/>
  <c r="F181" i="7"/>
  <c r="F205" i="7"/>
  <c r="F215" i="7"/>
  <c r="F152" i="7"/>
  <c r="F157" i="7" s="1"/>
  <c r="F165" i="7"/>
  <c r="F178" i="7"/>
  <c r="F187" i="7"/>
  <c r="F199" i="7"/>
  <c r="F208" i="7"/>
  <c r="F213" i="7"/>
  <c r="F369" i="8"/>
  <c r="F298" i="8"/>
  <c r="F172" i="7"/>
  <c r="F474" i="7"/>
  <c r="F485" i="7"/>
  <c r="F491" i="7"/>
  <c r="F496" i="7"/>
  <c r="F502" i="7"/>
  <c r="F508" i="7"/>
  <c r="F513" i="7"/>
  <c r="F299" i="8" l="1"/>
  <c r="F314" i="8"/>
  <c r="F344" i="8"/>
  <c r="D674" i="9"/>
  <c r="F370" i="8"/>
  <c r="F359" i="8"/>
  <c r="F273" i="8"/>
  <c r="F329" i="8"/>
  <c r="I463" i="9"/>
  <c r="I490" i="9" s="1"/>
  <c r="I517" i="9" s="1"/>
  <c r="I544" i="9" s="1"/>
  <c r="I571" i="9" s="1"/>
  <c r="I590" i="9" s="1"/>
  <c r="I601" i="9" s="1"/>
  <c r="I612" i="9" s="1"/>
  <c r="I623" i="9" s="1"/>
  <c r="I634" i="9" s="1"/>
  <c r="I644" i="9" s="1"/>
  <c r="D675" i="9"/>
  <c r="F200" i="7"/>
  <c r="F166" i="7"/>
  <c r="F182" i="7"/>
  <c r="F173" i="7"/>
  <c r="F216" i="7"/>
  <c r="F191" i="7"/>
  <c r="F209" i="7"/>
  <c r="H675" i="9" l="1"/>
  <c r="I687" i="9"/>
  <c r="I698" i="9" s="1"/>
  <c r="I710" i="9" s="1"/>
  <c r="I722" i="9" s="1"/>
  <c r="I734" i="9" s="1"/>
  <c r="I746" i="9" s="1"/>
  <c r="I758" i="9" s="1"/>
  <c r="I785" i="9" s="1"/>
  <c r="I813" i="9" s="1"/>
  <c r="I833" i="9" s="1"/>
  <c r="I853" i="9" s="1"/>
  <c r="I873" i="9" s="1"/>
  <c r="H904" i="9" s="1"/>
  <c r="B3" i="1" s="1"/>
  <c r="C4" i="1" s="1"/>
  <c r="B4" i="1" l="1"/>
</calcChain>
</file>

<file path=xl/sharedStrings.xml><?xml version="1.0" encoding="utf-8"?>
<sst xmlns="http://schemas.openxmlformats.org/spreadsheetml/2006/main" count="6123" uniqueCount="136">
  <si>
    <t>Summary</t>
  </si>
  <si>
    <t>Total Injection</t>
  </si>
  <si>
    <t>Total Extraction</t>
  </si>
  <si>
    <t>Difference</t>
  </si>
  <si>
    <t>Periodic Milestone</t>
  </si>
  <si>
    <t>Total Volume</t>
  </si>
  <si>
    <t>Milestone Weekly Flowrate</t>
  </si>
  <si>
    <t>Station</t>
  </si>
  <si>
    <t>Date</t>
  </si>
  <si>
    <t>Time</t>
  </si>
  <si>
    <t>TIME FORMATTED</t>
  </si>
  <si>
    <t>Totalizer</t>
  </si>
  <si>
    <t>Flow</t>
  </si>
  <si>
    <t>RPW-07</t>
  </si>
  <si>
    <t>RPW-06</t>
  </si>
  <si>
    <t>RPW-03</t>
  </si>
  <si>
    <t>IW-02</t>
  </si>
  <si>
    <t>IW-03</t>
  </si>
  <si>
    <t>IW-06</t>
  </si>
  <si>
    <t>IW-07</t>
  </si>
  <si>
    <t>Cycle Counter</t>
  </si>
  <si>
    <t>EW-06</t>
  </si>
  <si>
    <t>EW-07</t>
  </si>
  <si>
    <t>EW-08</t>
  </si>
  <si>
    <t>EW-11</t>
  </si>
  <si>
    <t>EW-12</t>
  </si>
  <si>
    <t>EW-13</t>
  </si>
  <si>
    <t>EW-16</t>
  </si>
  <si>
    <t>EW-17</t>
  </si>
  <si>
    <t>EW-18</t>
  </si>
  <si>
    <t>Week 1</t>
  </si>
  <si>
    <t>Total Flow</t>
  </si>
  <si>
    <t>Rate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</si>
  <si>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</si>
  <si>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</si>
  <si>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</si>
  <si>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</si>
  <si>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</si>
  <si>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</si>
  <si>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</si>
  <si>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</si>
  <si>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</si>
  <si>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</si>
  <si>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</si>
  <si>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</si>
  <si>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</si>
  <si>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</si>
  <si>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</si>
  <si>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</si>
  <si>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</si>
  <si>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</si>
  <si>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</si>
  <si>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</si>
  <si>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</si>
  <si>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</si>
  <si>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</si>
  <si>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</si>
  <si>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</si>
  <si>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</si>
  <si>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</si>
  <si>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Cumulative flow</t>
  </si>
  <si>
    <t>total time:</t>
  </si>
  <si>
    <t>total flow:</t>
  </si>
  <si>
    <t>quarterly average:</t>
  </si>
  <si>
    <t xml:space="preserve"> </t>
  </si>
  <si>
    <t>quarterly average flow rate:</t>
  </si>
  <si>
    <t>total Q3 flow rate:</t>
  </si>
  <si>
    <t>total Q3 flow:</t>
  </si>
  <si>
    <t>total Q4 flow rate:</t>
  </si>
  <si>
    <t>total Q4 flow:</t>
  </si>
  <si>
    <t>Q3 average flow rate:</t>
  </si>
  <si>
    <t>Q4 average flow rate:</t>
  </si>
  <si>
    <t>:total cumulative flow</t>
  </si>
  <si>
    <t>na</t>
  </si>
  <si>
    <t>copied as values to Table 2B, column D, Influent rows 1-15</t>
  </si>
  <si>
    <t>recalculated in Table 2B, column E, Influent rows 1-15</t>
  </si>
  <si>
    <t>copied as values to Table 2B, column F, Influent rows 1-15</t>
  </si>
  <si>
    <t>copied as values to Table 2B, column D, Effluent rows 1-15</t>
  </si>
  <si>
    <t>recalculated in Table 2B, column E, Effluent rows 1-15</t>
  </si>
  <si>
    <t>copied as values to Table 2B, column F, Effluent rows 1-15</t>
  </si>
  <si>
    <t>copied as values to Table 2B, column D, Injection rows 1-15</t>
  </si>
  <si>
    <t>recalculated in Table 2B, column E, Injection rows 1-15</t>
  </si>
  <si>
    <t>copied as values to Table 2B, column F, Injection rows 1-15</t>
  </si>
  <si>
    <t>copied as values to Table 2B, column D, Extraction rows 1-15</t>
  </si>
  <si>
    <t>recalculated in Table 2B, column E, Extraction rows 1-15</t>
  </si>
  <si>
    <t>copied as values to Table 2B, column F, Extraction rows 1-15</t>
  </si>
  <si>
    <t>Week 29</t>
  </si>
  <si>
    <t>Week 30</t>
  </si>
  <si>
    <t>Week 31</t>
  </si>
  <si>
    <t>Week 32</t>
  </si>
  <si>
    <t>Week 33</t>
  </si>
  <si>
    <t>Week 34</t>
  </si>
  <si>
    <t>Week 35</t>
  </si>
  <si>
    <t xml:space="preserve">ASK </t>
  </si>
  <si>
    <t>Week 36</t>
  </si>
  <si>
    <t>Week 37</t>
  </si>
  <si>
    <t>Week 38</t>
  </si>
  <si>
    <t>Week 39</t>
  </si>
  <si>
    <t>Week 40</t>
  </si>
  <si>
    <t>Week 41</t>
  </si>
  <si>
    <t>total Q5 flow rate:</t>
  </si>
  <si>
    <t>total Q5 flow:</t>
  </si>
  <si>
    <t>Q5 average flow rate:</t>
  </si>
  <si>
    <t>Week #</t>
  </si>
  <si>
    <t>Weekly Total Flow</t>
  </si>
  <si>
    <t>Weekly Flow Rate</t>
  </si>
  <si>
    <t>Date for Start of Week</t>
  </si>
  <si>
    <t>Total Cumulative Flow</t>
  </si>
  <si>
    <t>Total Week Time</t>
  </si>
  <si>
    <t>Total Quarter Time</t>
  </si>
  <si>
    <t>Quarterly Flow Rate</t>
  </si>
  <si>
    <t>Quarter</t>
  </si>
  <si>
    <t>3rd Quarter 2015</t>
  </si>
  <si>
    <t>Total Quarterly Flow</t>
  </si>
  <si>
    <t>4th Quarter 2015</t>
  </si>
  <si>
    <t>why is totalizer # red?</t>
  </si>
  <si>
    <t>1st Quarter 2016</t>
  </si>
  <si>
    <t>RPW-03 - Effluent</t>
  </si>
  <si>
    <t>RPW-06 - Influent</t>
  </si>
  <si>
    <t>RPW-07 - Influent</t>
  </si>
  <si>
    <t>Well</t>
  </si>
  <si>
    <t>Q1 2016</t>
  </si>
  <si>
    <t>Field Reading</t>
  </si>
  <si>
    <t>Comments</t>
  </si>
  <si>
    <t>2nd reading on 6/19/15, no change in field reading</t>
  </si>
  <si>
    <t>system down, no field reading</t>
  </si>
  <si>
    <t>time not recorded on form</t>
  </si>
  <si>
    <t>duplicate entry, source of "time" value unknown</t>
  </si>
  <si>
    <t>"time" value not on O&amp;M form, source unknown</t>
  </si>
  <si>
    <t>corrected time per O&amp;M form</t>
  </si>
  <si>
    <t>counter rollover at 999,999</t>
  </si>
  <si>
    <t>RPW-6/7</t>
  </si>
  <si>
    <t>why red?</t>
  </si>
  <si>
    <t>corrected transcription error per O&amp;M form</t>
  </si>
  <si>
    <t xml:space="preserve">bad totalizer reading, did </t>
  </si>
  <si>
    <t>not use these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</si>
</sst>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77">
    <xf numFmtId="0" fontId="0" fillId="0" borderId="0" xfId="0"/>
    <xf numFmtId="164" fontId="0" fillId="0" borderId="0" xfId="1" applyNumberFormat="1" applyFont="1"/>
    <xf numFmtId="9" fontId="0" fillId="0" borderId="0" xfId="2" applyFont="1"/>
    <xf numFmtId="14" fontId="0" fillId="0" borderId="0" xfId="0" applyNumberFormat="1"/>
    <xf numFmtId="22" fontId="0" fillId="0" borderId="0" xfId="0" applyNumberFormat="1"/>
    <xf numFmtId="164" fontId="0" fillId="2" borderId="0" xfId="1" applyNumberFormat="1" applyFont="1" applyFill="1"/>
    <xf numFmtId="164" fontId="0" fillId="0" borderId="0" xfId="0" applyNumberFormat="1"/>
    <xf numFmtId="43" fontId="0" fillId="0" borderId="0" xfId="0" applyNumberFormat="1"/>
    <xf numFmtId="0" fontId="0" fillId="3" borderId="0" xfId="0" applyFill="1"/>
    <xf numFmtId="15" fontId="0" fillId="0" borderId="0" xfId="0" applyNumberFormat="1"/>
    <xf numFmtId="2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0" borderId="0" xfId="0" applyFill="1"/>
    <xf numFmtId="22" fontId="0" fillId="0" borderId="0" xfId="0" applyNumberFormat="1" applyFill="1"/>
    <xf numFmtId="164" fontId="0" fillId="0" borderId="0" xfId="1" applyNumberFormat="1" applyFont="1" applyFill="1"/>
    <xf numFmtId="43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3" fontId="0" fillId="0" borderId="0" xfId="0" applyNumberFormat="1"/>
    <xf numFmtId="164" fontId="0" fillId="2" borderId="0" xfId="0" applyNumberFormat="1" applyFill="1"/>
    <xf numFmtId="43" fontId="0" fillId="4" borderId="0" xfId="0" applyNumberFormat="1" applyFill="1"/>
    <xf numFmtId="3" fontId="0" fillId="5" borderId="0" xfId="0" applyNumberFormat="1" applyFill="1"/>
    <xf numFmtId="0" fontId="0" fillId="5" borderId="0" xfId="0" applyFill="1"/>
    <xf numFmtId="0" fontId="0" fillId="4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0" fontId="0" fillId="6" borderId="3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3" fontId="0" fillId="6" borderId="5" xfId="0" applyNumberFormat="1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2" fontId="0" fillId="6" borderId="8" xfId="0" applyNumberFormat="1" applyFill="1" applyBorder="1"/>
    <xf numFmtId="0" fontId="0" fillId="6" borderId="0" xfId="0" applyFill="1"/>
    <xf numFmtId="0" fontId="4" fillId="6" borderId="0" xfId="0" applyFont="1" applyFill="1" applyAlignment="1">
      <alignment horizontal="right"/>
    </xf>
    <xf numFmtId="2" fontId="4" fillId="6" borderId="0" xfId="0" applyNumberFormat="1" applyFont="1" applyFill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6" borderId="0" xfId="0" applyFont="1" applyFill="1" applyBorder="1" applyAlignment="1">
      <alignment horizontal="right"/>
    </xf>
    <xf numFmtId="164" fontId="0" fillId="7" borderId="0" xfId="1" applyNumberFormat="1" applyFont="1" applyFill="1"/>
    <xf numFmtId="0" fontId="0" fillId="6" borderId="1" xfId="0" applyFill="1" applyBorder="1"/>
    <xf numFmtId="0" fontId="0" fillId="6" borderId="6" xfId="0" applyFill="1" applyBorder="1"/>
    <xf numFmtId="0" fontId="4" fillId="6" borderId="7" xfId="0" applyFont="1" applyFill="1" applyBorder="1" applyAlignment="1">
      <alignment horizontal="right"/>
    </xf>
    <xf numFmtId="3" fontId="4" fillId="6" borderId="8" xfId="0" applyNumberFormat="1" applyFont="1" applyFill="1" applyBorder="1"/>
    <xf numFmtId="164" fontId="0" fillId="5" borderId="0" xfId="0" applyNumberFormat="1" applyFill="1"/>
    <xf numFmtId="3" fontId="5" fillId="6" borderId="0" xfId="0" applyNumberFormat="1" applyFont="1" applyFill="1"/>
    <xf numFmtId="3" fontId="4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6" borderId="8" xfId="0" applyNumberFormat="1" applyFont="1" applyFill="1" applyBorder="1"/>
    <xf numFmtId="2" fontId="5" fillId="6" borderId="0" xfId="0" applyNumberFormat="1" applyFont="1" applyFill="1"/>
    <xf numFmtId="0" fontId="6" fillId="0" borderId="0" xfId="0" applyFont="1"/>
    <xf numFmtId="0" fontId="6" fillId="3" borderId="0" xfId="0" applyFont="1" applyFill="1"/>
    <xf numFmtId="2" fontId="0" fillId="4" borderId="0" xfId="0" applyNumberFormat="1" applyFill="1"/>
    <xf numFmtId="43" fontId="0" fillId="5" borderId="0" xfId="0" applyNumberFormat="1" applyFill="1"/>
    <xf numFmtId="0" fontId="6" fillId="0" borderId="0" xfId="0" applyFont="1" applyFill="1"/>
    <xf numFmtId="164" fontId="3" fillId="0" borderId="0" xfId="1" applyNumberFormat="1" applyFont="1"/>
    <xf numFmtId="43" fontId="3" fillId="0" borderId="0" xfId="0" applyNumberFormat="1" applyFont="1"/>
    <xf numFmtId="2" fontId="0" fillId="6" borderId="8" xfId="0" applyNumberFormat="1" applyFill="1" applyBorder="1" applyAlignment="1">
      <alignment horizontal="right"/>
    </xf>
    <xf numFmtId="15" fontId="0" fillId="0" borderId="0" xfId="0" applyNumberFormat="1" applyFill="1"/>
    <xf numFmtId="3" fontId="5" fillId="0" borderId="0" xfId="0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7" fillId="8" borderId="0" xfId="3" applyNumberFormat="1"/>
    <xf numFmtId="0" fontId="8" fillId="0" borderId="0" xfId="4"/>
    <xf numFmtId="3" fontId="8" fillId="0" borderId="0" xfId="4" applyNumberFormat="1"/>
    <xf numFmtId="43" fontId="7" fillId="8" borderId="0" xfId="3" applyNumberFormat="1"/>
    <xf numFmtId="0" fontId="7" fillId="8" borderId="0" xfId="3"/>
    <xf numFmtId="2" fontId="7" fillId="8" borderId="0" xfId="3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4" fontId="4" fillId="0" borderId="19" xfId="0" applyNumberFormat="1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center" vertical="center" wrapText="1"/>
    </xf>
    <xf numFmtId="22" fontId="0" fillId="0" borderId="22" xfId="0" applyNumberFormat="1" applyFill="1" applyBorder="1"/>
    <xf numFmtId="164" fontId="0" fillId="0" borderId="22" xfId="1" applyNumberFormat="1" applyFont="1" applyFill="1" applyBorder="1" applyAlignment="1"/>
    <xf numFmtId="0" fontId="0" fillId="0" borderId="22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3" fontId="0" fillId="0" borderId="23" xfId="0" applyNumberFormat="1" applyFill="1" applyBorder="1" applyAlignment="1">
      <alignment horizontal="center"/>
    </xf>
    <xf numFmtId="22" fontId="0" fillId="0" borderId="25" xfId="0" applyNumberFormat="1" applyFill="1" applyBorder="1"/>
    <xf numFmtId="164" fontId="0" fillId="0" borderId="25" xfId="1" applyNumberFormat="1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4" fontId="0" fillId="0" borderId="25" xfId="0" applyNumberFormat="1" applyFill="1" applyBorder="1" applyAlignment="1">
      <alignment horizontal="center"/>
    </xf>
    <xf numFmtId="3" fontId="0" fillId="0" borderId="26" xfId="0" applyNumberFormat="1" applyFill="1" applyBorder="1" applyAlignment="1">
      <alignment horizontal="center"/>
    </xf>
    <xf numFmtId="22" fontId="0" fillId="0" borderId="28" xfId="0" applyNumberFormat="1" applyFill="1" applyBorder="1"/>
    <xf numFmtId="164" fontId="0" fillId="0" borderId="28" xfId="1" applyNumberFormat="1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43" fontId="0" fillId="0" borderId="28" xfId="0" applyNumberFormat="1" applyFill="1" applyBorder="1" applyAlignment="1">
      <alignment horizontal="center"/>
    </xf>
    <xf numFmtId="14" fontId="0" fillId="0" borderId="28" xfId="0" applyNumberFormat="1" applyFill="1" applyBorder="1" applyAlignment="1">
      <alignment horizontal="center"/>
    </xf>
    <xf numFmtId="3" fontId="0" fillId="0" borderId="29" xfId="0" applyNumberForma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43" fontId="0" fillId="0" borderId="25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43" fontId="0" fillId="0" borderId="22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22" fontId="0" fillId="0" borderId="19" xfId="0" applyNumberFormat="1" applyFill="1" applyBorder="1"/>
    <xf numFmtId="164" fontId="0" fillId="0" borderId="19" xfId="1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43" fontId="0" fillId="0" borderId="19" xfId="0" applyNumberFormat="1" applyFill="1" applyBorder="1" applyAlignment="1">
      <alignment horizontal="center"/>
    </xf>
    <xf numFmtId="14" fontId="0" fillId="0" borderId="19" xfId="0" applyNumberFormat="1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15" fontId="0" fillId="0" borderId="22" xfId="0" applyNumberFormat="1" applyFill="1" applyBorder="1" applyAlignment="1">
      <alignment horizontal="center"/>
    </xf>
    <xf numFmtId="22" fontId="0" fillId="3" borderId="22" xfId="0" applyNumberFormat="1" applyFill="1" applyBorder="1"/>
    <xf numFmtId="164" fontId="0" fillId="3" borderId="22" xfId="1" applyNumberFormat="1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43" fontId="0" fillId="3" borderId="22" xfId="0" applyNumberFormat="1" applyFill="1" applyBorder="1" applyAlignment="1">
      <alignment horizontal="center"/>
    </xf>
    <xf numFmtId="3" fontId="0" fillId="3" borderId="23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22" fontId="0" fillId="3" borderId="25" xfId="0" applyNumberFormat="1" applyFill="1" applyBorder="1"/>
    <xf numFmtId="164" fontId="0" fillId="3" borderId="25" xfId="1" applyNumberFormat="1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3" fontId="0" fillId="3" borderId="26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22" fontId="0" fillId="3" borderId="28" xfId="0" applyNumberFormat="1" applyFill="1" applyBorder="1"/>
    <xf numFmtId="164" fontId="0" fillId="3" borderId="28" xfId="1" applyNumberFormat="1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43" fontId="0" fillId="3" borderId="28" xfId="0" applyNumberFormat="1" applyFill="1" applyBorder="1" applyAlignment="1">
      <alignment horizontal="center"/>
    </xf>
    <xf numFmtId="14" fontId="0" fillId="3" borderId="28" xfId="0" applyNumberFormat="1" applyFill="1" applyBorder="1" applyAlignment="1">
      <alignment horizontal="center"/>
    </xf>
    <xf numFmtId="3" fontId="0" fillId="3" borderId="29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/>
    </xf>
    <xf numFmtId="43" fontId="0" fillId="3" borderId="25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/>
    <xf numFmtId="0" fontId="0" fillId="0" borderId="11" xfId="0" applyBorder="1"/>
    <xf numFmtId="0" fontId="0" fillId="0" borderId="3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2" fontId="0" fillId="0" borderId="16" xfId="0" applyNumberFormat="1" applyBorder="1"/>
    <xf numFmtId="43" fontId="0" fillId="0" borderId="17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43" fontId="0" fillId="3" borderId="17" xfId="0" applyNumberFormat="1" applyFill="1" applyBorder="1"/>
    <xf numFmtId="164" fontId="0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22" fontId="0" fillId="0" borderId="0" xfId="0" applyNumberForma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3" fontId="0" fillId="0" borderId="17" xfId="0" applyNumberForma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43" fontId="0" fillId="3" borderId="17" xfId="0" applyNumberFormat="1" applyFill="1" applyBorder="1" applyAlignment="1">
      <alignment horizontal="center"/>
    </xf>
    <xf numFmtId="3" fontId="4" fillId="0" borderId="19" xfId="0" applyNumberFormat="1" applyFont="1" applyBorder="1" applyAlignment="1">
      <alignment horizontal="center" vertical="center" wrapText="1"/>
    </xf>
    <xf numFmtId="3" fontId="0" fillId="0" borderId="22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0" fillId="0" borderId="28" xfId="0" applyNumberFormat="1" applyFill="1" applyBorder="1" applyAlignment="1">
      <alignment horizontal="center"/>
    </xf>
    <xf numFmtId="3" fontId="0" fillId="3" borderId="22" xfId="0" applyNumberFormat="1" applyFill="1" applyBorder="1" applyAlignment="1">
      <alignment horizontal="center"/>
    </xf>
    <xf numFmtId="3" fontId="0" fillId="3" borderId="25" xfId="0" applyNumberFormat="1" applyFill="1" applyBorder="1" applyAlignment="1">
      <alignment horizontal="center"/>
    </xf>
    <xf numFmtId="3" fontId="0" fillId="3" borderId="28" xfId="0" applyNumberFormat="1" applyFill="1" applyBorder="1" applyAlignment="1">
      <alignment horizontal="center"/>
    </xf>
    <xf numFmtId="3" fontId="0" fillId="0" borderId="19" xfId="0" applyNumberFormat="1" applyFill="1" applyBorder="1" applyAlignment="1">
      <alignment horizontal="center"/>
    </xf>
    <xf numFmtId="22" fontId="0" fillId="0" borderId="22" xfId="0" applyNumberFormat="1" applyBorder="1"/>
    <xf numFmtId="164" fontId="0" fillId="0" borderId="22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2" fontId="0" fillId="0" borderId="25" xfId="0" applyNumberFormat="1" applyBorder="1"/>
    <xf numFmtId="164" fontId="0" fillId="0" borderId="25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2" fontId="0" fillId="0" borderId="28" xfId="0" applyNumberFormat="1" applyBorder="1"/>
    <xf numFmtId="164" fontId="0" fillId="0" borderId="28" xfId="1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43" fontId="0" fillId="0" borderId="28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3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2" xfId="1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3" fontId="0" fillId="0" borderId="22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4" fontId="0" fillId="0" borderId="25" xfId="1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15" fontId="0" fillId="0" borderId="25" xfId="0" applyNumberFormat="1" applyFill="1" applyBorder="1" applyAlignment="1">
      <alignment horizontal="center" vertical="center"/>
    </xf>
    <xf numFmtId="14" fontId="0" fillId="0" borderId="25" xfId="0" applyNumberFormat="1" applyFill="1" applyBorder="1" applyAlignment="1">
      <alignment horizontal="center" vertical="center"/>
    </xf>
    <xf numFmtId="3" fontId="0" fillId="0" borderId="25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64" fontId="0" fillId="0" borderId="28" xfId="1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4" fontId="0" fillId="0" borderId="28" xfId="0" applyNumberFormat="1" applyFill="1" applyBorder="1" applyAlignment="1">
      <alignment horizontal="center" vertical="center"/>
    </xf>
    <xf numFmtId="43" fontId="0" fillId="0" borderId="28" xfId="0" applyNumberFormat="1" applyFill="1" applyBorder="1" applyAlignment="1">
      <alignment horizontal="center" vertical="center"/>
    </xf>
    <xf numFmtId="14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Fill="1" applyBorder="1" applyAlignment="1">
      <alignment horizontal="center" vertical="center"/>
    </xf>
    <xf numFmtId="164" fontId="0" fillId="3" borderId="22" xfId="1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43" fontId="0" fillId="3" borderId="22" xfId="0" applyNumberForma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64" fontId="0" fillId="3" borderId="25" xfId="1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164" fontId="0" fillId="3" borderId="28" xfId="1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43" fontId="0" fillId="3" borderId="28" xfId="0" applyNumberFormat="1" applyFill="1" applyBorder="1" applyAlignment="1">
      <alignment horizontal="center" vertical="center"/>
    </xf>
    <xf numFmtId="14" fontId="0" fillId="3" borderId="28" xfId="0" applyNumberFormat="1" applyFill="1" applyBorder="1" applyAlignment="1">
      <alignment horizontal="center" vertical="center"/>
    </xf>
    <xf numFmtId="3" fontId="0" fillId="3" borderId="28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43" fontId="0" fillId="3" borderId="25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64" fontId="0" fillId="0" borderId="19" xfId="1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43" fontId="0" fillId="0" borderId="19" xfId="0" applyNumberFormat="1" applyFill="1" applyBorder="1" applyAlignment="1">
      <alignment horizontal="center" vertical="center"/>
    </xf>
    <xf numFmtId="14" fontId="0" fillId="0" borderId="19" xfId="0" applyNumberFormat="1" applyFill="1" applyBorder="1" applyAlignment="1">
      <alignment horizontal="center" vertical="center"/>
    </xf>
    <xf numFmtId="3" fontId="0" fillId="0" borderId="19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43" fontId="0" fillId="0" borderId="22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164" fontId="0" fillId="0" borderId="25" xfId="0" applyNumberFormat="1" applyFill="1" applyBorder="1" applyAlignment="1">
      <alignment horizontal="center" vertical="center"/>
    </xf>
    <xf numFmtId="43" fontId="0" fillId="0" borderId="25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 vertical="center"/>
    </xf>
    <xf numFmtId="164" fontId="0" fillId="0" borderId="22" xfId="1" applyNumberFormat="1" applyFont="1" applyFill="1" applyBorder="1" applyAlignment="1">
      <alignment vertical="center"/>
    </xf>
    <xf numFmtId="164" fontId="0" fillId="0" borderId="25" xfId="1" applyNumberFormat="1" applyFont="1" applyFill="1" applyBorder="1" applyAlignment="1">
      <alignment vertical="center"/>
    </xf>
    <xf numFmtId="164" fontId="0" fillId="0" borderId="28" xfId="1" applyNumberFormat="1" applyFont="1" applyFill="1" applyBorder="1" applyAlignment="1">
      <alignment vertical="center"/>
    </xf>
    <xf numFmtId="164" fontId="0" fillId="3" borderId="22" xfId="0" applyNumberFormat="1" applyFill="1" applyBorder="1" applyAlignment="1">
      <alignment vertical="center"/>
    </xf>
    <xf numFmtId="164" fontId="0" fillId="3" borderId="25" xfId="1" applyNumberFormat="1" applyFont="1" applyFill="1" applyBorder="1" applyAlignment="1">
      <alignment vertical="center"/>
    </xf>
    <xf numFmtId="164" fontId="0" fillId="3" borderId="28" xfId="1" applyNumberFormat="1" applyFont="1" applyFill="1" applyBorder="1" applyAlignment="1">
      <alignment vertical="center"/>
    </xf>
    <xf numFmtId="164" fontId="0" fillId="3" borderId="22" xfId="1" applyNumberFormat="1" applyFont="1" applyFill="1" applyBorder="1" applyAlignment="1">
      <alignment vertical="center"/>
    </xf>
    <xf numFmtId="164" fontId="0" fillId="0" borderId="19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0" fillId="3" borderId="2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textRotation="90"/>
    </xf>
    <xf numFmtId="0" fontId="4" fillId="0" borderId="12" xfId="0" applyFont="1" applyFill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0" fillId="3" borderId="24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textRotation="90"/>
    </xf>
    <xf numFmtId="0" fontId="4" fillId="3" borderId="16" xfId="0" applyFont="1" applyFill="1" applyBorder="1" applyAlignment="1">
      <alignment horizontal="center" vertical="center" textRotation="90"/>
    </xf>
    <xf numFmtId="0" fontId="4" fillId="3" borderId="17" xfId="0" applyFont="1" applyFill="1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8" borderId="0" xfId="3" applyAlignment="1">
      <alignment horizontal="center"/>
    </xf>
    <xf numFmtId="20" fontId="0" fillId="0" borderId="0" xfId="0" applyNumberFormat="1" applyAlignment="1">
      <alignment horizontal="center"/>
    </xf>
    <xf numFmtId="3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3" fontId="0" fillId="0" borderId="0" xfId="1" applyNumberFormat="1" applyFont="1" applyFill="1" applyAlignment="1">
      <alignment horizontal="center"/>
    </xf>
    <xf numFmtId="20" fontId="0" fillId="0" borderId="0" xfId="0" applyNumberFormat="1" applyFill="1" applyAlignment="1">
      <alignment horizontal="center" vertical="center"/>
    </xf>
    <xf numFmtId="3" fontId="0" fillId="0" borderId="0" xfId="1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9" borderId="0" xfId="0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20" fontId="0" fillId="9" borderId="0" xfId="0" applyNumberFormat="1" applyFill="1" applyAlignment="1">
      <alignment horizontal="center" vertical="center"/>
    </xf>
    <xf numFmtId="3" fontId="0" fillId="9" borderId="0" xfId="1" applyNumberFormat="1" applyFont="1" applyFill="1" applyAlignment="1">
      <alignment horizontal="center" vertical="center"/>
    </xf>
    <xf numFmtId="0" fontId="0" fillId="9" borderId="0" xfId="0" applyFill="1" applyAlignment="1">
      <alignment horizontal="left"/>
    </xf>
    <xf numFmtId="3" fontId="7" fillId="8" borderId="0" xfId="3" applyNumberFormat="1" applyAlignment="1">
      <alignment horizontal="center" vertical="center"/>
    </xf>
    <xf numFmtId="3" fontId="6" fillId="0" borderId="0" xfId="3" applyNumberFormat="1" applyFont="1" applyFill="1" applyAlignment="1">
      <alignment horizontal="center"/>
    </xf>
    <xf numFmtId="0" fontId="0" fillId="0" borderId="32" xfId="0" applyBorder="1" applyAlignment="1">
      <alignment horizontal="center" vertical="center"/>
    </xf>
    <xf numFmtId="3" fontId="0" fillId="0" borderId="32" xfId="0" applyNumberFormat="1" applyBorder="1" applyAlignment="1">
      <alignment horizontal="center" vertical="center"/>
    </xf>
    <xf numFmtId="0" fontId="0" fillId="10" borderId="32" xfId="0" applyFill="1" applyBorder="1" applyAlignment="1">
      <alignment horizontal="center"/>
    </xf>
    <xf numFmtId="14" fontId="0" fillId="10" borderId="32" xfId="0" applyNumberFormat="1" applyFill="1" applyBorder="1" applyAlignment="1">
      <alignment horizontal="center"/>
    </xf>
    <xf numFmtId="20" fontId="0" fillId="10" borderId="32" xfId="0" applyNumberFormat="1" applyFill="1" applyBorder="1" applyAlignment="1">
      <alignment horizontal="center"/>
    </xf>
    <xf numFmtId="3" fontId="0" fillId="10" borderId="32" xfId="1" applyNumberFormat="1" applyFont="1" applyFill="1" applyBorder="1" applyAlignment="1">
      <alignment horizontal="center"/>
    </xf>
    <xf numFmtId="0" fontId="0" fillId="10" borderId="32" xfId="0" applyFill="1" applyBorder="1" applyAlignment="1">
      <alignment horizontal="left"/>
    </xf>
    <xf numFmtId="0" fontId="0" fillId="10" borderId="32" xfId="0" applyFill="1" applyBorder="1"/>
    <xf numFmtId="0" fontId="0" fillId="11" borderId="32" xfId="0" applyFill="1" applyBorder="1" applyAlignment="1">
      <alignment horizontal="center"/>
    </xf>
    <xf numFmtId="14" fontId="0" fillId="11" borderId="32" xfId="0" applyNumberFormat="1" applyFill="1" applyBorder="1" applyAlignment="1">
      <alignment horizontal="center"/>
    </xf>
    <xf numFmtId="20" fontId="0" fillId="11" borderId="32" xfId="0" applyNumberFormat="1" applyFill="1" applyBorder="1" applyAlignment="1">
      <alignment horizontal="center"/>
    </xf>
    <xf numFmtId="3" fontId="0" fillId="11" borderId="32" xfId="1" applyNumberFormat="1" applyFont="1" applyFill="1" applyBorder="1" applyAlignment="1">
      <alignment horizontal="center"/>
    </xf>
    <xf numFmtId="0" fontId="0" fillId="11" borderId="32" xfId="0" applyFill="1" applyBorder="1" applyAlignment="1">
      <alignment horizontal="left"/>
    </xf>
    <xf numFmtId="0" fontId="0" fillId="11" borderId="32" xfId="0" applyFill="1" applyBorder="1"/>
    <xf numFmtId="0" fontId="0" fillId="0" borderId="32" xfId="0" applyBorder="1" applyAlignment="1">
      <alignment horizontal="center"/>
    </xf>
    <xf numFmtId="14" fontId="0" fillId="0" borderId="32" xfId="0" applyNumberFormat="1" applyBorder="1" applyAlignment="1">
      <alignment horizontal="center"/>
    </xf>
    <xf numFmtId="20" fontId="0" fillId="0" borderId="32" xfId="0" applyNumberFormat="1" applyBorder="1" applyAlignment="1">
      <alignment horizontal="center"/>
    </xf>
    <xf numFmtId="3" fontId="0" fillId="0" borderId="32" xfId="1" applyNumberFormat="1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2" xfId="0" applyBorder="1"/>
    <xf numFmtId="0" fontId="0" fillId="0" borderId="32" xfId="0" applyFill="1" applyBorder="1" applyAlignment="1">
      <alignment horizontal="center"/>
    </xf>
    <xf numFmtId="14" fontId="0" fillId="0" borderId="32" xfId="0" applyNumberFormat="1" applyFill="1" applyBorder="1" applyAlignment="1">
      <alignment horizontal="center"/>
    </xf>
    <xf numFmtId="20" fontId="0" fillId="0" borderId="32" xfId="0" applyNumberFormat="1" applyFill="1" applyBorder="1" applyAlignment="1">
      <alignment horizontal="center"/>
    </xf>
    <xf numFmtId="3" fontId="0" fillId="0" borderId="32" xfId="1" applyNumberFormat="1" applyFont="1" applyFill="1" applyBorder="1" applyAlignment="1">
      <alignment horizontal="center"/>
    </xf>
    <xf numFmtId="0" fontId="0" fillId="0" borderId="32" xfId="0" applyFill="1" applyBorder="1"/>
    <xf numFmtId="0" fontId="0" fillId="0" borderId="32" xfId="0" applyFill="1" applyBorder="1" applyAlignment="1">
      <alignment horizontal="left"/>
    </xf>
    <xf numFmtId="3" fontId="6" fillId="0" borderId="32" xfId="3" applyNumberFormat="1" applyFont="1" applyFill="1" applyBorder="1" applyAlignment="1">
      <alignment horizontal="center"/>
    </xf>
    <xf numFmtId="14" fontId="0" fillId="0" borderId="32" xfId="0" applyNumberFormat="1" applyBorder="1" applyAlignment="1">
      <alignment horizontal="center" vertical="center"/>
    </xf>
    <xf numFmtId="20" fontId="0" fillId="0" borderId="32" xfId="0" applyNumberFormat="1" applyBorder="1" applyAlignment="1">
      <alignment horizontal="center" vertical="center"/>
    </xf>
    <xf numFmtId="3" fontId="0" fillId="0" borderId="32" xfId="1" applyNumberFormat="1" applyFont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14" fontId="0" fillId="0" borderId="32" xfId="0" applyNumberFormat="1" applyFill="1" applyBorder="1" applyAlignment="1">
      <alignment horizontal="center" vertical="center"/>
    </xf>
    <xf numFmtId="20" fontId="0" fillId="0" borderId="32" xfId="0" applyNumberFormat="1" applyFill="1" applyBorder="1" applyAlignment="1">
      <alignment horizontal="center" vertical="center"/>
    </xf>
    <xf numFmtId="3" fontId="0" fillId="0" borderId="32" xfId="1" applyNumberFormat="1" applyFont="1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14" fontId="0" fillId="9" borderId="32" xfId="0" applyNumberFormat="1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3" fontId="0" fillId="9" borderId="32" xfId="1" applyNumberFormat="1" applyFont="1" applyFill="1" applyBorder="1" applyAlignment="1">
      <alignment horizontal="center" vertical="center"/>
    </xf>
    <xf numFmtId="0" fontId="0" fillId="9" borderId="32" xfId="0" applyFill="1" applyBorder="1" applyAlignment="1">
      <alignment horizontal="left"/>
    </xf>
    <xf numFmtId="3" fontId="7" fillId="8" borderId="32" xfId="3" applyNumberFormat="1" applyBorder="1" applyAlignment="1">
      <alignment horizontal="center" vertical="center"/>
    </xf>
    <xf numFmtId="0" fontId="3" fillId="0" borderId="0" xfId="0" applyFont="1"/>
  </cellXfs>
  <cellStyles count="5">
    <cellStyle name="Bad" xfId="3" builtinId="27"/>
    <cellStyle name="Comma" xfId="1" builtinId="3"/>
    <cellStyle name="Explanatory Text" xfId="4" builtinId="5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Injection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('Weekly Inj_Rates'!$H$15,'Weekly Inj_Rates'!$H$34,'Weekly Inj_Rates'!$H$53,'Weekly Inj_Rates'!$H$76,'Weekly Inj_Rates'!$H$91,'Weekly Inj_Rates'!$H$106,'Weekly Inj_Rates'!$H$129,'Weekly Inj_Rates'!$H$144,'Weekly Inj_Rates'!$H$159,'Weekly Inj_Rates'!$H$173,'Weekly Inj_Rates'!$H$184,'Weekly Inj_Rates'!$H$199,'Weekly Inj_Rates'!$H$214,'Weekly Inj_Rates'!$H$225,'Weekly Inj_Rates'!$H$236,'Weekly Inj_Rates'!$H$273,'Weekly Inj_Rates'!$H$288,'Weekly Inj_Rates'!$H$299,'Weekly Inj_Rates'!$H$314,'Weekly Inj_Rates'!$H$329,'Weekly Inj_Rates'!$H$344,'Weekly Inj_Rates'!$H$359,'Weekly Inj_Rates'!$H$370,'Weekly Inj_Rates'!$H$381,'Weekly Inj_Rates'!$H$396,'Weekly Inj_Rates'!$H$411,'Weekly Inj_Rates'!$H$422,'Weekly Inj_Rates'!$H$433,'Weekly Inj_Rates'!$H$457,'Weekly Inj_Rates'!$H$474,'Weekly Inj_Rates'!$H$490,'Weekly Inj_Rates'!$H$502,'Weekly Inj_Rates'!$H$512,'Weekly Inj_Rates'!$H$524,'Weekly Inj_Rates'!$H$540,'Weekly Inj_Rates'!$H$556,'Weekly Inj_Rates'!$H$572,'Weekly Inj_Rates'!$H$584,'Weekly Inj_Rates'!$H$596,'Weekly Inj_Rates'!$H$608)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 formatCode="m/d/yyyy\ h:mm">
                  <c:v>42373.343055555553</c:v>
                </c:pt>
                <c:pt idx="29" formatCode="m/d/yyyy\ h:mm">
                  <c:v>42380.372916666667</c:v>
                </c:pt>
                <c:pt idx="30" formatCode="m/d/yyyy\ h:mm">
                  <c:v>42387.590277777781</c:v>
                </c:pt>
                <c:pt idx="31" formatCode="m/d/yyyy\ h:mm">
                  <c:v>42394.630555555559</c:v>
                </c:pt>
                <c:pt idx="32" formatCode="m/d/yyyy\ h:mm">
                  <c:v>42412.60833333333</c:v>
                </c:pt>
                <c:pt idx="33" formatCode="m/d/yyyy\ h:mm">
                  <c:v>42416.474999999999</c:v>
                </c:pt>
                <c:pt idx="34" formatCode="m/d/yyyy\ h:mm">
                  <c:v>42422.419444444444</c:v>
                </c:pt>
                <c:pt idx="35" formatCode="m/d/yyyy\ h:mm">
                  <c:v>42429.363888888889</c:v>
                </c:pt>
                <c:pt idx="36" formatCode="m/d/yyyy\ h:mm">
                  <c:v>42436.354166666664</c:v>
                </c:pt>
                <c:pt idx="37" formatCode="m/d/yyyy\ h:mm">
                  <c:v>42443.369444444441</c:v>
                </c:pt>
                <c:pt idx="38" formatCode="m/d/yyyy\ h:mm">
                  <c:v>42450.362500000003</c:v>
                </c:pt>
                <c:pt idx="39" formatCode="m/d/yyyy\ h:mm">
                  <c:v>42457.690972222219</c:v>
                </c:pt>
              </c:numCache>
            </c:numRef>
          </c:cat>
          <c:val>
            <c:numRef>
              <c:f>('Weekly Inj_Rates'!$F$15,'Weekly Inj_Rates'!$F$34,'Weekly Inj_Rates'!$F$53,'Weekly Inj_Rates'!$F$76,'Weekly Inj_Rates'!$F$91,'Weekly Inj_Rates'!$F$106,'Weekly Inj_Rates'!$F$129,'Weekly Inj_Rates'!$F$144,'Weekly Inj_Rates'!$F$159,'Weekly Inj_Rates'!$F$174,'Weekly Inj_Rates'!$F$185,'Weekly Inj_Rates'!$F$200,'Weekly Inj_Rates'!$F$215,'Weekly Inj_Rates'!$F$226,'Weekly Inj_Rates'!$F$237,'Weekly Inj_Rates'!$F$273,'Weekly Inj_Rates'!$F$288,'Weekly Inj_Rates'!$F$299,'Weekly Inj_Rates'!$F$314,'Weekly Inj_Rates'!$F$329,'Weekly Inj_Rates'!$F$344,'Weekly Inj_Rates'!$F$359,'Weekly Inj_Rates'!$F$370,'Weekly Inj_Rates'!$F$381,'Weekly Inj_Rates'!$F$396,'Weekly Inj_Rates'!$F$411,'Weekly Inj_Rates'!$F$422,'Weekly Inj_Rates'!$F$433,'Weekly Inj_Rates'!$F$457,'Weekly Inj_Rates'!$F$474,'Weekly Inj_Rates'!$F$490,'Weekly Inj_Rates'!$F$502,'Weekly Inj_Rates'!$F$512,'Weekly Inj_Rates'!$F$524,'Weekly Inj_Rates'!$F$540,'Weekly Inj_Rates'!$F$556,'Weekly Inj_Rates'!$F$572,'Weekly Inj_Rates'!$F$584,'Weekly Inj_Rates'!$F$596,'Weekly Inj_Rates'!$F$608)</c:f>
              <c:numCache>
                <c:formatCode>_(* #,##0.00_);_(* \(#,##0.00\);_(* "-"??_);_(@_)</c:formatCode>
                <c:ptCount val="40"/>
                <c:pt idx="0">
                  <c:v>2.7821275199704827</c:v>
                </c:pt>
                <c:pt idx="1">
                  <c:v>8.2738590871807975</c:v>
                </c:pt>
                <c:pt idx="2">
                  <c:v>15.010187636507489</c:v>
                </c:pt>
                <c:pt idx="3">
                  <c:v>2.8873844598842138</c:v>
                </c:pt>
                <c:pt idx="4">
                  <c:v>11.170580026137818</c:v>
                </c:pt>
                <c:pt idx="5">
                  <c:v>10.179576465248022</c:v>
                </c:pt>
                <c:pt idx="6">
                  <c:v>2.9035226872961455</c:v>
                </c:pt>
                <c:pt idx="7">
                  <c:v>9.6505406439582639</c:v>
                </c:pt>
                <c:pt idx="8">
                  <c:v>10.04225189703266</c:v>
                </c:pt>
                <c:pt idx="9">
                  <c:v>3.7651240421730465</c:v>
                </c:pt>
                <c:pt idx="10">
                  <c:v>7.9878114225998189</c:v>
                </c:pt>
                <c:pt idx="11">
                  <c:v>12.573319233362334</c:v>
                </c:pt>
                <c:pt idx="12">
                  <c:v>10.800192189557835</c:v>
                </c:pt>
                <c:pt idx="13">
                  <c:v>11.112383850729181</c:v>
                </c:pt>
                <c:pt idx="14">
                  <c:v>9.9515304791015975</c:v>
                </c:pt>
                <c:pt idx="15">
                  <c:v>10.470052459141662</c:v>
                </c:pt>
                <c:pt idx="16">
                  <c:v>10.417876492873519</c:v>
                </c:pt>
                <c:pt idx="17">
                  <c:v>10.021841692803909</c:v>
                </c:pt>
                <c:pt idx="18">
                  <c:v>11.281883257078803</c:v>
                </c:pt>
                <c:pt idx="19">
                  <c:v>6.2454895291370374</c:v>
                </c:pt>
                <c:pt idx="20">
                  <c:v>8.2552420037894336</c:v>
                </c:pt>
                <c:pt idx="21">
                  <c:v>6.8309586186339732</c:v>
                </c:pt>
                <c:pt idx="22">
                  <c:v>8.3609436559622345</c:v>
                </c:pt>
                <c:pt idx="23">
                  <c:v>7.2161212072577552</c:v>
                </c:pt>
                <c:pt idx="24">
                  <c:v>10.017457407124313</c:v>
                </c:pt>
                <c:pt idx="25">
                  <c:v>10.329247811635588</c:v>
                </c:pt>
                <c:pt idx="26">
                  <c:v>9.6209627059695375</c:v>
                </c:pt>
                <c:pt idx="27">
                  <c:v>8.6400200693113618</c:v>
                </c:pt>
                <c:pt idx="28">
                  <c:v>8.7465973406725475</c:v>
                </c:pt>
                <c:pt idx="29">
                  <c:v>7.8992782515202009</c:v>
                </c:pt>
                <c:pt idx="30">
                  <c:v>9.6994729205628918</c:v>
                </c:pt>
                <c:pt idx="31">
                  <c:v>7.9441916008219877</c:v>
                </c:pt>
                <c:pt idx="32">
                  <c:v>1.9442490747946204</c:v>
                </c:pt>
                <c:pt idx="33">
                  <c:v>5.0652264007660497</c:v>
                </c:pt>
                <c:pt idx="34">
                  <c:v>8.6023794035489161</c:v>
                </c:pt>
                <c:pt idx="35">
                  <c:v>8.5930296352042888</c:v>
                </c:pt>
                <c:pt idx="36">
                  <c:v>9.7476274898294957</c:v>
                </c:pt>
                <c:pt idx="37">
                  <c:v>11.642572161952504</c:v>
                </c:pt>
                <c:pt idx="38">
                  <c:v>9.5059476906740557</c:v>
                </c:pt>
                <c:pt idx="39">
                  <c:v>10.488972485560243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9-435B-A402-5E3C89F8E9A8}"/>
            </c:ext>
          </c:extLst>
        </c:ser>
        <c:ser>
          <c:idx val="1"/>
          <c:order val="1"/>
          <c:tx>
            <c:v>Extraction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('Weekly Inj_Rates'!$H$15,'Weekly Inj_Rates'!$H$34,'Weekly Inj_Rates'!$H$53,'Weekly Inj_Rates'!$H$76,'Weekly Inj_Rates'!$H$91,'Weekly Inj_Rates'!$H$106,'Weekly Inj_Rates'!$H$129,'Weekly Inj_Rates'!$H$144,'Weekly Inj_Rates'!$H$159,'Weekly Inj_Rates'!$H$173,'Weekly Inj_Rates'!$H$184,'Weekly Inj_Rates'!$H$199,'Weekly Inj_Rates'!$H$214,'Weekly Inj_Rates'!$H$225,'Weekly Inj_Rates'!$H$236,'Weekly Inj_Rates'!$H$273,'Weekly Inj_Rates'!$H$288,'Weekly Inj_Rates'!$H$299,'Weekly Inj_Rates'!$H$314,'Weekly Inj_Rates'!$H$329,'Weekly Inj_Rates'!$H$344,'Weekly Inj_Rates'!$H$359,'Weekly Inj_Rates'!$H$370,'Weekly Inj_Rates'!$H$381,'Weekly Inj_Rates'!$H$396,'Weekly Inj_Rates'!$H$411,'Weekly Inj_Rates'!$H$422,'Weekly Inj_Rates'!$H$433,'Weekly Inj_Rates'!$H$457,'Weekly Inj_Rates'!$H$474,'Weekly Inj_Rates'!$H$490,'Weekly Inj_Rates'!$H$502,'Weekly Inj_Rates'!$H$512,'Weekly Inj_Rates'!$H$524,'Weekly Inj_Rates'!$H$540,'Weekly Inj_Rates'!$H$556,'Weekly Inj_Rates'!$H$572,'Weekly Inj_Rates'!$H$584,'Weekly Inj_Rates'!$H$596,'Weekly Inj_Rates'!$H$608)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 formatCode="m/d/yyyy\ h:mm">
                  <c:v>42373.343055555553</c:v>
                </c:pt>
                <c:pt idx="29" formatCode="m/d/yyyy\ h:mm">
                  <c:v>42380.372916666667</c:v>
                </c:pt>
                <c:pt idx="30" formatCode="m/d/yyyy\ h:mm">
                  <c:v>42387.590277777781</c:v>
                </c:pt>
                <c:pt idx="31" formatCode="m/d/yyyy\ h:mm">
                  <c:v>42394.630555555559</c:v>
                </c:pt>
                <c:pt idx="32" formatCode="m/d/yyyy\ h:mm">
                  <c:v>42412.60833333333</c:v>
                </c:pt>
                <c:pt idx="33" formatCode="m/d/yyyy\ h:mm">
                  <c:v>42416.474999999999</c:v>
                </c:pt>
                <c:pt idx="34" formatCode="m/d/yyyy\ h:mm">
                  <c:v>42422.419444444444</c:v>
                </c:pt>
                <c:pt idx="35" formatCode="m/d/yyyy\ h:mm">
                  <c:v>42429.363888888889</c:v>
                </c:pt>
                <c:pt idx="36" formatCode="m/d/yyyy\ h:mm">
                  <c:v>42436.354166666664</c:v>
                </c:pt>
                <c:pt idx="37" formatCode="m/d/yyyy\ h:mm">
                  <c:v>42443.369444444441</c:v>
                </c:pt>
                <c:pt idx="38" formatCode="m/d/yyyy\ h:mm">
                  <c:v>42450.362500000003</c:v>
                </c:pt>
                <c:pt idx="39" formatCode="m/d/yyyy\ h:mm">
                  <c:v>42457.690972222219</c:v>
                </c:pt>
              </c:numCache>
            </c:numRef>
          </c:cat>
          <c:val>
            <c:numRef>
              <c:f>('Weekly Ext_Rates'!$G$24,'Weekly Ext_Rates'!$G$43,'Weekly Ext_Rates'!$G$62,'Weekly Ext_Rates'!$G$81,'Weekly Ext_Rates'!$G$96,'Weekly Ext_Rates'!$G$115,'Weekly Ext_Rates'!$G$157,'Weekly Ext_Rates'!$G$182,'Weekly Ext_Rates'!$G$206,'Weekly Ext_Rates'!$G$233,'Weekly Ext_Rates'!$G$252,'Weekly Ext_Rates'!$G$276,'Weekly Ext_Rates'!$G$303,'Weekly Ext_Rates'!$G$322,'Weekly Ext_Rates'!$G$341,'Weekly Ext_Rates'!$G$409,'Weekly Ext_Rates'!$G$436,'Weekly Ext_Rates'!$G$463,'Weekly Ext_Rates'!$G$490,'Weekly Ext_Rates'!$G$517,'Weekly Ext_Rates'!$G$544,'Weekly Ext_Rates'!$G$571,'Weekly Ext_Rates'!$G$590,'Weekly Ext_Rates'!$G$601,'Weekly Ext_Rates'!$G$612,'Weekly Ext_Rates'!$G$623,'Weekly Ext_Rates'!$G$634,'Weekly Ext_Rates'!$G$644,'Weekly Ext_Rates'!$G$687,'Weekly Ext_Rates'!$G$698,'Weekly Ext_Rates'!$G$710,'Weekly Ext_Rates'!$G$722,'Weekly Ext_Rates'!$G$734,'Weekly Ext_Rates'!$G$746,'Weekly Ext_Rates'!$G$758,'Weekly Ext_Rates'!$G$785,'Weekly Ext_Rates'!$G$813,'Weekly Ext_Rates'!$G$833,'Weekly Ext_Rates'!$G$873)</c:f>
              <c:numCache>
                <c:formatCode>0.00</c:formatCode>
                <c:ptCount val="39"/>
                <c:pt idx="0">
                  <c:v>3.2672697549804566</c:v>
                </c:pt>
                <c:pt idx="1">
                  <c:v>9.2263865620263061</c:v>
                </c:pt>
                <c:pt idx="2">
                  <c:v>13.681127982651793</c:v>
                </c:pt>
                <c:pt idx="3">
                  <c:v>2.6592960182840635</c:v>
                </c:pt>
                <c:pt idx="4">
                  <c:v>7.4426441757008881</c:v>
                </c:pt>
                <c:pt idx="5">
                  <c:v>5.6015123244620817</c:v>
                </c:pt>
                <c:pt idx="6">
                  <c:v>5.0887618369093079</c:v>
                </c:pt>
                <c:pt idx="7">
                  <c:v>18.742774255575259</c:v>
                </c:pt>
                <c:pt idx="8">
                  <c:v>12.003589416226429</c:v>
                </c:pt>
                <c:pt idx="9">
                  <c:v>7.9048913157028133</c:v>
                </c:pt>
                <c:pt idx="10">
                  <c:v>14.665558129991911</c:v>
                </c:pt>
                <c:pt idx="11">
                  <c:v>12.380763366868639</c:v>
                </c:pt>
                <c:pt idx="12">
                  <c:v>10.387718321125073</c:v>
                </c:pt>
                <c:pt idx="13">
                  <c:v>9.2990869725053749</c:v>
                </c:pt>
                <c:pt idx="14">
                  <c:v>18.221619436565931</c:v>
                </c:pt>
                <c:pt idx="15">
                  <c:v>15.848566528659374</c:v>
                </c:pt>
                <c:pt idx="16">
                  <c:v>14.660465558590964</c:v>
                </c:pt>
                <c:pt idx="17">
                  <c:v>8.7491305966567907</c:v>
                </c:pt>
                <c:pt idx="18">
                  <c:v>15.33843097020573</c:v>
                </c:pt>
                <c:pt idx="19">
                  <c:v>14.950672359520716</c:v>
                </c:pt>
                <c:pt idx="20">
                  <c:v>15.335116113330439</c:v>
                </c:pt>
                <c:pt idx="21">
                  <c:v>13.394851398807432</c:v>
                </c:pt>
                <c:pt idx="22">
                  <c:v>15.593622735486486</c:v>
                </c:pt>
                <c:pt idx="23">
                  <c:v>15.085073708190903</c:v>
                </c:pt>
                <c:pt idx="24">
                  <c:v>20.304568932022079</c:v>
                </c:pt>
                <c:pt idx="25">
                  <c:v>19.761578453200041</c:v>
                </c:pt>
                <c:pt idx="26">
                  <c:v>18.12904033767834</c:v>
                </c:pt>
                <c:pt idx="27">
                  <c:v>15.28590107069822</c:v>
                </c:pt>
                <c:pt idx="28">
                  <c:v>16.131771273293516</c:v>
                </c:pt>
                <c:pt idx="29">
                  <c:v>17.981858880299484</c:v>
                </c:pt>
                <c:pt idx="30">
                  <c:v>16.878771198185113</c:v>
                </c:pt>
                <c:pt idx="31">
                  <c:v>9.0415236554635285</c:v>
                </c:pt>
                <c:pt idx="32">
                  <c:v>3.4121827924497659</c:v>
                </c:pt>
                <c:pt idx="33">
                  <c:v>0.24764791455825383</c:v>
                </c:pt>
                <c:pt idx="34">
                  <c:v>14.447321207159874</c:v>
                </c:pt>
                <c:pt idx="35">
                  <c:v>5.101837591791492</c:v>
                </c:pt>
                <c:pt idx="36">
                  <c:v>6.0475752393821907</c:v>
                </c:pt>
                <c:pt idx="37">
                  <c:v>6.2183426235731378</c:v>
                </c:pt>
                <c:pt idx="38">
                  <c:v>6.183536976732821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0775392"/>
        <c:axId val="-1330777024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Summary!$B$12,Summary!$B$13,Summary!$B$14,Summary!$B$15,Summary!$B$16,Summary!$B$17,Summary!$B$18,Summary!$B$19,Summary!$B$20,Summary!$B$21,Summary!$B$22,Summary!$B$23,Summary!$B$24,Summary!$B$25,Summary!$B$26,Summary!$B$27,Summary!$B$28,Summary!$B$29,Summary!$B$30,Summary!$B$31,Summary!$B$32,Summary!$B$33,Summary!$B$34,Summary!$B$35,Summary!$B$36,Summary!$B$37,Summary!$B$38,Summary!$B$39,Summary!$B$40,Summary!$B$41,Summary!$B$42,Summary!$B$43,Summary!$B$44,Summary!$B$45,Summary!$B$46,Summary!$B$47,Summary!$B$48,Summary!$B$49,Summary!$B$50,Summary!$B$51)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</c:v>
                </c:pt>
                <c:pt idx="10">
                  <c:v>42249</c:v>
                </c:pt>
                <c:pt idx="11">
                  <c:v>42254</c:v>
                </c:pt>
                <c:pt idx="12">
                  <c:v>42261</c:v>
                </c:pt>
                <c:pt idx="13">
                  <c:v>42268</c:v>
                </c:pt>
                <c:pt idx="14">
                  <c:v>42275</c:v>
                </c:pt>
                <c:pt idx="15" formatCode="[$-409]d\-mmm\-yy;@">
                  <c:v>42279.642361111109</c:v>
                </c:pt>
                <c:pt idx="16" formatCode="[$-409]d\-mmm\-yy;@">
                  <c:v>42289.361805555556</c:v>
                </c:pt>
                <c:pt idx="17" formatCode="[$-409]d\-mmm\-yy;@">
                  <c:v>42296.554166666669</c:v>
                </c:pt>
                <c:pt idx="18" formatCode="[$-409]d\-mmm\-yy;@">
                  <c:v>42303.370138888888</c:v>
                </c:pt>
                <c:pt idx="19" formatCode="[$-409]d\-mmm\-yy;@">
                  <c:v>42310.397222222222</c:v>
                </c:pt>
                <c:pt idx="20" formatCode="[$-409]d\-mmm\-yy;@">
                  <c:v>42317.643055555556</c:v>
                </c:pt>
                <c:pt idx="21" formatCode="[$-409]d\-mmm\-yy;@">
                  <c:v>42324.479166666664</c:v>
                </c:pt>
                <c:pt idx="22" formatCode="[$-409]d\-mmm\-yy;@">
                  <c:v>42331.404861111114</c:v>
                </c:pt>
                <c:pt idx="23" formatCode="[$-409]d\-mmm\-yy;@">
                  <c:v>42338.544444444444</c:v>
                </c:pt>
                <c:pt idx="24" formatCode="[$-409]d\-mmm\-yy;@">
                  <c:v>42345.614583333336</c:v>
                </c:pt>
                <c:pt idx="25" formatCode="[$-409]d\-mmm\-yy;@">
                  <c:v>42352.366666666669</c:v>
                </c:pt>
                <c:pt idx="26" formatCode="[$-409]d\-mmm\-yy;@">
                  <c:v>42359.385416666664</c:v>
                </c:pt>
                <c:pt idx="27" formatCode="[$-409]d\-mmm\-yy;@">
                  <c:v>42366.541666666664</c:v>
                </c:pt>
                <c:pt idx="28" formatCode="[$-409]d\-mmm\-yy;@">
                  <c:v>42373.343055555553</c:v>
                </c:pt>
                <c:pt idx="29" formatCode="[$-409]d\-mmm\-yy;@">
                  <c:v>42380.372916666667</c:v>
                </c:pt>
                <c:pt idx="30" formatCode="[$-409]d\-mmm\-yy;@">
                  <c:v>42387.590277777781</c:v>
                </c:pt>
                <c:pt idx="31" formatCode="[$-409]d\-mmm\-yy;@">
                  <c:v>42394.630555555559</c:v>
                </c:pt>
                <c:pt idx="32" formatCode="[$-409]d\-mmm\-yy;@">
                  <c:v>42412.60833333333</c:v>
                </c:pt>
                <c:pt idx="33" formatCode="[$-409]d\-mmm\-yy;@">
                  <c:v>42416.474999999999</c:v>
                </c:pt>
                <c:pt idx="34" formatCode="[$-409]d\-mmm\-yy;@">
                  <c:v>42422.419444444444</c:v>
                </c:pt>
                <c:pt idx="35" formatCode="[$-409]d\-mmm\-yy;@">
                  <c:v>42429.363888888889</c:v>
                </c:pt>
                <c:pt idx="36" formatCode="[$-409]d\-mmm\-yy;@">
                  <c:v>42436.354166666664</c:v>
                </c:pt>
                <c:pt idx="37" formatCode="[$-409]d\-mmm\-yy;@">
                  <c:v>42443.369444444441</c:v>
                </c:pt>
                <c:pt idx="38" formatCode="[$-409]d\-mmm\-yy;@">
                  <c:v>42450.362500000003</c:v>
                </c:pt>
                <c:pt idx="39" formatCode="[$-409]d\-mmm\-yy;@">
                  <c:v>42457.690972222219</c:v>
                </c:pt>
              </c:numCache>
            </c:numRef>
          </c:cat>
          <c:val>
            <c:numRef>
              <c:f>Summary!$C$12:$C$51</c:f>
              <c:numCache>
                <c:formatCode>General</c:formatCode>
                <c:ptCount val="40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0775392"/>
        <c:axId val="-1330777024"/>
      </c:lineChart>
      <c:catAx>
        <c:axId val="-133077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7024"/>
        <c:crosses val="autoZero"/>
        <c:auto val="0"/>
        <c:lblAlgn val="ctr"/>
        <c:lblOffset val="100"/>
        <c:noMultiLvlLbl val="0"/>
      </c:catAx>
      <c:valAx>
        <c:axId val="-13307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Injection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('Weekly Inj_Rates'!$H$15,'Weekly Inj_Rates'!$H$34,'Weekly Inj_Rates'!$H$53,'Weekly Inj_Rates'!$H$76,'Weekly Inj_Rates'!$H$91,'Weekly Inj_Rates'!$H$106,'Weekly Inj_Rates'!$H$129,'Weekly Inj_Rates'!$H$144,'Weekly Inj_Rates'!$H$159,'Weekly Inj_Rates'!$H$173,'Weekly Inj_Rates'!$H$184,'Weekly Inj_Rates'!$H$199,'Weekly Inj_Rates'!$H$214,'Weekly Inj_Rates'!$H$225,'Weekly Inj_Rates'!$H$236,'Weekly Inj_Rates'!$H$273,'Weekly Inj_Rates'!$H$288,'Weekly Inj_Rates'!$H$299,'Weekly Inj_Rates'!$H$314,'Weekly Inj_Rates'!$H$329,'Weekly Inj_Rates'!$H$344,'Weekly Inj_Rates'!$H$359,'Weekly Inj_Rates'!$H$370,'Weekly Inj_Rates'!$H$381,'Weekly Inj_Rates'!$H$396,'Weekly Inj_Rates'!$H$411,'Weekly Inj_Rates'!$H$422,'Weekly Inj_Rates'!$H$433,'Weekly Inj_Rates'!$H$457,'Weekly Inj_Rates'!$H$474,'Weekly Inj_Rates'!$H$490,'Weekly Inj_Rates'!$H$502,'Weekly Inj_Rates'!$H$512,'Weekly Inj_Rates'!$H$524,'Weekly Inj_Rates'!$H$540,'Weekly Inj_Rates'!$H$556,'Weekly Inj_Rates'!$H$572,'Weekly Inj_Rates'!$H$584,'Weekly Inj_Rates'!$H$596,'Weekly Inj_Rates'!$H$608)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42240.697916666664</c:v>
                </c:pt>
                <c:pt idx="10">
                  <c:v>42249.337500000001</c:v>
                </c:pt>
                <c:pt idx="11">
                  <c:v>42254.347222222219</c:v>
                </c:pt>
                <c:pt idx="12">
                  <c:v>42261.321527777778</c:v>
                </c:pt>
                <c:pt idx="13">
                  <c:v>42268.665972222225</c:v>
                </c:pt>
                <c:pt idx="14">
                  <c:v>42275.436111111114</c:v>
                </c:pt>
                <c:pt idx="15">
                  <c:v>42279.411805555559</c:v>
                </c:pt>
                <c:pt idx="16">
                  <c:v>42289.338888888888</c:v>
                </c:pt>
                <c:pt idx="17">
                  <c:v>42296.396527777775</c:v>
                </c:pt>
                <c:pt idx="18">
                  <c:v>42303.357638888891</c:v>
                </c:pt>
                <c:pt idx="19">
                  <c:v>42310.379861111112</c:v>
                </c:pt>
                <c:pt idx="20">
                  <c:v>42317.574999999997</c:v>
                </c:pt>
                <c:pt idx="21">
                  <c:v>42324.416666666664</c:v>
                </c:pt>
                <c:pt idx="22">
                  <c:v>42331.348611111112</c:v>
                </c:pt>
                <c:pt idx="23">
                  <c:v>42338.527777777781</c:v>
                </c:pt>
                <c:pt idx="24">
                  <c:v>42345.645833333336</c:v>
                </c:pt>
                <c:pt idx="25">
                  <c:v>42352.334027777775</c:v>
                </c:pt>
                <c:pt idx="26">
                  <c:v>42359.444444444445</c:v>
                </c:pt>
                <c:pt idx="27">
                  <c:v>42366.636805555558</c:v>
                </c:pt>
                <c:pt idx="28" formatCode="m/d/yyyy\ h:mm">
                  <c:v>42373.343055555553</c:v>
                </c:pt>
                <c:pt idx="29" formatCode="m/d/yyyy\ h:mm">
                  <c:v>42380.372916666667</c:v>
                </c:pt>
                <c:pt idx="30" formatCode="m/d/yyyy\ h:mm">
                  <c:v>42387.590277777781</c:v>
                </c:pt>
                <c:pt idx="31" formatCode="m/d/yyyy\ h:mm">
                  <c:v>42394.630555555559</c:v>
                </c:pt>
                <c:pt idx="32" formatCode="m/d/yyyy\ h:mm">
                  <c:v>42412.60833333333</c:v>
                </c:pt>
                <c:pt idx="33" formatCode="m/d/yyyy\ h:mm">
                  <c:v>42416.474999999999</c:v>
                </c:pt>
                <c:pt idx="34" formatCode="m/d/yyyy\ h:mm">
                  <c:v>42422.419444444444</c:v>
                </c:pt>
                <c:pt idx="35" formatCode="m/d/yyyy\ h:mm">
                  <c:v>42429.363888888889</c:v>
                </c:pt>
                <c:pt idx="36" formatCode="m/d/yyyy\ h:mm">
                  <c:v>42436.354166666664</c:v>
                </c:pt>
                <c:pt idx="37" formatCode="m/d/yyyy\ h:mm">
                  <c:v>42443.369444444441</c:v>
                </c:pt>
                <c:pt idx="38" formatCode="m/d/yyyy\ h:mm">
                  <c:v>42450.362500000003</c:v>
                </c:pt>
                <c:pt idx="39" formatCode="m/d/yyyy\ h:mm">
                  <c:v>42457.690972222219</c:v>
                </c:pt>
              </c:numCache>
            </c:numRef>
          </c:xVal>
          <c:yVal>
            <c:numRef>
              <c:f>('Weekly Inj_Rates'!$I$15,'Weekly Inj_Rates'!$I$34,'Weekly Inj_Rates'!$I$53,'Weekly Inj_Rates'!$I$76,'Weekly Inj_Rates'!$I$91,'Weekly Inj_Rates'!$I$106,'Weekly Inj_Rates'!$I$129,'Weekly Inj_Rates'!$I$144,'Weekly Inj_Rates'!$I$159,'Weekly Inj_Rates'!$I$173,'Weekly Inj_Rates'!$I$184,'Weekly Inj_Rates'!$I$199,'Weekly Inj_Rates'!$I$214,'Weekly Inj_Rates'!$I$225,'Weekly Inj_Rates'!$I$236,'Weekly Inj_Rates'!$I$273,'Weekly Inj_Rates'!$I$288,'Weekly Inj_Rates'!$I$299,'Weekly Inj_Rates'!$I$314,'Weekly Inj_Rates'!$I$329,'Weekly Inj_Rates'!$I$344,'Weekly Inj_Rates'!$I$359,'Weekly Inj_Rates'!$I$370,'Weekly Inj_Rates'!$I$381,'Weekly Inj_Rates'!$I$396,'Weekly Inj_Rates'!$I$411,'Weekly Inj_Rates'!$I$422,'Weekly Inj_Rates'!$I$433,'Weekly Inj_Rates'!$I$457,'Weekly Inj_Rates'!$I$474,'Weekly Inj_Rates'!$I$490,'Weekly Inj_Rates'!$I$502,'Weekly Inj_Rates'!$I$512,'Weekly Inj_Rates'!$I$524,'Weekly Inj_Rates'!$I$540,'Weekly Inj_Rates'!$I$556,'Weekly Inj_Rates'!$I$572,'Weekly Inj_Rates'!$I$584,'Weekly Inj_Rates'!$I$596,'Weekly Inj_Rates'!$I$608)</c:f>
              <c:numCache>
                <c:formatCode>_(* #,##0_);_(* \(#,##0\);_(* "-"??_);_(@_)</c:formatCode>
                <c:ptCount val="40"/>
                <c:pt idx="0">
                  <c:v>18895</c:v>
                </c:pt>
                <c:pt idx="1">
                  <c:v>118955</c:v>
                </c:pt>
                <c:pt idx="2">
                  <c:v>201955</c:v>
                </c:pt>
                <c:pt idx="3">
                  <c:v>272675</c:v>
                </c:pt>
                <c:pt idx="4">
                  <c:v>349645</c:v>
                </c:pt>
                <c:pt idx="5">
                  <c:v>453365</c:v>
                </c:pt>
                <c:pt idx="6">
                  <c:v>485955</c:v>
                </c:pt>
                <c:pt idx="7">
                  <c:v>570945</c:v>
                </c:pt>
                <c:pt idx="8">
                  <c:v>672555</c:v>
                </c:pt>
                <c:pt idx="9">
                  <c:v>710025</c:v>
                </c:pt>
                <c:pt idx="10">
                  <c:v>790185</c:v>
                </c:pt>
                <c:pt idx="11">
                  <c:v>916475</c:v>
                </c:pt>
                <c:pt idx="12">
                  <c:v>1029415</c:v>
                </c:pt>
                <c:pt idx="13">
                  <c:v>1107135</c:v>
                </c:pt>
                <c:pt idx="14">
                  <c:v>1205955</c:v>
                </c:pt>
                <c:pt idx="15">
                  <c:v>1341495</c:v>
                </c:pt>
                <c:pt idx="16">
                  <c:v>1446325</c:v>
                </c:pt>
                <c:pt idx="17">
                  <c:v>1552615</c:v>
                </c:pt>
                <c:pt idx="18">
                  <c:v>1664195</c:v>
                </c:pt>
                <c:pt idx="19">
                  <c:v>1725585</c:v>
                </c:pt>
                <c:pt idx="20">
                  <c:v>1807945</c:v>
                </c:pt>
                <c:pt idx="21">
                  <c:v>1877449</c:v>
                </c:pt>
                <c:pt idx="22">
                  <c:v>1936955</c:v>
                </c:pt>
                <c:pt idx="23">
                  <c:v>2033055</c:v>
                </c:pt>
                <c:pt idx="24">
                  <c:v>2132725</c:v>
                </c:pt>
                <c:pt idx="25">
                  <c:v>2234575</c:v>
                </c:pt>
                <c:pt idx="26">
                  <c:v>2308695</c:v>
                </c:pt>
                <c:pt idx="27">
                  <c:v>2392805</c:v>
                </c:pt>
                <c:pt idx="28">
                  <c:v>2454705</c:v>
                </c:pt>
                <c:pt idx="29">
                  <c:v>2608035</c:v>
                </c:pt>
                <c:pt idx="30">
                  <c:v>2723745</c:v>
                </c:pt>
                <c:pt idx="31">
                  <c:v>2802750</c:v>
                </c:pt>
                <c:pt idx="32">
                  <c:v>2842585</c:v>
                </c:pt>
                <c:pt idx="33">
                  <c:v>2891785</c:v>
                </c:pt>
                <c:pt idx="34">
                  <c:v>2997815</c:v>
                </c:pt>
                <c:pt idx="35">
                  <c:v>3104085</c:v>
                </c:pt>
                <c:pt idx="36">
                  <c:v>3215385</c:v>
                </c:pt>
                <c:pt idx="37">
                  <c:v>3316365</c:v>
                </c:pt>
                <c:pt idx="38">
                  <c:v>3416375</c:v>
                </c:pt>
                <c:pt idx="39">
                  <c:v>3502995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2-4AF4-909A-A162B281BE51}"/>
            </c:ext>
          </c:extLst>
        </c:ser>
        <c:ser>
          <c:idx val="1"/>
          <c:order val="1"/>
          <c:tx>
            <c:v>Extraction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('Weekly Ext_Rates'!$H$24,'Weekly Ext_Rates'!$H$43,'Weekly Ext_Rates'!$H$62,'Weekly Ext_Rates'!$H$81,'Weekly Ext_Rates'!$H$96,'Weekly Ext_Rates'!$H$115,'Weekly Ext_Rates'!$H$157,'Weekly Ext_Rates'!$H$182,'Weekly Ext_Rates'!$H$206,'Weekly Ext_Rates'!$H$233,'Weekly Ext_Rates'!$H$252,'Weekly Ext_Rates'!$H$276,'Weekly Ext_Rates'!$H$303,'Weekly Ext_Rates'!$H$322,'Weekly Ext_Rates'!$H$341,'Weekly Ext_Rates'!$H$409,'Weekly Ext_Rates'!$H$436,'Weekly Ext_Rates'!$H$463,'Weekly Ext_Rates'!$H$490,'Weekly Ext_Rates'!$H$517,'Weekly Ext_Rates'!$H$544,'Weekly Ext_Rates'!$H$571,'Weekly Ext_Rates'!$H$590,'Weekly Ext_Rates'!$H$601,'Weekly Ext_Rates'!$H$612,'Weekly Ext_Rates'!$H$623,'Weekly Ext_Rates'!$H$634,'Weekly Ext_Rates'!$H$644,'Weekly Ext_Rates'!$H$687,'Weekly Ext_Rates'!$H$698,'Weekly Ext_Rates'!$H$710,'Weekly Ext_Rates'!$H$722,'Weekly Ext_Rates'!$H$734,'Weekly Ext_Rates'!$H$746,'Weekly Ext_Rates'!$H$758,'Weekly Ext_Rates'!$H$785,'Weekly Ext_Rates'!$H$813,'Weekly Ext_Rates'!$H$833,'Weekly Ext_Rates'!$H$853,'Weekly Ext_Rates'!$H$873)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42240.75</c:v>
                </c:pt>
                <c:pt idx="10">
                  <c:v>42249.332638888889</c:v>
                </c:pt>
                <c:pt idx="11">
                  <c:v>42254.318749999999</c:v>
                </c:pt>
                <c:pt idx="12">
                  <c:v>42261.307638888888</c:v>
                </c:pt>
                <c:pt idx="13">
                  <c:v>42268.674305555556</c:v>
                </c:pt>
                <c:pt idx="14">
                  <c:v>42275.4375</c:v>
                </c:pt>
                <c:pt idx="15">
                  <c:v>42279.405555555553</c:v>
                </c:pt>
                <c:pt idx="16">
                  <c:v>42289.323611111111</c:v>
                </c:pt>
                <c:pt idx="17">
                  <c:v>42296.406944444447</c:v>
                </c:pt>
                <c:pt idx="18">
                  <c:v>42303.34097222222</c:v>
                </c:pt>
                <c:pt idx="19">
                  <c:v>42310.34375</c:v>
                </c:pt>
                <c:pt idx="20">
                  <c:v>42317.557638888888</c:v>
                </c:pt>
                <c:pt idx="21">
                  <c:v>42324.413194444445</c:v>
                </c:pt>
                <c:pt idx="22">
                  <c:v>42331.328472222223</c:v>
                </c:pt>
                <c:pt idx="23">
                  <c:v>42338.523611111108</c:v>
                </c:pt>
                <c:pt idx="24">
                  <c:v>42345.631944444445</c:v>
                </c:pt>
                <c:pt idx="25">
                  <c:v>42352.319444444445</c:v>
                </c:pt>
                <c:pt idx="26">
                  <c:v>42359.456250000003</c:v>
                </c:pt>
                <c:pt idx="27">
                  <c:v>42366.652777777781</c:v>
                </c:pt>
                <c:pt idx="28">
                  <c:v>42373.329861111109</c:v>
                </c:pt>
                <c:pt idx="29">
                  <c:v>42380.368055555555</c:v>
                </c:pt>
                <c:pt idx="30">
                  <c:v>42387.585416666669</c:v>
                </c:pt>
                <c:pt idx="31">
                  <c:v>42394.638888888891</c:v>
                </c:pt>
                <c:pt idx="32">
                  <c:v>42412.604166666664</c:v>
                </c:pt>
                <c:pt idx="33">
                  <c:v>42416.525694444441</c:v>
                </c:pt>
                <c:pt idx="34">
                  <c:v>42422.362500000003</c:v>
                </c:pt>
                <c:pt idx="35">
                  <c:v>42431.484027777777</c:v>
                </c:pt>
                <c:pt idx="36">
                  <c:v>42438.374305555553</c:v>
                </c:pt>
                <c:pt idx="37">
                  <c:v>42443.363194444442</c:v>
                </c:pt>
                <c:pt idx="38">
                  <c:v>42450.356944444444</c:v>
                </c:pt>
                <c:pt idx="39">
                  <c:v>42457.697916666664</c:v>
                </c:pt>
              </c:numCache>
            </c:numRef>
          </c:xVal>
          <c:yVal>
            <c:numRef>
              <c:f>('Weekly Ext_Rates'!$I$24,'Weekly Ext_Rates'!$I$43,'Weekly Ext_Rates'!$I$62,'Weekly Ext_Rates'!$I$81,'Weekly Ext_Rates'!$I$96,'Weekly Ext_Rates'!$I$115,'Weekly Ext_Rates'!$I$157,'Weekly Ext_Rates'!$I$182,'Weekly Ext_Rates'!$I$206,'Weekly Ext_Rates'!$I$233,'Weekly Ext_Rates'!$I$252,'Weekly Ext_Rates'!$I$276,'Weekly Ext_Rates'!$I$303,'Weekly Ext_Rates'!$I$322,'Weekly Ext_Rates'!$I$341,'Weekly Ext_Rates'!$I$409,'Weekly Ext_Rates'!$I$436,'Weekly Ext_Rates'!$I$463,'Weekly Ext_Rates'!$I$490,'Weekly Ext_Rates'!$I$517,'Weekly Ext_Rates'!$I$544,'Weekly Ext_Rates'!$I$571,'Weekly Ext_Rates'!$I$590,'Weekly Ext_Rates'!$I$601,'Weekly Ext_Rates'!$I$612,'Weekly Ext_Rates'!$I$623,'Weekly Ext_Rates'!$I$634,'Weekly Ext_Rates'!$I$644,'Weekly Ext_Rates'!$I$687,'Weekly Ext_Rates'!$I$698,'Weekly Ext_Rates'!$I$710,'Weekly Ext_Rates'!$I$722,'Weekly Ext_Rates'!$I$734,'Weekly Ext_Rates'!$I$746,'Weekly Ext_Rates'!$I$758,'Weekly Ext_Rates'!$I$785,'Weekly Ext_Rates'!$I$813,'Weekly Ext_Rates'!$I$833,'Weekly Ext_Rates'!$I$853,'Weekly Ext_Rates'!$I$873)</c:f>
              <c:numCache>
                <c:formatCode>_(* #,##0.00_);_(* \(#,##0.00\);_(* "-"??_);_(@_)</c:formatCode>
                <c:ptCount val="40"/>
                <c:pt idx="0">
                  <c:v>22273.999999999985</c:v>
                </c:pt>
                <c:pt idx="1">
                  <c:v>133659.39999999994</c:v>
                </c:pt>
                <c:pt idx="2">
                  <c:v>209343.39999999997</c:v>
                </c:pt>
                <c:pt idx="3">
                  <c:v>274552.59999999998</c:v>
                </c:pt>
                <c:pt idx="4">
                  <c:v>325636.5</c:v>
                </c:pt>
                <c:pt idx="5">
                  <c:v>382676.69999999995</c:v>
                </c:pt>
                <c:pt idx="6">
                  <c:v>433876.79999999993</c:v>
                </c:pt>
                <c:pt idx="7">
                  <c:v>561744.39999999991</c:v>
                </c:pt>
                <c:pt idx="8">
                  <c:v>683563.99999999988</c:v>
                </c:pt>
                <c:pt idx="9">
                  <c:v>767860.79999999981</c:v>
                </c:pt>
                <c:pt idx="10">
                  <c:v>915424.99999999988</c:v>
                </c:pt>
                <c:pt idx="11">
                  <c:v>1039852.0999999999</c:v>
                </c:pt>
                <c:pt idx="12">
                  <c:v>1149129.7999999998</c:v>
                </c:pt>
                <c:pt idx="13">
                  <c:v>1213271.5</c:v>
                </c:pt>
                <c:pt idx="14">
                  <c:v>1394150.1</c:v>
                </c:pt>
                <c:pt idx="15">
                  <c:v>1599458</c:v>
                </c:pt>
                <c:pt idx="16">
                  <c:v>1746999.8</c:v>
                </c:pt>
                <c:pt idx="17">
                  <c:v>1840336.4</c:v>
                </c:pt>
                <c:pt idx="18">
                  <c:v>1991095.4</c:v>
                </c:pt>
                <c:pt idx="19">
                  <c:v>2138057.6</c:v>
                </c:pt>
                <c:pt idx="20">
                  <c:v>2290935.5</c:v>
                </c:pt>
                <c:pt idx="21">
                  <c:v>2423252.2999999998</c:v>
                </c:pt>
                <c:pt idx="22">
                  <c:v>2537878</c:v>
                </c:pt>
                <c:pt idx="23">
                  <c:v>2651110</c:v>
                </c:pt>
                <c:pt idx="24">
                  <c:v>2859099.5999999996</c:v>
                </c:pt>
                <c:pt idx="25">
                  <c:v>3049391.0999999996</c:v>
                </c:pt>
                <c:pt idx="26">
                  <c:v>3235591.7999999993</c:v>
                </c:pt>
                <c:pt idx="27">
                  <c:v>3394088.5999999996</c:v>
                </c:pt>
                <c:pt idx="28">
                  <c:v>3549209.9999999995</c:v>
                </c:pt>
                <c:pt idx="29">
                  <c:v>3731366.0999999996</c:v>
                </c:pt>
                <c:pt idx="30">
                  <c:v>3906784.6999999997</c:v>
                </c:pt>
                <c:pt idx="31">
                  <c:v>3998587.5999999996</c:v>
                </c:pt>
                <c:pt idx="32">
                  <c:v>4086870.1999999997</c:v>
                </c:pt>
                <c:pt idx="33">
                  <c:v>4088268.0999999996</c:v>
                </c:pt>
                <c:pt idx="34">
                  <c:v>4209841.3</c:v>
                </c:pt>
                <c:pt idx="35">
                  <c:v>4449039</c:v>
                </c:pt>
                <c:pt idx="36">
                  <c:v>4569572.7</c:v>
                </c:pt>
                <c:pt idx="37">
                  <c:v>4673767.7</c:v>
                </c:pt>
                <c:pt idx="38">
                  <c:v>4846316.7</c:v>
                </c:pt>
                <c:pt idx="39">
                  <c:v>4955273.7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2-4AF4-909A-A162B281BE51}"/>
            </c:ext>
          </c:extLst>
        </c:ser>
        <c:ser>
          <c:idx val="2"/>
          <c:order val="2"/>
          <c:tx>
            <c:v>RPW 6/7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WeeklyRPWs!$G$10,WeeklyRPWs!$G$21,WeeklyRPWs!$G$32,WeeklyRPWs!$G$43,WeeklyRPWs!$G$52,WeeklyRPWs!$G$61,WeeklyRPWs!$G$68,WeeklyRPWs!$G$79,WeeklyRPWs!$G$88,WeeklyRPWs!$G$97,WeeklyRPWs!$G$104,WeeklyRPWs!$G$113,WeeklyRPWs!$G$122,WeeklyRPWs!$G$129,WeeklyRPWs!$G$136,WeeklyRPWs!$G$157,WeeklyRPWs!$G$166,WeeklyRPWs!$G$173,WeeklyRPWs!$G$182,WeeklyRPWs!$G$191,WeeklyRPWs!$G$200,WeeklyRPWs!$G$209,WeeklyRPWs!$G$216,WeeklyRPWs!$G$223,WeeklyRPWs!$G$232,WeeklyRPWs!$G$241,WeeklyRPWs!$G$258,WeeklyRPWs!$G$268,WeeklyRPWs!$G$278,WeeklyRPWs!$G$288,WeeklyRPWs!$G$294,WeeklyRPWs!$G$302,WeeklyRPWs!$G$312,WeeklyRPWs!$G$322,WeeklyRPWs!$G$332,WeeklyRPWs!$G$340,WeeklyRPWs!$G$348,WeeklyRPWs!$G$356)</c:f>
              <c:numCache>
                <c:formatCode>m/d/yyyy</c:formatCode>
                <c:ptCount val="38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42233.436111111114</c:v>
                </c:pt>
                <c:pt idx="9">
                  <c:v>42240.6875</c:v>
                </c:pt>
                <c:pt idx="10">
                  <c:v>42249.31527777778</c:v>
                </c:pt>
                <c:pt idx="11">
                  <c:v>42254.331944444442</c:v>
                </c:pt>
                <c:pt idx="12">
                  <c:v>42261.342361111114</c:v>
                </c:pt>
                <c:pt idx="13">
                  <c:v>42268.709027777775</c:v>
                </c:pt>
                <c:pt idx="14">
                  <c:v>42275.489583333336</c:v>
                </c:pt>
                <c:pt idx="15">
                  <c:v>42279.601388888892</c:v>
                </c:pt>
                <c:pt idx="16">
                  <c:v>42289.349305555559</c:v>
                </c:pt>
                <c:pt idx="17">
                  <c:v>42296.37222222222</c:v>
                </c:pt>
                <c:pt idx="18">
                  <c:v>42303.387499999997</c:v>
                </c:pt>
                <c:pt idx="19">
                  <c:v>42310.365972222222</c:v>
                </c:pt>
                <c:pt idx="20">
                  <c:v>42317.583333333336</c:v>
                </c:pt>
                <c:pt idx="21">
                  <c:v>42324.590277777781</c:v>
                </c:pt>
                <c:pt idx="22">
                  <c:v>42331.384722222225</c:v>
                </c:pt>
                <c:pt idx="23">
                  <c:v>42338.54791666667</c:v>
                </c:pt>
                <c:pt idx="24">
                  <c:v>42345.605555555558</c:v>
                </c:pt>
                <c:pt idx="25">
                  <c:v>42352.347916666666</c:v>
                </c:pt>
                <c:pt idx="26">
                  <c:v>42373.241666666669</c:v>
                </c:pt>
                <c:pt idx="27">
                  <c:v>42380.39166666667</c:v>
                </c:pt>
                <c:pt idx="28">
                  <c:v>42387.598611111112</c:v>
                </c:pt>
                <c:pt idx="29">
                  <c:v>42394.64166666667</c:v>
                </c:pt>
                <c:pt idx="30">
                  <c:v>42412.586805555555</c:v>
                </c:pt>
                <c:pt idx="31">
                  <c:v>42419.380555555559</c:v>
                </c:pt>
                <c:pt idx="32">
                  <c:v>42426.347222222219</c:v>
                </c:pt>
                <c:pt idx="33">
                  <c:v>42433.659722222219</c:v>
                </c:pt>
                <c:pt idx="34">
                  <c:v>42440.338888888888</c:v>
                </c:pt>
                <c:pt idx="35">
                  <c:v>42446.364583333336</c:v>
                </c:pt>
                <c:pt idx="36">
                  <c:v>42453.664583333331</c:v>
                </c:pt>
                <c:pt idx="37">
                  <c:v>42459.40625</c:v>
                </c:pt>
              </c:numCache>
            </c:numRef>
          </c:xVal>
          <c:yVal>
            <c:numRef>
              <c:f>(WeeklyRPWs!$H$10,WeeklyRPWs!$H$21,WeeklyRPWs!$H$32,WeeklyRPWs!$H$43,WeeklyRPWs!$H$52,WeeklyRPWs!$H$61,WeeklyRPWs!$H$68,WeeklyRPWs!$H$79,WeeklyRPWs!$H$88,WeeklyRPWs!$H$97,WeeklyRPWs!$H$104,WeeklyRPWs!$H$113,WeeklyRPWs!$H$122,WeeklyRPWs!$H$129,WeeklyRPWs!$H$136,WeeklyRPWs!$H$157,WeeklyRPWs!$H$166,WeeklyRPWs!$H$173,WeeklyRPWs!$H$182,WeeklyRPWs!$H$191,WeeklyRPWs!$H$200,WeeklyRPWs!$H$209,WeeklyRPWs!$H$216,WeeklyRPWs!$H$223,WeeklyRPWs!$H$232,WeeklyRPWs!$H$241,WeeklyRPWs!$H$258,WeeklyRPWs!$H$268,WeeklyRPWs!$H$278,WeeklyRPWs!$H$288,WeeklyRPWs!$H$294,WeeklyRPWs!$H$302,WeeklyRPWs!$H$312,WeeklyRPWs!$H$322,WeeklyRPWs!$H$332,WeeklyRPWs!$H$340,WeeklyRPWs!$H$348,WeeklyRPWs!$H$356)</c:f>
              <c:numCache>
                <c:formatCode>#,##0</c:formatCode>
                <c:ptCount val="38"/>
                <c:pt idx="0">
                  <c:v>10754</c:v>
                </c:pt>
                <c:pt idx="1">
                  <c:v>120284</c:v>
                </c:pt>
                <c:pt idx="2">
                  <c:v>204514</c:v>
                </c:pt>
                <c:pt idx="3">
                  <c:v>277014</c:v>
                </c:pt>
                <c:pt idx="4">
                  <c:v>350404</c:v>
                </c:pt>
                <c:pt idx="5">
                  <c:v>454764</c:v>
                </c:pt>
                <c:pt idx="6">
                  <c:v>481214</c:v>
                </c:pt>
                <c:pt idx="7">
                  <c:v>577804</c:v>
                </c:pt>
                <c:pt idx="8">
                  <c:v>679164</c:v>
                </c:pt>
                <c:pt idx="9">
                  <c:v>716134</c:v>
                </c:pt>
                <c:pt idx="10">
                  <c:v>799024</c:v>
                </c:pt>
                <c:pt idx="11">
                  <c:v>926324</c:v>
                </c:pt>
                <c:pt idx="12">
                  <c:v>1038664</c:v>
                </c:pt>
                <c:pt idx="13">
                  <c:v>1119664</c:v>
                </c:pt>
                <c:pt idx="14">
                  <c:v>1219084</c:v>
                </c:pt>
                <c:pt idx="15">
                  <c:v>1357674</c:v>
                </c:pt>
                <c:pt idx="16">
                  <c:v>1463894</c:v>
                </c:pt>
                <c:pt idx="17">
                  <c:v>1573164</c:v>
                </c:pt>
                <c:pt idx="18">
                  <c:v>1687924</c:v>
                </c:pt>
                <c:pt idx="19">
                  <c:v>1751584</c:v>
                </c:pt>
                <c:pt idx="20">
                  <c:v>1835834</c:v>
                </c:pt>
                <c:pt idx="21">
                  <c:v>1907644</c:v>
                </c:pt>
                <c:pt idx="22">
                  <c:v>1966244</c:v>
                </c:pt>
                <c:pt idx="23">
                  <c:v>2065194</c:v>
                </c:pt>
                <c:pt idx="24">
                  <c:v>2167604</c:v>
                </c:pt>
                <c:pt idx="25">
                  <c:v>2270344</c:v>
                </c:pt>
                <c:pt idx="26">
                  <c:v>2495294</c:v>
                </c:pt>
                <c:pt idx="27">
                  <c:v>2652594</c:v>
                </c:pt>
                <c:pt idx="28">
                  <c:v>2771274</c:v>
                </c:pt>
                <c:pt idx="29">
                  <c:v>2850884</c:v>
                </c:pt>
                <c:pt idx="30">
                  <c:v>2896754</c:v>
                </c:pt>
                <c:pt idx="31">
                  <c:v>2941344</c:v>
                </c:pt>
                <c:pt idx="32">
                  <c:v>3049034</c:v>
                </c:pt>
                <c:pt idx="33">
                  <c:v>3257274</c:v>
                </c:pt>
                <c:pt idx="34">
                  <c:v>3271640</c:v>
                </c:pt>
                <c:pt idx="35">
                  <c:v>3376094</c:v>
                </c:pt>
                <c:pt idx="36">
                  <c:v>3477554</c:v>
                </c:pt>
                <c:pt idx="37">
                  <c:v>3565634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AF4-909A-A162B281BE51}"/>
            </c:ext>
          </c:extLst>
        </c:ser>
        <c:ser>
          <c:idx val="3"/>
          <c:order val="3"/>
          <c:tx>
            <c:v>RPW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WeeklyRPWs!$G$376,WeeklyRPWs!$G$383,WeeklyRPWs!$G$390,WeeklyRPWs!$G$397,WeeklyRPWs!$G$403,WeeklyRPWs!$G$410,WeeklyRPWs!$G$417,WeeklyRPWs!$G$424,WeeklyRPWs!$G$430,WeeklyRPWs!$G$436,WeeklyRPWs!$G$441,WeeklyRPWs!$G$447,WeeklyRPWs!$G$453,WeeklyRPWs!$G$458,WeeklyRPWs!$G$463,WeeklyRPWs!$G$475,WeeklyRPWs!$G$481,WeeklyRPWs!$G$486,WeeklyRPWs!$G$492,WeeklyRPWs!$G$497,WeeklyRPWs!$G$503,WeeklyRPWs!$G$509,WeeklyRPWs!$G$514,WeeklyRPWs!$G$519,WeeklyRPWs!$G$526,WeeklyRPWs!$G$532,WeeklyRPWs!$G$537,WeeklyRPWs!$G$542,WeeklyRPWs!$G$553,WeeklyRPWs!$G$560,WeeklyRPWs!$G$566,WeeklyRPWs!$G$573,WeeklyRPWs!$G$578,WeeklyRPWs!$G$584,WeeklyRPWs!$G$591,WeeklyRPWs!$G$598,WeeklyRPWs!$G$605,WeeklyRPWs!$G$611,WeeklyRPWs!$G$617,WeeklyRPWs!$G$623)</c:f>
              <c:numCache>
                <c:formatCode>m/d/yyyy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42233.417361111111</c:v>
                </c:pt>
                <c:pt idx="9">
                  <c:v>42240.6875</c:v>
                </c:pt>
                <c:pt idx="10">
                  <c:v>42249.329861111109</c:v>
                </c:pt>
                <c:pt idx="11">
                  <c:v>42254.357638888891</c:v>
                </c:pt>
                <c:pt idx="12">
                  <c:v>42261.355555555558</c:v>
                </c:pt>
                <c:pt idx="13">
                  <c:v>42268.652777777781</c:v>
                </c:pt>
                <c:pt idx="14">
                  <c:v>42275.429166666669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42375.459027777775</c:v>
                </c:pt>
                <c:pt idx="29">
                  <c:v>42382.393750000003</c:v>
                </c:pt>
                <c:pt idx="30">
                  <c:v>42387.613888888889</c:v>
                </c:pt>
                <c:pt idx="31">
                  <c:v>42396.6875</c:v>
                </c:pt>
                <c:pt idx="32">
                  <c:v>42412.620138888888</c:v>
                </c:pt>
                <c:pt idx="33">
                  <c:v>42419.390277777777</c:v>
                </c:pt>
                <c:pt idx="34">
                  <c:v>42426.379166666666</c:v>
                </c:pt>
                <c:pt idx="35">
                  <c:v>42433.636805555558</c:v>
                </c:pt>
                <c:pt idx="36">
                  <c:v>42440.352083333331</c:v>
                </c:pt>
                <c:pt idx="37">
                  <c:v>42446.476388888892</c:v>
                </c:pt>
                <c:pt idx="38">
                  <c:v>42453.62222222222</c:v>
                </c:pt>
                <c:pt idx="39">
                  <c:v>42459.449305555558</c:v>
                </c:pt>
              </c:numCache>
            </c:numRef>
          </c:xVal>
          <c:yVal>
            <c:numRef>
              <c:f>(WeeklyRPWs!$H$376,WeeklyRPWs!$H$383,WeeklyRPWs!$H$390,WeeklyRPWs!$H$397,WeeklyRPWs!$H$403,WeeklyRPWs!$H$410,WeeklyRPWs!$H$417,WeeklyRPWs!$H$424,WeeklyRPWs!$H$430,WeeklyRPWs!$H$436,WeeklyRPWs!$H$441,WeeklyRPWs!$H$447,WeeklyRPWs!$H$453,WeeklyRPWs!$H$458,WeeklyRPWs!$H$463,WeeklyRPWs!$H$475,WeeklyRPWs!$H$481,WeeklyRPWs!$H$486,WeeklyRPWs!$H$492,WeeklyRPWs!$H$497,WeeklyRPWs!$H$503,WeeklyRPWs!$H$509,WeeklyRPWs!$H$514,WeeklyRPWs!$H$519,WeeklyRPWs!$H$526,WeeklyRPWs!$H$532,WeeklyRPWs!$H$537,WeeklyRPWs!$H$542,WeeklyRPWs!$H$553,WeeklyRPWs!$H$560,WeeklyRPWs!$H$566,WeeklyRPWs!$H$573,WeeklyRPWs!$H$578,WeeklyRPWs!$H$584,WeeklyRPWs!$H$591,WeeklyRPWs!$H$598,WeeklyRPWs!$H$605,WeeklyRPWs!$H$611,WeeklyRPWs!$H$617,WeeklyRPWs!$H$623)</c:f>
              <c:numCache>
                <c:formatCode>#,##0</c:formatCode>
                <c:ptCount val="40"/>
                <c:pt idx="0">
                  <c:v>14450</c:v>
                </c:pt>
                <c:pt idx="1">
                  <c:v>109190</c:v>
                </c:pt>
                <c:pt idx="2">
                  <c:v>171280</c:v>
                </c:pt>
                <c:pt idx="3">
                  <c:v>224040</c:v>
                </c:pt>
                <c:pt idx="4">
                  <c:v>262460</c:v>
                </c:pt>
                <c:pt idx="5">
                  <c:v>312730</c:v>
                </c:pt>
                <c:pt idx="6">
                  <c:v>348150</c:v>
                </c:pt>
                <c:pt idx="7">
                  <c:v>433230</c:v>
                </c:pt>
                <c:pt idx="8">
                  <c:v>535270</c:v>
                </c:pt>
                <c:pt idx="9">
                  <c:v>602680</c:v>
                </c:pt>
                <c:pt idx="10">
                  <c:v>725250</c:v>
                </c:pt>
                <c:pt idx="11">
                  <c:v>826190</c:v>
                </c:pt>
                <c:pt idx="12">
                  <c:v>916100</c:v>
                </c:pt>
                <c:pt idx="13">
                  <c:v>966410</c:v>
                </c:pt>
                <c:pt idx="14">
                  <c:v>1111920</c:v>
                </c:pt>
                <c:pt idx="15">
                  <c:v>1270930</c:v>
                </c:pt>
                <c:pt idx="16">
                  <c:v>1377930</c:v>
                </c:pt>
                <c:pt idx="17">
                  <c:v>1446550</c:v>
                </c:pt>
                <c:pt idx="18">
                  <c:v>1570210</c:v>
                </c:pt>
                <c:pt idx="19">
                  <c:v>1645810</c:v>
                </c:pt>
                <c:pt idx="20">
                  <c:v>1781150</c:v>
                </c:pt>
                <c:pt idx="21">
                  <c:v>1873580</c:v>
                </c:pt>
                <c:pt idx="22">
                  <c:v>1958100</c:v>
                </c:pt>
                <c:pt idx="23">
                  <c:v>2130380</c:v>
                </c:pt>
                <c:pt idx="24">
                  <c:v>2274240</c:v>
                </c:pt>
                <c:pt idx="25">
                  <c:v>2400870</c:v>
                </c:pt>
                <c:pt idx="26">
                  <c:v>2494300</c:v>
                </c:pt>
                <c:pt idx="27">
                  <c:v>2594770</c:v>
                </c:pt>
                <c:pt idx="28">
                  <c:v>2768390</c:v>
                </c:pt>
                <c:pt idx="29">
                  <c:v>2866120</c:v>
                </c:pt>
                <c:pt idx="30">
                  <c:v>2964770</c:v>
                </c:pt>
                <c:pt idx="31">
                  <c:v>3021042</c:v>
                </c:pt>
                <c:pt idx="32">
                  <c:v>3038380</c:v>
                </c:pt>
                <c:pt idx="33">
                  <c:v>3080210</c:v>
                </c:pt>
                <c:pt idx="34">
                  <c:v>3190010</c:v>
                </c:pt>
                <c:pt idx="35">
                  <c:v>3310430</c:v>
                </c:pt>
                <c:pt idx="36">
                  <c:v>3426840</c:v>
                </c:pt>
                <c:pt idx="37">
                  <c:v>3529310</c:v>
                </c:pt>
                <c:pt idx="38">
                  <c:v>3644870</c:v>
                </c:pt>
                <c:pt idx="39">
                  <c:v>3719350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0766688"/>
        <c:axId val="-1330781376"/>
      </c:scatterChart>
      <c:valAx>
        <c:axId val="-1330766688"/>
        <c:scaling>
          <c:orientation val="minMax"/>
          <c:max val="42461"/>
          <c:min val="42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81376"/>
        <c:crosses val="autoZero"/>
        <c:crossBetween val="midCat"/>
      </c:valAx>
      <c:valAx>
        <c:axId val="-1330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6668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22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0.71179</cdr:x>
      <cdr:y>0.75317</cdr:y>
    </cdr:from>
    <cdr:to>
      <cdr:x>0.96846</cdr:x>
      <cdr:y>0.86193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68530" y="4739499"/>
          <a:ext cx="2224351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L25" sqref="L25"/>
    </sheetView>
  </sheetViews>
  <sheetFormatPr defaultRowHeight="15" x14ac:dyDescent="0.25"/>
  <cols>
    <col min="1" max="1" width="26.85546875" customWidth="1"/>
    <col min="2" max="2" width="14.28515625" bestFit="1" customWidth="1"/>
  </cols>
  <sheetData>
    <row r="1" spans="1:4" ht="23.25" x14ac:dyDescent="0.35">
      <c r="A1" s="283" t="s">
        <v>0</v>
      </c>
      <c r="B1" s="283"/>
      <c r="C1" s="283"/>
      <c r="D1" s="283"/>
    </row>
    <row r="2" spans="1:4" x14ac:dyDescent="0.25">
      <c r="A2" t="s">
        <v>1</v>
      </c>
      <c r="B2" s="1">
        <f>'Weekly Inj_Rates'!H624</f>
        <v>3502995</v>
      </c>
    </row>
    <row r="3" spans="1:4" x14ac:dyDescent="0.25">
      <c r="A3" t="s">
        <v>2</v>
      </c>
      <c r="B3" s="1">
        <f>'Weekly Ext_Rates'!H904</f>
        <v>4955273.7</v>
      </c>
    </row>
    <row r="4" spans="1:4" x14ac:dyDescent="0.25">
      <c r="A4" t="s">
        <v>3</v>
      </c>
      <c r="B4" s="1">
        <f>B3-B2</f>
        <v>1452278.7000000002</v>
      </c>
      <c r="C4" s="2">
        <f>B3/B2</f>
        <v>1.4145820076819979</v>
      </c>
    </row>
    <row r="7" spans="1:4" x14ac:dyDescent="0.25">
      <c r="A7" t="s">
        <v>4</v>
      </c>
      <c r="B7" s="1">
        <v>15000000</v>
      </c>
      <c r="C7" s="2">
        <f>B2/B7</f>
        <v>0.23353299999999999</v>
      </c>
    </row>
    <row r="8" spans="1:4" x14ac:dyDescent="0.25">
      <c r="A8" t="s">
        <v>5</v>
      </c>
      <c r="B8" s="1">
        <v>60000000</v>
      </c>
    </row>
    <row r="12" spans="1:4" x14ac:dyDescent="0.25">
      <c r="A12" t="s">
        <v>6</v>
      </c>
      <c r="B12" s="9">
        <v>42170</v>
      </c>
      <c r="C12">
        <v>28.3</v>
      </c>
    </row>
    <row r="13" spans="1:4" x14ac:dyDescent="0.25">
      <c r="B13" s="9">
        <v>42177</v>
      </c>
      <c r="C13">
        <v>28.3</v>
      </c>
    </row>
    <row r="14" spans="1:4" x14ac:dyDescent="0.25">
      <c r="B14" s="9">
        <v>42184</v>
      </c>
      <c r="C14">
        <v>28.3</v>
      </c>
    </row>
    <row r="15" spans="1:4" x14ac:dyDescent="0.25">
      <c r="B15" s="9">
        <v>42198</v>
      </c>
      <c r="C15">
        <v>28.3</v>
      </c>
    </row>
    <row r="16" spans="1:4" x14ac:dyDescent="0.25">
      <c r="B16" s="9">
        <v>42205</v>
      </c>
      <c r="C16">
        <v>28.3</v>
      </c>
    </row>
    <row r="17" spans="2:3" x14ac:dyDescent="0.25">
      <c r="B17" s="9">
        <v>42212</v>
      </c>
      <c r="C17">
        <v>28.3</v>
      </c>
    </row>
    <row r="18" spans="2:3" x14ac:dyDescent="0.25">
      <c r="B18" s="9">
        <v>42219</v>
      </c>
      <c r="C18">
        <v>28.3</v>
      </c>
    </row>
    <row r="19" spans="2:3" x14ac:dyDescent="0.25">
      <c r="B19" s="9">
        <v>42226</v>
      </c>
      <c r="C19">
        <v>28.3</v>
      </c>
    </row>
    <row r="20" spans="2:3" x14ac:dyDescent="0.25">
      <c r="B20" s="9">
        <v>42233</v>
      </c>
      <c r="C20">
        <v>28.3</v>
      </c>
    </row>
    <row r="21" spans="2:3" x14ac:dyDescent="0.25">
      <c r="B21" s="9">
        <v>42240</v>
      </c>
      <c r="C21">
        <v>28.3</v>
      </c>
    </row>
    <row r="22" spans="2:3" x14ac:dyDescent="0.25">
      <c r="B22" s="9">
        <v>42249</v>
      </c>
      <c r="C22">
        <v>28.3</v>
      </c>
    </row>
    <row r="23" spans="2:3" x14ac:dyDescent="0.25">
      <c r="B23" s="9">
        <v>42254</v>
      </c>
      <c r="C23">
        <v>28.3</v>
      </c>
    </row>
    <row r="24" spans="2:3" x14ac:dyDescent="0.25">
      <c r="B24" s="9">
        <v>42261</v>
      </c>
      <c r="C24">
        <v>28.3</v>
      </c>
    </row>
    <row r="25" spans="2:3" x14ac:dyDescent="0.25">
      <c r="B25" s="9">
        <v>42268</v>
      </c>
      <c r="C25">
        <v>28.3</v>
      </c>
    </row>
    <row r="26" spans="2:3" x14ac:dyDescent="0.25">
      <c r="B26" s="9">
        <v>42275</v>
      </c>
      <c r="C26">
        <v>28.3</v>
      </c>
    </row>
    <row r="27" spans="2:3" x14ac:dyDescent="0.25">
      <c r="B27" s="63">
        <v>42279.642361111109</v>
      </c>
      <c r="C27">
        <v>28.3</v>
      </c>
    </row>
    <row r="28" spans="2:3" x14ac:dyDescent="0.25">
      <c r="B28" s="63">
        <v>42289.361805555556</v>
      </c>
      <c r="C28">
        <v>28.3</v>
      </c>
    </row>
    <row r="29" spans="2:3" x14ac:dyDescent="0.25">
      <c r="B29" s="63">
        <v>42296.554166666669</v>
      </c>
      <c r="C29">
        <v>28.3</v>
      </c>
    </row>
    <row r="30" spans="2:3" x14ac:dyDescent="0.25">
      <c r="B30" s="63">
        <v>42303.370138888888</v>
      </c>
      <c r="C30">
        <v>28.3</v>
      </c>
    </row>
    <row r="31" spans="2:3" x14ac:dyDescent="0.25">
      <c r="B31" s="63">
        <v>42310.397222222222</v>
      </c>
      <c r="C31">
        <v>28.3</v>
      </c>
    </row>
    <row r="32" spans="2:3" x14ac:dyDescent="0.25">
      <c r="B32" s="63">
        <v>42317.643055555556</v>
      </c>
      <c r="C32">
        <v>28.3</v>
      </c>
    </row>
    <row r="33" spans="2:3" x14ac:dyDescent="0.25">
      <c r="B33" s="63">
        <v>42324.479166666664</v>
      </c>
      <c r="C33">
        <v>28.3</v>
      </c>
    </row>
    <row r="34" spans="2:3" x14ac:dyDescent="0.25">
      <c r="B34" s="63">
        <v>42331.404861111114</v>
      </c>
      <c r="C34">
        <v>28.3</v>
      </c>
    </row>
    <row r="35" spans="2:3" x14ac:dyDescent="0.25">
      <c r="B35" s="63">
        <v>42338.544444444444</v>
      </c>
      <c r="C35">
        <v>28.3</v>
      </c>
    </row>
    <row r="36" spans="2:3" x14ac:dyDescent="0.25">
      <c r="B36" s="63">
        <v>42345.614583333336</v>
      </c>
      <c r="C36">
        <v>28.3</v>
      </c>
    </row>
    <row r="37" spans="2:3" x14ac:dyDescent="0.25">
      <c r="B37" s="63">
        <v>42352.366666666669</v>
      </c>
      <c r="C37">
        <v>28.3</v>
      </c>
    </row>
    <row r="38" spans="2:3" x14ac:dyDescent="0.25">
      <c r="B38" s="63">
        <v>42359.385416666664</v>
      </c>
      <c r="C38">
        <v>28.3</v>
      </c>
    </row>
    <row r="39" spans="2:3" x14ac:dyDescent="0.25">
      <c r="B39" s="63">
        <v>42366.541666666664</v>
      </c>
      <c r="C39">
        <v>28.3</v>
      </c>
    </row>
    <row r="40" spans="2:3" x14ac:dyDescent="0.25">
      <c r="B40" s="63">
        <v>42373.343055555553</v>
      </c>
      <c r="C40">
        <v>28.3</v>
      </c>
    </row>
    <row r="41" spans="2:3" x14ac:dyDescent="0.25">
      <c r="B41" s="63">
        <v>42380.372916666667</v>
      </c>
      <c r="C41">
        <v>28.3</v>
      </c>
    </row>
    <row r="42" spans="2:3" x14ac:dyDescent="0.25">
      <c r="B42" s="63">
        <v>42387.590277777781</v>
      </c>
      <c r="C42">
        <v>28.3</v>
      </c>
    </row>
    <row r="43" spans="2:3" x14ac:dyDescent="0.25">
      <c r="B43" s="63">
        <v>42394.630555555559</v>
      </c>
      <c r="C43">
        <v>28.3</v>
      </c>
    </row>
    <row r="44" spans="2:3" x14ac:dyDescent="0.25">
      <c r="B44" s="63">
        <v>42412.60833333333</v>
      </c>
      <c r="C44">
        <v>28.3</v>
      </c>
    </row>
    <row r="45" spans="2:3" x14ac:dyDescent="0.25">
      <c r="B45" s="63">
        <v>42416.474999999999</v>
      </c>
      <c r="C45">
        <v>28.3</v>
      </c>
    </row>
    <row r="46" spans="2:3" x14ac:dyDescent="0.25">
      <c r="B46" s="63">
        <v>42422.419444444444</v>
      </c>
      <c r="C46">
        <v>28.3</v>
      </c>
    </row>
    <row r="47" spans="2:3" x14ac:dyDescent="0.25">
      <c r="B47" s="63">
        <v>42429.363888888889</v>
      </c>
      <c r="C47">
        <v>28.3</v>
      </c>
    </row>
    <row r="48" spans="2:3" x14ac:dyDescent="0.25">
      <c r="B48" s="63">
        <v>42436.354166666664</v>
      </c>
      <c r="C48">
        <v>28.3</v>
      </c>
    </row>
    <row r="49" spans="2:3" x14ac:dyDescent="0.25">
      <c r="B49" s="63">
        <v>42443.369444444441</v>
      </c>
      <c r="C49">
        <v>28.3</v>
      </c>
    </row>
    <row r="50" spans="2:3" x14ac:dyDescent="0.25">
      <c r="B50" s="63">
        <v>42450.362500000003</v>
      </c>
      <c r="C50">
        <v>28.3</v>
      </c>
    </row>
    <row r="51" spans="2:3" x14ac:dyDescent="0.25">
      <c r="B51" s="63">
        <v>42457.690972222219</v>
      </c>
      <c r="C51">
        <v>28.3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904"/>
  <sheetViews>
    <sheetView tabSelected="1" topLeftCell="A612" zoomScale="85" zoomScaleNormal="85" workbookViewId="0">
      <selection activeCell="P632" sqref="P632"/>
    </sheetView>
  </sheetViews>
  <sheetFormatPr defaultRowHeight="15" x14ac:dyDescent="0.25"/>
  <cols>
    <col min="2" max="2" width="16.7109375" bestFit="1" customWidth="1"/>
    <col min="3" max="3" width="13.42578125" bestFit="1" customWidth="1"/>
    <col min="4" max="4" width="13.28515625" bestFit="1" customWidth="1"/>
    <col min="5" max="5" width="14.85546875" bestFit="1" customWidth="1"/>
    <col min="6" max="6" width="13.28515625" bestFit="1" customWidth="1"/>
    <col min="7" max="7" width="7.7109375" bestFit="1" customWidth="1"/>
    <col min="8" max="8" width="9.85546875" style="13" bestFit="1" customWidth="1"/>
    <col min="9" max="9" width="13.28515625" bestFit="1" customWidth="1"/>
    <col min="10" max="10" width="11.28515625" customWidth="1"/>
    <col min="11" max="11" width="16.7109375" bestFit="1" customWidth="1"/>
  </cols>
  <sheetData>
    <row r="1" spans="1:9" x14ac:dyDescent="0.25">
      <c r="A1" s="284" t="s">
        <v>30</v>
      </c>
      <c r="B1" s="284"/>
      <c r="C1" s="284"/>
      <c r="D1" s="284"/>
      <c r="E1" s="284"/>
      <c r="F1" s="284"/>
      <c r="G1" s="284"/>
    </row>
    <row r="2" spans="1:9" x14ac:dyDescent="0.25">
      <c r="A2" s="53" t="s">
        <v>7</v>
      </c>
      <c r="B2" t="s">
        <v>10</v>
      </c>
      <c r="C2" t="s">
        <v>20</v>
      </c>
      <c r="D2" t="s">
        <v>12</v>
      </c>
      <c r="E2" t="s">
        <v>9</v>
      </c>
      <c r="F2" t="s">
        <v>31</v>
      </c>
      <c r="G2" t="s">
        <v>32</v>
      </c>
      <c r="I2" s="19" t="s">
        <v>60</v>
      </c>
    </row>
    <row r="3" spans="1:9" x14ac:dyDescent="0.25">
      <c r="A3" s="54" t="s">
        <v>21</v>
      </c>
      <c r="B3" s="4">
        <v>42170.695833333331</v>
      </c>
      <c r="C3" s="1">
        <v>173462</v>
      </c>
      <c r="D3" s="7">
        <f>C3*0.7</f>
        <v>121423.4</v>
      </c>
    </row>
    <row r="4" spans="1:9" x14ac:dyDescent="0.25">
      <c r="A4" s="54" t="s">
        <v>21</v>
      </c>
      <c r="B4" s="4">
        <v>42174.527777777781</v>
      </c>
      <c r="C4" s="1">
        <v>173882</v>
      </c>
      <c r="D4" s="7">
        <f t="shared" ref="D4:D23" si="0">C4*0.7</f>
        <v>121717.4</v>
      </c>
    </row>
    <row r="5" spans="1:9" x14ac:dyDescent="0.25">
      <c r="A5" s="54" t="s">
        <v>21</v>
      </c>
      <c r="B5" s="4">
        <v>42174.604166666664</v>
      </c>
      <c r="C5" s="1">
        <v>173882</v>
      </c>
      <c r="D5" s="7">
        <f t="shared" si="0"/>
        <v>121717.4</v>
      </c>
    </row>
    <row r="6" spans="1:9" x14ac:dyDescent="0.25">
      <c r="A6" s="54" t="s">
        <v>21</v>
      </c>
      <c r="B6" s="4">
        <v>42175.43472222222</v>
      </c>
      <c r="C6" s="1">
        <v>181065</v>
      </c>
      <c r="D6" s="7">
        <f t="shared" si="0"/>
        <v>126745.49999999999</v>
      </c>
      <c r="E6">
        <f>(B6-B3)*1440</f>
        <v>6824.0000000002328</v>
      </c>
      <c r="F6" s="7">
        <f>(D6-D3)</f>
        <v>5322.0999999999913</v>
      </c>
      <c r="G6" s="10">
        <f>F6/E6</f>
        <v>0.77990914419692403</v>
      </c>
    </row>
    <row r="7" spans="1:9" x14ac:dyDescent="0.25">
      <c r="A7" s="53" t="s">
        <v>22</v>
      </c>
      <c r="B7" s="4">
        <v>42170.697222222225</v>
      </c>
      <c r="C7" s="1">
        <v>38829</v>
      </c>
      <c r="D7" s="7">
        <f t="shared" si="0"/>
        <v>27180.3</v>
      </c>
      <c r="F7" s="7"/>
      <c r="G7" s="10"/>
    </row>
    <row r="8" spans="1:9" x14ac:dyDescent="0.25">
      <c r="A8" s="53" t="s">
        <v>23</v>
      </c>
      <c r="B8" s="4">
        <v>42170.698611111111</v>
      </c>
      <c r="C8" s="1">
        <v>166627</v>
      </c>
      <c r="D8" s="7">
        <f t="shared" si="0"/>
        <v>116638.9</v>
      </c>
    </row>
    <row r="9" spans="1:9" x14ac:dyDescent="0.25">
      <c r="A9" s="53" t="s">
        <v>23</v>
      </c>
      <c r="B9" s="4">
        <v>42174.529166666667</v>
      </c>
      <c r="C9" s="1">
        <v>167084</v>
      </c>
      <c r="D9" s="7">
        <f t="shared" si="0"/>
        <v>116958.79999999999</v>
      </c>
    </row>
    <row r="10" spans="1:9" x14ac:dyDescent="0.25">
      <c r="A10" s="53" t="s">
        <v>23</v>
      </c>
      <c r="B10" s="4">
        <v>42174.604166666664</v>
      </c>
      <c r="C10" s="1">
        <v>167084</v>
      </c>
      <c r="D10" s="7">
        <f t="shared" si="0"/>
        <v>116958.79999999999</v>
      </c>
    </row>
    <row r="11" spans="1:9" x14ac:dyDescent="0.25">
      <c r="A11" s="53" t="s">
        <v>23</v>
      </c>
      <c r="B11" s="4">
        <v>42175.436111111114</v>
      </c>
      <c r="C11" s="1">
        <v>175574</v>
      </c>
      <c r="D11" s="7">
        <f t="shared" si="0"/>
        <v>122901.79999999999</v>
      </c>
      <c r="E11">
        <f>(B11-B8)*1440</f>
        <v>6822.000000004191</v>
      </c>
      <c r="F11" s="7">
        <f>(D11-D8)</f>
        <v>6262.8999999999942</v>
      </c>
      <c r="G11" s="10">
        <f>F11/E11</f>
        <v>0.91804456171154303</v>
      </c>
    </row>
    <row r="12" spans="1:9" x14ac:dyDescent="0.25">
      <c r="A12" s="54" t="s">
        <v>24</v>
      </c>
      <c r="B12" s="4">
        <v>42170.7</v>
      </c>
      <c r="C12" s="1">
        <v>29847</v>
      </c>
      <c r="D12" s="7">
        <f t="shared" si="0"/>
        <v>20892.899999999998</v>
      </c>
    </row>
    <row r="13" spans="1:9" x14ac:dyDescent="0.25">
      <c r="A13" s="57" t="s">
        <v>25</v>
      </c>
      <c r="B13" s="4">
        <v>42170.701388888891</v>
      </c>
      <c r="C13" s="1">
        <v>113488</v>
      </c>
      <c r="D13" s="7">
        <f t="shared" si="0"/>
        <v>79441.599999999991</v>
      </c>
    </row>
    <row r="14" spans="1:9" x14ac:dyDescent="0.25">
      <c r="A14" s="54" t="s">
        <v>26</v>
      </c>
      <c r="B14" s="4">
        <v>42170.702777777777</v>
      </c>
      <c r="C14" s="1">
        <v>1559</v>
      </c>
      <c r="D14" s="7">
        <f t="shared" si="0"/>
        <v>1091.3</v>
      </c>
    </row>
    <row r="15" spans="1:9" x14ac:dyDescent="0.25">
      <c r="A15" s="57" t="s">
        <v>27</v>
      </c>
      <c r="B15" s="4">
        <v>42170.70416666667</v>
      </c>
      <c r="C15" s="1">
        <v>180755</v>
      </c>
      <c r="D15" s="7">
        <f t="shared" si="0"/>
        <v>126528.49999999999</v>
      </c>
    </row>
    <row r="16" spans="1:9" x14ac:dyDescent="0.25">
      <c r="A16" s="57" t="s">
        <v>27</v>
      </c>
      <c r="B16" s="4">
        <v>42174.530555555553</v>
      </c>
      <c r="C16" s="1">
        <v>181525</v>
      </c>
      <c r="D16" s="7">
        <f t="shared" si="0"/>
        <v>127067.49999999999</v>
      </c>
    </row>
    <row r="17" spans="1:12" x14ac:dyDescent="0.25">
      <c r="A17" s="57" t="s">
        <v>27</v>
      </c>
      <c r="B17" s="4">
        <v>42174.604166666664</v>
      </c>
      <c r="C17" s="1">
        <v>181525</v>
      </c>
      <c r="D17" s="7">
        <f t="shared" si="0"/>
        <v>127067.49999999999</v>
      </c>
    </row>
    <row r="18" spans="1:12" x14ac:dyDescent="0.25">
      <c r="A18" s="57" t="s">
        <v>27</v>
      </c>
      <c r="B18" s="4">
        <v>42175.435416666667</v>
      </c>
      <c r="C18" s="1">
        <v>189337</v>
      </c>
      <c r="D18" s="7">
        <f t="shared" si="0"/>
        <v>132535.9</v>
      </c>
      <c r="E18">
        <f>(B18-B15)*1440</f>
        <v>6812.999999995809</v>
      </c>
      <c r="F18" s="7">
        <f>(D18-D15)</f>
        <v>6007.4000000000087</v>
      </c>
      <c r="G18" s="10">
        <f>F18/E18</f>
        <v>0.88175546748916833</v>
      </c>
    </row>
    <row r="19" spans="1:12" x14ac:dyDescent="0.25">
      <c r="A19" s="54" t="s">
        <v>28</v>
      </c>
      <c r="B19" s="4">
        <v>42170.705555555556</v>
      </c>
      <c r="C19" s="1">
        <v>37279</v>
      </c>
      <c r="D19" s="7">
        <f t="shared" si="0"/>
        <v>26095.3</v>
      </c>
    </row>
    <row r="20" spans="1:12" x14ac:dyDescent="0.25">
      <c r="A20" s="53" t="s">
        <v>29</v>
      </c>
      <c r="B20" s="4">
        <v>42170.706944444442</v>
      </c>
      <c r="C20" s="1">
        <v>179346</v>
      </c>
      <c r="D20" s="7">
        <f t="shared" si="0"/>
        <v>125542.2</v>
      </c>
    </row>
    <row r="21" spans="1:12" x14ac:dyDescent="0.25">
      <c r="A21" s="53" t="s">
        <v>29</v>
      </c>
      <c r="B21" s="4">
        <v>42174.531944444447</v>
      </c>
      <c r="C21" s="1">
        <v>179718</v>
      </c>
      <c r="D21" s="7">
        <f t="shared" si="0"/>
        <v>125802.59999999999</v>
      </c>
    </row>
    <row r="22" spans="1:12" x14ac:dyDescent="0.25">
      <c r="A22" s="53" t="s">
        <v>29</v>
      </c>
      <c r="B22" s="4">
        <v>42174.604166666664</v>
      </c>
      <c r="C22" s="1">
        <v>179718</v>
      </c>
      <c r="D22" s="7">
        <f t="shared" si="0"/>
        <v>125802.59999999999</v>
      </c>
    </row>
    <row r="23" spans="1:12" x14ac:dyDescent="0.25">
      <c r="A23" s="53" t="s">
        <v>29</v>
      </c>
      <c r="B23" s="4">
        <v>42175.435416666667</v>
      </c>
      <c r="C23" s="1">
        <v>186034</v>
      </c>
      <c r="D23" s="7">
        <f t="shared" si="0"/>
        <v>130223.79999999999</v>
      </c>
      <c r="E23">
        <f>(B23-B20)*1440</f>
        <v>6809.0000000037253</v>
      </c>
      <c r="F23" s="7">
        <f>(D23-D20)</f>
        <v>4681.5999999999913</v>
      </c>
      <c r="G23" s="10">
        <f>F23/E23</f>
        <v>0.6875605815828213</v>
      </c>
    </row>
    <row r="24" spans="1:12" x14ac:dyDescent="0.25">
      <c r="A24" s="53"/>
      <c r="B24" s="4"/>
      <c r="C24" s="1"/>
      <c r="D24" s="7"/>
      <c r="E24" s="7"/>
      <c r="F24" s="12">
        <f>SUM(F6,F11,F18,F23)</f>
        <v>22273.999999999985</v>
      </c>
      <c r="G24" s="55">
        <f>SUM(G6:G23)</f>
        <v>3.2672697549804566</v>
      </c>
      <c r="H24" s="61">
        <v>42170</v>
      </c>
      <c r="I24" s="56">
        <f>F24</f>
        <v>22273.999999999985</v>
      </c>
      <c r="J24" s="10"/>
      <c r="K24" s="11"/>
      <c r="L24" t="s">
        <v>83</v>
      </c>
    </row>
    <row r="25" spans="1:12" x14ac:dyDescent="0.25">
      <c r="A25" s="284" t="s">
        <v>33</v>
      </c>
      <c r="B25" s="284"/>
      <c r="C25" s="284"/>
      <c r="D25" s="284"/>
      <c r="E25" s="284"/>
      <c r="F25" s="284"/>
      <c r="G25" s="284"/>
    </row>
    <row r="26" spans="1:12" x14ac:dyDescent="0.25">
      <c r="A26" s="53" t="s">
        <v>7</v>
      </c>
      <c r="B26" t="s">
        <v>10</v>
      </c>
      <c r="C26" t="s">
        <v>20</v>
      </c>
      <c r="D26" t="s">
        <v>12</v>
      </c>
      <c r="E26" t="s">
        <v>9</v>
      </c>
      <c r="F26" t="s">
        <v>31</v>
      </c>
      <c r="G26" t="s">
        <v>32</v>
      </c>
      <c r="K26" s="23"/>
      <c r="L26" t="s">
        <v>84</v>
      </c>
    </row>
    <row r="27" spans="1:12" x14ac:dyDescent="0.25">
      <c r="A27" s="54" t="s">
        <v>21</v>
      </c>
      <c r="B27" s="4">
        <v>42177.522222222222</v>
      </c>
      <c r="C27" s="1">
        <v>198367</v>
      </c>
      <c r="D27" s="7">
        <f>C27*0.7</f>
        <v>138856.9</v>
      </c>
    </row>
    <row r="28" spans="1:12" x14ac:dyDescent="0.25">
      <c r="A28" s="54" t="s">
        <v>21</v>
      </c>
      <c r="B28" s="4">
        <v>42178.593055555553</v>
      </c>
      <c r="C28" s="1">
        <v>201450</v>
      </c>
      <c r="D28" s="7">
        <f t="shared" ref="D28:D42" si="1">C28*0.7</f>
        <v>141015</v>
      </c>
      <c r="K28" s="24"/>
      <c r="L28" t="s">
        <v>85</v>
      </c>
    </row>
    <row r="29" spans="1:12" x14ac:dyDescent="0.25">
      <c r="A29" s="54" t="s">
        <v>21</v>
      </c>
      <c r="B29" s="4">
        <v>42179.423611111109</v>
      </c>
      <c r="C29" s="1">
        <v>205816</v>
      </c>
      <c r="D29" s="7">
        <f t="shared" si="1"/>
        <v>144071.19999999998</v>
      </c>
    </row>
    <row r="30" spans="1:12" x14ac:dyDescent="0.25">
      <c r="A30" s="54" t="s">
        <v>21</v>
      </c>
      <c r="B30" s="4">
        <v>42183.818055555559</v>
      </c>
      <c r="C30" s="1">
        <v>221238</v>
      </c>
      <c r="D30" s="7">
        <f t="shared" si="1"/>
        <v>154866.59999999998</v>
      </c>
      <c r="E30">
        <f>(B30-B6)*1440</f>
        <v>12072.000000007683</v>
      </c>
      <c r="F30" s="7">
        <f>(D30-D6)</f>
        <v>28121.099999999991</v>
      </c>
      <c r="G30" s="10">
        <f>F30/E30</f>
        <v>2.3294483101376815</v>
      </c>
    </row>
    <row r="31" spans="1:12" x14ac:dyDescent="0.25">
      <c r="A31" s="53" t="s">
        <v>23</v>
      </c>
      <c r="B31" s="4">
        <v>42177.523611111108</v>
      </c>
      <c r="C31" s="1">
        <v>190411</v>
      </c>
      <c r="D31" s="7">
        <f t="shared" si="1"/>
        <v>133287.69999999998</v>
      </c>
    </row>
    <row r="32" spans="1:12" x14ac:dyDescent="0.25">
      <c r="A32" s="53" t="s">
        <v>23</v>
      </c>
      <c r="B32" s="4">
        <v>42178.591666666667</v>
      </c>
      <c r="C32" s="1">
        <v>195281</v>
      </c>
      <c r="D32" s="7">
        <f t="shared" si="1"/>
        <v>136696.69999999998</v>
      </c>
    </row>
    <row r="33" spans="1:9" x14ac:dyDescent="0.25">
      <c r="A33" s="53" t="s">
        <v>23</v>
      </c>
      <c r="B33" s="4">
        <v>42179.424305555556</v>
      </c>
      <c r="C33" s="1">
        <v>199241</v>
      </c>
      <c r="D33" s="7">
        <f t="shared" si="1"/>
        <v>139468.69999999998</v>
      </c>
    </row>
    <row r="34" spans="1:9" x14ac:dyDescent="0.25">
      <c r="A34" s="53" t="s">
        <v>23</v>
      </c>
      <c r="B34" s="4">
        <v>42183.818749999999</v>
      </c>
      <c r="C34" s="1">
        <v>216123</v>
      </c>
      <c r="D34" s="7">
        <f t="shared" si="1"/>
        <v>151286.09999999998</v>
      </c>
      <c r="E34">
        <f>(B34-B11)*1440</f>
        <v>12070.999999993946</v>
      </c>
      <c r="F34" s="7">
        <f>(D34-D11)</f>
        <v>28384.299999999988</v>
      </c>
      <c r="G34" s="10">
        <f>F34/E34</f>
        <v>2.3514456134549104</v>
      </c>
    </row>
    <row r="35" spans="1:9" x14ac:dyDescent="0.25">
      <c r="A35" s="54" t="s">
        <v>27</v>
      </c>
      <c r="B35" s="4">
        <v>42177.525694444441</v>
      </c>
      <c r="C35" s="1">
        <v>206280</v>
      </c>
      <c r="D35" s="7">
        <f t="shared" si="1"/>
        <v>144396</v>
      </c>
    </row>
    <row r="36" spans="1:9" x14ac:dyDescent="0.25">
      <c r="A36" s="54" t="s">
        <v>27</v>
      </c>
      <c r="B36" s="4">
        <v>42178.592361111114</v>
      </c>
      <c r="C36" s="1">
        <v>209031</v>
      </c>
      <c r="D36" s="7">
        <f t="shared" si="1"/>
        <v>146321.69999999998</v>
      </c>
    </row>
    <row r="37" spans="1:9" x14ac:dyDescent="0.25">
      <c r="A37" s="54" t="s">
        <v>27</v>
      </c>
      <c r="B37" s="4">
        <v>42179.425000000003</v>
      </c>
      <c r="C37" s="1">
        <v>212357</v>
      </c>
      <c r="D37" s="7">
        <f t="shared" si="1"/>
        <v>148649.9</v>
      </c>
      <c r="H37" s="61"/>
    </row>
    <row r="38" spans="1:9" x14ac:dyDescent="0.25">
      <c r="A38" s="54" t="s">
        <v>27</v>
      </c>
      <c r="B38" s="4">
        <v>42183.819444444445</v>
      </c>
      <c r="C38" s="1">
        <v>228628</v>
      </c>
      <c r="D38" s="7">
        <f t="shared" si="1"/>
        <v>160039.59999999998</v>
      </c>
      <c r="E38">
        <f>(B38-B18)*1440</f>
        <v>12073.000000000466</v>
      </c>
      <c r="F38" s="7">
        <f>(D38-D18)</f>
        <v>27503.699999999983</v>
      </c>
      <c r="G38" s="10">
        <f>F38/E38</f>
        <v>2.2781164582124509</v>
      </c>
    </row>
    <row r="39" spans="1:9" x14ac:dyDescent="0.25">
      <c r="A39" s="53" t="s">
        <v>29</v>
      </c>
      <c r="B39" s="4">
        <v>42177.527777777781</v>
      </c>
      <c r="C39" s="1">
        <v>199456</v>
      </c>
      <c r="D39" s="7">
        <f t="shared" si="1"/>
        <v>139619.19999999998</v>
      </c>
    </row>
    <row r="40" spans="1:9" x14ac:dyDescent="0.25">
      <c r="A40" s="53" t="s">
        <v>29</v>
      </c>
      <c r="B40" s="4">
        <v>42178.593055555553</v>
      </c>
      <c r="C40" s="1">
        <v>204494</v>
      </c>
      <c r="D40" s="7">
        <f t="shared" si="1"/>
        <v>143145.79999999999</v>
      </c>
    </row>
    <row r="41" spans="1:9" x14ac:dyDescent="0.25">
      <c r="A41" s="53" t="s">
        <v>29</v>
      </c>
      <c r="B41" s="4">
        <v>42179.425694444442</v>
      </c>
      <c r="C41" s="1">
        <v>208619</v>
      </c>
      <c r="D41" s="7">
        <f t="shared" si="1"/>
        <v>146033.29999999999</v>
      </c>
    </row>
    <row r="42" spans="1:9" x14ac:dyDescent="0.25">
      <c r="A42" s="53" t="s">
        <v>29</v>
      </c>
      <c r="B42" s="4">
        <v>42183.820138888892</v>
      </c>
      <c r="C42" s="1">
        <v>225143</v>
      </c>
      <c r="D42" s="7">
        <f t="shared" si="1"/>
        <v>157600.09999999998</v>
      </c>
      <c r="E42">
        <f>(B42-B23)*1440</f>
        <v>12074.000000003725</v>
      </c>
      <c r="F42" s="7">
        <f>(D42-D23)</f>
        <v>27376.299999999988</v>
      </c>
      <c r="G42" s="10">
        <f>F42/E42</f>
        <v>2.2673761802212642</v>
      </c>
    </row>
    <row r="43" spans="1:9" x14ac:dyDescent="0.25">
      <c r="A43" s="53"/>
      <c r="B43" s="4"/>
      <c r="C43" s="1"/>
      <c r="D43" s="7"/>
      <c r="E43" s="7"/>
      <c r="F43" s="12">
        <f>SUM(F30,F34,F38,F42)</f>
        <v>111385.39999999995</v>
      </c>
      <c r="G43" s="55">
        <f>SUM(G30:G42)</f>
        <v>9.2263865620263061</v>
      </c>
      <c r="H43" s="61">
        <v>42177</v>
      </c>
      <c r="I43" s="56">
        <f>F43+I24</f>
        <v>133659.39999999994</v>
      </c>
    </row>
    <row r="44" spans="1:9" x14ac:dyDescent="0.25">
      <c r="A44" s="284" t="s">
        <v>34</v>
      </c>
      <c r="B44" s="284"/>
      <c r="C44" s="284"/>
      <c r="D44" s="284"/>
      <c r="E44" s="284"/>
      <c r="F44" s="284"/>
      <c r="G44" s="284"/>
    </row>
    <row r="45" spans="1:9" x14ac:dyDescent="0.25">
      <c r="A45" s="53" t="s">
        <v>7</v>
      </c>
      <c r="B45" t="s">
        <v>10</v>
      </c>
      <c r="C45" t="s">
        <v>20</v>
      </c>
      <c r="D45" t="s">
        <v>12</v>
      </c>
      <c r="E45" t="s">
        <v>9</v>
      </c>
      <c r="F45" t="s">
        <v>31</v>
      </c>
      <c r="G45" t="s">
        <v>32</v>
      </c>
    </row>
    <row r="46" spans="1:9" x14ac:dyDescent="0.25">
      <c r="A46" s="54" t="s">
        <v>21</v>
      </c>
      <c r="B46" s="4">
        <v>42184.702777777777</v>
      </c>
      <c r="C46" s="1">
        <v>228460</v>
      </c>
      <c r="D46" s="7">
        <f>C46*0.7</f>
        <v>159922</v>
      </c>
    </row>
    <row r="47" spans="1:9" x14ac:dyDescent="0.25">
      <c r="A47" s="54" t="s">
        <v>21</v>
      </c>
      <c r="B47" s="4">
        <v>42185.677083333336</v>
      </c>
      <c r="C47" s="1">
        <v>236467</v>
      </c>
      <c r="D47" s="7">
        <f t="shared" ref="D47:D61" si="2">C47*0.7</f>
        <v>165526.9</v>
      </c>
      <c r="H47" s="61"/>
    </row>
    <row r="48" spans="1:9" x14ac:dyDescent="0.25">
      <c r="A48" s="54" t="s">
        <v>21</v>
      </c>
      <c r="B48" s="4">
        <v>42186.425000000003</v>
      </c>
      <c r="C48" s="1">
        <v>242438</v>
      </c>
      <c r="D48" s="7">
        <f t="shared" si="2"/>
        <v>169706.59999999998</v>
      </c>
    </row>
    <row r="49" spans="1:9" x14ac:dyDescent="0.25">
      <c r="A49" s="54" t="s">
        <v>21</v>
      </c>
      <c r="B49" s="4">
        <v>42187.659722222219</v>
      </c>
      <c r="C49" s="1">
        <v>250838</v>
      </c>
      <c r="D49" s="7">
        <f t="shared" si="2"/>
        <v>175586.59999999998</v>
      </c>
      <c r="E49">
        <f>(B49-B30)*1440</f>
        <v>5531.9999999902211</v>
      </c>
      <c r="F49" s="7">
        <f>(D49-D30)</f>
        <v>20720</v>
      </c>
      <c r="G49" s="10">
        <f>F49/E49</f>
        <v>3.7454808387629477</v>
      </c>
    </row>
    <row r="50" spans="1:9" x14ac:dyDescent="0.25">
      <c r="A50" s="53" t="s">
        <v>23</v>
      </c>
      <c r="B50" s="4">
        <v>42184.705555555556</v>
      </c>
      <c r="C50" s="1">
        <v>223378</v>
      </c>
      <c r="D50" s="7">
        <f t="shared" si="2"/>
        <v>156364.59999999998</v>
      </c>
    </row>
    <row r="51" spans="1:9" x14ac:dyDescent="0.25">
      <c r="A51" s="53" t="s">
        <v>23</v>
      </c>
      <c r="B51" s="4">
        <v>42185.673611111109</v>
      </c>
      <c r="C51" s="1">
        <v>230194</v>
      </c>
      <c r="D51" s="7">
        <f t="shared" si="2"/>
        <v>161135.79999999999</v>
      </c>
    </row>
    <row r="52" spans="1:9" x14ac:dyDescent="0.25">
      <c r="A52" s="53" t="s">
        <v>23</v>
      </c>
      <c r="B52" s="4">
        <v>42186.425694444442</v>
      </c>
      <c r="C52" s="1">
        <v>235106</v>
      </c>
      <c r="D52" s="7">
        <f t="shared" si="2"/>
        <v>164574.19999999998</v>
      </c>
    </row>
    <row r="53" spans="1:9" x14ac:dyDescent="0.25">
      <c r="A53" s="53" t="s">
        <v>23</v>
      </c>
      <c r="B53" s="4">
        <v>42187.660416666666</v>
      </c>
      <c r="C53" s="1">
        <v>244316</v>
      </c>
      <c r="D53" s="7">
        <f t="shared" si="2"/>
        <v>171021.19999999998</v>
      </c>
      <c r="E53">
        <f>(B53-B34)*1440</f>
        <v>5532.0000000006985</v>
      </c>
      <c r="F53" s="7">
        <f>(D53-D34)</f>
        <v>19735.100000000006</v>
      </c>
      <c r="G53" s="10">
        <f>F53/E53</f>
        <v>3.5674439624001293</v>
      </c>
    </row>
    <row r="54" spans="1:9" x14ac:dyDescent="0.25">
      <c r="A54" s="54" t="s">
        <v>27</v>
      </c>
      <c r="B54" s="4">
        <v>42184.706944444442</v>
      </c>
      <c r="C54" s="1">
        <v>235253</v>
      </c>
      <c r="D54" s="7">
        <f t="shared" si="2"/>
        <v>164677.09999999998</v>
      </c>
    </row>
    <row r="55" spans="1:9" x14ac:dyDescent="0.25">
      <c r="A55" s="54" t="s">
        <v>27</v>
      </c>
      <c r="B55" s="4">
        <v>42185.678472222222</v>
      </c>
      <c r="C55" s="1">
        <v>240738</v>
      </c>
      <c r="D55" s="7">
        <f t="shared" si="2"/>
        <v>168516.59999999998</v>
      </c>
    </row>
    <row r="56" spans="1:9" x14ac:dyDescent="0.25">
      <c r="A56" s="54" t="s">
        <v>27</v>
      </c>
      <c r="B56" s="4">
        <v>42186.427083333336</v>
      </c>
      <c r="C56" s="1">
        <v>245542</v>
      </c>
      <c r="D56" s="7">
        <f t="shared" si="2"/>
        <v>171879.4</v>
      </c>
    </row>
    <row r="57" spans="1:9" x14ac:dyDescent="0.25">
      <c r="A57" s="54" t="s">
        <v>27</v>
      </c>
      <c r="B57" s="4">
        <v>42187.661111111112</v>
      </c>
      <c r="C57" s="1">
        <v>250424</v>
      </c>
      <c r="D57" s="7">
        <f t="shared" si="2"/>
        <v>175296.8</v>
      </c>
      <c r="E57">
        <f>(B57-B38)*1440</f>
        <v>5532.0000000006985</v>
      </c>
      <c r="F57" s="7">
        <f>(D57-D38)</f>
        <v>15257.200000000012</v>
      </c>
      <c r="G57" s="10">
        <f>F57/E57</f>
        <v>2.7579898770784679</v>
      </c>
    </row>
    <row r="58" spans="1:9" x14ac:dyDescent="0.25">
      <c r="A58" s="53" t="s">
        <v>29</v>
      </c>
      <c r="B58" s="4">
        <v>42184.708333333336</v>
      </c>
      <c r="C58" s="1">
        <v>232774</v>
      </c>
      <c r="D58" s="7">
        <f t="shared" si="2"/>
        <v>162941.79999999999</v>
      </c>
    </row>
    <row r="59" spans="1:9" x14ac:dyDescent="0.25">
      <c r="A59" s="53" t="s">
        <v>29</v>
      </c>
      <c r="B59" s="4">
        <v>42185.679166666669</v>
      </c>
      <c r="C59" s="1">
        <v>240712</v>
      </c>
      <c r="D59" s="7">
        <f t="shared" si="2"/>
        <v>168498.4</v>
      </c>
    </row>
    <row r="60" spans="1:9" x14ac:dyDescent="0.25">
      <c r="A60" s="53" t="s">
        <v>29</v>
      </c>
      <c r="B60" s="4">
        <v>42186.428472222222</v>
      </c>
      <c r="C60" s="1">
        <v>246510</v>
      </c>
      <c r="D60" s="7">
        <f t="shared" si="2"/>
        <v>172557</v>
      </c>
    </row>
    <row r="61" spans="1:9" x14ac:dyDescent="0.25">
      <c r="A61" s="53" t="s">
        <v>29</v>
      </c>
      <c r="B61" s="4">
        <v>42187.661805555559</v>
      </c>
      <c r="C61" s="1">
        <v>253674</v>
      </c>
      <c r="D61" s="7">
        <f t="shared" si="2"/>
        <v>177571.8</v>
      </c>
      <c r="E61">
        <f>(B61-B42)*1440</f>
        <v>5532.0000000006985</v>
      </c>
      <c r="F61" s="7">
        <f>(D61-D42)</f>
        <v>19971.700000000012</v>
      </c>
      <c r="G61" s="10">
        <f>F61/E61</f>
        <v>3.6102133044102476</v>
      </c>
    </row>
    <row r="62" spans="1:9" x14ac:dyDescent="0.25">
      <c r="A62" s="53"/>
      <c r="B62" s="4"/>
      <c r="C62" s="1"/>
      <c r="D62" s="7"/>
      <c r="E62" s="7"/>
      <c r="F62" s="12">
        <f>SUM(F49,F53,F57,F61)</f>
        <v>75684.000000000029</v>
      </c>
      <c r="G62" s="55">
        <f>SUM(G49:G61)</f>
        <v>13.681127982651793</v>
      </c>
      <c r="H62" s="61">
        <v>42184</v>
      </c>
      <c r="I62" s="56">
        <f>F62+I43</f>
        <v>209343.39999999997</v>
      </c>
    </row>
    <row r="63" spans="1:9" x14ac:dyDescent="0.25">
      <c r="A63" s="284" t="s">
        <v>35</v>
      </c>
      <c r="B63" s="284"/>
      <c r="C63" s="284"/>
      <c r="D63" s="284"/>
      <c r="E63" s="284"/>
      <c r="F63" s="284"/>
      <c r="G63" s="284"/>
    </row>
    <row r="64" spans="1:9" x14ac:dyDescent="0.25">
      <c r="A64" s="53" t="s">
        <v>7</v>
      </c>
      <c r="B64" t="s">
        <v>10</v>
      </c>
      <c r="C64" t="s">
        <v>20</v>
      </c>
      <c r="D64" t="s">
        <v>12</v>
      </c>
      <c r="E64" t="s">
        <v>9</v>
      </c>
      <c r="F64" t="s">
        <v>31</v>
      </c>
      <c r="G64" t="s">
        <v>32</v>
      </c>
    </row>
    <row r="65" spans="1:7" x14ac:dyDescent="0.25">
      <c r="A65" s="54" t="s">
        <v>21</v>
      </c>
      <c r="B65" s="4">
        <v>42198</v>
      </c>
      <c r="C65" s="1">
        <v>250838</v>
      </c>
      <c r="D65" s="7">
        <f>C65*0.7</f>
        <v>175586.59999999998</v>
      </c>
    </row>
    <row r="66" spans="1:7" x14ac:dyDescent="0.25">
      <c r="A66" s="54" t="s">
        <v>21</v>
      </c>
      <c r="B66" s="4">
        <v>42200</v>
      </c>
      <c r="C66" s="1">
        <v>263922</v>
      </c>
      <c r="D66" s="7">
        <f>C66*0.7</f>
        <v>184745.4</v>
      </c>
    </row>
    <row r="67" spans="1:7" x14ac:dyDescent="0.25">
      <c r="A67" s="54" t="s">
        <v>21</v>
      </c>
      <c r="B67" s="4">
        <v>42202.612500000003</v>
      </c>
      <c r="C67" s="1">
        <v>263922</v>
      </c>
      <c r="D67" s="7">
        <f>C67*0.7</f>
        <v>184745.4</v>
      </c>
    </row>
    <row r="68" spans="1:7" x14ac:dyDescent="0.25">
      <c r="A68" s="54" t="s">
        <v>21</v>
      </c>
      <c r="B68" s="4">
        <v>42204.686111111114</v>
      </c>
      <c r="C68" s="1">
        <v>276704</v>
      </c>
      <c r="D68" s="7">
        <f t="shared" ref="D68:D80" si="3">C68*0.7</f>
        <v>193692.79999999999</v>
      </c>
      <c r="E68">
        <f>(B68-B49)*1440</f>
        <v>24518.000000008615</v>
      </c>
      <c r="F68" s="7">
        <f>(D68-D49)</f>
        <v>18106.200000000012</v>
      </c>
      <c r="G68" s="10">
        <f>F68/E68</f>
        <v>0.73848601027790395</v>
      </c>
    </row>
    <row r="69" spans="1:7" x14ac:dyDescent="0.25">
      <c r="A69" s="53" t="s">
        <v>23</v>
      </c>
      <c r="B69" s="4">
        <v>42198</v>
      </c>
      <c r="C69" s="1">
        <v>244316</v>
      </c>
      <c r="D69" s="7">
        <f t="shared" si="3"/>
        <v>171021.19999999998</v>
      </c>
    </row>
    <row r="70" spans="1:7" x14ac:dyDescent="0.25">
      <c r="A70" s="53" t="s">
        <v>23</v>
      </c>
      <c r="B70" s="4">
        <v>42200</v>
      </c>
      <c r="C70" s="1">
        <v>256122</v>
      </c>
      <c r="D70" s="7">
        <f t="shared" si="3"/>
        <v>179285.4</v>
      </c>
    </row>
    <row r="71" spans="1:7" x14ac:dyDescent="0.25">
      <c r="A71" s="53" t="s">
        <v>23</v>
      </c>
      <c r="B71" s="4">
        <v>42202.612500000003</v>
      </c>
      <c r="C71" s="1">
        <v>256122</v>
      </c>
      <c r="D71" s="7">
        <f t="shared" si="3"/>
        <v>179285.4</v>
      </c>
    </row>
    <row r="72" spans="1:7" x14ac:dyDescent="0.25">
      <c r="A72" s="53" t="s">
        <v>23</v>
      </c>
      <c r="B72" s="4">
        <v>42204.688888888886</v>
      </c>
      <c r="C72" s="1">
        <v>267346</v>
      </c>
      <c r="D72" s="7">
        <f t="shared" si="3"/>
        <v>187142.19999999998</v>
      </c>
      <c r="E72">
        <f>(B72-B53)*1440</f>
        <v>24520.999999997439</v>
      </c>
      <c r="F72" s="7">
        <f>(D72-D53)</f>
        <v>16121</v>
      </c>
      <c r="G72" s="10">
        <f>F72/E72</f>
        <v>0.65743648301462765</v>
      </c>
    </row>
    <row r="73" spans="1:7" x14ac:dyDescent="0.25">
      <c r="A73" s="54" t="s">
        <v>27</v>
      </c>
      <c r="B73" s="4">
        <v>42198</v>
      </c>
      <c r="C73" s="1">
        <v>250424</v>
      </c>
      <c r="D73" s="7">
        <f t="shared" si="3"/>
        <v>175296.8</v>
      </c>
    </row>
    <row r="74" spans="1:7" x14ac:dyDescent="0.25">
      <c r="A74" s="54" t="s">
        <v>27</v>
      </c>
      <c r="B74" s="4">
        <v>42200</v>
      </c>
      <c r="C74" s="1">
        <v>257402</v>
      </c>
      <c r="D74" s="7">
        <f t="shared" si="3"/>
        <v>180181.4</v>
      </c>
    </row>
    <row r="75" spans="1:7" x14ac:dyDescent="0.25">
      <c r="A75" s="54" t="s">
        <v>27</v>
      </c>
      <c r="B75" s="4">
        <v>42202.612500000003</v>
      </c>
      <c r="C75" s="1">
        <v>257402</v>
      </c>
      <c r="D75" s="7">
        <f t="shared" si="3"/>
        <v>180181.4</v>
      </c>
    </row>
    <row r="76" spans="1:7" x14ac:dyDescent="0.25">
      <c r="A76" s="54" t="s">
        <v>27</v>
      </c>
      <c r="B76" s="4">
        <v>42204.69027777778</v>
      </c>
      <c r="C76" s="1">
        <v>267455</v>
      </c>
      <c r="D76" s="7">
        <f t="shared" si="3"/>
        <v>187218.5</v>
      </c>
      <c r="E76">
        <f>(B76-B57)*1440</f>
        <v>24522.000000000698</v>
      </c>
      <c r="F76" s="7">
        <f>(D76-D57)</f>
        <v>11921.700000000012</v>
      </c>
      <c r="G76" s="10">
        <f>F76/E76</f>
        <v>0.48616344506971992</v>
      </c>
    </row>
    <row r="77" spans="1:7" x14ac:dyDescent="0.25">
      <c r="A77" s="53" t="s">
        <v>29</v>
      </c>
      <c r="B77" s="4">
        <v>42198</v>
      </c>
      <c r="C77" s="1">
        <v>253674</v>
      </c>
      <c r="D77" s="7">
        <f t="shared" si="3"/>
        <v>177571.8</v>
      </c>
    </row>
    <row r="78" spans="1:7" x14ac:dyDescent="0.25">
      <c r="A78" s="53" t="s">
        <v>29</v>
      </c>
      <c r="B78" s="4">
        <v>42200</v>
      </c>
      <c r="C78" s="1">
        <v>266624</v>
      </c>
      <c r="D78" s="7">
        <f t="shared" si="3"/>
        <v>186636.79999999999</v>
      </c>
    </row>
    <row r="79" spans="1:7" x14ac:dyDescent="0.25">
      <c r="A79" s="53" t="s">
        <v>29</v>
      </c>
      <c r="B79" s="4">
        <v>42202.612500000003</v>
      </c>
      <c r="C79" s="1">
        <v>266624</v>
      </c>
      <c r="D79" s="7">
        <f t="shared" si="3"/>
        <v>186636.79999999999</v>
      </c>
    </row>
    <row r="80" spans="1:7" x14ac:dyDescent="0.25">
      <c r="A80" s="53" t="s">
        <v>29</v>
      </c>
      <c r="B80" s="4">
        <v>42204.692361111112</v>
      </c>
      <c r="C80" s="1">
        <v>280903</v>
      </c>
      <c r="D80" s="7">
        <f t="shared" si="3"/>
        <v>196632.09999999998</v>
      </c>
      <c r="E80">
        <f>(B80-B61)*1440</f>
        <v>24523.99999999674</v>
      </c>
      <c r="F80" s="7">
        <f>(D80-D61)</f>
        <v>19060.299999999988</v>
      </c>
      <c r="G80" s="10">
        <f>F80/E80</f>
        <v>0.77721007992181212</v>
      </c>
    </row>
    <row r="81" spans="1:9" x14ac:dyDescent="0.25">
      <c r="A81" s="53"/>
      <c r="B81" s="4"/>
      <c r="C81" s="1"/>
      <c r="D81" s="7"/>
      <c r="E81" s="7"/>
      <c r="F81" s="12">
        <f>SUM(F68,F72,F76,F80)</f>
        <v>65209.200000000012</v>
      </c>
      <c r="G81" s="55">
        <f>SUM(G68:G80)</f>
        <v>2.6592960182840635</v>
      </c>
      <c r="H81" s="61">
        <v>42198</v>
      </c>
      <c r="I81" s="56">
        <f>F81+I62</f>
        <v>274552.59999999998</v>
      </c>
    </row>
    <row r="82" spans="1:9" x14ac:dyDescent="0.25">
      <c r="A82" s="284" t="s">
        <v>36</v>
      </c>
      <c r="B82" s="284"/>
      <c r="C82" s="284"/>
      <c r="D82" s="284"/>
      <c r="E82" s="284"/>
      <c r="F82" s="284"/>
      <c r="G82" s="284"/>
    </row>
    <row r="83" spans="1:9" x14ac:dyDescent="0.25">
      <c r="A83" s="53" t="s">
        <v>7</v>
      </c>
      <c r="B83" t="s">
        <v>10</v>
      </c>
      <c r="C83" t="s">
        <v>20</v>
      </c>
      <c r="D83" t="s">
        <v>12</v>
      </c>
      <c r="E83" t="s">
        <v>9</v>
      </c>
      <c r="F83" t="s">
        <v>31</v>
      </c>
      <c r="G83" t="s">
        <v>32</v>
      </c>
    </row>
    <row r="84" spans="1:9" x14ac:dyDescent="0.25">
      <c r="A84" s="54" t="s">
        <v>21</v>
      </c>
      <c r="B84" s="4">
        <v>42205.372916666667</v>
      </c>
      <c r="C84" s="1">
        <v>282270</v>
      </c>
      <c r="D84" s="7">
        <f t="shared" ref="D84:D95" si="4">C84*0.7</f>
        <v>197589</v>
      </c>
    </row>
    <row r="85" spans="1:9" x14ac:dyDescent="0.25">
      <c r="A85" s="54" t="s">
        <v>21</v>
      </c>
      <c r="B85" s="4">
        <v>42207.668749999997</v>
      </c>
      <c r="C85" s="1">
        <v>285537</v>
      </c>
      <c r="D85" s="7">
        <f t="shared" si="4"/>
        <v>199875.9</v>
      </c>
    </row>
    <row r="86" spans="1:9" x14ac:dyDescent="0.25">
      <c r="A86" s="54" t="s">
        <v>21</v>
      </c>
      <c r="B86" s="4">
        <v>42209.454861111109</v>
      </c>
      <c r="C86" s="1">
        <v>294209</v>
      </c>
      <c r="D86" s="7">
        <f t="shared" si="4"/>
        <v>205946.3</v>
      </c>
      <c r="E86">
        <f>(B86-B68)*1440</f>
        <v>6866.9999999937136</v>
      </c>
      <c r="F86" s="7">
        <f>(D86-D68)</f>
        <v>12253.5</v>
      </c>
      <c r="G86" s="10">
        <f>F86/E86</f>
        <v>1.7844036697264041</v>
      </c>
    </row>
    <row r="87" spans="1:9" x14ac:dyDescent="0.25">
      <c r="A87" s="53" t="s">
        <v>23</v>
      </c>
      <c r="B87" s="4">
        <v>42205.372916666667</v>
      </c>
      <c r="C87" s="1">
        <v>272175</v>
      </c>
      <c r="D87" s="7">
        <f t="shared" si="4"/>
        <v>190522.5</v>
      </c>
    </row>
    <row r="88" spans="1:9" x14ac:dyDescent="0.25">
      <c r="A88" s="53" t="s">
        <v>23</v>
      </c>
      <c r="B88" s="4">
        <v>42207.669444444444</v>
      </c>
      <c r="C88" s="1">
        <v>277149</v>
      </c>
      <c r="D88" s="7">
        <f t="shared" si="4"/>
        <v>194004.3</v>
      </c>
    </row>
    <row r="89" spans="1:9" x14ac:dyDescent="0.25">
      <c r="A89" s="53" t="s">
        <v>23</v>
      </c>
      <c r="B89" s="4">
        <v>42209.455555555556</v>
      </c>
      <c r="C89" s="1">
        <v>285680</v>
      </c>
      <c r="D89" s="7">
        <f t="shared" si="4"/>
        <v>199976</v>
      </c>
      <c r="E89">
        <f>(B89-B72)*1440</f>
        <v>6864.0000000048894</v>
      </c>
      <c r="F89" s="7">
        <f>(D89-D72)</f>
        <v>12833.800000000017</v>
      </c>
      <c r="G89" s="10">
        <f>F89/E89</f>
        <v>1.8697261072247779</v>
      </c>
    </row>
    <row r="90" spans="1:9" x14ac:dyDescent="0.25">
      <c r="A90" s="54" t="s">
        <v>27</v>
      </c>
      <c r="B90" s="4">
        <v>42205.372916666667</v>
      </c>
      <c r="C90" s="1">
        <v>271676</v>
      </c>
      <c r="D90" s="7">
        <f t="shared" si="4"/>
        <v>190173.19999999998</v>
      </c>
    </row>
    <row r="91" spans="1:9" x14ac:dyDescent="0.25">
      <c r="A91" s="54" t="s">
        <v>27</v>
      </c>
      <c r="B91" s="4">
        <v>42207.670138888891</v>
      </c>
      <c r="C91" s="1">
        <v>276462</v>
      </c>
      <c r="D91" s="7">
        <f t="shared" si="4"/>
        <v>193523.4</v>
      </c>
    </row>
    <row r="92" spans="1:9" x14ac:dyDescent="0.25">
      <c r="A92" s="54" t="s">
        <v>27</v>
      </c>
      <c r="B92" s="4">
        <v>42209.456250000003</v>
      </c>
      <c r="C92" s="1">
        <v>285116</v>
      </c>
      <c r="D92" s="7">
        <f t="shared" si="4"/>
        <v>199581.19999999998</v>
      </c>
      <c r="E92">
        <f>(B92-B76)*1440</f>
        <v>6863.0000000016298</v>
      </c>
      <c r="F92" s="7">
        <f>(D92-D76)</f>
        <v>12362.699999999983</v>
      </c>
      <c r="G92" s="10">
        <f>F92/E92</f>
        <v>1.8013550925247044</v>
      </c>
    </row>
    <row r="93" spans="1:9" x14ac:dyDescent="0.25">
      <c r="A93" s="53" t="s">
        <v>29</v>
      </c>
      <c r="B93" s="4">
        <v>42205.372916666667</v>
      </c>
      <c r="C93" s="1">
        <v>285608</v>
      </c>
      <c r="D93" s="7">
        <f t="shared" si="4"/>
        <v>199925.59999999998</v>
      </c>
    </row>
    <row r="94" spans="1:9" x14ac:dyDescent="0.25">
      <c r="A94" s="53" t="s">
        <v>29</v>
      </c>
      <c r="B94" s="4">
        <v>42207.67083333333</v>
      </c>
      <c r="C94" s="1">
        <v>291705</v>
      </c>
      <c r="D94" s="7">
        <f t="shared" si="4"/>
        <v>204193.5</v>
      </c>
    </row>
    <row r="95" spans="1:9" x14ac:dyDescent="0.25">
      <c r="A95" s="53" t="s">
        <v>29</v>
      </c>
      <c r="B95" s="4">
        <v>42209.456944444442</v>
      </c>
      <c r="C95" s="1">
        <v>300380</v>
      </c>
      <c r="D95" s="7">
        <f t="shared" si="4"/>
        <v>210266</v>
      </c>
      <c r="E95">
        <f>(B95-B80)*1440</f>
        <v>6860.9999999951106</v>
      </c>
      <c r="F95" s="7">
        <f>(D95-D80)</f>
        <v>13633.900000000023</v>
      </c>
      <c r="G95" s="10">
        <f>F95/E95</f>
        <v>1.9871593062250021</v>
      </c>
    </row>
    <row r="96" spans="1:9" x14ac:dyDescent="0.25">
      <c r="A96" s="53"/>
      <c r="B96" s="4"/>
      <c r="C96" s="1"/>
      <c r="D96" s="7"/>
      <c r="E96" s="7"/>
      <c r="F96" s="12">
        <f>SUM(F86,F89,F92,F95)</f>
        <v>51083.900000000023</v>
      </c>
      <c r="G96" s="55">
        <f>SUM(G86:G95)</f>
        <v>7.4426441757008881</v>
      </c>
      <c r="H96" s="61">
        <v>42205</v>
      </c>
      <c r="I96" s="56">
        <f>F96+I81</f>
        <v>325636.5</v>
      </c>
    </row>
    <row r="97" spans="1:7" x14ac:dyDescent="0.25">
      <c r="A97" s="284" t="s">
        <v>37</v>
      </c>
      <c r="B97" s="284"/>
      <c r="C97" s="284"/>
      <c r="D97" s="284"/>
      <c r="E97" s="284"/>
      <c r="F97" s="284"/>
      <c r="G97" s="284"/>
    </row>
    <row r="98" spans="1:7" x14ac:dyDescent="0.25">
      <c r="A98" s="53" t="s">
        <v>7</v>
      </c>
      <c r="B98" t="s">
        <v>10</v>
      </c>
      <c r="C98" t="s">
        <v>20</v>
      </c>
      <c r="D98" t="s">
        <v>12</v>
      </c>
      <c r="E98" t="s">
        <v>9</v>
      </c>
      <c r="F98" t="s">
        <v>31</v>
      </c>
      <c r="G98" t="s">
        <v>32</v>
      </c>
    </row>
    <row r="99" spans="1:7" x14ac:dyDescent="0.25">
      <c r="A99" s="54" t="s">
        <v>21</v>
      </c>
      <c r="B99" s="4">
        <v>42212.404861111114</v>
      </c>
      <c r="C99" s="1">
        <v>296553</v>
      </c>
      <c r="D99" s="7">
        <f t="shared" ref="D99:D114" si="5">C99*0.7</f>
        <v>207587.09999999998</v>
      </c>
    </row>
    <row r="100" spans="1:7" x14ac:dyDescent="0.25">
      <c r="A100" s="54" t="s">
        <v>21</v>
      </c>
      <c r="B100" s="4">
        <v>42214.667361111111</v>
      </c>
      <c r="C100" s="1">
        <v>303139</v>
      </c>
      <c r="D100" s="7">
        <f t="shared" si="5"/>
        <v>212197.3</v>
      </c>
    </row>
    <row r="101" spans="1:7" x14ac:dyDescent="0.25">
      <c r="A101" s="54" t="s">
        <v>21</v>
      </c>
      <c r="B101" s="4">
        <v>42215.625</v>
      </c>
      <c r="C101" s="1">
        <v>303144</v>
      </c>
      <c r="D101" s="7">
        <f t="shared" si="5"/>
        <v>212200.8</v>
      </c>
    </row>
    <row r="102" spans="1:7" x14ac:dyDescent="0.25">
      <c r="A102" s="54" t="s">
        <v>21</v>
      </c>
      <c r="B102" s="4">
        <v>42216.526388888888</v>
      </c>
      <c r="C102" s="1">
        <v>303694</v>
      </c>
      <c r="D102" s="7">
        <f t="shared" si="5"/>
        <v>212585.8</v>
      </c>
      <c r="E102">
        <f>(B102-B86)*1440</f>
        <v>10183.000000000466</v>
      </c>
      <c r="F102" s="7">
        <f>(D102-D86)</f>
        <v>6639.5</v>
      </c>
      <c r="G102" s="10">
        <f>F102/E102</f>
        <v>0.65201806933120854</v>
      </c>
    </row>
    <row r="103" spans="1:7" x14ac:dyDescent="0.25">
      <c r="A103" s="53" t="s">
        <v>23</v>
      </c>
      <c r="B103" s="4">
        <v>42212.406944444447</v>
      </c>
      <c r="C103" s="1">
        <v>301499</v>
      </c>
      <c r="D103" s="7">
        <f t="shared" si="5"/>
        <v>211049.3</v>
      </c>
    </row>
    <row r="104" spans="1:7" x14ac:dyDescent="0.25">
      <c r="A104" s="53" t="s">
        <v>23</v>
      </c>
      <c r="B104" s="4">
        <v>42214.668749999997</v>
      </c>
      <c r="C104" s="1">
        <v>305841</v>
      </c>
      <c r="D104" s="7">
        <f t="shared" si="5"/>
        <v>214088.69999999998</v>
      </c>
    </row>
    <row r="105" spans="1:7" x14ac:dyDescent="0.25">
      <c r="A105" s="53" t="s">
        <v>23</v>
      </c>
      <c r="B105" s="4">
        <v>42215.618750000001</v>
      </c>
      <c r="C105" s="1">
        <v>310012</v>
      </c>
      <c r="D105" s="7">
        <f t="shared" si="5"/>
        <v>217008.4</v>
      </c>
    </row>
    <row r="106" spans="1:7" x14ac:dyDescent="0.25">
      <c r="A106" s="53" t="s">
        <v>23</v>
      </c>
      <c r="B106" s="4">
        <v>42216.527083333334</v>
      </c>
      <c r="C106" s="1">
        <v>311010</v>
      </c>
      <c r="D106" s="7">
        <f t="shared" si="5"/>
        <v>217707</v>
      </c>
      <c r="E106">
        <f>(B106-B89)*1440</f>
        <v>10183.000000000466</v>
      </c>
      <c r="F106" s="7">
        <f>(D106-D89)</f>
        <v>17731</v>
      </c>
      <c r="G106" s="10">
        <f>F106/E106</f>
        <v>1.7412353923204547</v>
      </c>
    </row>
    <row r="107" spans="1:7" x14ac:dyDescent="0.25">
      <c r="A107" s="54" t="s">
        <v>27</v>
      </c>
      <c r="B107" s="4">
        <v>42212.40902777778</v>
      </c>
      <c r="C107" s="1">
        <v>299365</v>
      </c>
      <c r="D107" s="7">
        <f t="shared" si="5"/>
        <v>209555.5</v>
      </c>
    </row>
    <row r="108" spans="1:7" x14ac:dyDescent="0.25">
      <c r="A108" s="54" t="s">
        <v>27</v>
      </c>
      <c r="B108" s="4">
        <v>42214.67083333333</v>
      </c>
      <c r="C108" s="1">
        <v>308985</v>
      </c>
      <c r="D108" s="7">
        <f t="shared" si="5"/>
        <v>216289.5</v>
      </c>
    </row>
    <row r="109" spans="1:7" x14ac:dyDescent="0.25">
      <c r="A109" s="54" t="s">
        <v>27</v>
      </c>
      <c r="B109" s="4">
        <v>42215.619444444441</v>
      </c>
      <c r="C109" s="1">
        <v>305847</v>
      </c>
      <c r="D109" s="7">
        <f t="shared" si="5"/>
        <v>214092.9</v>
      </c>
    </row>
    <row r="110" spans="1:7" x14ac:dyDescent="0.25">
      <c r="A110" s="54" t="s">
        <v>27</v>
      </c>
      <c r="B110" s="4">
        <v>42216.527777777781</v>
      </c>
      <c r="C110" s="1">
        <v>306063</v>
      </c>
      <c r="D110" s="7">
        <f t="shared" si="5"/>
        <v>214244.09999999998</v>
      </c>
      <c r="E110">
        <f>(B110-B92)*1440</f>
        <v>10183.000000000466</v>
      </c>
      <c r="F110" s="7">
        <f>(D110-D92)</f>
        <v>14662.899999999994</v>
      </c>
      <c r="G110" s="10">
        <f>F110/E110</f>
        <v>1.4399391142098914</v>
      </c>
    </row>
    <row r="111" spans="1:7" x14ac:dyDescent="0.25">
      <c r="A111" s="53" t="s">
        <v>29</v>
      </c>
      <c r="B111" s="4">
        <v>42212.410416666666</v>
      </c>
      <c r="C111" s="1">
        <v>317513</v>
      </c>
      <c r="D111" s="7">
        <f t="shared" si="5"/>
        <v>222259.09999999998</v>
      </c>
    </row>
    <row r="112" spans="1:7" x14ac:dyDescent="0.25">
      <c r="A112" s="53" t="s">
        <v>29</v>
      </c>
      <c r="B112" s="4">
        <v>42214.670138888891</v>
      </c>
      <c r="C112" s="1">
        <v>324254</v>
      </c>
      <c r="D112" s="7">
        <f t="shared" si="5"/>
        <v>226977.8</v>
      </c>
    </row>
    <row r="113" spans="1:9" x14ac:dyDescent="0.25">
      <c r="A113" s="53" t="s">
        <v>29</v>
      </c>
      <c r="B113" s="4">
        <v>42215.620138888888</v>
      </c>
      <c r="C113" s="1">
        <v>325713</v>
      </c>
      <c r="D113" s="7">
        <f t="shared" si="5"/>
        <v>227999.09999999998</v>
      </c>
    </row>
    <row r="114" spans="1:9" x14ac:dyDescent="0.25">
      <c r="A114" s="53" t="s">
        <v>29</v>
      </c>
      <c r="B114" s="4">
        <v>42216.52847222222</v>
      </c>
      <c r="C114" s="1">
        <v>326104</v>
      </c>
      <c r="D114" s="7">
        <f t="shared" si="5"/>
        <v>228272.8</v>
      </c>
      <c r="E114">
        <f>(B114-B95)*1440</f>
        <v>10183.000000000466</v>
      </c>
      <c r="F114" s="7">
        <f>(D114-D95)</f>
        <v>18006.799999999988</v>
      </c>
      <c r="G114" s="10">
        <f>F114/E114</f>
        <v>1.7683197486005269</v>
      </c>
    </row>
    <row r="115" spans="1:9" x14ac:dyDescent="0.25">
      <c r="A115" s="53"/>
      <c r="B115" s="4"/>
      <c r="C115" s="1"/>
      <c r="D115" s="7"/>
      <c r="E115" s="7"/>
      <c r="F115" s="12">
        <f>SUM(F102,F106,F110,F114)</f>
        <v>57040.199999999983</v>
      </c>
      <c r="G115" s="55">
        <f>SUM(G101:G114)</f>
        <v>5.6015123244620817</v>
      </c>
      <c r="H115" s="61">
        <v>42212</v>
      </c>
      <c r="I115" s="56">
        <f>F115+I96</f>
        <v>382676.69999999995</v>
      </c>
    </row>
    <row r="116" spans="1:9" x14ac:dyDescent="0.25">
      <c r="A116" s="284" t="s">
        <v>38</v>
      </c>
      <c r="B116" s="284"/>
      <c r="C116" s="284"/>
      <c r="D116" s="284"/>
      <c r="E116" s="284"/>
      <c r="F116" s="284"/>
      <c r="G116" s="284"/>
    </row>
    <row r="117" spans="1:9" x14ac:dyDescent="0.25">
      <c r="A117" s="53" t="s">
        <v>7</v>
      </c>
      <c r="B117" t="s">
        <v>10</v>
      </c>
      <c r="C117" t="s">
        <v>20</v>
      </c>
      <c r="D117" t="s">
        <v>12</v>
      </c>
      <c r="E117" t="s">
        <v>9</v>
      </c>
      <c r="F117" t="s">
        <v>31</v>
      </c>
      <c r="G117" t="s">
        <v>32</v>
      </c>
    </row>
    <row r="118" spans="1:9" x14ac:dyDescent="0.25">
      <c r="A118" s="54" t="s">
        <v>21</v>
      </c>
      <c r="B118" s="4">
        <v>42219.443055555559</v>
      </c>
      <c r="C118" s="1">
        <v>308084</v>
      </c>
      <c r="D118" s="7">
        <f>C118*0.7</f>
        <v>215658.8</v>
      </c>
    </row>
    <row r="119" spans="1:9" x14ac:dyDescent="0.25">
      <c r="A119" s="54" t="s">
        <v>21</v>
      </c>
      <c r="B119" s="4">
        <v>42220.540972222225</v>
      </c>
      <c r="C119" s="1">
        <v>309182</v>
      </c>
      <c r="D119" s="7">
        <f t="shared" ref="D119:D156" si="6">C119*0.7</f>
        <v>216427.4</v>
      </c>
    </row>
    <row r="120" spans="1:9" x14ac:dyDescent="0.25">
      <c r="A120" s="54" t="s">
        <v>21</v>
      </c>
      <c r="B120" s="4">
        <v>42221.415277777778</v>
      </c>
      <c r="C120" s="1">
        <v>311281</v>
      </c>
      <c r="D120" s="7">
        <f t="shared" si="6"/>
        <v>217896.69999999998</v>
      </c>
    </row>
    <row r="121" spans="1:9" x14ac:dyDescent="0.25">
      <c r="A121" s="54" t="s">
        <v>21</v>
      </c>
      <c r="B121" s="4">
        <v>42223.35833333333</v>
      </c>
      <c r="C121" s="1">
        <v>315607</v>
      </c>
      <c r="D121" s="7">
        <f t="shared" si="6"/>
        <v>220924.9</v>
      </c>
    </row>
    <row r="122" spans="1:9" x14ac:dyDescent="0.25">
      <c r="A122" s="54" t="s">
        <v>21</v>
      </c>
      <c r="B122" s="4">
        <v>42224.326388888891</v>
      </c>
      <c r="C122" s="1">
        <v>316346</v>
      </c>
      <c r="D122" s="7">
        <f t="shared" si="6"/>
        <v>221442.19999999998</v>
      </c>
      <c r="E122">
        <f>(B122-B102)*1440</f>
        <v>11232.000000004191</v>
      </c>
      <c r="F122" s="7">
        <f>(D122-D102)</f>
        <v>8856.3999999999942</v>
      </c>
      <c r="G122" s="10">
        <f>F122/E122</f>
        <v>0.78849715099685624</v>
      </c>
    </row>
    <row r="123" spans="1:9" x14ac:dyDescent="0.25">
      <c r="A123" s="53" t="s">
        <v>22</v>
      </c>
      <c r="B123" s="4">
        <v>42219.512499999997</v>
      </c>
      <c r="C123" s="1">
        <v>38829</v>
      </c>
      <c r="D123" s="7">
        <f t="shared" si="6"/>
        <v>27180.3</v>
      </c>
    </row>
    <row r="124" spans="1:9" x14ac:dyDescent="0.25">
      <c r="A124" s="53" t="s">
        <v>22</v>
      </c>
      <c r="B124" s="4">
        <v>42220.540972222225</v>
      </c>
      <c r="C124" s="1">
        <v>38829</v>
      </c>
      <c r="D124" s="7">
        <f t="shared" si="6"/>
        <v>27180.3</v>
      </c>
    </row>
    <row r="125" spans="1:9" x14ac:dyDescent="0.25">
      <c r="A125" s="53" t="s">
        <v>22</v>
      </c>
      <c r="B125" s="4">
        <v>42223.373611111114</v>
      </c>
      <c r="C125" s="1">
        <v>38854</v>
      </c>
      <c r="D125" s="7">
        <f t="shared" si="6"/>
        <v>27197.8</v>
      </c>
    </row>
    <row r="126" spans="1:9" x14ac:dyDescent="0.25">
      <c r="A126" s="53" t="s">
        <v>22</v>
      </c>
      <c r="B126" s="4">
        <v>42224.326388888891</v>
      </c>
      <c r="C126" s="1">
        <v>40155</v>
      </c>
      <c r="D126" s="7">
        <f t="shared" si="6"/>
        <v>28108.5</v>
      </c>
      <c r="E126">
        <f>(B126-B123)*1440</f>
        <v>6932.0000000065193</v>
      </c>
      <c r="F126" s="7">
        <f>(D126-D123)</f>
        <v>928.20000000000073</v>
      </c>
      <c r="G126" s="10">
        <f>F126/E126</f>
        <v>0.13390075014413269</v>
      </c>
    </row>
    <row r="127" spans="1:9" x14ac:dyDescent="0.25">
      <c r="A127" s="54" t="s">
        <v>23</v>
      </c>
      <c r="B127" s="4">
        <v>42219.441666666666</v>
      </c>
      <c r="C127" s="1">
        <v>317738</v>
      </c>
      <c r="D127" s="7">
        <f t="shared" si="6"/>
        <v>222416.59999999998</v>
      </c>
    </row>
    <row r="128" spans="1:9" x14ac:dyDescent="0.25">
      <c r="A128" s="54" t="s">
        <v>23</v>
      </c>
      <c r="B128" s="4">
        <v>42220.541666666664</v>
      </c>
      <c r="C128" s="1">
        <v>320537</v>
      </c>
      <c r="D128" s="7">
        <f t="shared" si="6"/>
        <v>224375.9</v>
      </c>
    </row>
    <row r="129" spans="1:7" x14ac:dyDescent="0.25">
      <c r="A129" s="54" t="s">
        <v>23</v>
      </c>
      <c r="B129" s="4">
        <v>42221.415972222225</v>
      </c>
      <c r="C129" s="1">
        <v>323379</v>
      </c>
      <c r="D129" s="7">
        <f t="shared" si="6"/>
        <v>226365.3</v>
      </c>
    </row>
    <row r="130" spans="1:7" x14ac:dyDescent="0.25">
      <c r="A130" s="54" t="s">
        <v>23</v>
      </c>
      <c r="B130" s="4">
        <v>42223.375694444447</v>
      </c>
      <c r="C130" s="1">
        <v>329258</v>
      </c>
      <c r="D130" s="7">
        <f t="shared" si="6"/>
        <v>230480.59999999998</v>
      </c>
    </row>
    <row r="131" spans="1:7" x14ac:dyDescent="0.25">
      <c r="A131" s="54" t="s">
        <v>23</v>
      </c>
      <c r="B131" s="4">
        <v>42224.32708333333</v>
      </c>
      <c r="C131" s="1">
        <v>331256</v>
      </c>
      <c r="D131" s="7">
        <f t="shared" si="6"/>
        <v>231879.19999999998</v>
      </c>
      <c r="E131">
        <f>(B131-B106)*1440</f>
        <v>11231.999999993714</v>
      </c>
      <c r="F131" s="7">
        <f>(D131-D106)</f>
        <v>14172.199999999983</v>
      </c>
      <c r="G131" s="10">
        <f>F131/E131</f>
        <v>1.2617699430206477</v>
      </c>
    </row>
    <row r="132" spans="1:7" x14ac:dyDescent="0.25">
      <c r="A132" s="53" t="s">
        <v>24</v>
      </c>
      <c r="B132" s="4">
        <v>42219.515277777777</v>
      </c>
      <c r="C132" s="1">
        <v>29847</v>
      </c>
      <c r="D132" s="7">
        <f t="shared" si="6"/>
        <v>20892.899999999998</v>
      </c>
    </row>
    <row r="133" spans="1:7" x14ac:dyDescent="0.25">
      <c r="A133" s="53" t="s">
        <v>24</v>
      </c>
      <c r="B133" s="4">
        <v>42220.542361111111</v>
      </c>
      <c r="C133" s="1">
        <v>29847</v>
      </c>
      <c r="D133" s="7">
        <f t="shared" si="6"/>
        <v>20892.899999999998</v>
      </c>
    </row>
    <row r="134" spans="1:7" x14ac:dyDescent="0.25">
      <c r="A134" s="53" t="s">
        <v>24</v>
      </c>
      <c r="B134" s="4">
        <v>42223.361805555556</v>
      </c>
      <c r="C134" s="1">
        <v>29979</v>
      </c>
      <c r="D134" s="7">
        <f t="shared" si="6"/>
        <v>20985.3</v>
      </c>
    </row>
    <row r="135" spans="1:7" x14ac:dyDescent="0.25">
      <c r="A135" s="53" t="s">
        <v>24</v>
      </c>
      <c r="B135" s="4">
        <v>42224.328472222223</v>
      </c>
      <c r="C135" s="1">
        <v>38837</v>
      </c>
      <c r="D135" s="7">
        <f t="shared" si="6"/>
        <v>27185.899999999998</v>
      </c>
      <c r="E135">
        <f>(B135-B132)*1440</f>
        <v>6931.0000000032596</v>
      </c>
      <c r="F135" s="7">
        <f>(D135-D132)</f>
        <v>6293</v>
      </c>
      <c r="G135" s="10">
        <f>F135/E135</f>
        <v>0.90794979079455207</v>
      </c>
    </row>
    <row r="136" spans="1:7" x14ac:dyDescent="0.25">
      <c r="A136" s="54" t="s">
        <v>25</v>
      </c>
      <c r="B136" s="4">
        <v>42219.515972222223</v>
      </c>
      <c r="C136" s="1">
        <v>113488</v>
      </c>
      <c r="D136" s="7">
        <f t="shared" si="6"/>
        <v>79441.599999999991</v>
      </c>
    </row>
    <row r="137" spans="1:7" x14ac:dyDescent="0.25">
      <c r="A137" s="54" t="s">
        <v>25</v>
      </c>
      <c r="B137" s="4">
        <v>42220.542361111111</v>
      </c>
      <c r="C137" s="1">
        <v>113448</v>
      </c>
      <c r="D137" s="7">
        <f t="shared" si="6"/>
        <v>79413.599999999991</v>
      </c>
    </row>
    <row r="138" spans="1:7" x14ac:dyDescent="0.25">
      <c r="A138" s="54" t="s">
        <v>25</v>
      </c>
      <c r="B138" s="4">
        <v>42223.37222222222</v>
      </c>
      <c r="C138" s="1">
        <v>113528</v>
      </c>
      <c r="D138" s="7">
        <f t="shared" si="6"/>
        <v>79469.599999999991</v>
      </c>
    </row>
    <row r="139" spans="1:7" x14ac:dyDescent="0.25">
      <c r="A139" s="54" t="s">
        <v>25</v>
      </c>
      <c r="B139" s="4">
        <v>42224.32708333333</v>
      </c>
      <c r="C139" s="1">
        <v>114947</v>
      </c>
      <c r="D139" s="7">
        <f t="shared" si="6"/>
        <v>80462.899999999994</v>
      </c>
      <c r="E139">
        <f>(B139-B136)*1440</f>
        <v>6927.9999999934807</v>
      </c>
      <c r="F139" s="7">
        <f>(D139-D136)</f>
        <v>1021.3000000000029</v>
      </c>
      <c r="G139" s="10">
        <f>F139/E139</f>
        <v>0.14741628175533544</v>
      </c>
    </row>
    <row r="140" spans="1:7" x14ac:dyDescent="0.25">
      <c r="A140" s="53" t="s">
        <v>26</v>
      </c>
      <c r="B140" s="4">
        <v>42219.513888888891</v>
      </c>
      <c r="C140" s="1">
        <v>1559</v>
      </c>
      <c r="D140" s="7">
        <f t="shared" si="6"/>
        <v>1091.3</v>
      </c>
    </row>
    <row r="141" spans="1:7" x14ac:dyDescent="0.25">
      <c r="A141" s="53" t="s">
        <v>26</v>
      </c>
      <c r="B141" s="4">
        <v>42220.543055555558</v>
      </c>
      <c r="C141" s="1">
        <v>1559</v>
      </c>
      <c r="D141" s="7">
        <f t="shared" si="6"/>
        <v>1091.3</v>
      </c>
    </row>
    <row r="142" spans="1:7" x14ac:dyDescent="0.25">
      <c r="A142" s="53" t="s">
        <v>26</v>
      </c>
      <c r="B142" s="4">
        <v>42223.37777777778</v>
      </c>
      <c r="C142" s="1">
        <v>1577</v>
      </c>
      <c r="D142" s="7">
        <f t="shared" si="6"/>
        <v>1103.8999999999999</v>
      </c>
    </row>
    <row r="143" spans="1:7" x14ac:dyDescent="0.25">
      <c r="A143" s="54" t="s">
        <v>27</v>
      </c>
      <c r="B143" s="4">
        <v>42219.443055555559</v>
      </c>
      <c r="C143" s="1">
        <v>310346</v>
      </c>
      <c r="D143" s="7">
        <f t="shared" si="6"/>
        <v>217242.19999999998</v>
      </c>
      <c r="E143">
        <f>(B142-B140)*1440</f>
        <v>5564.0000000002328</v>
      </c>
      <c r="F143" s="7">
        <f>(D142-D140)</f>
        <v>12.599999999999909</v>
      </c>
      <c r="G143" s="10">
        <f>F143/E143</f>
        <v>2.2645578720343965E-3</v>
      </c>
    </row>
    <row r="144" spans="1:7" x14ac:dyDescent="0.25">
      <c r="A144" s="54" t="s">
        <v>27</v>
      </c>
      <c r="B144" s="4">
        <v>42220.543749999997</v>
      </c>
      <c r="C144" s="1">
        <v>312401</v>
      </c>
      <c r="D144" s="7">
        <f t="shared" si="6"/>
        <v>218680.69999999998</v>
      </c>
    </row>
    <row r="145" spans="1:9" x14ac:dyDescent="0.25">
      <c r="A145" s="54" t="s">
        <v>27</v>
      </c>
      <c r="B145" s="4">
        <v>42221.415277777778</v>
      </c>
      <c r="C145" s="1">
        <v>313975</v>
      </c>
      <c r="D145" s="7">
        <f t="shared" si="6"/>
        <v>219782.5</v>
      </c>
    </row>
    <row r="146" spans="1:9" x14ac:dyDescent="0.25">
      <c r="A146" s="54" t="s">
        <v>27</v>
      </c>
      <c r="B146" s="4">
        <v>42223.364583333336</v>
      </c>
      <c r="C146" s="1">
        <v>317269</v>
      </c>
      <c r="D146" s="7">
        <f t="shared" si="6"/>
        <v>222088.3</v>
      </c>
    </row>
    <row r="147" spans="1:9" x14ac:dyDescent="0.25">
      <c r="A147" s="54" t="s">
        <v>27</v>
      </c>
      <c r="B147" s="4">
        <v>42224.328472222223</v>
      </c>
      <c r="C147" s="1">
        <v>319139</v>
      </c>
      <c r="D147" s="7">
        <f t="shared" si="6"/>
        <v>223397.3</v>
      </c>
      <c r="E147">
        <f>(B147-B110)*1440</f>
        <v>11232.999999996973</v>
      </c>
      <c r="F147" s="7">
        <f>(D147-D110)</f>
        <v>9153.2000000000116</v>
      </c>
      <c r="G147" s="10">
        <f>F147/E147</f>
        <v>0.81484910531491839</v>
      </c>
    </row>
    <row r="148" spans="1:9" x14ac:dyDescent="0.25">
      <c r="A148" s="53" t="s">
        <v>28</v>
      </c>
      <c r="B148" s="4">
        <v>42219.51458333333</v>
      </c>
      <c r="C148" s="1">
        <v>37279</v>
      </c>
      <c r="D148" s="7">
        <f t="shared" si="6"/>
        <v>26095.3</v>
      </c>
    </row>
    <row r="149" spans="1:9" x14ac:dyDescent="0.25">
      <c r="A149" s="53" t="s">
        <v>28</v>
      </c>
      <c r="B149" s="4">
        <v>42220.544444444444</v>
      </c>
      <c r="C149" s="1">
        <v>37279</v>
      </c>
      <c r="D149" s="7">
        <f t="shared" si="6"/>
        <v>26095.3</v>
      </c>
    </row>
    <row r="150" spans="1:9" x14ac:dyDescent="0.25">
      <c r="A150" s="53" t="s">
        <v>28</v>
      </c>
      <c r="B150" s="4">
        <v>42223.370138888888</v>
      </c>
      <c r="C150" s="1">
        <v>37406</v>
      </c>
      <c r="D150" s="7">
        <f t="shared" si="6"/>
        <v>26184.199999999997</v>
      </c>
    </row>
    <row r="151" spans="1:9" x14ac:dyDescent="0.25">
      <c r="A151" s="53" t="s">
        <v>28</v>
      </c>
      <c r="B151" s="4">
        <v>42224.32916666667</v>
      </c>
      <c r="C151" s="1">
        <v>39192</v>
      </c>
      <c r="D151" s="7">
        <f t="shared" si="6"/>
        <v>27434.399999999998</v>
      </c>
      <c r="E151">
        <f>(B151-B148)*1440</f>
        <v>6933.0000000097789</v>
      </c>
      <c r="F151" s="7">
        <f>(D151-D148)</f>
        <v>1339.0999999999985</v>
      </c>
      <c r="G151" s="10">
        <f>F151/E151</f>
        <v>0.19314870907227893</v>
      </c>
    </row>
    <row r="152" spans="1:9" x14ac:dyDescent="0.25">
      <c r="A152" s="54" t="s">
        <v>29</v>
      </c>
      <c r="B152" s="4">
        <v>42219.442361111112</v>
      </c>
      <c r="C152" s="1">
        <v>330690</v>
      </c>
      <c r="D152" s="7">
        <f t="shared" si="6"/>
        <v>231482.99999999997</v>
      </c>
    </row>
    <row r="153" spans="1:9" x14ac:dyDescent="0.25">
      <c r="A153" s="54" t="s">
        <v>29</v>
      </c>
      <c r="B153" s="4">
        <v>42220.544444444444</v>
      </c>
      <c r="C153" s="1">
        <v>332391</v>
      </c>
      <c r="D153" s="7">
        <f t="shared" si="6"/>
        <v>232673.69999999998</v>
      </c>
    </row>
    <row r="154" spans="1:9" x14ac:dyDescent="0.25">
      <c r="A154" s="54" t="s">
        <v>29</v>
      </c>
      <c r="B154" s="4">
        <v>42221.414583333331</v>
      </c>
      <c r="C154" s="1">
        <v>334284</v>
      </c>
      <c r="D154" s="7">
        <f t="shared" si="6"/>
        <v>233998.8</v>
      </c>
    </row>
    <row r="155" spans="1:9" x14ac:dyDescent="0.25">
      <c r="A155" s="54" t="s">
        <v>29</v>
      </c>
      <c r="B155" s="4">
        <v>42223.377083333333</v>
      </c>
      <c r="C155" s="1">
        <v>338543</v>
      </c>
      <c r="D155" s="7">
        <f t="shared" si="6"/>
        <v>236980.09999999998</v>
      </c>
    </row>
    <row r="156" spans="1:9" x14ac:dyDescent="0.25">
      <c r="A156" s="54" t="s">
        <v>29</v>
      </c>
      <c r="B156" s="4">
        <v>42224.32916666667</v>
      </c>
      <c r="C156" s="1">
        <v>339567</v>
      </c>
      <c r="D156" s="7">
        <f t="shared" si="6"/>
        <v>237696.9</v>
      </c>
      <c r="E156">
        <f>(B156-B114)*1440</f>
        <v>11233.000000007451</v>
      </c>
      <c r="F156" s="7">
        <f>(D156-D114)</f>
        <v>9424.1000000000058</v>
      </c>
      <c r="G156" s="10">
        <f>F156/E156</f>
        <v>0.83896554793855205</v>
      </c>
    </row>
    <row r="157" spans="1:9" x14ac:dyDescent="0.25">
      <c r="A157" s="53"/>
      <c r="E157" s="7"/>
      <c r="F157" s="12">
        <f>SUM(F122,F126,F131,F135,F139,F147,F151,F156,F143)</f>
        <v>51200.099999999991</v>
      </c>
      <c r="G157" s="55">
        <f>SUM(G122:G156)</f>
        <v>5.0887618369093079</v>
      </c>
      <c r="H157" s="61">
        <v>42219</v>
      </c>
      <c r="I157" s="56">
        <f>F157+I115</f>
        <v>433876.79999999993</v>
      </c>
    </row>
    <row r="158" spans="1:9" x14ac:dyDescent="0.25">
      <c r="A158" s="284" t="s">
        <v>39</v>
      </c>
      <c r="B158" s="284"/>
      <c r="C158" s="284"/>
      <c r="D158" s="284"/>
      <c r="E158" s="284"/>
      <c r="F158" s="284"/>
      <c r="G158" s="284"/>
    </row>
    <row r="159" spans="1:9" x14ac:dyDescent="0.25">
      <c r="A159" s="53" t="s">
        <v>7</v>
      </c>
      <c r="B159" t="s">
        <v>10</v>
      </c>
      <c r="C159" t="s">
        <v>20</v>
      </c>
      <c r="D159" t="s">
        <v>12</v>
      </c>
      <c r="E159" t="s">
        <v>9</v>
      </c>
      <c r="F159" t="s">
        <v>31</v>
      </c>
      <c r="G159" t="s">
        <v>32</v>
      </c>
    </row>
    <row r="160" spans="1:9" x14ac:dyDescent="0.25">
      <c r="A160" s="54" t="s">
        <v>21</v>
      </c>
      <c r="B160" s="4">
        <v>42226.57916666667</v>
      </c>
      <c r="C160" s="1">
        <v>318427</v>
      </c>
      <c r="D160" s="7">
        <f t="shared" ref="D160:D181" si="7">C160*0.7</f>
        <v>222898.9</v>
      </c>
    </row>
    <row r="161" spans="1:7" x14ac:dyDescent="0.25">
      <c r="A161" s="54" t="s">
        <v>21</v>
      </c>
      <c r="B161" s="4">
        <v>42228.350694444445</v>
      </c>
      <c r="C161" s="1">
        <v>322994</v>
      </c>
      <c r="D161" s="7">
        <f t="shared" si="7"/>
        <v>226095.8</v>
      </c>
    </row>
    <row r="162" spans="1:7" x14ac:dyDescent="0.25">
      <c r="A162" s="54" t="s">
        <v>21</v>
      </c>
      <c r="B162" s="4">
        <v>42230.443749999999</v>
      </c>
      <c r="C162" s="1">
        <v>330367</v>
      </c>
      <c r="D162" s="7">
        <f t="shared" si="7"/>
        <v>231256.9</v>
      </c>
      <c r="E162">
        <f>(B162-B122)*1440</f>
        <v>8808.9999999955762</v>
      </c>
      <c r="F162" s="7">
        <f>(D162-D122)</f>
        <v>9814.7000000000116</v>
      </c>
      <c r="G162" s="10">
        <f>F162/E162</f>
        <v>1.1141673288687639</v>
      </c>
    </row>
    <row r="163" spans="1:7" x14ac:dyDescent="0.25">
      <c r="A163" s="53" t="s">
        <v>22</v>
      </c>
      <c r="B163" s="4">
        <v>42226.579861111109</v>
      </c>
      <c r="C163" s="1">
        <v>45517</v>
      </c>
      <c r="D163" s="7">
        <f t="shared" si="7"/>
        <v>31861.899999999998</v>
      </c>
    </row>
    <row r="164" spans="1:7" x14ac:dyDescent="0.25">
      <c r="A164" s="53" t="s">
        <v>22</v>
      </c>
      <c r="B164" s="4">
        <v>42228.351388888892</v>
      </c>
      <c r="C164" s="1">
        <v>51660</v>
      </c>
      <c r="D164" s="7">
        <f t="shared" si="7"/>
        <v>36162</v>
      </c>
    </row>
    <row r="165" spans="1:7" x14ac:dyDescent="0.25">
      <c r="A165" s="53" t="s">
        <v>22</v>
      </c>
      <c r="B165" s="4">
        <v>42230.444444444445</v>
      </c>
      <c r="C165" s="1">
        <v>56778</v>
      </c>
      <c r="D165" s="7">
        <f t="shared" si="7"/>
        <v>39744.6</v>
      </c>
      <c r="E165">
        <f>(B165-B126)*1440</f>
        <v>8809.9999999988358</v>
      </c>
      <c r="F165" s="7">
        <f>(D165-D126)</f>
        <v>11636.099999999999</v>
      </c>
      <c r="G165" s="10">
        <f>F165/E165</f>
        <v>1.3207832009082334</v>
      </c>
    </row>
    <row r="166" spans="1:7" x14ac:dyDescent="0.25">
      <c r="A166" s="54" t="s">
        <v>23</v>
      </c>
      <c r="B166" s="4">
        <v>42226.580555555556</v>
      </c>
      <c r="C166" s="1">
        <v>339201</v>
      </c>
      <c r="D166" s="7">
        <f t="shared" si="7"/>
        <v>237440.69999999998</v>
      </c>
    </row>
    <row r="167" spans="1:7" x14ac:dyDescent="0.25">
      <c r="A167" s="54" t="s">
        <v>23</v>
      </c>
      <c r="B167" s="4">
        <v>42228.352083333331</v>
      </c>
      <c r="C167" s="1">
        <v>347195</v>
      </c>
      <c r="D167" s="7">
        <f t="shared" si="7"/>
        <v>243036.49999999997</v>
      </c>
    </row>
    <row r="168" spans="1:7" x14ac:dyDescent="0.25">
      <c r="A168" s="54" t="s">
        <v>23</v>
      </c>
      <c r="B168" s="4">
        <v>42230.444444444445</v>
      </c>
      <c r="C168" s="1">
        <v>356117</v>
      </c>
      <c r="D168" s="7">
        <f t="shared" si="7"/>
        <v>249281.9</v>
      </c>
      <c r="E168">
        <f>(B168-B131)*1440</f>
        <v>8809.0000000060536</v>
      </c>
      <c r="F168" s="7">
        <f>(D168-D131)</f>
        <v>17402.700000000012</v>
      </c>
      <c r="G168" s="10">
        <f>F168/E168</f>
        <v>1.9755590872957263</v>
      </c>
    </row>
    <row r="169" spans="1:7" x14ac:dyDescent="0.25">
      <c r="A169" s="53" t="s">
        <v>24</v>
      </c>
      <c r="B169" s="4">
        <v>42226.581250000003</v>
      </c>
      <c r="C169" s="1">
        <v>69853</v>
      </c>
      <c r="D169" s="7">
        <f t="shared" si="7"/>
        <v>48897.1</v>
      </c>
      <c r="E169">
        <f>(B169-B135)*1440</f>
        <v>3244.0000000025611</v>
      </c>
      <c r="F169" s="7">
        <f>(D169-D135)</f>
        <v>21711.200000000001</v>
      </c>
      <c r="G169" s="10">
        <f>F169/E169</f>
        <v>6.6927250308208572</v>
      </c>
    </row>
    <row r="170" spans="1:7" x14ac:dyDescent="0.25">
      <c r="A170" s="54" t="s">
        <v>25</v>
      </c>
      <c r="B170" s="4">
        <v>42226.581944444442</v>
      </c>
      <c r="C170" s="1">
        <v>119447</v>
      </c>
      <c r="D170" s="7">
        <f t="shared" si="7"/>
        <v>83612.899999999994</v>
      </c>
    </row>
    <row r="171" spans="1:7" x14ac:dyDescent="0.25">
      <c r="A171" s="54" t="s">
        <v>25</v>
      </c>
      <c r="B171" s="4">
        <v>42228.352777777778</v>
      </c>
      <c r="C171" s="1">
        <v>137565</v>
      </c>
      <c r="D171" s="7">
        <f t="shared" si="7"/>
        <v>96295.5</v>
      </c>
    </row>
    <row r="172" spans="1:7" x14ac:dyDescent="0.25">
      <c r="A172" s="54" t="s">
        <v>25</v>
      </c>
      <c r="B172" s="4">
        <v>42230.445138888892</v>
      </c>
      <c r="C172" s="1">
        <v>153320</v>
      </c>
      <c r="D172" s="7">
        <f t="shared" si="7"/>
        <v>107324</v>
      </c>
      <c r="E172">
        <f>(B172-B139)*1440</f>
        <v>8810.0000000093132</v>
      </c>
      <c r="F172" s="7">
        <f>(D172-D139)</f>
        <v>26861.100000000006</v>
      </c>
      <c r="G172" s="10">
        <f>F172/E172</f>
        <v>3.0489330306437696</v>
      </c>
    </row>
    <row r="173" spans="1:7" x14ac:dyDescent="0.25">
      <c r="A173" s="53" t="s">
        <v>27</v>
      </c>
      <c r="B173" s="4">
        <v>42226.582638888889</v>
      </c>
      <c r="C173" s="1">
        <v>323908</v>
      </c>
      <c r="D173" s="7">
        <f t="shared" si="7"/>
        <v>226735.59999999998</v>
      </c>
    </row>
    <row r="174" spans="1:7" x14ac:dyDescent="0.25">
      <c r="A174" s="53" t="s">
        <v>27</v>
      </c>
      <c r="B174" s="4">
        <v>42228.352777777778</v>
      </c>
      <c r="C174" s="1">
        <v>330918</v>
      </c>
      <c r="D174" s="7">
        <f t="shared" si="7"/>
        <v>231642.59999999998</v>
      </c>
    </row>
    <row r="175" spans="1:7" x14ac:dyDescent="0.25">
      <c r="A175" s="53" t="s">
        <v>27</v>
      </c>
      <c r="B175" s="4">
        <v>42230.446527777778</v>
      </c>
      <c r="C175" s="1">
        <v>337838</v>
      </c>
      <c r="D175" s="7">
        <f t="shared" si="7"/>
        <v>236486.59999999998</v>
      </c>
      <c r="E175">
        <f>(B175-B147)*1440</f>
        <v>8809.9999999988358</v>
      </c>
      <c r="F175" s="7">
        <f>(D175-D147)</f>
        <v>13089.299999999988</v>
      </c>
      <c r="G175" s="10">
        <f>F175/E175</f>
        <v>1.4857321225881632</v>
      </c>
    </row>
    <row r="176" spans="1:7" x14ac:dyDescent="0.25">
      <c r="A176" s="54" t="s">
        <v>28</v>
      </c>
      <c r="B176" s="4">
        <v>42226.583333333336</v>
      </c>
      <c r="C176" s="1">
        <v>44388</v>
      </c>
      <c r="D176" s="7">
        <f t="shared" si="7"/>
        <v>31071.599999999999</v>
      </c>
    </row>
    <row r="177" spans="1:9" x14ac:dyDescent="0.25">
      <c r="A177" s="54" t="s">
        <v>28</v>
      </c>
      <c r="B177" s="4">
        <v>42228.353472222225</v>
      </c>
      <c r="C177" s="1">
        <v>51474</v>
      </c>
      <c r="D177" s="7">
        <f t="shared" si="7"/>
        <v>36031.799999999996</v>
      </c>
    </row>
    <row r="178" spans="1:9" x14ac:dyDescent="0.25">
      <c r="A178" s="54" t="s">
        <v>28</v>
      </c>
      <c r="B178" s="4">
        <v>42230.446527777778</v>
      </c>
      <c r="C178" s="1">
        <v>57363</v>
      </c>
      <c r="D178" s="7">
        <f t="shared" si="7"/>
        <v>40154.1</v>
      </c>
      <c r="E178">
        <f>(B178-B151)*1440</f>
        <v>8808.9999999955762</v>
      </c>
      <c r="F178" s="7">
        <f>(D178-D151)</f>
        <v>12719.7</v>
      </c>
      <c r="G178" s="10">
        <f>F178/E178</f>
        <v>1.4439436939500951</v>
      </c>
    </row>
    <row r="179" spans="1:9" x14ac:dyDescent="0.25">
      <c r="A179" s="53" t="s">
        <v>29</v>
      </c>
      <c r="B179" s="4">
        <v>42226.584027777775</v>
      </c>
      <c r="C179" s="1">
        <v>344319</v>
      </c>
      <c r="D179" s="7">
        <f t="shared" si="7"/>
        <v>241023.3</v>
      </c>
    </row>
    <row r="180" spans="1:9" x14ac:dyDescent="0.25">
      <c r="A180" s="53" t="s">
        <v>29</v>
      </c>
      <c r="B180" s="4">
        <v>42228.354166666664</v>
      </c>
      <c r="C180" s="1">
        <v>351863</v>
      </c>
      <c r="D180" s="7">
        <f t="shared" si="7"/>
        <v>246304.09999999998</v>
      </c>
    </row>
    <row r="181" spans="1:9" x14ac:dyDescent="0.25">
      <c r="A181" s="53" t="s">
        <v>29</v>
      </c>
      <c r="B181" s="4">
        <v>42230.447222222225</v>
      </c>
      <c r="C181" s="1">
        <v>360471</v>
      </c>
      <c r="D181" s="7">
        <f t="shared" si="7"/>
        <v>252329.69999999998</v>
      </c>
      <c r="E181">
        <f>(B181-B156)*1440</f>
        <v>8809.9999999988358</v>
      </c>
      <c r="F181" s="7">
        <f>(D181-D156)</f>
        <v>14632.799999999988</v>
      </c>
      <c r="G181" s="10">
        <f>F181/E181</f>
        <v>1.6609307604996506</v>
      </c>
    </row>
    <row r="182" spans="1:9" x14ac:dyDescent="0.25">
      <c r="A182" s="53"/>
      <c r="E182" s="7"/>
      <c r="F182" s="12">
        <f>SUM(F162,F165,F168,F172,F175,F178,F181,F169)</f>
        <v>127867.6</v>
      </c>
      <c r="G182" s="55">
        <f>SUM(G162:G181)</f>
        <v>18.742774255575259</v>
      </c>
      <c r="H182" s="61">
        <v>42226</v>
      </c>
      <c r="I182" s="56">
        <f>F182+I157</f>
        <v>561744.39999999991</v>
      </c>
    </row>
    <row r="183" spans="1:9" x14ac:dyDescent="0.25">
      <c r="A183" s="284" t="s">
        <v>40</v>
      </c>
      <c r="B183" s="284"/>
      <c r="C183" s="284"/>
      <c r="D183" s="284"/>
      <c r="E183" s="284"/>
      <c r="F183" s="284"/>
      <c r="G183" s="284"/>
    </row>
    <row r="184" spans="1:9" x14ac:dyDescent="0.25">
      <c r="A184" s="53" t="s">
        <v>7</v>
      </c>
      <c r="B184" t="s">
        <v>10</v>
      </c>
      <c r="C184" t="s">
        <v>20</v>
      </c>
      <c r="D184" t="s">
        <v>12</v>
      </c>
      <c r="E184" t="s">
        <v>9</v>
      </c>
      <c r="F184" t="s">
        <v>31</v>
      </c>
      <c r="G184" t="s">
        <v>32</v>
      </c>
    </row>
    <row r="185" spans="1:9" x14ac:dyDescent="0.25">
      <c r="A185" s="54" t="s">
        <v>21</v>
      </c>
      <c r="B185" s="4">
        <v>42233.421527777777</v>
      </c>
      <c r="C185" s="1">
        <v>337393</v>
      </c>
      <c r="D185" s="7">
        <f t="shared" ref="D185:D205" si="8">C185*0.7</f>
        <v>236175.09999999998</v>
      </c>
    </row>
    <row r="186" spans="1:9" x14ac:dyDescent="0.25">
      <c r="A186" s="54" t="s">
        <v>21</v>
      </c>
      <c r="B186" s="4">
        <v>42235.574305555558</v>
      </c>
      <c r="C186" s="1">
        <v>340849</v>
      </c>
      <c r="D186" s="7">
        <f t="shared" si="8"/>
        <v>238594.3</v>
      </c>
    </row>
    <row r="187" spans="1:9" x14ac:dyDescent="0.25">
      <c r="A187" s="54" t="s">
        <v>21</v>
      </c>
      <c r="B187" s="4">
        <v>42237.493055555555</v>
      </c>
      <c r="C187" s="1">
        <v>343007</v>
      </c>
      <c r="D187" s="7">
        <f t="shared" si="8"/>
        <v>240104.9</v>
      </c>
      <c r="E187">
        <f>(B187-B162)*1440</f>
        <v>10151.000000000931</v>
      </c>
      <c r="F187" s="7">
        <f>(D187-D162)</f>
        <v>8848</v>
      </c>
      <c r="G187" s="10">
        <f>F187/E187</f>
        <v>0.87163826224009344</v>
      </c>
    </row>
    <row r="188" spans="1:9" x14ac:dyDescent="0.25">
      <c r="A188" s="53" t="s">
        <v>22</v>
      </c>
      <c r="B188" s="4">
        <v>42233.421527777777</v>
      </c>
      <c r="C188" s="1">
        <v>66310</v>
      </c>
      <c r="D188" s="7">
        <f t="shared" si="8"/>
        <v>46417</v>
      </c>
    </row>
    <row r="189" spans="1:9" x14ac:dyDescent="0.25">
      <c r="A189" s="53" t="s">
        <v>22</v>
      </c>
      <c r="B189" s="4">
        <v>42235.574305555558</v>
      </c>
      <c r="C189" s="1">
        <v>77734</v>
      </c>
      <c r="D189" s="7">
        <f t="shared" si="8"/>
        <v>54413.799999999996</v>
      </c>
    </row>
    <row r="190" spans="1:9" x14ac:dyDescent="0.25">
      <c r="A190" s="53" t="s">
        <v>22</v>
      </c>
      <c r="B190" s="4">
        <v>42237.493055555555</v>
      </c>
      <c r="C190" s="1">
        <v>80818</v>
      </c>
      <c r="D190" s="7">
        <f t="shared" si="8"/>
        <v>56572.6</v>
      </c>
      <c r="E190">
        <f>(B190-B165)*1440</f>
        <v>10149.999999997672</v>
      </c>
      <c r="F190" s="7">
        <f>(D190-D165)</f>
        <v>16828</v>
      </c>
      <c r="G190" s="10">
        <f>F190/E190</f>
        <v>1.6579310344831388</v>
      </c>
    </row>
    <row r="191" spans="1:9" x14ac:dyDescent="0.25">
      <c r="A191" s="54" t="s">
        <v>23</v>
      </c>
      <c r="B191" s="4">
        <v>42233.422222222223</v>
      </c>
      <c r="C191" s="1">
        <v>369035</v>
      </c>
      <c r="D191" s="7">
        <f t="shared" si="8"/>
        <v>258324.49999999997</v>
      </c>
    </row>
    <row r="192" spans="1:9" x14ac:dyDescent="0.25">
      <c r="A192" s="54" t="s">
        <v>23</v>
      </c>
      <c r="B192" s="4">
        <v>42235.574999999997</v>
      </c>
      <c r="C192" s="1">
        <v>374998</v>
      </c>
      <c r="D192" s="7">
        <f t="shared" si="8"/>
        <v>262498.59999999998</v>
      </c>
    </row>
    <row r="193" spans="1:10" x14ac:dyDescent="0.25">
      <c r="A193" s="54" t="s">
        <v>23</v>
      </c>
      <c r="B193" s="4">
        <v>42237.493055555555</v>
      </c>
      <c r="C193" s="1">
        <v>378918</v>
      </c>
      <c r="D193" s="7">
        <f t="shared" si="8"/>
        <v>265242.59999999998</v>
      </c>
      <c r="E193">
        <f>(B193-B168)*1440</f>
        <v>10149.999999997672</v>
      </c>
      <c r="F193" s="7">
        <f>(D193-D168)</f>
        <v>15960.699999999983</v>
      </c>
      <c r="G193" s="10">
        <f>F193/E193</f>
        <v>1.5724827586210486</v>
      </c>
    </row>
    <row r="194" spans="1:10" x14ac:dyDescent="0.25">
      <c r="A194" s="53" t="s">
        <v>25</v>
      </c>
      <c r="B194" s="4">
        <v>42233.425000000003</v>
      </c>
      <c r="C194" s="1">
        <v>177401</v>
      </c>
      <c r="D194" s="7">
        <f t="shared" si="8"/>
        <v>124180.7</v>
      </c>
    </row>
    <row r="195" spans="1:10" x14ac:dyDescent="0.25">
      <c r="A195" s="53" t="s">
        <v>25</v>
      </c>
      <c r="B195" s="4">
        <v>42235.575694444444</v>
      </c>
      <c r="C195" s="1">
        <v>199017</v>
      </c>
      <c r="D195" s="7">
        <f t="shared" si="8"/>
        <v>139311.9</v>
      </c>
    </row>
    <row r="196" spans="1:10" x14ac:dyDescent="0.25">
      <c r="A196" s="53" t="s">
        <v>25</v>
      </c>
      <c r="B196" s="4">
        <v>42237.493055555555</v>
      </c>
      <c r="C196" s="1">
        <v>208294</v>
      </c>
      <c r="D196" s="7">
        <f t="shared" si="8"/>
        <v>145805.79999999999</v>
      </c>
      <c r="E196">
        <f>(B196-B172)*1440</f>
        <v>10148.999999994412</v>
      </c>
      <c r="F196" s="7">
        <f>(D196-D172)</f>
        <v>38481.799999999988</v>
      </c>
      <c r="G196" s="10">
        <f>F196/E196</f>
        <v>3.7916839097468888</v>
      </c>
    </row>
    <row r="197" spans="1:10" x14ac:dyDescent="0.25">
      <c r="A197" s="54" t="s">
        <v>27</v>
      </c>
      <c r="B197" s="4">
        <v>42233.425694444442</v>
      </c>
      <c r="C197" s="1">
        <v>348361</v>
      </c>
      <c r="D197" s="7">
        <f t="shared" si="8"/>
        <v>243852.69999999998</v>
      </c>
    </row>
    <row r="198" spans="1:10" ht="16.5" customHeight="1" x14ac:dyDescent="0.25">
      <c r="A198" s="54" t="s">
        <v>27</v>
      </c>
      <c r="B198" s="4">
        <v>42235.576388888891</v>
      </c>
      <c r="C198" s="1">
        <v>352679</v>
      </c>
      <c r="D198" s="7">
        <f t="shared" si="8"/>
        <v>246875.3</v>
      </c>
    </row>
    <row r="199" spans="1:10" ht="16.5" customHeight="1" x14ac:dyDescent="0.25">
      <c r="A199" s="54" t="s">
        <v>27</v>
      </c>
      <c r="B199" s="4">
        <v>42237.493055555555</v>
      </c>
      <c r="C199" s="1">
        <v>356821</v>
      </c>
      <c r="D199" s="7">
        <f t="shared" si="8"/>
        <v>249774.69999999998</v>
      </c>
      <c r="E199">
        <f>(B199-B175)*1440</f>
        <v>10146.99999999837</v>
      </c>
      <c r="F199" s="7">
        <f>(D199-D175)</f>
        <v>13288.100000000006</v>
      </c>
      <c r="G199" s="10">
        <f>F199/E199</f>
        <v>1.3095594757073166</v>
      </c>
    </row>
    <row r="200" spans="1:10" x14ac:dyDescent="0.25">
      <c r="A200" s="57" t="s">
        <v>28</v>
      </c>
      <c r="B200" s="14">
        <v>42233.425694444442</v>
      </c>
      <c r="C200" s="15">
        <v>65451</v>
      </c>
      <c r="D200" s="16">
        <f t="shared" si="8"/>
        <v>45815.7</v>
      </c>
    </row>
    <row r="201" spans="1:10" x14ac:dyDescent="0.25">
      <c r="A201" s="57" t="s">
        <v>28</v>
      </c>
      <c r="B201" s="14">
        <v>42235.576388888891</v>
      </c>
      <c r="C201" s="15">
        <v>71172</v>
      </c>
      <c r="D201" s="16">
        <f t="shared" si="8"/>
        <v>49820.399999999994</v>
      </c>
    </row>
    <row r="202" spans="1:10" x14ac:dyDescent="0.25">
      <c r="A202" s="53" t="s">
        <v>28</v>
      </c>
      <c r="B202" s="4">
        <v>42237.493055555555</v>
      </c>
      <c r="C202" s="1">
        <v>75009</v>
      </c>
      <c r="D202" s="16">
        <f t="shared" si="8"/>
        <v>52506.299999999996</v>
      </c>
      <c r="E202" s="13">
        <f>(B202-B178)*1440</f>
        <v>10146.99999999837</v>
      </c>
      <c r="F202" s="16">
        <f>(D202-D178)</f>
        <v>12352.199999999997</v>
      </c>
      <c r="G202" s="17">
        <f>F202/E202</f>
        <v>1.2173253178281247</v>
      </c>
    </row>
    <row r="203" spans="1:10" x14ac:dyDescent="0.25">
      <c r="A203" s="54" t="s">
        <v>29</v>
      </c>
      <c r="B203" s="4">
        <v>42233.426388888889</v>
      </c>
      <c r="C203" s="1">
        <v>372195</v>
      </c>
      <c r="D203" s="7">
        <f t="shared" si="8"/>
        <v>260536.49999999997</v>
      </c>
    </row>
    <row r="204" spans="1:10" x14ac:dyDescent="0.25">
      <c r="A204" s="54" t="s">
        <v>29</v>
      </c>
      <c r="B204" s="4">
        <v>42235.57708333333</v>
      </c>
      <c r="C204" s="1">
        <v>379715</v>
      </c>
      <c r="D204" s="7">
        <f t="shared" si="8"/>
        <v>265800.5</v>
      </c>
    </row>
    <row r="205" spans="1:10" x14ac:dyDescent="0.25">
      <c r="A205" s="54" t="s">
        <v>29</v>
      </c>
      <c r="B205" s="4">
        <v>42237.493055555555</v>
      </c>
      <c r="C205" s="1">
        <v>383415</v>
      </c>
      <c r="D205" s="7">
        <f t="shared" si="8"/>
        <v>268390.5</v>
      </c>
      <c r="E205">
        <f>(B205-B181)*1440</f>
        <v>10145.999999995111</v>
      </c>
      <c r="F205" s="7">
        <f>(D205-D181)</f>
        <v>16060.800000000017</v>
      </c>
      <c r="G205" s="10">
        <f>F205/E205</f>
        <v>1.5829686575998183</v>
      </c>
    </row>
    <row r="206" spans="1:10" x14ac:dyDescent="0.25">
      <c r="A206" s="53"/>
      <c r="B206" s="4"/>
      <c r="C206" s="1"/>
      <c r="E206" s="7"/>
      <c r="F206" s="12">
        <f>SUM(F187,F190,F193,F196,F199,F202,F205)</f>
        <v>121819.59999999999</v>
      </c>
      <c r="G206" s="55">
        <f>SUM(G187:G205)</f>
        <v>12.003589416226429</v>
      </c>
      <c r="H206" s="61">
        <v>42233</v>
      </c>
      <c r="I206" s="56">
        <f>F206+I182</f>
        <v>683563.99999999988</v>
      </c>
      <c r="J206" s="6"/>
    </row>
    <row r="207" spans="1:10" x14ac:dyDescent="0.25">
      <c r="A207" s="284" t="s">
        <v>41</v>
      </c>
      <c r="B207" s="284"/>
      <c r="C207" s="284"/>
      <c r="D207" s="284"/>
      <c r="E207" s="284"/>
      <c r="F207" s="284"/>
      <c r="G207" s="284"/>
    </row>
    <row r="208" spans="1:10" x14ac:dyDescent="0.25">
      <c r="A208" s="53" t="s">
        <v>7</v>
      </c>
      <c r="B208" t="s">
        <v>10</v>
      </c>
      <c r="C208" t="s">
        <v>20</v>
      </c>
      <c r="D208" t="s">
        <v>12</v>
      </c>
      <c r="E208" t="s">
        <v>9</v>
      </c>
      <c r="F208" t="s">
        <v>31</v>
      </c>
      <c r="G208" t="s">
        <v>32</v>
      </c>
    </row>
    <row r="209" spans="1:7" x14ac:dyDescent="0.25">
      <c r="A209" s="54" t="s">
        <v>21</v>
      </c>
      <c r="B209" s="4">
        <v>42240.75</v>
      </c>
      <c r="C209" s="1">
        <v>343526</v>
      </c>
      <c r="D209" s="7">
        <f t="shared" ref="D209:D232" si="9">C209*0.7</f>
        <v>240468.19999999998</v>
      </c>
    </row>
    <row r="210" spans="1:7" x14ac:dyDescent="0.25">
      <c r="A210" s="54" t="s">
        <v>21</v>
      </c>
      <c r="B210" s="4">
        <v>42242.352083333331</v>
      </c>
      <c r="C210" s="1">
        <v>348173</v>
      </c>
      <c r="D210" s="7">
        <f t="shared" si="9"/>
        <v>243721.09999999998</v>
      </c>
    </row>
    <row r="211" spans="1:7" x14ac:dyDescent="0.25">
      <c r="A211" s="54" t="s">
        <v>21</v>
      </c>
      <c r="B211" s="4">
        <v>42244.370138888888</v>
      </c>
      <c r="C211" s="1">
        <v>349505</v>
      </c>
      <c r="D211" s="7">
        <f t="shared" si="9"/>
        <v>244653.49999999997</v>
      </c>
      <c r="E211">
        <f>(B211-B187)*1440</f>
        <v>9902.9999999993015</v>
      </c>
      <c r="F211" s="7">
        <f>(D211-D187)</f>
        <v>4548.5999999999767</v>
      </c>
      <c r="G211" s="10">
        <f>F211/E211</f>
        <v>0.4593153589821567</v>
      </c>
    </row>
    <row r="212" spans="1:7" x14ac:dyDescent="0.25">
      <c r="A212" s="53" t="s">
        <v>22</v>
      </c>
      <c r="B212" s="4">
        <v>42240.75</v>
      </c>
      <c r="C212" s="1">
        <v>81342</v>
      </c>
      <c r="D212" s="7">
        <f t="shared" si="9"/>
        <v>56939.399999999994</v>
      </c>
    </row>
    <row r="213" spans="1:7" x14ac:dyDescent="0.25">
      <c r="A213" s="53" t="s">
        <v>22</v>
      </c>
      <c r="B213" s="4">
        <v>42242.352777777778</v>
      </c>
      <c r="C213" s="1">
        <v>89579</v>
      </c>
      <c r="D213" s="7">
        <f t="shared" si="9"/>
        <v>62705.299999999996</v>
      </c>
    </row>
    <row r="214" spans="1:7" x14ac:dyDescent="0.25">
      <c r="A214" s="53" t="s">
        <v>22</v>
      </c>
      <c r="B214" s="4">
        <v>42244.370833333334</v>
      </c>
      <c r="C214" s="1">
        <v>100883</v>
      </c>
      <c r="D214" s="7">
        <f t="shared" si="9"/>
        <v>70618.099999999991</v>
      </c>
      <c r="E214">
        <f>(B214-B190)*1440</f>
        <v>9904.0000000025611</v>
      </c>
      <c r="F214" s="7">
        <f>(D214-D190)</f>
        <v>14045.499999999993</v>
      </c>
      <c r="G214" s="10">
        <f>F214/E214</f>
        <v>1.4181643780287116</v>
      </c>
    </row>
    <row r="215" spans="1:7" x14ac:dyDescent="0.25">
      <c r="A215" s="54" t="s">
        <v>23</v>
      </c>
      <c r="B215" s="4">
        <v>42240.75</v>
      </c>
      <c r="C215" s="1">
        <v>379419</v>
      </c>
      <c r="D215" s="7">
        <f t="shared" si="9"/>
        <v>265593.3</v>
      </c>
    </row>
    <row r="216" spans="1:7" x14ac:dyDescent="0.25">
      <c r="A216" s="54" t="s">
        <v>23</v>
      </c>
      <c r="B216" s="4">
        <v>42242.353472222225</v>
      </c>
      <c r="C216" s="1">
        <v>381935</v>
      </c>
      <c r="D216" s="7">
        <f t="shared" si="9"/>
        <v>267354.5</v>
      </c>
    </row>
    <row r="217" spans="1:7" x14ac:dyDescent="0.25">
      <c r="A217" s="54" t="s">
        <v>23</v>
      </c>
      <c r="B217" s="4">
        <v>42244.370833333334</v>
      </c>
      <c r="C217" s="1">
        <v>392863</v>
      </c>
      <c r="D217" s="7">
        <f t="shared" si="9"/>
        <v>275004.09999999998</v>
      </c>
      <c r="E217">
        <f>(B217-B193)*1440</f>
        <v>9904.0000000025611</v>
      </c>
      <c r="F217" s="7">
        <f>(D217-D193)</f>
        <v>9761.5</v>
      </c>
      <c r="G217" s="10">
        <f>F217/E217</f>
        <v>0.98561187399005212</v>
      </c>
    </row>
    <row r="218" spans="1:7" x14ac:dyDescent="0.25">
      <c r="A218" s="53" t="s">
        <v>24</v>
      </c>
      <c r="B218" s="4">
        <v>42240.75</v>
      </c>
      <c r="C218" s="1">
        <v>70992</v>
      </c>
      <c r="D218" s="7">
        <f t="shared" si="9"/>
        <v>49694.399999999994</v>
      </c>
    </row>
    <row r="219" spans="1:7" x14ac:dyDescent="0.25">
      <c r="A219" s="53" t="s">
        <v>24</v>
      </c>
      <c r="B219" s="4">
        <v>42242.354166666664</v>
      </c>
      <c r="C219" s="1">
        <v>76126</v>
      </c>
      <c r="D219" s="7">
        <f t="shared" si="9"/>
        <v>53288.2</v>
      </c>
    </row>
    <row r="220" spans="1:7" x14ac:dyDescent="0.25">
      <c r="A220" s="53" t="s">
        <v>24</v>
      </c>
      <c r="B220" s="4">
        <v>42244.371527777781</v>
      </c>
      <c r="C220" s="1">
        <v>83812</v>
      </c>
      <c r="D220" s="7">
        <f t="shared" si="9"/>
        <v>58668.399999999994</v>
      </c>
      <c r="E220">
        <f>(B220-B169)*1440</f>
        <v>25618.000000000466</v>
      </c>
      <c r="F220" s="7">
        <f>(D220-D169)</f>
        <v>9771.2999999999956</v>
      </c>
      <c r="G220" s="10">
        <f>F220/E220</f>
        <v>0.38142321804980162</v>
      </c>
    </row>
    <row r="221" spans="1:7" x14ac:dyDescent="0.25">
      <c r="A221" s="54" t="s">
        <v>25</v>
      </c>
      <c r="B221" s="4">
        <v>42240.75</v>
      </c>
      <c r="C221" s="1">
        <v>208952</v>
      </c>
      <c r="D221" s="7">
        <f t="shared" si="9"/>
        <v>146266.4</v>
      </c>
    </row>
    <row r="222" spans="1:7" x14ac:dyDescent="0.25">
      <c r="A222" s="54" t="s">
        <v>25</v>
      </c>
      <c r="B222" s="4">
        <v>42242.354861111111</v>
      </c>
      <c r="C222" s="1">
        <v>221446</v>
      </c>
      <c r="D222" s="7">
        <f t="shared" si="9"/>
        <v>155012.19999999998</v>
      </c>
    </row>
    <row r="223" spans="1:7" x14ac:dyDescent="0.25">
      <c r="A223" s="54" t="s">
        <v>25</v>
      </c>
      <c r="B223" s="4">
        <v>42244.37222222222</v>
      </c>
      <c r="C223" s="1">
        <v>239754</v>
      </c>
      <c r="D223" s="7">
        <f t="shared" si="9"/>
        <v>167827.8</v>
      </c>
      <c r="E223">
        <f>(B223-B196)*1440</f>
        <v>9905.999999998603</v>
      </c>
      <c r="F223" s="7">
        <f>(D223-D196)</f>
        <v>22022</v>
      </c>
      <c r="G223" s="10">
        <f>F223/E223</f>
        <v>2.2230971128612058</v>
      </c>
    </row>
    <row r="224" spans="1:7" x14ac:dyDescent="0.25">
      <c r="A224" s="53" t="s">
        <v>27</v>
      </c>
      <c r="B224" s="4">
        <v>42240.75</v>
      </c>
      <c r="C224" s="1">
        <v>357489</v>
      </c>
      <c r="D224" s="7">
        <f t="shared" si="9"/>
        <v>250242.3</v>
      </c>
    </row>
    <row r="225" spans="1:9" x14ac:dyDescent="0.25">
      <c r="A225" s="53" t="s">
        <v>27</v>
      </c>
      <c r="B225" s="4">
        <v>42242.355555555558</v>
      </c>
      <c r="C225" s="1">
        <v>361250</v>
      </c>
      <c r="D225" s="7">
        <f t="shared" si="9"/>
        <v>252874.99999999997</v>
      </c>
    </row>
    <row r="226" spans="1:9" x14ac:dyDescent="0.25">
      <c r="A226" s="53" t="s">
        <v>27</v>
      </c>
      <c r="B226" s="4">
        <v>42244.372916666667</v>
      </c>
      <c r="C226" s="1">
        <v>366219</v>
      </c>
      <c r="D226" s="7">
        <f t="shared" si="9"/>
        <v>256353.3</v>
      </c>
      <c r="E226" s="13">
        <f>(B226-B199)*1440</f>
        <v>9907.0000000018626</v>
      </c>
      <c r="F226" s="16">
        <f>(D226-D199)</f>
        <v>6578.6000000000058</v>
      </c>
      <c r="G226" s="17">
        <f>F226/E226</f>
        <v>0.66403553043290287</v>
      </c>
    </row>
    <row r="227" spans="1:9" x14ac:dyDescent="0.25">
      <c r="A227" s="54" t="s">
        <v>28</v>
      </c>
      <c r="B227" s="4">
        <v>42240.75</v>
      </c>
      <c r="C227" s="1">
        <v>75834</v>
      </c>
      <c r="D227" s="7">
        <f t="shared" si="9"/>
        <v>53083.799999999996</v>
      </c>
    </row>
    <row r="228" spans="1:9" x14ac:dyDescent="0.25">
      <c r="A228" s="54" t="s">
        <v>28</v>
      </c>
      <c r="B228" s="4">
        <v>42242.356249999997</v>
      </c>
      <c r="C228" s="1">
        <v>78998</v>
      </c>
      <c r="D228" s="7">
        <f t="shared" si="9"/>
        <v>55298.6</v>
      </c>
    </row>
    <row r="229" spans="1:9" x14ac:dyDescent="0.25">
      <c r="A229" s="54" t="s">
        <v>28</v>
      </c>
      <c r="B229" s="4">
        <v>42244.373611111114</v>
      </c>
      <c r="C229" s="1">
        <v>85260</v>
      </c>
      <c r="D229" s="7">
        <f t="shared" si="9"/>
        <v>59681.999999999993</v>
      </c>
      <c r="E229">
        <f>(B229-B202)*1440</f>
        <v>9908.0000000051223</v>
      </c>
      <c r="F229" s="7">
        <f>(D229-D202)</f>
        <v>7175.6999999999971</v>
      </c>
      <c r="G229" s="10">
        <f>F229/E229</f>
        <v>0.72423294307592723</v>
      </c>
    </row>
    <row r="230" spans="1:9" x14ac:dyDescent="0.25">
      <c r="A230" s="53" t="s">
        <v>29</v>
      </c>
      <c r="B230" s="4">
        <v>42240.75</v>
      </c>
      <c r="C230" s="1">
        <v>383975</v>
      </c>
      <c r="D230" s="7">
        <f t="shared" si="9"/>
        <v>268782.5</v>
      </c>
    </row>
    <row r="231" spans="1:9" x14ac:dyDescent="0.25">
      <c r="A231" s="53" t="s">
        <v>29</v>
      </c>
      <c r="B231" s="4">
        <v>42242.356944444444</v>
      </c>
      <c r="C231" s="1">
        <v>390566</v>
      </c>
      <c r="D231" s="7">
        <f t="shared" si="9"/>
        <v>273396.2</v>
      </c>
    </row>
    <row r="232" spans="1:9" x14ac:dyDescent="0.25">
      <c r="A232" s="53" t="s">
        <v>29</v>
      </c>
      <c r="B232" s="4">
        <v>42244.373611111114</v>
      </c>
      <c r="C232" s="1">
        <v>398263</v>
      </c>
      <c r="D232" s="7">
        <f t="shared" si="9"/>
        <v>278784.09999999998</v>
      </c>
      <c r="E232">
        <f>(B232-B205)*1440</f>
        <v>9908.0000000051223</v>
      </c>
      <c r="F232" s="7">
        <f>(D232-D205)</f>
        <v>10393.599999999977</v>
      </c>
      <c r="G232" s="10">
        <f>F232/E232</f>
        <v>1.0490109002820553</v>
      </c>
    </row>
    <row r="233" spans="1:9" x14ac:dyDescent="0.25">
      <c r="A233" s="53"/>
      <c r="E233" s="7"/>
      <c r="F233" s="12">
        <f>SUM(F211,F214,F217,F220,F223,F226,F229,F232)</f>
        <v>84296.799999999945</v>
      </c>
      <c r="G233" s="55">
        <f>SUM(G211:G232)</f>
        <v>7.9048913157028133</v>
      </c>
      <c r="H233" s="61">
        <f>B209</f>
        <v>42240.75</v>
      </c>
      <c r="I233" s="56">
        <f>F233+I206</f>
        <v>767860.79999999981</v>
      </c>
    </row>
    <row r="234" spans="1:9" x14ac:dyDescent="0.25">
      <c r="A234" s="284" t="s">
        <v>42</v>
      </c>
      <c r="B234" s="284"/>
      <c r="C234" s="284"/>
      <c r="D234" s="284"/>
      <c r="E234" s="284"/>
      <c r="F234" s="284"/>
      <c r="G234" s="284"/>
    </row>
    <row r="235" spans="1:9" x14ac:dyDescent="0.25">
      <c r="A235" s="53" t="s">
        <v>7</v>
      </c>
      <c r="B235" t="s">
        <v>10</v>
      </c>
      <c r="C235" t="s">
        <v>20</v>
      </c>
      <c r="D235" t="s">
        <v>12</v>
      </c>
      <c r="E235" t="s">
        <v>9</v>
      </c>
      <c r="F235" t="s">
        <v>31</v>
      </c>
      <c r="G235" t="s">
        <v>32</v>
      </c>
    </row>
    <row r="236" spans="1:9" x14ac:dyDescent="0.25">
      <c r="A236" s="54" t="s">
        <v>21</v>
      </c>
      <c r="B236" s="4">
        <v>42249.332638888889</v>
      </c>
      <c r="C236" s="1">
        <v>353673</v>
      </c>
      <c r="D236" s="7">
        <f t="shared" ref="D236:D251" si="10">C236*0.7</f>
        <v>247571.09999999998</v>
      </c>
    </row>
    <row r="237" spans="1:9" x14ac:dyDescent="0.25">
      <c r="A237" s="54" t="s">
        <v>21</v>
      </c>
      <c r="B237" s="4">
        <v>42251.361805555556</v>
      </c>
      <c r="C237" s="1">
        <v>357179</v>
      </c>
      <c r="D237" s="7">
        <f t="shared" si="10"/>
        <v>250025.3</v>
      </c>
      <c r="E237">
        <f>(B237-B211)*1440</f>
        <v>10068.000000002794</v>
      </c>
      <c r="F237" s="7">
        <f>(D237-D211)</f>
        <v>5371.8000000000175</v>
      </c>
      <c r="G237" s="10">
        <f>F237/E237</f>
        <v>0.53355184743727913</v>
      </c>
    </row>
    <row r="238" spans="1:9" x14ac:dyDescent="0.25">
      <c r="A238" s="53" t="s">
        <v>22</v>
      </c>
      <c r="B238" s="4">
        <v>42249.332638888889</v>
      </c>
      <c r="C238" s="1">
        <v>119494</v>
      </c>
      <c r="D238" s="7">
        <f t="shared" si="10"/>
        <v>83645.799999999988</v>
      </c>
    </row>
    <row r="239" spans="1:9" x14ac:dyDescent="0.25">
      <c r="A239" s="53" t="s">
        <v>22</v>
      </c>
      <c r="B239" s="4">
        <v>42251.362500000003</v>
      </c>
      <c r="C239" s="1">
        <v>125744</v>
      </c>
      <c r="D239" s="7">
        <f t="shared" si="10"/>
        <v>88020.799999999988</v>
      </c>
      <c r="E239">
        <f>(B239-B214)*1440</f>
        <v>10068.000000002794</v>
      </c>
      <c r="F239" s="7">
        <f>(D239-D214)</f>
        <v>17402.699999999997</v>
      </c>
      <c r="G239" s="10">
        <f>F239/E239</f>
        <v>1.7285160905835486</v>
      </c>
    </row>
    <row r="240" spans="1:9" x14ac:dyDescent="0.25">
      <c r="A240" s="54" t="s">
        <v>23</v>
      </c>
      <c r="B240" s="4">
        <v>42249.333333333336</v>
      </c>
      <c r="C240" s="1">
        <v>417307</v>
      </c>
      <c r="D240" s="7">
        <f t="shared" si="10"/>
        <v>292114.89999999997</v>
      </c>
    </row>
    <row r="241" spans="1:9" x14ac:dyDescent="0.25">
      <c r="A241" s="54" t="s">
        <v>23</v>
      </c>
      <c r="B241" s="4">
        <v>42251.336111111108</v>
      </c>
      <c r="C241" s="1">
        <v>425750</v>
      </c>
      <c r="D241" s="7">
        <f t="shared" si="10"/>
        <v>298025</v>
      </c>
      <c r="E241">
        <f>(B241-B217)*1440</f>
        <v>10029.999999994179</v>
      </c>
      <c r="F241" s="7">
        <f>(D241-D217)</f>
        <v>23020.900000000023</v>
      </c>
      <c r="G241" s="10">
        <f>F241/E241</f>
        <v>2.2952043868408158</v>
      </c>
    </row>
    <row r="242" spans="1:9" x14ac:dyDescent="0.25">
      <c r="A242" s="53" t="s">
        <v>24</v>
      </c>
      <c r="B242" s="4">
        <v>42249.334027777775</v>
      </c>
      <c r="C242" s="1">
        <v>96376</v>
      </c>
      <c r="D242" s="7">
        <f t="shared" si="10"/>
        <v>67463.199999999997</v>
      </c>
    </row>
    <row r="243" spans="1:9" x14ac:dyDescent="0.25">
      <c r="A243" s="53" t="s">
        <v>24</v>
      </c>
      <c r="B243" s="4">
        <v>42251.363194444442</v>
      </c>
      <c r="C243" s="1">
        <v>102042</v>
      </c>
      <c r="D243" s="7">
        <f t="shared" si="10"/>
        <v>71429.399999999994</v>
      </c>
      <c r="E243">
        <f>(B243-B220)*1440</f>
        <v>10067.999999992317</v>
      </c>
      <c r="F243" s="7">
        <f>(D243-D220)</f>
        <v>12761</v>
      </c>
      <c r="G243" s="10">
        <f>F243/E243</f>
        <v>1.2674811283283411</v>
      </c>
    </row>
    <row r="244" spans="1:9" x14ac:dyDescent="0.25">
      <c r="A244" s="54" t="s">
        <v>25</v>
      </c>
      <c r="B244" s="4">
        <v>42249.334027777775</v>
      </c>
      <c r="C244" s="1">
        <v>286552</v>
      </c>
      <c r="D244" s="7">
        <f t="shared" si="10"/>
        <v>200586.4</v>
      </c>
    </row>
    <row r="245" spans="1:9" x14ac:dyDescent="0.25">
      <c r="A245" s="54" t="s">
        <v>25</v>
      </c>
      <c r="B245" s="4">
        <v>42251.363888888889</v>
      </c>
      <c r="C245" s="1">
        <v>301355</v>
      </c>
      <c r="D245" s="7">
        <f t="shared" si="10"/>
        <v>210948.5</v>
      </c>
      <c r="E245">
        <f>(B245-B223)*1440</f>
        <v>10068.000000002794</v>
      </c>
      <c r="F245" s="7">
        <f>(D245-D223)</f>
        <v>43120.700000000012</v>
      </c>
      <c r="G245" s="10">
        <f>F245/E245</f>
        <v>4.2829459674203463</v>
      </c>
    </row>
    <row r="246" spans="1:9" x14ac:dyDescent="0.25">
      <c r="A246" s="53" t="s">
        <v>27</v>
      </c>
      <c r="B246" s="4">
        <v>42249.334722222222</v>
      </c>
      <c r="C246" s="1">
        <v>380654</v>
      </c>
      <c r="D246" s="7">
        <f t="shared" si="10"/>
        <v>266457.8</v>
      </c>
    </row>
    <row r="247" spans="1:9" x14ac:dyDescent="0.25">
      <c r="A247" s="53" t="s">
        <v>27</v>
      </c>
      <c r="B247" s="4">
        <v>42251.364583333336</v>
      </c>
      <c r="C247" s="1">
        <v>386136</v>
      </c>
      <c r="D247" s="7">
        <f t="shared" si="10"/>
        <v>270295.2</v>
      </c>
      <c r="E247">
        <f>(B247-B226)*1440</f>
        <v>10068.000000002794</v>
      </c>
      <c r="F247" s="7">
        <f>(D247-D226)</f>
        <v>13941.900000000023</v>
      </c>
      <c r="G247" s="10">
        <f>F247/E247</f>
        <v>1.3847735399281043</v>
      </c>
    </row>
    <row r="248" spans="1:9" x14ac:dyDescent="0.25">
      <c r="A248" s="54" t="s">
        <v>28</v>
      </c>
      <c r="B248" s="4">
        <v>42249.335416666669</v>
      </c>
      <c r="C248" s="1">
        <v>101270</v>
      </c>
      <c r="D248" s="7">
        <f t="shared" si="10"/>
        <v>70889</v>
      </c>
    </row>
    <row r="249" spans="1:9" x14ac:dyDescent="0.25">
      <c r="A249" s="54" t="s">
        <v>28</v>
      </c>
      <c r="B249" s="4">
        <v>42251.364583333336</v>
      </c>
      <c r="C249" s="1">
        <v>105703</v>
      </c>
      <c r="D249" s="7">
        <f t="shared" si="10"/>
        <v>73992.099999999991</v>
      </c>
      <c r="E249">
        <f>(B249-B229)*1440</f>
        <v>10066.999999999534</v>
      </c>
      <c r="F249" s="7">
        <f>(D249-D229)</f>
        <v>14310.099999999999</v>
      </c>
      <c r="G249" s="10">
        <f>F249/E249</f>
        <v>1.4214860435085588</v>
      </c>
    </row>
    <row r="250" spans="1:9" x14ac:dyDescent="0.25">
      <c r="A250" s="53" t="s">
        <v>29</v>
      </c>
      <c r="B250" s="4">
        <v>42249.336111111108</v>
      </c>
      <c r="C250" s="1">
        <v>416850</v>
      </c>
      <c r="D250" s="7">
        <f t="shared" si="10"/>
        <v>291795</v>
      </c>
    </row>
    <row r="251" spans="1:9" x14ac:dyDescent="0.25">
      <c r="A251" s="53" t="s">
        <v>29</v>
      </c>
      <c r="B251" s="4">
        <v>42251.365277777775</v>
      </c>
      <c r="C251" s="1">
        <v>423456</v>
      </c>
      <c r="D251" s="7">
        <f t="shared" si="10"/>
        <v>296419.19999999995</v>
      </c>
      <c r="E251">
        <f>(B251-B232)*1440</f>
        <v>10067.999999992317</v>
      </c>
      <c r="F251" s="7">
        <f>(D251-D232)</f>
        <v>17635.099999999977</v>
      </c>
      <c r="G251" s="10">
        <f>F251/E251</f>
        <v>1.751599125944918</v>
      </c>
    </row>
    <row r="252" spans="1:9" x14ac:dyDescent="0.25">
      <c r="A252" s="53"/>
      <c r="E252" s="7"/>
      <c r="F252" s="12">
        <f>SUM(F237,F239,F241,F243,F245,F247,F249,F251)</f>
        <v>147564.20000000004</v>
      </c>
      <c r="G252" s="55">
        <f>SUM(G237:G251)</f>
        <v>14.665558129991911</v>
      </c>
      <c r="H252" s="61">
        <f>B236</f>
        <v>42249.332638888889</v>
      </c>
      <c r="I252" s="56">
        <f>F252+I233</f>
        <v>915424.99999999988</v>
      </c>
    </row>
    <row r="253" spans="1:9" x14ac:dyDescent="0.25">
      <c r="A253" s="284" t="s">
        <v>43</v>
      </c>
      <c r="B253" s="284"/>
      <c r="C253" s="284"/>
      <c r="D253" s="284"/>
      <c r="E253" s="284"/>
      <c r="F253" s="284"/>
      <c r="G253" s="284"/>
    </row>
    <row r="254" spans="1:9" x14ac:dyDescent="0.25">
      <c r="A254" s="53" t="s">
        <v>7</v>
      </c>
      <c r="B254" t="s">
        <v>10</v>
      </c>
      <c r="C254" t="s">
        <v>20</v>
      </c>
      <c r="D254" t="s">
        <v>12</v>
      </c>
      <c r="E254" t="s">
        <v>9</v>
      </c>
      <c r="F254" t="s">
        <v>31</v>
      </c>
      <c r="G254" t="s">
        <v>32</v>
      </c>
    </row>
    <row r="255" spans="1:9" x14ac:dyDescent="0.25">
      <c r="A255" s="54" t="s">
        <v>21</v>
      </c>
      <c r="B255" s="4">
        <v>42254.318749999999</v>
      </c>
      <c r="C255" s="1">
        <v>362118</v>
      </c>
      <c r="D255" s="7">
        <f t="shared" ref="D255:D275" si="11">C255*0.7</f>
        <v>253482.59999999998</v>
      </c>
    </row>
    <row r="256" spans="1:9" x14ac:dyDescent="0.25">
      <c r="A256" s="54" t="s">
        <v>21</v>
      </c>
      <c r="B256" s="4">
        <v>42256.332638888889</v>
      </c>
      <c r="C256" s="1">
        <v>366016</v>
      </c>
      <c r="D256" s="7">
        <f t="shared" si="11"/>
        <v>256211.19999999998</v>
      </c>
    </row>
    <row r="257" spans="1:7" x14ac:dyDescent="0.25">
      <c r="A257" s="54" t="s">
        <v>21</v>
      </c>
      <c r="B257" s="4">
        <v>42258.336805555555</v>
      </c>
      <c r="C257" s="1">
        <v>370117</v>
      </c>
      <c r="D257" s="7">
        <f t="shared" si="11"/>
        <v>259081.9</v>
      </c>
      <c r="E257">
        <f>(B257-B237)*1440</f>
        <v>10043.999999997905</v>
      </c>
      <c r="F257" s="7">
        <f>(D257-D237)</f>
        <v>9056.6000000000058</v>
      </c>
      <c r="G257" s="10">
        <f>F257/E257</f>
        <v>0.9016925527680103</v>
      </c>
    </row>
    <row r="258" spans="1:7" x14ac:dyDescent="0.25">
      <c r="A258" s="53" t="s">
        <v>22</v>
      </c>
      <c r="B258" s="4">
        <v>42254.322916666664</v>
      </c>
      <c r="C258" s="1">
        <v>131344</v>
      </c>
      <c r="D258" s="7">
        <f t="shared" si="11"/>
        <v>91940.799999999988</v>
      </c>
    </row>
    <row r="259" spans="1:7" x14ac:dyDescent="0.25">
      <c r="A259" s="53" t="s">
        <v>22</v>
      </c>
      <c r="B259" s="4">
        <v>42256.333333333336</v>
      </c>
      <c r="C259" s="1">
        <v>140056</v>
      </c>
      <c r="D259" s="7">
        <f t="shared" si="11"/>
        <v>98039.2</v>
      </c>
    </row>
    <row r="260" spans="1:7" x14ac:dyDescent="0.25">
      <c r="A260" s="53" t="s">
        <v>22</v>
      </c>
      <c r="B260" s="4">
        <v>42258.336805555555</v>
      </c>
      <c r="C260" s="1">
        <v>147267</v>
      </c>
      <c r="D260" s="7">
        <f t="shared" si="11"/>
        <v>103086.9</v>
      </c>
      <c r="E260">
        <f>(B260-B239)*1440</f>
        <v>10042.999999994645</v>
      </c>
      <c r="F260" s="7">
        <f>(D260-D239)</f>
        <v>15066.100000000006</v>
      </c>
      <c r="G260" s="10">
        <f>F260/E260</f>
        <v>1.5001593149465338</v>
      </c>
    </row>
    <row r="261" spans="1:7" x14ac:dyDescent="0.25">
      <c r="A261" s="54" t="s">
        <v>23</v>
      </c>
      <c r="B261" s="4">
        <v>42254.323611111111</v>
      </c>
      <c r="C261" s="1">
        <v>436387</v>
      </c>
      <c r="D261" s="7">
        <f t="shared" si="11"/>
        <v>305470.89999999997</v>
      </c>
    </row>
    <row r="262" spans="1:7" x14ac:dyDescent="0.25">
      <c r="A262" s="54" t="s">
        <v>23</v>
      </c>
      <c r="B262" s="4">
        <v>42256.334027777775</v>
      </c>
      <c r="C262" s="1">
        <v>445803</v>
      </c>
      <c r="D262" s="7">
        <f t="shared" si="11"/>
        <v>312062.09999999998</v>
      </c>
    </row>
    <row r="263" spans="1:7" x14ac:dyDescent="0.25">
      <c r="A263" s="54" t="s">
        <v>23</v>
      </c>
      <c r="B263" s="4">
        <v>42258.337500000001</v>
      </c>
      <c r="C263" s="1">
        <v>455347</v>
      </c>
      <c r="D263" s="7">
        <f t="shared" si="11"/>
        <v>318742.89999999997</v>
      </c>
      <c r="E263">
        <f>(B263-B241)*1440</f>
        <v>10082.000000006519</v>
      </c>
      <c r="F263" s="7">
        <f>(D263-D241)</f>
        <v>20717.899999999965</v>
      </c>
      <c r="G263" s="10">
        <f>F263/E263</f>
        <v>2.0549394961303875</v>
      </c>
    </row>
    <row r="264" spans="1:7" x14ac:dyDescent="0.25">
      <c r="A264" s="53" t="s">
        <v>24</v>
      </c>
      <c r="B264" s="4">
        <v>42254.324305555558</v>
      </c>
      <c r="C264" s="1">
        <v>108812</v>
      </c>
      <c r="D264" s="7">
        <f t="shared" si="11"/>
        <v>76168.399999999994</v>
      </c>
    </row>
    <row r="265" spans="1:7" x14ac:dyDescent="0.25">
      <c r="A265" s="53" t="s">
        <v>24</v>
      </c>
      <c r="B265" s="4">
        <v>42256.334722222222</v>
      </c>
      <c r="C265" s="1">
        <v>116142</v>
      </c>
      <c r="D265" s="7">
        <f t="shared" si="11"/>
        <v>81299.399999999994</v>
      </c>
    </row>
    <row r="266" spans="1:7" x14ac:dyDescent="0.25">
      <c r="A266" s="53" t="s">
        <v>24</v>
      </c>
      <c r="B266" s="4">
        <v>42258.338194444441</v>
      </c>
      <c r="C266" s="1">
        <v>125456</v>
      </c>
      <c r="D266" s="7">
        <f t="shared" si="11"/>
        <v>87819.199999999997</v>
      </c>
      <c r="E266">
        <f>(B266-B243)*1440</f>
        <v>10043.999999997905</v>
      </c>
      <c r="F266" s="7">
        <f>(D266-D243)</f>
        <v>16389.800000000003</v>
      </c>
      <c r="G266" s="10">
        <f>F266/E266</f>
        <v>1.6318000796498828</v>
      </c>
    </row>
    <row r="267" spans="1:7" x14ac:dyDescent="0.25">
      <c r="A267" s="54" t="s">
        <v>25</v>
      </c>
      <c r="B267" s="4">
        <v>42254.325694444444</v>
      </c>
      <c r="C267" s="1">
        <v>309607</v>
      </c>
      <c r="D267" s="7">
        <f t="shared" si="11"/>
        <v>216724.9</v>
      </c>
    </row>
    <row r="268" spans="1:7" x14ac:dyDescent="0.25">
      <c r="A268" s="54" t="s">
        <v>25</v>
      </c>
      <c r="B268" s="4">
        <v>42256.334722222222</v>
      </c>
      <c r="C268" s="1">
        <v>329075</v>
      </c>
      <c r="D268" s="7">
        <f t="shared" si="11"/>
        <v>230352.49999999997</v>
      </c>
    </row>
    <row r="269" spans="1:7" x14ac:dyDescent="0.25">
      <c r="A269" s="54" t="s">
        <v>25</v>
      </c>
      <c r="B269" s="4">
        <v>42258.338888888888</v>
      </c>
      <c r="C269" s="1">
        <v>347849</v>
      </c>
      <c r="D269" s="7">
        <f t="shared" si="11"/>
        <v>243494.3</v>
      </c>
      <c r="E269">
        <f>(B269-B245)*1440</f>
        <v>10043.999999997905</v>
      </c>
      <c r="F269" s="7">
        <f>(D269-D245)</f>
        <v>32545.799999999988</v>
      </c>
      <c r="G269" s="10">
        <f>F269/E269</f>
        <v>3.2403225806458362</v>
      </c>
    </row>
    <row r="270" spans="1:7" x14ac:dyDescent="0.25">
      <c r="A270" s="53" t="s">
        <v>27</v>
      </c>
      <c r="B270" s="4">
        <v>42254.326388888891</v>
      </c>
      <c r="C270" s="1">
        <v>392069</v>
      </c>
      <c r="D270" s="7">
        <f t="shared" si="11"/>
        <v>274448.3</v>
      </c>
    </row>
    <row r="271" spans="1:7" x14ac:dyDescent="0.25">
      <c r="A271" s="53" t="s">
        <v>27</v>
      </c>
      <c r="B271" s="4">
        <v>42256.335416666669</v>
      </c>
      <c r="C271" s="1">
        <v>397548</v>
      </c>
      <c r="D271" s="7">
        <f t="shared" si="11"/>
        <v>278283.59999999998</v>
      </c>
    </row>
    <row r="272" spans="1:7" x14ac:dyDescent="0.25">
      <c r="A272" s="53" t="s">
        <v>27</v>
      </c>
      <c r="B272" s="4">
        <v>42258.339583333334</v>
      </c>
      <c r="C272" s="1">
        <v>403025</v>
      </c>
      <c r="D272" s="7">
        <f t="shared" si="11"/>
        <v>282117.5</v>
      </c>
      <c r="E272">
        <f>(B272-B247)*1440</f>
        <v>10043.999999997905</v>
      </c>
      <c r="F272" s="7">
        <f>(D272-D247)</f>
        <v>11822.299999999988</v>
      </c>
      <c r="G272" s="10">
        <f>F272/E272</f>
        <v>1.1770509757071341</v>
      </c>
    </row>
    <row r="273" spans="1:9" x14ac:dyDescent="0.25">
      <c r="A273" s="54" t="s">
        <v>29</v>
      </c>
      <c r="B273" s="4">
        <v>42254.327777777777</v>
      </c>
      <c r="C273" s="1">
        <v>434418</v>
      </c>
      <c r="D273" s="7">
        <f t="shared" si="11"/>
        <v>304092.59999999998</v>
      </c>
    </row>
    <row r="274" spans="1:9" x14ac:dyDescent="0.25">
      <c r="A274" s="54" t="s">
        <v>29</v>
      </c>
      <c r="B274" s="4">
        <v>42256.336111111108</v>
      </c>
      <c r="C274" s="1">
        <v>442629</v>
      </c>
      <c r="D274" s="7">
        <f t="shared" si="11"/>
        <v>309840.3</v>
      </c>
    </row>
    <row r="275" spans="1:9" x14ac:dyDescent="0.25">
      <c r="A275" s="54" t="s">
        <v>29</v>
      </c>
      <c r="B275" s="4">
        <v>42258.339583333334</v>
      </c>
      <c r="C275" s="1">
        <v>450354</v>
      </c>
      <c r="D275" s="7">
        <f t="shared" si="11"/>
        <v>315247.8</v>
      </c>
      <c r="E275">
        <f>(B275-B251)*1440</f>
        <v>10043.000000005122</v>
      </c>
      <c r="F275" s="7">
        <f>(D275-D251)</f>
        <v>18828.600000000035</v>
      </c>
      <c r="G275" s="10">
        <f>F275/E275</f>
        <v>1.8747983670208535</v>
      </c>
    </row>
    <row r="276" spans="1:9" x14ac:dyDescent="0.25">
      <c r="A276" s="53"/>
      <c r="E276" s="7"/>
      <c r="F276" s="12">
        <f>SUM(F257,F260,F263,F266,F269,F272,F275)</f>
        <v>124427.09999999999</v>
      </c>
      <c r="G276" s="55">
        <f>SUM(G257:G275)</f>
        <v>12.380763366868639</v>
      </c>
      <c r="H276" s="61">
        <f>B255</f>
        <v>42254.318749999999</v>
      </c>
      <c r="I276" s="56">
        <f>F276+I252</f>
        <v>1039852.0999999999</v>
      </c>
    </row>
    <row r="277" spans="1:9" x14ac:dyDescent="0.25">
      <c r="A277" s="284" t="s">
        <v>44</v>
      </c>
      <c r="B277" s="284"/>
      <c r="C277" s="284"/>
      <c r="D277" s="284"/>
      <c r="E277" s="284"/>
      <c r="F277" s="284"/>
      <c r="G277" s="284"/>
    </row>
    <row r="278" spans="1:9" x14ac:dyDescent="0.25">
      <c r="A278" s="53" t="s">
        <v>7</v>
      </c>
      <c r="B278" t="s">
        <v>10</v>
      </c>
      <c r="C278" t="s">
        <v>20</v>
      </c>
      <c r="D278" t="s">
        <v>12</v>
      </c>
      <c r="E278" t="s">
        <v>9</v>
      </c>
      <c r="F278" t="s">
        <v>31</v>
      </c>
      <c r="G278" t="s">
        <v>32</v>
      </c>
    </row>
    <row r="279" spans="1:9" x14ac:dyDescent="0.25">
      <c r="A279" s="54" t="s">
        <v>21</v>
      </c>
      <c r="B279" s="4">
        <v>42261.306250000001</v>
      </c>
      <c r="C279" s="1">
        <v>375581</v>
      </c>
      <c r="D279" s="7">
        <f t="shared" ref="D279:D302" si="12">C279*0.7</f>
        <v>262906.7</v>
      </c>
    </row>
    <row r="280" spans="1:9" x14ac:dyDescent="0.25">
      <c r="A280" s="54" t="s">
        <v>21</v>
      </c>
      <c r="B280" s="4">
        <v>42263.308333333334</v>
      </c>
      <c r="C280" s="1">
        <v>378888</v>
      </c>
      <c r="D280" s="7">
        <f t="shared" si="12"/>
        <v>265221.59999999998</v>
      </c>
    </row>
    <row r="281" spans="1:9" x14ac:dyDescent="0.25">
      <c r="A281" s="54" t="s">
        <v>21</v>
      </c>
      <c r="B281" s="4">
        <v>42265.647222222222</v>
      </c>
      <c r="C281" s="1">
        <v>379188</v>
      </c>
      <c r="D281" s="7">
        <f t="shared" si="12"/>
        <v>265431.59999999998</v>
      </c>
      <c r="E281">
        <f>(B281-B257)*1440</f>
        <v>10527.000000000698</v>
      </c>
      <c r="F281" s="7">
        <f>(D281-D257)</f>
        <v>6349.6999999999825</v>
      </c>
      <c r="G281" s="10">
        <f>F281/E281</f>
        <v>0.60318229315090355</v>
      </c>
    </row>
    <row r="282" spans="1:9" x14ac:dyDescent="0.25">
      <c r="A282" s="53" t="s">
        <v>22</v>
      </c>
      <c r="B282" s="4">
        <v>42261.307638888888</v>
      </c>
      <c r="C282" s="1">
        <v>159129</v>
      </c>
      <c r="D282" s="7">
        <f t="shared" si="12"/>
        <v>111390.29999999999</v>
      </c>
    </row>
    <row r="283" spans="1:9" x14ac:dyDescent="0.25">
      <c r="A283" s="53" t="s">
        <v>22</v>
      </c>
      <c r="B283" s="4">
        <v>42263.309027777781</v>
      </c>
      <c r="C283" s="1">
        <v>167265</v>
      </c>
      <c r="D283" s="7">
        <f t="shared" si="12"/>
        <v>117085.49999999999</v>
      </c>
    </row>
    <row r="284" spans="1:9" x14ac:dyDescent="0.25">
      <c r="A284" s="53" t="s">
        <v>22</v>
      </c>
      <c r="B284" s="4">
        <v>42265.647916666669</v>
      </c>
      <c r="C284" s="1">
        <v>167810</v>
      </c>
      <c r="D284" s="7">
        <f t="shared" si="12"/>
        <v>117466.99999999999</v>
      </c>
      <c r="E284">
        <f>(B284-B260)*1440</f>
        <v>10528.000000003958</v>
      </c>
      <c r="F284" s="7">
        <f>(D284-D260)</f>
        <v>14380.099999999991</v>
      </c>
      <c r="G284" s="10">
        <f>F284/E284</f>
        <v>1.3658909574462941</v>
      </c>
    </row>
    <row r="285" spans="1:9" x14ac:dyDescent="0.25">
      <c r="A285" s="54" t="s">
        <v>23</v>
      </c>
      <c r="B285" s="4">
        <v>42261.309027777781</v>
      </c>
      <c r="C285" s="1">
        <v>469052</v>
      </c>
      <c r="D285" s="7">
        <f t="shared" si="12"/>
        <v>328336.39999999997</v>
      </c>
    </row>
    <row r="286" spans="1:9" x14ac:dyDescent="0.25">
      <c r="A286" s="54" t="s">
        <v>23</v>
      </c>
      <c r="B286" s="4">
        <v>42263.30972222222</v>
      </c>
      <c r="C286" s="1">
        <v>478255</v>
      </c>
      <c r="D286" s="7">
        <f t="shared" si="12"/>
        <v>334778.5</v>
      </c>
    </row>
    <row r="287" spans="1:9" x14ac:dyDescent="0.25">
      <c r="A287" s="54" t="s">
        <v>23</v>
      </c>
      <c r="B287" s="4">
        <v>42265.647916666669</v>
      </c>
      <c r="C287" s="1">
        <v>479257</v>
      </c>
      <c r="D287" s="7">
        <f t="shared" si="12"/>
        <v>335479.89999999997</v>
      </c>
      <c r="E287">
        <f>(B287-B263)*1440</f>
        <v>10527.000000000698</v>
      </c>
      <c r="F287" s="7">
        <f>(D287-D263)</f>
        <v>16737</v>
      </c>
      <c r="G287" s="10">
        <f>F287/E287</f>
        <v>1.5899116557422712</v>
      </c>
    </row>
    <row r="288" spans="1:9" x14ac:dyDescent="0.25">
      <c r="A288" s="53" t="s">
        <v>24</v>
      </c>
      <c r="B288" s="4">
        <v>42261.311111111114</v>
      </c>
      <c r="C288" s="1">
        <v>139754</v>
      </c>
      <c r="D288" s="7">
        <f t="shared" si="12"/>
        <v>97827.799999999988</v>
      </c>
    </row>
    <row r="289" spans="1:9" x14ac:dyDescent="0.25">
      <c r="A289" s="53" t="s">
        <v>24</v>
      </c>
      <c r="B289" s="4">
        <v>42263.310416666667</v>
      </c>
      <c r="C289" s="1">
        <v>149322</v>
      </c>
      <c r="D289" s="7">
        <f t="shared" si="12"/>
        <v>104525.4</v>
      </c>
    </row>
    <row r="290" spans="1:9" x14ac:dyDescent="0.25">
      <c r="A290" s="53" t="s">
        <v>24</v>
      </c>
      <c r="B290" s="4">
        <v>42265.648611111108</v>
      </c>
      <c r="C290" s="1">
        <v>149986</v>
      </c>
      <c r="D290" s="7">
        <f t="shared" si="12"/>
        <v>104990.2</v>
      </c>
      <c r="E290">
        <f>(B290-B266)*1440</f>
        <v>10527.000000000698</v>
      </c>
      <c r="F290" s="7">
        <f>(D290-D266)</f>
        <v>17171</v>
      </c>
      <c r="G290" s="10">
        <f>F290/E290</f>
        <v>1.6311389759664539</v>
      </c>
    </row>
    <row r="291" spans="1:9" x14ac:dyDescent="0.25">
      <c r="A291" s="54" t="s">
        <v>25</v>
      </c>
      <c r="B291" s="4">
        <v>42261.3125</v>
      </c>
      <c r="C291" s="1">
        <v>373949</v>
      </c>
      <c r="D291" s="7">
        <f t="shared" si="12"/>
        <v>261764.3</v>
      </c>
    </row>
    <row r="292" spans="1:9" x14ac:dyDescent="0.25">
      <c r="A292" s="54" t="s">
        <v>25</v>
      </c>
      <c r="B292" s="4">
        <v>42263.311111111114</v>
      </c>
      <c r="C292" s="1">
        <v>391388</v>
      </c>
      <c r="D292" s="7">
        <f t="shared" si="12"/>
        <v>273971.59999999998</v>
      </c>
    </row>
    <row r="293" spans="1:9" x14ac:dyDescent="0.25">
      <c r="A293" s="54" t="s">
        <v>25</v>
      </c>
      <c r="B293" s="4">
        <v>42265.649305555555</v>
      </c>
      <c r="C293" s="1">
        <v>392956</v>
      </c>
      <c r="D293" s="7">
        <f t="shared" si="12"/>
        <v>275069.19999999995</v>
      </c>
      <c r="E293">
        <f>(B293-B269)*1440</f>
        <v>10527.000000000698</v>
      </c>
      <c r="F293" s="7">
        <f>(D293-D269)</f>
        <v>31574.899999999965</v>
      </c>
      <c r="G293" s="10">
        <f>F293/E293</f>
        <v>2.9994205376648493</v>
      </c>
    </row>
    <row r="294" spans="1:9" x14ac:dyDescent="0.25">
      <c r="A294" s="53" t="s">
        <v>27</v>
      </c>
      <c r="B294" s="4">
        <v>42261.315972222219</v>
      </c>
      <c r="C294" s="1">
        <v>410992</v>
      </c>
      <c r="D294" s="7">
        <f t="shared" si="12"/>
        <v>287694.39999999997</v>
      </c>
    </row>
    <row r="295" spans="1:9" x14ac:dyDescent="0.25">
      <c r="A295" s="53" t="s">
        <v>27</v>
      </c>
      <c r="B295" s="4">
        <v>42263.311805555553</v>
      </c>
      <c r="C295" s="1">
        <v>415986</v>
      </c>
      <c r="D295" s="7">
        <f t="shared" si="12"/>
        <v>291190.19999999995</v>
      </c>
    </row>
    <row r="296" spans="1:9" x14ac:dyDescent="0.25">
      <c r="A296" s="53" t="s">
        <v>27</v>
      </c>
      <c r="B296" s="4">
        <v>42265.649305555555</v>
      </c>
      <c r="C296" s="1">
        <v>416516</v>
      </c>
      <c r="D296" s="7">
        <f t="shared" si="12"/>
        <v>291561.19999999995</v>
      </c>
      <c r="E296">
        <f>(B296-B272)*1440</f>
        <v>10525.999999997439</v>
      </c>
      <c r="F296" s="7">
        <f>(D296-D272)</f>
        <v>9443.6999999999534</v>
      </c>
      <c r="G296" s="10">
        <f>F296/E296</f>
        <v>0.8971784153526744</v>
      </c>
    </row>
    <row r="297" spans="1:9" x14ac:dyDescent="0.25">
      <c r="A297" s="54" t="s">
        <v>28</v>
      </c>
      <c r="B297" s="4">
        <v>42261.318055555559</v>
      </c>
      <c r="C297" s="1">
        <v>105706</v>
      </c>
      <c r="D297" s="7">
        <f t="shared" si="12"/>
        <v>73994.2</v>
      </c>
    </row>
    <row r="298" spans="1:9" x14ac:dyDescent="0.25">
      <c r="A298" s="54" t="s">
        <v>28</v>
      </c>
      <c r="B298" s="4">
        <v>42263.3125</v>
      </c>
      <c r="C298" s="1">
        <v>105769</v>
      </c>
      <c r="D298" s="7">
        <f t="shared" si="12"/>
        <v>74038.299999999988</v>
      </c>
    </row>
    <row r="299" spans="1:9" x14ac:dyDescent="0.25">
      <c r="A299" s="54" t="s">
        <v>28</v>
      </c>
      <c r="B299" s="4">
        <v>42265.65</v>
      </c>
      <c r="C299" s="1">
        <v>105860</v>
      </c>
      <c r="D299" s="7">
        <f>C299*0.7</f>
        <v>74102</v>
      </c>
      <c r="E299">
        <f>(B299-B297)*1440</f>
        <v>6237.9999999969732</v>
      </c>
      <c r="F299" s="7">
        <f>(D299-D249)</f>
        <v>109.90000000000873</v>
      </c>
      <c r="G299" s="10">
        <f>F299/E299</f>
        <v>1.7617826226364548E-2</v>
      </c>
    </row>
    <row r="300" spans="1:9" x14ac:dyDescent="0.25">
      <c r="A300" s="53" t="s">
        <v>29</v>
      </c>
      <c r="B300" s="4">
        <v>42261.318749999999</v>
      </c>
      <c r="C300" s="1">
        <v>460101</v>
      </c>
      <c r="D300" s="7">
        <f t="shared" si="12"/>
        <v>322070.69999999995</v>
      </c>
    </row>
    <row r="301" spans="1:9" x14ac:dyDescent="0.25">
      <c r="A301" s="53" t="s">
        <v>29</v>
      </c>
      <c r="B301" s="4">
        <v>42263.313194444447</v>
      </c>
      <c r="C301" s="1">
        <v>468176</v>
      </c>
      <c r="D301" s="7">
        <f t="shared" si="12"/>
        <v>327723.19999999995</v>
      </c>
    </row>
    <row r="302" spans="1:9" x14ac:dyDescent="0.25">
      <c r="A302" s="53" t="s">
        <v>29</v>
      </c>
      <c r="B302" s="4">
        <v>42265.650694444441</v>
      </c>
      <c r="C302" s="1">
        <v>469656</v>
      </c>
      <c r="D302" s="7">
        <f t="shared" si="12"/>
        <v>328759.19999999995</v>
      </c>
      <c r="E302">
        <f>(B302-B275)*1440</f>
        <v>10527.999999993481</v>
      </c>
      <c r="F302" s="7">
        <f>(D302-D275)</f>
        <v>13511.399999999965</v>
      </c>
      <c r="G302" s="10">
        <f>F302/E302</f>
        <v>1.2833776595752595</v>
      </c>
    </row>
    <row r="303" spans="1:9" x14ac:dyDescent="0.25">
      <c r="A303" s="53"/>
      <c r="E303" s="7"/>
      <c r="F303" s="12">
        <f>SUM(F281,F284,F287,F290,F293,F296,F299,F302)</f>
        <v>109277.69999999987</v>
      </c>
      <c r="G303" s="55">
        <f>SUM(G281:G302)</f>
        <v>10.387718321125073</v>
      </c>
      <c r="H303" s="61">
        <f>B282</f>
        <v>42261.307638888888</v>
      </c>
      <c r="I303" s="56">
        <f>F303+I276</f>
        <v>1149129.7999999998</v>
      </c>
    </row>
    <row r="304" spans="1:9" x14ac:dyDescent="0.25">
      <c r="A304" s="284" t="s">
        <v>45</v>
      </c>
      <c r="B304" s="284"/>
      <c r="C304" s="284"/>
      <c r="D304" s="284"/>
      <c r="E304" s="284"/>
      <c r="F304" s="284"/>
      <c r="G304" s="284"/>
    </row>
    <row r="305" spans="1:7" x14ac:dyDescent="0.25">
      <c r="A305" s="53" t="s">
        <v>7</v>
      </c>
      <c r="B305" t="s">
        <v>10</v>
      </c>
      <c r="C305" t="s">
        <v>20</v>
      </c>
      <c r="D305" t="s">
        <v>12</v>
      </c>
      <c r="E305" t="s">
        <v>9</v>
      </c>
      <c r="F305" t="s">
        <v>31</v>
      </c>
      <c r="G305" t="s">
        <v>32</v>
      </c>
    </row>
    <row r="306" spans="1:7" x14ac:dyDescent="0.25">
      <c r="A306" s="54" t="s">
        <v>21</v>
      </c>
      <c r="B306" s="4">
        <v>42268.674305555556</v>
      </c>
      <c r="C306" s="1">
        <v>386714</v>
      </c>
      <c r="D306" s="7">
        <f t="shared" ref="D306:D321" si="13">C306*0.7</f>
        <v>270699.8</v>
      </c>
    </row>
    <row r="307" spans="1:7" x14ac:dyDescent="0.25">
      <c r="A307" s="54" t="s">
        <v>21</v>
      </c>
      <c r="B307" s="4">
        <v>42270.436805555553</v>
      </c>
      <c r="C307" s="1">
        <v>387100</v>
      </c>
      <c r="D307" s="7">
        <f t="shared" si="13"/>
        <v>270970</v>
      </c>
      <c r="E307">
        <f>(B307-B281)*1440</f>
        <v>6896.999999997206</v>
      </c>
      <c r="F307" s="7">
        <f>(D307-D281)</f>
        <v>5538.4000000000233</v>
      </c>
      <c r="G307" s="10">
        <f>F307/E307</f>
        <v>0.80301580397307049</v>
      </c>
    </row>
    <row r="308" spans="1:7" x14ac:dyDescent="0.25">
      <c r="A308" s="53" t="s">
        <v>22</v>
      </c>
      <c r="B308" s="4">
        <v>42268.675000000003</v>
      </c>
      <c r="C308" s="1">
        <v>179019</v>
      </c>
      <c r="D308" s="7">
        <f t="shared" si="13"/>
        <v>125313.29999999999</v>
      </c>
    </row>
    <row r="309" spans="1:7" x14ac:dyDescent="0.25">
      <c r="A309" s="53" t="s">
        <v>22</v>
      </c>
      <c r="B309" s="4">
        <v>42270.439583333333</v>
      </c>
      <c r="C309" s="1">
        <v>180374</v>
      </c>
      <c r="D309" s="7">
        <f t="shared" si="13"/>
        <v>126261.79999999999</v>
      </c>
      <c r="E309">
        <f>(B309-B284)*1440</f>
        <v>6899.9999999965075</v>
      </c>
      <c r="F309" s="7">
        <f>(D309-D284)</f>
        <v>8794.8000000000029</v>
      </c>
      <c r="G309" s="10">
        <f>F309/E309</f>
        <v>1.2746086956528195</v>
      </c>
    </row>
    <row r="310" spans="1:7" x14ac:dyDescent="0.25">
      <c r="A310" s="54" t="s">
        <v>23</v>
      </c>
      <c r="B310" s="4">
        <v>42268.675694444442</v>
      </c>
      <c r="C310" s="1">
        <v>493546</v>
      </c>
      <c r="D310" s="7">
        <f t="shared" si="13"/>
        <v>345482.19999999995</v>
      </c>
    </row>
    <row r="311" spans="1:7" x14ac:dyDescent="0.25">
      <c r="A311" s="54" t="s">
        <v>23</v>
      </c>
      <c r="B311" s="4">
        <v>42270.439583333333</v>
      </c>
      <c r="C311" s="1">
        <v>495263</v>
      </c>
      <c r="D311" s="7">
        <f t="shared" si="13"/>
        <v>346684.1</v>
      </c>
      <c r="E311">
        <f>(B311-B287)*1440</f>
        <v>6899.9999999965075</v>
      </c>
      <c r="F311" s="7">
        <f>(D311-D287)</f>
        <v>11204.200000000012</v>
      </c>
      <c r="G311" s="10">
        <f>F311/E311</f>
        <v>1.6237971014500989</v>
      </c>
    </row>
    <row r="312" spans="1:7" x14ac:dyDescent="0.25">
      <c r="A312" s="53" t="s">
        <v>24</v>
      </c>
      <c r="B312" s="4">
        <v>42268.676388888889</v>
      </c>
      <c r="C312" s="1">
        <v>159555</v>
      </c>
      <c r="D312" s="7">
        <f t="shared" si="13"/>
        <v>111688.5</v>
      </c>
    </row>
    <row r="313" spans="1:7" x14ac:dyDescent="0.25">
      <c r="A313" s="53" t="s">
        <v>24</v>
      </c>
      <c r="B313" s="4">
        <v>42270.436805555553</v>
      </c>
      <c r="C313" s="1">
        <v>160705</v>
      </c>
      <c r="D313" s="7">
        <f t="shared" si="13"/>
        <v>112493.5</v>
      </c>
      <c r="E313">
        <f>(B313-B290)*1440</f>
        <v>6895.0000000011642</v>
      </c>
      <c r="F313" s="7">
        <f>(D313-D290)</f>
        <v>7503.3000000000029</v>
      </c>
      <c r="G313" s="10">
        <f>F313/E313</f>
        <v>1.0882233502536238</v>
      </c>
    </row>
    <row r="314" spans="1:7" x14ac:dyDescent="0.25">
      <c r="A314" s="54" t="s">
        <v>25</v>
      </c>
      <c r="B314" s="4">
        <v>42268.677083333336</v>
      </c>
      <c r="C314" s="1">
        <v>401584</v>
      </c>
      <c r="D314" s="7">
        <f t="shared" si="13"/>
        <v>281108.8</v>
      </c>
    </row>
    <row r="315" spans="1:7" x14ac:dyDescent="0.25">
      <c r="A315" s="54" t="s">
        <v>25</v>
      </c>
      <c r="B315" s="4">
        <v>42270.438888888886</v>
      </c>
      <c r="C315" s="1">
        <v>404740</v>
      </c>
      <c r="D315" s="7">
        <f t="shared" si="13"/>
        <v>283318</v>
      </c>
      <c r="E315">
        <f>(B315-B293)*1440</f>
        <v>6896.999999997206</v>
      </c>
      <c r="F315" s="7">
        <f>(D315-D293)</f>
        <v>8248.8000000000466</v>
      </c>
      <c r="G315" s="10">
        <f>F315/E315</f>
        <v>1.1959982601135839</v>
      </c>
    </row>
    <row r="316" spans="1:7" x14ac:dyDescent="0.25">
      <c r="A316" s="53" t="s">
        <v>27</v>
      </c>
      <c r="B316" s="4">
        <v>42268.677777777775</v>
      </c>
      <c r="C316" s="1">
        <v>424426</v>
      </c>
      <c r="D316" s="7">
        <f t="shared" si="13"/>
        <v>297098.19999999995</v>
      </c>
    </row>
    <row r="317" spans="1:7" x14ac:dyDescent="0.25">
      <c r="A317" s="53" t="s">
        <v>27</v>
      </c>
      <c r="B317" s="4">
        <v>42270.438194444447</v>
      </c>
      <c r="C317" s="1">
        <v>425467</v>
      </c>
      <c r="D317" s="7">
        <f t="shared" si="13"/>
        <v>297826.89999999997</v>
      </c>
      <c r="E317">
        <f>(B317-B296)*1440</f>
        <v>6896.0000000044238</v>
      </c>
      <c r="F317" s="7">
        <f>(D317-D296)</f>
        <v>6265.7000000000116</v>
      </c>
      <c r="G317" s="10">
        <f>F317/E317</f>
        <v>0.9085991879344536</v>
      </c>
    </row>
    <row r="318" spans="1:7" x14ac:dyDescent="0.25">
      <c r="A318" s="54" t="s">
        <v>28</v>
      </c>
      <c r="B318" s="4">
        <v>42268.678472222222</v>
      </c>
      <c r="C318" s="1">
        <v>114813</v>
      </c>
      <c r="D318" s="7">
        <f t="shared" si="13"/>
        <v>80369.099999999991</v>
      </c>
    </row>
    <row r="319" spans="1:7" x14ac:dyDescent="0.25">
      <c r="A319" s="54" t="s">
        <v>28</v>
      </c>
      <c r="B319" s="4">
        <v>42270.438888888886</v>
      </c>
      <c r="C319" s="1">
        <v>116292</v>
      </c>
      <c r="D319" s="7">
        <f t="shared" si="13"/>
        <v>81404.399999999994</v>
      </c>
      <c r="E319">
        <f>(B319-B299)*1440</f>
        <v>6895.9999999939464</v>
      </c>
      <c r="F319" s="7">
        <f>(D319-D299)</f>
        <v>7302.3999999999942</v>
      </c>
      <c r="G319" s="10">
        <f>F319/E319</f>
        <v>1.058932714618098</v>
      </c>
    </row>
    <row r="320" spans="1:7" x14ac:dyDescent="0.25">
      <c r="A320" s="53" t="s">
        <v>29</v>
      </c>
      <c r="B320" s="4">
        <v>42268.679166666669</v>
      </c>
      <c r="C320" s="1">
        <v>481447</v>
      </c>
      <c r="D320" s="7">
        <f t="shared" si="13"/>
        <v>337012.89999999997</v>
      </c>
    </row>
    <row r="321" spans="1:14" x14ac:dyDescent="0.25">
      <c r="A321" s="53" t="s">
        <v>29</v>
      </c>
      <c r="B321" s="4">
        <v>42270.440972222219</v>
      </c>
      <c r="C321" s="1">
        <v>482919</v>
      </c>
      <c r="D321" s="7">
        <f t="shared" si="13"/>
        <v>338043.3</v>
      </c>
      <c r="E321">
        <f>(B321-B302)*1440</f>
        <v>6898.0000000004657</v>
      </c>
      <c r="F321" s="7">
        <f>(D321-D302)</f>
        <v>9284.1000000000349</v>
      </c>
      <c r="G321" s="10">
        <f>F321/E321</f>
        <v>1.3459118585096272</v>
      </c>
    </row>
    <row r="322" spans="1:14" x14ac:dyDescent="0.25">
      <c r="A322" s="53"/>
      <c r="E322" s="7"/>
      <c r="F322" s="12">
        <f>SUM(F307,F309,F311,F313,F315,F317,F319,F321)</f>
        <v>64141.700000000128</v>
      </c>
      <c r="G322" s="55">
        <f>SUM(G307:G321)</f>
        <v>9.2990869725053749</v>
      </c>
      <c r="H322" s="61">
        <f>B306</f>
        <v>42268.674305555556</v>
      </c>
      <c r="I322" s="56">
        <f>F322+I303</f>
        <v>1213271.5</v>
      </c>
      <c r="L322" s="13"/>
      <c r="M322" s="13"/>
      <c r="N322" s="13"/>
    </row>
    <row r="323" spans="1:14" x14ac:dyDescent="0.25">
      <c r="A323" s="284" t="s">
        <v>46</v>
      </c>
      <c r="B323" s="284"/>
      <c r="C323" s="284"/>
      <c r="D323" s="284"/>
      <c r="E323" s="284"/>
      <c r="F323" s="284"/>
      <c r="G323" s="284"/>
      <c r="L323" s="13"/>
      <c r="M323" s="13"/>
      <c r="N323" s="13"/>
    </row>
    <row r="324" spans="1:14" x14ac:dyDescent="0.25">
      <c r="A324" s="53" t="s">
        <v>7</v>
      </c>
      <c r="B324" t="s">
        <v>10</v>
      </c>
      <c r="C324" t="s">
        <v>20</v>
      </c>
      <c r="D324" t="s">
        <v>12</v>
      </c>
      <c r="E324" t="s">
        <v>9</v>
      </c>
      <c r="F324" t="s">
        <v>31</v>
      </c>
      <c r="G324" t="s">
        <v>32</v>
      </c>
    </row>
    <row r="325" spans="1:14" x14ac:dyDescent="0.25">
      <c r="A325" s="54" t="s">
        <v>21</v>
      </c>
      <c r="B325" s="4">
        <v>42275.4375</v>
      </c>
      <c r="C325" s="1">
        <v>397688</v>
      </c>
      <c r="D325" s="7">
        <f t="shared" ref="D325:D340" si="14">C325*0.7</f>
        <v>278381.59999999998</v>
      </c>
    </row>
    <row r="326" spans="1:14" x14ac:dyDescent="0.25">
      <c r="A326" s="54" t="s">
        <v>21</v>
      </c>
      <c r="B326" s="4">
        <v>42277.329861111109</v>
      </c>
      <c r="C326" s="1">
        <v>401385</v>
      </c>
      <c r="D326" s="7">
        <f t="shared" si="14"/>
        <v>280969.5</v>
      </c>
      <c r="E326">
        <f>(B326-B307)*1440</f>
        <v>9926.0000000009313</v>
      </c>
      <c r="F326" s="7">
        <f>(D326-D307)</f>
        <v>9999.5</v>
      </c>
      <c r="G326" s="10">
        <f>F326/E326</f>
        <v>1.0074047954865064</v>
      </c>
    </row>
    <row r="327" spans="1:14" x14ac:dyDescent="0.25">
      <c r="A327" s="53" t="s">
        <v>22</v>
      </c>
      <c r="B327" s="4">
        <v>42275.447222222225</v>
      </c>
      <c r="C327" s="1">
        <v>202514</v>
      </c>
      <c r="D327" s="7">
        <f t="shared" si="14"/>
        <v>141759.79999999999</v>
      </c>
    </row>
    <row r="328" spans="1:14" x14ac:dyDescent="0.25">
      <c r="A328" s="53" t="s">
        <v>22</v>
      </c>
      <c r="B328" s="4">
        <v>42277.330555555556</v>
      </c>
      <c r="C328" s="1">
        <v>212415</v>
      </c>
      <c r="D328" s="7">
        <f t="shared" si="14"/>
        <v>148690.5</v>
      </c>
      <c r="E328">
        <f>(B328-B309)*1440</f>
        <v>9923.0000000016298</v>
      </c>
      <c r="F328" s="7">
        <f>(D328-D309)</f>
        <v>22428.700000000012</v>
      </c>
      <c r="G328" s="10">
        <f>F328/E328</f>
        <v>2.2602741106516504</v>
      </c>
    </row>
    <row r="329" spans="1:14" x14ac:dyDescent="0.25">
      <c r="A329" s="54" t="s">
        <v>23</v>
      </c>
      <c r="B329" s="4">
        <v>42275.45</v>
      </c>
      <c r="C329" s="1">
        <v>518827</v>
      </c>
      <c r="D329" s="7">
        <f t="shared" si="14"/>
        <v>363178.89999999997</v>
      </c>
    </row>
    <row r="330" spans="1:14" x14ac:dyDescent="0.25">
      <c r="A330" s="54" t="s">
        <v>23</v>
      </c>
      <c r="B330" s="4">
        <v>42277.331944444442</v>
      </c>
      <c r="C330" s="1">
        <v>526618</v>
      </c>
      <c r="D330" s="7">
        <f t="shared" si="14"/>
        <v>368632.6</v>
      </c>
      <c r="E330">
        <f>(B330-B311)*1440</f>
        <v>9924.9999999976717</v>
      </c>
      <c r="F330" s="7">
        <f>(D330-D311)</f>
        <v>21948.5</v>
      </c>
      <c r="G330" s="10">
        <f>F330/E330</f>
        <v>2.2114357682624837</v>
      </c>
    </row>
    <row r="331" spans="1:14" x14ac:dyDescent="0.25">
      <c r="A331" s="53" t="s">
        <v>24</v>
      </c>
      <c r="B331" s="4">
        <v>42275.461111111108</v>
      </c>
      <c r="C331" s="1">
        <v>176521</v>
      </c>
      <c r="D331" s="7">
        <f t="shared" si="14"/>
        <v>123564.7</v>
      </c>
    </row>
    <row r="332" spans="1:14" x14ac:dyDescent="0.25">
      <c r="A332" s="53" t="s">
        <v>24</v>
      </c>
      <c r="B332" s="4">
        <v>42277.332638888889</v>
      </c>
      <c r="C332" s="1">
        <v>182406</v>
      </c>
      <c r="D332" s="7">
        <f t="shared" si="14"/>
        <v>127684.2</v>
      </c>
      <c r="E332">
        <f>(B332-B313)*1440</f>
        <v>9930.0000000034925</v>
      </c>
      <c r="F332" s="7">
        <f>(D332-D313)</f>
        <v>15190.699999999997</v>
      </c>
      <c r="G332" s="10">
        <f>F332/E332</f>
        <v>1.5297784491434698</v>
      </c>
    </row>
    <row r="333" spans="1:14" x14ac:dyDescent="0.25">
      <c r="A333" s="54" t="s">
        <v>25</v>
      </c>
      <c r="B333" s="4">
        <v>42275.45208333333</v>
      </c>
      <c r="C333" s="1">
        <v>461982</v>
      </c>
      <c r="D333" s="7">
        <f t="shared" si="14"/>
        <v>323387.39999999997</v>
      </c>
    </row>
    <row r="334" spans="1:14" x14ac:dyDescent="0.25">
      <c r="A334" s="54" t="s">
        <v>25</v>
      </c>
      <c r="B334" s="4">
        <v>42277.332638888889</v>
      </c>
      <c r="C334" s="1">
        <v>484564</v>
      </c>
      <c r="D334" s="7">
        <f t="shared" si="14"/>
        <v>339194.8</v>
      </c>
      <c r="E334">
        <f>(B334-B315)*1440</f>
        <v>9927.000000004191</v>
      </c>
      <c r="F334" s="7">
        <f>(D334-D315)</f>
        <v>55876.799999999988</v>
      </c>
      <c r="G334" s="10">
        <f>F334/E334</f>
        <v>5.6287700211520502</v>
      </c>
    </row>
    <row r="335" spans="1:14" x14ac:dyDescent="0.25">
      <c r="A335" s="53" t="s">
        <v>27</v>
      </c>
      <c r="B335" s="4">
        <v>42275.464583333334</v>
      </c>
      <c r="C335" s="1">
        <v>439902</v>
      </c>
      <c r="D335" s="7">
        <f t="shared" si="14"/>
        <v>307931.39999999997</v>
      </c>
    </row>
    <row r="336" spans="1:14" x14ac:dyDescent="0.25">
      <c r="A336" s="53" t="s">
        <v>27</v>
      </c>
      <c r="B336" s="4">
        <v>42277.333333333336</v>
      </c>
      <c r="C336" s="1">
        <v>445893</v>
      </c>
      <c r="D336" s="7">
        <f t="shared" si="14"/>
        <v>312125.09999999998</v>
      </c>
      <c r="E336">
        <f>(B336-B317)*1440</f>
        <v>9929.0000000002328</v>
      </c>
      <c r="F336" s="7">
        <f>(D336-D317)</f>
        <v>14298.200000000012</v>
      </c>
      <c r="G336" s="10">
        <f>F336/E336</f>
        <v>1.4400443146338682</v>
      </c>
    </row>
    <row r="337" spans="1:11" x14ac:dyDescent="0.25">
      <c r="A337" s="54" t="s">
        <v>28</v>
      </c>
      <c r="B337" s="4">
        <v>42275.467361111114</v>
      </c>
      <c r="C337" s="1">
        <v>134001</v>
      </c>
      <c r="D337" s="7">
        <f>C337*0.7</f>
        <v>93800.7</v>
      </c>
    </row>
    <row r="338" spans="1:11" x14ac:dyDescent="0.25">
      <c r="A338" s="54" t="s">
        <v>28</v>
      </c>
      <c r="B338" s="4">
        <v>42277.333333333336</v>
      </c>
      <c r="C338" s="1">
        <v>142741</v>
      </c>
      <c r="D338" s="7">
        <f t="shared" si="14"/>
        <v>99918.7</v>
      </c>
      <c r="E338">
        <f>(B338-B319)*1440</f>
        <v>9928.0000000074506</v>
      </c>
      <c r="F338" s="7">
        <f>(D338-D319)</f>
        <v>18514.300000000003</v>
      </c>
      <c r="G338" s="10">
        <f>F338/E338</f>
        <v>1.8648569701839353</v>
      </c>
    </row>
    <row r="339" spans="1:11" x14ac:dyDescent="0.25">
      <c r="A339" s="53" t="s">
        <v>29</v>
      </c>
      <c r="B339" s="4">
        <v>42275.46875</v>
      </c>
      <c r="C339" s="1">
        <v>506636</v>
      </c>
      <c r="D339" s="7">
        <f t="shared" si="14"/>
        <v>354645.19999999995</v>
      </c>
    </row>
    <row r="340" spans="1:11" x14ac:dyDescent="0.25">
      <c r="A340" s="53" t="s">
        <v>29</v>
      </c>
      <c r="B340" s="4">
        <v>42277.334027777775</v>
      </c>
      <c r="C340" s="1">
        <v>515236</v>
      </c>
      <c r="D340" s="7">
        <f t="shared" si="14"/>
        <v>360665.19999999995</v>
      </c>
      <c r="E340">
        <f>(B340-B321)*1440</f>
        <v>9926.0000000009313</v>
      </c>
      <c r="F340" s="7">
        <f>(D340-D321)</f>
        <v>22621.899999999965</v>
      </c>
      <c r="G340" s="10">
        <f>F340/E340</f>
        <v>2.2790550070519688</v>
      </c>
    </row>
    <row r="341" spans="1:11" x14ac:dyDescent="0.25">
      <c r="A341" s="53"/>
      <c r="E341" s="7"/>
      <c r="F341" s="12">
        <f>SUM(F326,F328,F330,F332,F334,F336,F338,F340)</f>
        <v>180878.59999999998</v>
      </c>
      <c r="G341" s="55">
        <f>SUM(G326:G340)</f>
        <v>18.221619436565931</v>
      </c>
      <c r="H341" s="61">
        <f>B325</f>
        <v>42275.4375</v>
      </c>
      <c r="I341" s="56">
        <f>F341+I322</f>
        <v>1394150.1</v>
      </c>
      <c r="K341" s="7"/>
    </row>
    <row r="342" spans="1:11" x14ac:dyDescent="0.25">
      <c r="A342" s="53"/>
    </row>
    <row r="343" spans="1:11" x14ac:dyDescent="0.25">
      <c r="A343" s="53"/>
    </row>
    <row r="344" spans="1:11" x14ac:dyDescent="0.25">
      <c r="A344" s="285" t="s">
        <v>21</v>
      </c>
      <c r="B344" s="27"/>
      <c r="C344" s="28" t="s">
        <v>61</v>
      </c>
      <c r="D344" s="29">
        <f>(B326-B3)*1440</f>
        <v>153553.00000000047</v>
      </c>
      <c r="H344" s="26"/>
    </row>
    <row r="345" spans="1:11" x14ac:dyDescent="0.25">
      <c r="A345" s="286"/>
      <c r="B345" s="30"/>
      <c r="C345" s="31" t="s">
        <v>62</v>
      </c>
      <c r="D345" s="32">
        <f>F326+F307+F281+F257+F237+F211+F187+F162+F122+F102+F86+F68+F49+F30+F6</f>
        <v>159546.09999999998</v>
      </c>
      <c r="H345" s="26"/>
    </row>
    <row r="346" spans="1:11" x14ac:dyDescent="0.25">
      <c r="A346" s="287"/>
      <c r="B346" s="33"/>
      <c r="C346" s="34" t="s">
        <v>63</v>
      </c>
      <c r="D346" s="35">
        <f>D345/D344</f>
        <v>1.0390295207517892</v>
      </c>
      <c r="H346" s="26"/>
    </row>
    <row r="347" spans="1:11" x14ac:dyDescent="0.25">
      <c r="A347" s="285" t="s">
        <v>22</v>
      </c>
      <c r="B347" s="27"/>
      <c r="C347" s="28" t="s">
        <v>61</v>
      </c>
      <c r="D347" s="29">
        <f>(B328-B7)*1440</f>
        <v>153551.99999999721</v>
      </c>
      <c r="H347" s="26"/>
    </row>
    <row r="348" spans="1:11" x14ac:dyDescent="0.25">
      <c r="A348" s="286"/>
      <c r="B348" s="30"/>
      <c r="C348" s="31" t="s">
        <v>62</v>
      </c>
      <c r="D348" s="32">
        <f>F328+F309+F284+F260+F239+F214+F190+F165+F126</f>
        <v>121510.2</v>
      </c>
      <c r="H348" s="26"/>
    </row>
    <row r="349" spans="1:11" x14ac:dyDescent="0.25">
      <c r="A349" s="287"/>
      <c r="B349" s="33"/>
      <c r="C349" s="34" t="s">
        <v>63</v>
      </c>
      <c r="D349" s="35">
        <f>D348/D347</f>
        <v>0.79132932166303405</v>
      </c>
      <c r="H349" s="26"/>
    </row>
    <row r="350" spans="1:11" x14ac:dyDescent="0.25">
      <c r="A350" s="285" t="s">
        <v>23</v>
      </c>
      <c r="B350" s="27"/>
      <c r="C350" s="28" t="s">
        <v>61</v>
      </c>
      <c r="D350" s="29">
        <f>(B330-B8)*1440</f>
        <v>153551.99999999721</v>
      </c>
      <c r="H350" s="26"/>
    </row>
    <row r="351" spans="1:11" x14ac:dyDescent="0.25">
      <c r="A351" s="286"/>
      <c r="B351" s="30"/>
      <c r="C351" s="31" t="s">
        <v>62</v>
      </c>
      <c r="D351" s="32">
        <f>F330+F311+F287+F263+F241+F217+F193+F168+F131+F106+F89+F72+F53+F34+F11</f>
        <v>251993.69999999998</v>
      </c>
      <c r="H351" s="26"/>
    </row>
    <row r="352" spans="1:11" x14ac:dyDescent="0.25">
      <c r="A352" s="287"/>
      <c r="B352" s="33"/>
      <c r="C352" s="34" t="s">
        <v>63</v>
      </c>
      <c r="D352" s="35">
        <f>D351/D350</f>
        <v>1.6410968271335089</v>
      </c>
      <c r="H352" s="26"/>
    </row>
    <row r="353" spans="1:8" x14ac:dyDescent="0.25">
      <c r="A353" s="285" t="s">
        <v>24</v>
      </c>
      <c r="B353" s="27"/>
      <c r="C353" s="28" t="s">
        <v>61</v>
      </c>
      <c r="D353" s="29">
        <f>(B332-B12)*1440</f>
        <v>153551.00000000442</v>
      </c>
      <c r="H353" s="26"/>
    </row>
    <row r="354" spans="1:8" x14ac:dyDescent="0.25">
      <c r="A354" s="286"/>
      <c r="B354" s="30"/>
      <c r="C354" s="31" t="s">
        <v>62</v>
      </c>
      <c r="D354" s="32">
        <f>F332+F313+F290+F266+F243+F220+F169+F135</f>
        <v>106791.3</v>
      </c>
      <c r="H354" s="26"/>
    </row>
    <row r="355" spans="1:8" x14ac:dyDescent="0.25">
      <c r="A355" s="287"/>
      <c r="B355" s="33"/>
      <c r="C355" s="34" t="s">
        <v>63</v>
      </c>
      <c r="D355" s="35">
        <f>D354/D353</f>
        <v>0.69547772401349994</v>
      </c>
      <c r="H355" s="26"/>
    </row>
    <row r="356" spans="1:8" x14ac:dyDescent="0.25">
      <c r="A356" s="285" t="s">
        <v>25</v>
      </c>
      <c r="B356" s="27"/>
      <c r="C356" s="28" t="s">
        <v>61</v>
      </c>
      <c r="D356" s="29">
        <f>(B334-B13)*1440</f>
        <v>153548.9999999979</v>
      </c>
      <c r="H356" s="26"/>
    </row>
    <row r="357" spans="1:8" x14ac:dyDescent="0.25">
      <c r="A357" s="286"/>
      <c r="B357" s="30"/>
      <c r="C357" s="31" t="s">
        <v>62</v>
      </c>
      <c r="D357" s="32">
        <f>F334+F315+F293+F269+F245+F223+F196+F172+F139</f>
        <v>259753.2</v>
      </c>
      <c r="H357" s="26"/>
    </row>
    <row r="358" spans="1:8" x14ac:dyDescent="0.25">
      <c r="A358" s="287"/>
      <c r="B358" s="33"/>
      <c r="C358" s="34" t="s">
        <v>63</v>
      </c>
      <c r="D358" s="35">
        <f>D357/D356</f>
        <v>1.6916632475626905</v>
      </c>
      <c r="H358" s="26"/>
    </row>
    <row r="359" spans="1:8" x14ac:dyDescent="0.25">
      <c r="A359" s="285" t="s">
        <v>26</v>
      </c>
      <c r="B359" s="27"/>
      <c r="C359" s="28" t="s">
        <v>61</v>
      </c>
      <c r="D359" s="29">
        <f>(B142-B14)*1440</f>
        <v>75852.000000004191</v>
      </c>
      <c r="H359" s="26"/>
    </row>
    <row r="360" spans="1:8" x14ac:dyDescent="0.25">
      <c r="A360" s="286"/>
      <c r="B360" s="30"/>
      <c r="C360" s="31" t="s">
        <v>62</v>
      </c>
      <c r="D360" s="32">
        <f>F143</f>
        <v>12.599999999999909</v>
      </c>
      <c r="H360" s="26"/>
    </row>
    <row r="361" spans="1:8" x14ac:dyDescent="0.25">
      <c r="A361" s="287"/>
      <c r="B361" s="33"/>
      <c r="C361" s="34" t="s">
        <v>63</v>
      </c>
      <c r="D361" s="35">
        <f>D360/D359</f>
        <v>1.6611295681062086E-4</v>
      </c>
      <c r="H361" s="26"/>
    </row>
    <row r="362" spans="1:8" x14ac:dyDescent="0.25">
      <c r="A362" s="285" t="s">
        <v>27</v>
      </c>
      <c r="B362" s="27"/>
      <c r="C362" s="28" t="s">
        <v>61</v>
      </c>
      <c r="D362" s="29">
        <f>(B336-B15)*1440</f>
        <v>153545.9999999986</v>
      </c>
      <c r="H362" s="26"/>
    </row>
    <row r="363" spans="1:8" x14ac:dyDescent="0.25">
      <c r="A363" s="286"/>
      <c r="B363" s="30"/>
      <c r="C363" s="31" t="s">
        <v>62</v>
      </c>
      <c r="D363" s="32">
        <f>F336+F317+F296+F272+F247+F226+F199+F175+F147+F110+F92+F76+F57+F38+F18</f>
        <v>185596.59999999998</v>
      </c>
      <c r="H363" s="26"/>
    </row>
    <row r="364" spans="1:8" x14ac:dyDescent="0.25">
      <c r="A364" s="287"/>
      <c r="B364" s="33"/>
      <c r="C364" s="34" t="s">
        <v>63</v>
      </c>
      <c r="D364" s="35">
        <f>D363/D362</f>
        <v>1.208736144217379</v>
      </c>
      <c r="H364" s="26"/>
    </row>
    <row r="365" spans="1:8" x14ac:dyDescent="0.25">
      <c r="A365" s="285" t="s">
        <v>28</v>
      </c>
      <c r="B365" s="27"/>
      <c r="C365" s="28" t="s">
        <v>61</v>
      </c>
      <c r="D365" s="29">
        <f>(B338-B19)*1440</f>
        <v>153544.00000000256</v>
      </c>
      <c r="H365" s="26"/>
    </row>
    <row r="366" spans="1:8" x14ac:dyDescent="0.25">
      <c r="A366" s="286"/>
      <c r="B366" s="30"/>
      <c r="C366" s="31" t="s">
        <v>62</v>
      </c>
      <c r="D366" s="32">
        <f>F338+F319+F299+F249+F229+F202+F178+F151</f>
        <v>73823.399999999994</v>
      </c>
      <c r="H366" s="26"/>
    </row>
    <row r="367" spans="1:8" x14ac:dyDescent="0.25">
      <c r="A367" s="287"/>
      <c r="B367" s="33"/>
      <c r="C367" s="34" t="s">
        <v>63</v>
      </c>
      <c r="D367" s="35">
        <f>D366/D365</f>
        <v>0.48079638409836112</v>
      </c>
      <c r="H367" s="26"/>
    </row>
    <row r="368" spans="1:8" x14ac:dyDescent="0.25">
      <c r="A368" s="285" t="s">
        <v>29</v>
      </c>
      <c r="B368" s="27"/>
      <c r="C368" s="28" t="s">
        <v>61</v>
      </c>
      <c r="D368" s="29">
        <f>(B340-B20)*1440</f>
        <v>153542.9999999993</v>
      </c>
      <c r="H368" s="26"/>
    </row>
    <row r="369" spans="1:9" x14ac:dyDescent="0.25">
      <c r="A369" s="286"/>
      <c r="B369" s="30"/>
      <c r="C369" s="31" t="s">
        <v>62</v>
      </c>
      <c r="D369" s="32">
        <f>F340+F321+F302+F275+F251+F232+F205+F181+F156+F114+F95+F80+F61+F42+F23</f>
        <v>235122.99999999994</v>
      </c>
      <c r="H369" s="26"/>
    </row>
    <row r="370" spans="1:9" x14ac:dyDescent="0.25">
      <c r="A370" s="287"/>
      <c r="B370" s="33"/>
      <c r="C370" s="34" t="s">
        <v>63</v>
      </c>
      <c r="D370" s="35">
        <f>D369/D368</f>
        <v>1.5313169600698242</v>
      </c>
      <c r="H370" s="26"/>
    </row>
    <row r="371" spans="1:9" x14ac:dyDescent="0.25">
      <c r="B371" s="36"/>
      <c r="C371" s="37" t="s">
        <v>66</v>
      </c>
      <c r="D371" s="52">
        <f>D346+D349+D352+D355+D358+D361+D364+D367+D370</f>
        <v>9.0796122424668972</v>
      </c>
      <c r="H371" s="26"/>
    </row>
    <row r="372" spans="1:9" x14ac:dyDescent="0.25">
      <c r="B372" s="36"/>
      <c r="C372" s="37" t="s">
        <v>67</v>
      </c>
      <c r="D372" s="48">
        <f>D369+D366+D363+D360+D357+D354+D351+D348+D345</f>
        <v>1394150.0999999996</v>
      </c>
      <c r="E372" s="7"/>
      <c r="F372" s="7"/>
      <c r="G372" s="10"/>
      <c r="H372" s="62">
        <f>I341</f>
        <v>1394150.1</v>
      </c>
      <c r="I372" s="49" t="s">
        <v>72</v>
      </c>
    </row>
    <row r="373" spans="1:9" x14ac:dyDescent="0.25">
      <c r="E373" s="7"/>
      <c r="F373" s="7"/>
      <c r="G373" s="10"/>
      <c r="H373" s="61"/>
      <c r="I373" s="7"/>
    </row>
    <row r="374" spans="1:9" x14ac:dyDescent="0.25">
      <c r="E374" s="7"/>
      <c r="F374" s="7"/>
      <c r="G374" s="10"/>
      <c r="H374" s="61"/>
      <c r="I374" s="7"/>
    </row>
    <row r="375" spans="1:9" x14ac:dyDescent="0.25">
      <c r="A375" s="284" t="s">
        <v>47</v>
      </c>
      <c r="B375" s="284"/>
      <c r="C375" s="284"/>
      <c r="D375" s="284"/>
      <c r="E375" s="284"/>
      <c r="F375" s="284"/>
      <c r="G375" s="284"/>
    </row>
    <row r="376" spans="1:9" x14ac:dyDescent="0.25">
      <c r="A376" t="s">
        <v>7</v>
      </c>
      <c r="B376" t="s">
        <v>10</v>
      </c>
      <c r="C376" t="s">
        <v>20</v>
      </c>
      <c r="D376" t="s">
        <v>12</v>
      </c>
      <c r="E376" t="s">
        <v>9</v>
      </c>
      <c r="F376" t="s">
        <v>31</v>
      </c>
      <c r="G376" t="s">
        <v>32</v>
      </c>
    </row>
    <row r="377" spans="1:9" x14ac:dyDescent="0.25">
      <c r="A377" s="8" t="s">
        <v>21</v>
      </c>
      <c r="B377" s="4">
        <v>42279.405555555553</v>
      </c>
      <c r="C377" s="1">
        <v>405287</v>
      </c>
      <c r="D377" s="7">
        <f>C377*0.7</f>
        <v>283700.89999999997</v>
      </c>
      <c r="F377" s="7"/>
      <c r="G377" s="10"/>
      <c r="I377" s="7"/>
    </row>
    <row r="378" spans="1:9" x14ac:dyDescent="0.25">
      <c r="A378" s="8" t="s">
        <v>21</v>
      </c>
      <c r="B378" s="4">
        <v>42282.325694444444</v>
      </c>
      <c r="C378" s="1">
        <v>409448</v>
      </c>
      <c r="D378" s="7">
        <f t="shared" ref="D378:D408" si="15">C378*0.7</f>
        <v>286613.59999999998</v>
      </c>
    </row>
    <row r="379" spans="1:9" x14ac:dyDescent="0.25">
      <c r="A379" s="8" t="s">
        <v>21</v>
      </c>
      <c r="B379" s="4">
        <v>42284.339583333334</v>
      </c>
      <c r="C379" s="1">
        <v>412668</v>
      </c>
      <c r="D379" s="7">
        <f t="shared" si="15"/>
        <v>288867.59999999998</v>
      </c>
    </row>
    <row r="380" spans="1:9" x14ac:dyDescent="0.25">
      <c r="A380" s="8" t="s">
        <v>21</v>
      </c>
      <c r="B380" s="4">
        <v>42286.32708333333</v>
      </c>
      <c r="C380" s="1">
        <v>415941</v>
      </c>
      <c r="D380" s="7">
        <f t="shared" si="15"/>
        <v>291158.69999999995</v>
      </c>
      <c r="E380">
        <f>(B380-B326)*1440</f>
        <v>12955.999999997439</v>
      </c>
      <c r="F380" s="7">
        <f>(D380-D326)</f>
        <v>10189.199999999953</v>
      </c>
      <c r="G380" s="10">
        <f>F380/E380</f>
        <v>0.7864464340847459</v>
      </c>
      <c r="I380" s="7"/>
    </row>
    <row r="381" spans="1:9" x14ac:dyDescent="0.25">
      <c r="A381" t="s">
        <v>22</v>
      </c>
      <c r="B381" s="4">
        <v>42279.40625</v>
      </c>
      <c r="C381" s="1">
        <v>220255</v>
      </c>
      <c r="D381" s="7">
        <f>C381*0.7</f>
        <v>154178.5</v>
      </c>
      <c r="F381" s="7"/>
      <c r="G381" s="10"/>
      <c r="I381" s="7"/>
    </row>
    <row r="382" spans="1:9" x14ac:dyDescent="0.25">
      <c r="A382" t="s">
        <v>22</v>
      </c>
      <c r="B382" s="4">
        <v>42282.32708333333</v>
      </c>
      <c r="C382" s="1">
        <v>228838</v>
      </c>
      <c r="D382" s="7">
        <f t="shared" si="15"/>
        <v>160186.59999999998</v>
      </c>
    </row>
    <row r="383" spans="1:9" x14ac:dyDescent="0.25">
      <c r="A383" t="s">
        <v>22</v>
      </c>
      <c r="B383" s="4">
        <v>42284.340277777781</v>
      </c>
      <c r="C383" s="1">
        <v>237895</v>
      </c>
      <c r="D383" s="7">
        <f t="shared" si="15"/>
        <v>166526.5</v>
      </c>
    </row>
    <row r="384" spans="1:9" x14ac:dyDescent="0.25">
      <c r="A384" t="s">
        <v>22</v>
      </c>
      <c r="B384" s="4">
        <v>42286.32708333333</v>
      </c>
      <c r="C384" s="1">
        <v>248958</v>
      </c>
      <c r="D384" s="7">
        <f t="shared" si="15"/>
        <v>174270.59999999998</v>
      </c>
      <c r="E384">
        <f>(B384-B328)*1440</f>
        <v>12954.999999994179</v>
      </c>
      <c r="F384" s="7">
        <f>(D384-D328)</f>
        <v>25580.099999999977</v>
      </c>
      <c r="G384" s="10">
        <f>F384/E384</f>
        <v>1.9745349285998819</v>
      </c>
      <c r="I384" s="7"/>
    </row>
    <row r="385" spans="1:9" x14ac:dyDescent="0.25">
      <c r="A385" s="8" t="s">
        <v>23</v>
      </c>
      <c r="B385" s="4">
        <v>42279.40625</v>
      </c>
      <c r="C385" s="1">
        <v>534293</v>
      </c>
      <c r="D385" s="7">
        <f>C385*0.7</f>
        <v>374005.1</v>
      </c>
      <c r="F385" s="7"/>
      <c r="G385" s="10"/>
      <c r="I385" s="7"/>
    </row>
    <row r="386" spans="1:9" x14ac:dyDescent="0.25">
      <c r="A386" s="8" t="s">
        <v>23</v>
      </c>
      <c r="B386" s="4">
        <v>42282.328472222223</v>
      </c>
      <c r="C386" s="5">
        <v>544271</v>
      </c>
      <c r="D386" s="7">
        <f t="shared" si="15"/>
        <v>380989.69999999995</v>
      </c>
    </row>
    <row r="387" spans="1:9" x14ac:dyDescent="0.25">
      <c r="A387" s="8" t="s">
        <v>23</v>
      </c>
      <c r="B387" s="4">
        <v>42284.340277777781</v>
      </c>
      <c r="C387" s="5">
        <v>551645</v>
      </c>
      <c r="D387" s="7">
        <f t="shared" si="15"/>
        <v>386151.5</v>
      </c>
    </row>
    <row r="388" spans="1:9" x14ac:dyDescent="0.25">
      <c r="A388" s="8" t="s">
        <v>23</v>
      </c>
      <c r="B388" s="4">
        <v>42286.327777777777</v>
      </c>
      <c r="C388" s="1">
        <v>560176</v>
      </c>
      <c r="D388" s="7">
        <f t="shared" si="15"/>
        <v>392123.19999999995</v>
      </c>
      <c r="E388">
        <f>(B388-B330)*1440</f>
        <v>12954.000000001397</v>
      </c>
      <c r="F388" s="7">
        <f>(D388-D330)</f>
        <v>23490.599999999977</v>
      </c>
      <c r="G388" s="10">
        <f>F388/E388</f>
        <v>1.8133858267714562</v>
      </c>
      <c r="I388" s="7"/>
    </row>
    <row r="389" spans="1:9" x14ac:dyDescent="0.25">
      <c r="A389" t="s">
        <v>24</v>
      </c>
      <c r="B389" s="4">
        <v>42279.406944444447</v>
      </c>
      <c r="C389" s="1">
        <v>188313</v>
      </c>
      <c r="D389" s="7">
        <f>C389*0.7</f>
        <v>131819.1</v>
      </c>
      <c r="F389" s="7"/>
      <c r="G389" s="10"/>
      <c r="I389" s="7"/>
    </row>
    <row r="390" spans="1:9" x14ac:dyDescent="0.25">
      <c r="A390" t="s">
        <v>24</v>
      </c>
      <c r="B390" s="4">
        <v>42282.330555555556</v>
      </c>
      <c r="C390" s="1">
        <v>194825</v>
      </c>
      <c r="D390" s="7">
        <f t="shared" si="15"/>
        <v>136377.5</v>
      </c>
    </row>
    <row r="391" spans="1:9" x14ac:dyDescent="0.25">
      <c r="A391" t="s">
        <v>24</v>
      </c>
      <c r="B391" s="4">
        <v>42284.341666666667</v>
      </c>
      <c r="C391" s="1">
        <v>199516</v>
      </c>
      <c r="D391" s="7">
        <f t="shared" si="15"/>
        <v>139661.19999999998</v>
      </c>
    </row>
    <row r="392" spans="1:9" x14ac:dyDescent="0.25">
      <c r="A392" t="s">
        <v>24</v>
      </c>
      <c r="B392" s="4">
        <v>42286.328472222223</v>
      </c>
      <c r="C392" s="1">
        <v>205134</v>
      </c>
      <c r="D392" s="7">
        <f t="shared" si="15"/>
        <v>143593.79999999999</v>
      </c>
      <c r="E392">
        <f>(B392-B332)*1440</f>
        <v>12954.000000001397</v>
      </c>
      <c r="F392" s="7">
        <f>(D392-D332)</f>
        <v>15909.599999999991</v>
      </c>
      <c r="G392" s="10">
        <f>F392/E392</f>
        <v>1.2281611857340031</v>
      </c>
      <c r="I392" s="7"/>
    </row>
    <row r="393" spans="1:9" x14ac:dyDescent="0.25">
      <c r="A393" s="8" t="s">
        <v>25</v>
      </c>
      <c r="B393" s="4">
        <v>42279.408333333333</v>
      </c>
      <c r="C393" s="1">
        <v>506483</v>
      </c>
      <c r="D393" s="7">
        <f>C393*0.7</f>
        <v>354538.1</v>
      </c>
      <c r="F393" s="7"/>
      <c r="G393" s="10"/>
      <c r="I393" s="7"/>
    </row>
    <row r="394" spans="1:9" x14ac:dyDescent="0.25">
      <c r="A394" s="8" t="s">
        <v>25</v>
      </c>
      <c r="B394" s="4">
        <v>42282.332638888889</v>
      </c>
      <c r="C394" s="1">
        <v>532188</v>
      </c>
      <c r="D394" s="7">
        <f t="shared" si="15"/>
        <v>372531.6</v>
      </c>
    </row>
    <row r="395" spans="1:9" x14ac:dyDescent="0.25">
      <c r="A395" s="8" t="s">
        <v>25</v>
      </c>
      <c r="B395" s="4">
        <v>42284.341666666667</v>
      </c>
      <c r="C395" s="1">
        <v>549155</v>
      </c>
      <c r="D395" s="7">
        <f t="shared" si="15"/>
        <v>384408.5</v>
      </c>
    </row>
    <row r="396" spans="1:9" x14ac:dyDescent="0.25">
      <c r="A396" s="8" t="s">
        <v>25</v>
      </c>
      <c r="B396" s="4">
        <v>42286.328472222223</v>
      </c>
      <c r="C396" s="1">
        <v>572079</v>
      </c>
      <c r="D396" s="7">
        <f t="shared" si="15"/>
        <v>400455.3</v>
      </c>
      <c r="E396">
        <f>(B396-B334)*1440</f>
        <v>12954.000000001397</v>
      </c>
      <c r="F396" s="7">
        <f>(D396-D334)</f>
        <v>61260.5</v>
      </c>
      <c r="G396" s="10">
        <f>F396/E396</f>
        <v>4.7290798209042295</v>
      </c>
      <c r="I396" s="7"/>
    </row>
    <row r="397" spans="1:9" x14ac:dyDescent="0.25">
      <c r="A397" t="s">
        <v>27</v>
      </c>
      <c r="B397" s="4">
        <v>42279.40902777778</v>
      </c>
      <c r="C397" s="1">
        <v>452284</v>
      </c>
      <c r="D397" s="7">
        <f>C397*0.7</f>
        <v>316598.8</v>
      </c>
      <c r="F397" s="7"/>
      <c r="G397" s="10"/>
      <c r="I397" s="7"/>
    </row>
    <row r="398" spans="1:9" x14ac:dyDescent="0.25">
      <c r="A398" t="s">
        <v>27</v>
      </c>
      <c r="B398" s="4">
        <v>42282.334027777775</v>
      </c>
      <c r="C398" s="1">
        <v>461052</v>
      </c>
      <c r="D398" s="7">
        <f t="shared" si="15"/>
        <v>322736.39999999997</v>
      </c>
    </row>
    <row r="399" spans="1:9" x14ac:dyDescent="0.25">
      <c r="A399" t="s">
        <v>27</v>
      </c>
      <c r="B399" s="4">
        <v>42284.342361111114</v>
      </c>
      <c r="C399" s="1">
        <v>467576</v>
      </c>
      <c r="D399" s="7">
        <f t="shared" si="15"/>
        <v>327303.19999999995</v>
      </c>
    </row>
    <row r="400" spans="1:9" x14ac:dyDescent="0.25">
      <c r="A400" t="s">
        <v>27</v>
      </c>
      <c r="B400" s="4">
        <v>42286.32916666667</v>
      </c>
      <c r="C400" s="1">
        <v>474561</v>
      </c>
      <c r="D400" s="7">
        <f t="shared" si="15"/>
        <v>332192.69999999995</v>
      </c>
      <c r="E400">
        <f>(B400-B336)*1440</f>
        <v>12954.000000001397</v>
      </c>
      <c r="F400" s="7">
        <f>(D400-D336)</f>
        <v>20067.599999999977</v>
      </c>
      <c r="G400" s="10">
        <f>F400/E400</f>
        <v>1.5491431218154865</v>
      </c>
      <c r="I400" s="7"/>
    </row>
    <row r="401" spans="1:9" x14ac:dyDescent="0.25">
      <c r="A401" s="8" t="s">
        <v>28</v>
      </c>
      <c r="B401" s="4">
        <v>42279.409722222219</v>
      </c>
      <c r="C401" s="1">
        <v>151375</v>
      </c>
      <c r="D401" s="7">
        <f>C401*0.7</f>
        <v>105962.5</v>
      </c>
      <c r="F401" s="7"/>
      <c r="G401" s="10"/>
      <c r="I401" s="7"/>
    </row>
    <row r="402" spans="1:9" x14ac:dyDescent="0.25">
      <c r="A402" s="8" t="s">
        <v>28</v>
      </c>
      <c r="B402" s="4">
        <v>42282.335416666669</v>
      </c>
      <c r="C402" s="1">
        <v>160756</v>
      </c>
      <c r="D402" s="7">
        <f t="shared" si="15"/>
        <v>112529.2</v>
      </c>
    </row>
    <row r="403" spans="1:9" x14ac:dyDescent="0.25">
      <c r="A403" s="8" t="s">
        <v>28</v>
      </c>
      <c r="B403" s="4">
        <v>42284.343055555553</v>
      </c>
      <c r="C403" s="1">
        <v>166778</v>
      </c>
      <c r="D403" s="7">
        <f t="shared" si="15"/>
        <v>116744.59999999999</v>
      </c>
    </row>
    <row r="404" spans="1:9" x14ac:dyDescent="0.25">
      <c r="A404" s="8" t="s">
        <v>28</v>
      </c>
      <c r="B404" s="4">
        <v>42286.32916666667</v>
      </c>
      <c r="C404" s="1">
        <v>175053</v>
      </c>
      <c r="D404" s="7">
        <f t="shared" si="15"/>
        <v>122537.09999999999</v>
      </c>
      <c r="E404">
        <f>(B404-B338)*1440</f>
        <v>12954.000000001397</v>
      </c>
      <c r="F404" s="7">
        <f>(D404-D338)</f>
        <v>22618.399999999994</v>
      </c>
      <c r="G404" s="10">
        <f>F404/E404</f>
        <v>1.7460552725025131</v>
      </c>
      <c r="I404" s="7"/>
    </row>
    <row r="405" spans="1:9" x14ac:dyDescent="0.25">
      <c r="A405" t="s">
        <v>29</v>
      </c>
      <c r="B405" s="4">
        <v>42279.409722222219</v>
      </c>
      <c r="C405" s="1">
        <v>524861</v>
      </c>
      <c r="D405" s="7">
        <f>C405*0.7</f>
        <v>367402.69999999995</v>
      </c>
      <c r="F405" s="7"/>
      <c r="G405" s="10"/>
      <c r="I405" s="7"/>
    </row>
    <row r="406" spans="1:9" x14ac:dyDescent="0.25">
      <c r="A406" t="s">
        <v>29</v>
      </c>
      <c r="B406" s="4">
        <v>42282.337500000001</v>
      </c>
      <c r="C406" s="1">
        <v>535415</v>
      </c>
      <c r="D406" s="7">
        <f t="shared" si="15"/>
        <v>374790.5</v>
      </c>
    </row>
    <row r="407" spans="1:9" x14ac:dyDescent="0.25">
      <c r="A407" t="s">
        <v>29</v>
      </c>
      <c r="B407" s="4">
        <v>42284.343055555553</v>
      </c>
      <c r="C407" s="1">
        <v>544217</v>
      </c>
      <c r="D407" s="7">
        <f t="shared" si="15"/>
        <v>380951.89999999997</v>
      </c>
    </row>
    <row r="408" spans="1:9" x14ac:dyDescent="0.25">
      <c r="A408" t="s">
        <v>29</v>
      </c>
      <c r="B408" s="4">
        <v>42286.330555555556</v>
      </c>
      <c r="C408" s="1">
        <v>552653</v>
      </c>
      <c r="D408" s="7">
        <f t="shared" si="15"/>
        <v>386857.1</v>
      </c>
      <c r="E408">
        <f>(B408-B340)*1440</f>
        <v>12955.000000004657</v>
      </c>
      <c r="F408" s="7">
        <f>(D408-D340)</f>
        <v>26191.900000000023</v>
      </c>
      <c r="G408" s="10">
        <f>F408/E408</f>
        <v>2.0217599382470559</v>
      </c>
      <c r="I408" s="7"/>
    </row>
    <row r="409" spans="1:9" x14ac:dyDescent="0.25">
      <c r="E409" s="7"/>
      <c r="F409" s="12">
        <f>SUM(F379:F408)</f>
        <v>205307.89999999988</v>
      </c>
      <c r="G409" s="55">
        <f>SUM(G379:G408)</f>
        <v>15.848566528659374</v>
      </c>
      <c r="H409" s="61">
        <f>B377</f>
        <v>42279.405555555553</v>
      </c>
      <c r="I409" s="56">
        <f>F409+I341</f>
        <v>1599458</v>
      </c>
    </row>
    <row r="410" spans="1:9" x14ac:dyDescent="0.25">
      <c r="A410" s="284" t="s">
        <v>48</v>
      </c>
      <c r="B410" s="284"/>
      <c r="C410" s="284"/>
      <c r="D410" s="284"/>
      <c r="E410" s="284"/>
      <c r="F410" s="284"/>
      <c r="G410" s="284"/>
    </row>
    <row r="411" spans="1:9" x14ac:dyDescent="0.25">
      <c r="A411" t="s">
        <v>7</v>
      </c>
      <c r="B411" t="s">
        <v>10</v>
      </c>
      <c r="C411" t="s">
        <v>20</v>
      </c>
      <c r="D411" t="s">
        <v>12</v>
      </c>
      <c r="E411" t="s">
        <v>9</v>
      </c>
      <c r="F411" t="s">
        <v>31</v>
      </c>
      <c r="G411" t="s">
        <v>32</v>
      </c>
    </row>
    <row r="412" spans="1:9" x14ac:dyDescent="0.25">
      <c r="A412" s="8" t="s">
        <v>21</v>
      </c>
      <c r="B412" s="4">
        <v>42289.323611111111</v>
      </c>
      <c r="C412" s="1">
        <v>419950</v>
      </c>
      <c r="D412" s="7">
        <f t="shared" ref="D412:D435" si="16">C412*0.7</f>
        <v>293965</v>
      </c>
    </row>
    <row r="413" spans="1:9" x14ac:dyDescent="0.25">
      <c r="A413" s="8" t="s">
        <v>21</v>
      </c>
      <c r="B413" s="4">
        <v>42291.303472222222</v>
      </c>
      <c r="C413" s="1">
        <v>422642</v>
      </c>
      <c r="D413" s="7">
        <f t="shared" si="16"/>
        <v>295849.39999999997</v>
      </c>
    </row>
    <row r="414" spans="1:9" x14ac:dyDescent="0.25">
      <c r="A414" s="8" t="s">
        <v>21</v>
      </c>
      <c r="B414" s="4">
        <v>42293.315972222219</v>
      </c>
      <c r="C414" s="1">
        <v>425300</v>
      </c>
      <c r="D414" s="7">
        <f t="shared" si="16"/>
        <v>297710</v>
      </c>
      <c r="E414">
        <f>(B414-B380)*1440</f>
        <v>10064.000000000233</v>
      </c>
      <c r="F414" s="7">
        <f>(D414-D380)</f>
        <v>6551.3000000000466</v>
      </c>
      <c r="G414" s="10">
        <f>F414/E414</f>
        <v>0.65096383147852688</v>
      </c>
      <c r="I414" s="7"/>
    </row>
    <row r="415" spans="1:9" x14ac:dyDescent="0.25">
      <c r="A415" t="s">
        <v>22</v>
      </c>
      <c r="B415" s="4">
        <v>42289.325694444444</v>
      </c>
      <c r="C415" s="1">
        <v>264138</v>
      </c>
      <c r="D415" s="7">
        <f t="shared" si="16"/>
        <v>184896.59999999998</v>
      </c>
    </row>
    <row r="416" spans="1:9" x14ac:dyDescent="0.25">
      <c r="A416" t="s">
        <v>22</v>
      </c>
      <c r="B416" s="4">
        <v>42291.304166666669</v>
      </c>
      <c r="C416" s="1">
        <v>273393</v>
      </c>
      <c r="D416" s="7">
        <f t="shared" si="16"/>
        <v>191375.09999999998</v>
      </c>
    </row>
    <row r="417" spans="1:9" x14ac:dyDescent="0.25">
      <c r="A417" t="s">
        <v>22</v>
      </c>
      <c r="B417" s="4">
        <v>42293.315972222219</v>
      </c>
      <c r="C417" s="1">
        <v>281437</v>
      </c>
      <c r="D417" s="7">
        <f t="shared" si="16"/>
        <v>197005.9</v>
      </c>
      <c r="E417">
        <f>(B417-B384)*1440</f>
        <v>10064.000000000233</v>
      </c>
      <c r="F417" s="7">
        <f>(D417-D384)</f>
        <v>22735.300000000017</v>
      </c>
      <c r="G417" s="10">
        <f>F417/E417</f>
        <v>2.2590719395865948</v>
      </c>
      <c r="I417" s="7"/>
    </row>
    <row r="418" spans="1:9" x14ac:dyDescent="0.25">
      <c r="A418" s="8" t="s">
        <v>23</v>
      </c>
      <c r="B418" s="4">
        <v>42289.326388888891</v>
      </c>
      <c r="C418" s="1">
        <v>570421</v>
      </c>
      <c r="D418" s="7">
        <f t="shared" si="16"/>
        <v>399294.69999999995</v>
      </c>
    </row>
    <row r="419" spans="1:9" x14ac:dyDescent="0.25">
      <c r="A419" s="8" t="s">
        <v>23</v>
      </c>
      <c r="B419" s="4">
        <v>42291.304861111108</v>
      </c>
      <c r="C419" s="1">
        <v>579505</v>
      </c>
      <c r="D419" s="7">
        <f t="shared" si="16"/>
        <v>405653.5</v>
      </c>
    </row>
    <row r="420" spans="1:9" x14ac:dyDescent="0.25">
      <c r="A420" s="8" t="s">
        <v>23</v>
      </c>
      <c r="B420" s="4">
        <v>42293.316666666666</v>
      </c>
      <c r="C420" s="1">
        <v>587773</v>
      </c>
      <c r="D420" s="7">
        <f t="shared" si="16"/>
        <v>411441.1</v>
      </c>
      <c r="E420">
        <f>(B420-B388)*1440</f>
        <v>10064.000000000233</v>
      </c>
      <c r="F420" s="7">
        <f>(D420-D388)</f>
        <v>19317.900000000023</v>
      </c>
      <c r="G420" s="10">
        <f>F420/E420</f>
        <v>1.9195051669315955</v>
      </c>
      <c r="I420" s="7"/>
    </row>
    <row r="421" spans="1:9" x14ac:dyDescent="0.25">
      <c r="A421" t="s">
        <v>24</v>
      </c>
      <c r="B421" s="4">
        <v>42289.328472222223</v>
      </c>
      <c r="C421" s="1">
        <v>213050</v>
      </c>
      <c r="D421" s="7">
        <f t="shared" si="16"/>
        <v>149135</v>
      </c>
    </row>
    <row r="422" spans="1:9" x14ac:dyDescent="0.25">
      <c r="A422" t="s">
        <v>24</v>
      </c>
      <c r="B422" s="4">
        <v>42291.305555555555</v>
      </c>
      <c r="C422" s="1">
        <v>218372</v>
      </c>
      <c r="D422" s="7">
        <f t="shared" si="16"/>
        <v>152860.4</v>
      </c>
    </row>
    <row r="423" spans="1:9" x14ac:dyDescent="0.25">
      <c r="A423" t="s">
        <v>24</v>
      </c>
      <c r="B423" s="4">
        <v>42293.317361111112</v>
      </c>
      <c r="C423" s="1">
        <v>223252</v>
      </c>
      <c r="D423" s="7">
        <f t="shared" si="16"/>
        <v>156276.4</v>
      </c>
      <c r="E423">
        <f>(B423-B392)*1440</f>
        <v>10064.000000000233</v>
      </c>
      <c r="F423" s="7">
        <f>(D423-D392)</f>
        <v>12682.600000000006</v>
      </c>
      <c r="G423" s="10">
        <f>F423/E423</f>
        <v>1.2601947535770779</v>
      </c>
      <c r="I423" s="7"/>
    </row>
    <row r="424" spans="1:9" x14ac:dyDescent="0.25">
      <c r="A424" s="8" t="s">
        <v>25</v>
      </c>
      <c r="B424" s="4">
        <v>42289.329861111109</v>
      </c>
      <c r="C424" s="1">
        <v>602547</v>
      </c>
      <c r="D424" s="7">
        <f t="shared" si="16"/>
        <v>421782.89999999997</v>
      </c>
    </row>
    <row r="425" spans="1:9" x14ac:dyDescent="0.25">
      <c r="A425" s="8" t="s">
        <v>25</v>
      </c>
      <c r="B425" s="4">
        <v>42291.305555555555</v>
      </c>
      <c r="C425" s="1">
        <v>622042</v>
      </c>
      <c r="D425" s="7">
        <f t="shared" si="16"/>
        <v>435429.39999999997</v>
      </c>
    </row>
    <row r="426" spans="1:9" x14ac:dyDescent="0.25">
      <c r="A426" s="8" t="s">
        <v>25</v>
      </c>
      <c r="B426" s="4">
        <v>42293.317361111112</v>
      </c>
      <c r="C426" s="1">
        <v>628719</v>
      </c>
      <c r="D426" s="7">
        <f t="shared" si="16"/>
        <v>440103.3</v>
      </c>
      <c r="E426">
        <f>(B426-B396)*1440</f>
        <v>10064.000000000233</v>
      </c>
      <c r="F426" s="7">
        <f>(D426-D396)</f>
        <v>39648</v>
      </c>
      <c r="G426" s="10">
        <f>F426/E426</f>
        <v>3.9395866454689075</v>
      </c>
      <c r="I426" s="7"/>
    </row>
    <row r="427" spans="1:9" x14ac:dyDescent="0.25">
      <c r="A427" t="s">
        <v>27</v>
      </c>
      <c r="B427" s="4">
        <v>42289.331944444442</v>
      </c>
      <c r="C427" s="1">
        <v>485147</v>
      </c>
      <c r="D427" s="7">
        <f t="shared" si="16"/>
        <v>339602.89999999997</v>
      </c>
    </row>
    <row r="428" spans="1:9" x14ac:dyDescent="0.25">
      <c r="A428" t="s">
        <v>27</v>
      </c>
      <c r="B428" s="4">
        <v>42291.306250000001</v>
      </c>
      <c r="C428" s="1">
        <v>487347</v>
      </c>
      <c r="D428" s="7">
        <f t="shared" si="16"/>
        <v>341142.89999999997</v>
      </c>
    </row>
    <row r="429" spans="1:9" x14ac:dyDescent="0.25">
      <c r="A429" t="s">
        <v>27</v>
      </c>
      <c r="B429" s="4">
        <v>42293.318055555559</v>
      </c>
      <c r="C429" s="1">
        <v>493111</v>
      </c>
      <c r="D429" s="7">
        <f t="shared" si="16"/>
        <v>345177.69999999995</v>
      </c>
      <c r="E429">
        <f>(B429-B400)*1440</f>
        <v>10064.000000000233</v>
      </c>
      <c r="F429" s="7">
        <f>(D429-D400)</f>
        <v>12985</v>
      </c>
      <c r="G429" s="10">
        <f>F429/E429</f>
        <v>1.2902424483306538</v>
      </c>
      <c r="I429" s="7"/>
    </row>
    <row r="430" spans="1:9" x14ac:dyDescent="0.25">
      <c r="A430" s="8" t="s">
        <v>28</v>
      </c>
      <c r="B430" s="4">
        <v>42289.333333333336</v>
      </c>
      <c r="C430" s="1">
        <v>187862</v>
      </c>
      <c r="D430" s="7">
        <f t="shared" si="16"/>
        <v>131503.4</v>
      </c>
    </row>
    <row r="431" spans="1:9" x14ac:dyDescent="0.25">
      <c r="A431" s="8" t="s">
        <v>28</v>
      </c>
      <c r="B431" s="4">
        <v>42291.306250000001</v>
      </c>
      <c r="C431" s="1">
        <v>190978</v>
      </c>
      <c r="D431" s="7">
        <f t="shared" si="16"/>
        <v>133684.6</v>
      </c>
    </row>
    <row r="432" spans="1:9" x14ac:dyDescent="0.25">
      <c r="A432" s="8" t="s">
        <v>28</v>
      </c>
      <c r="B432" s="4">
        <v>42293.318749999999</v>
      </c>
      <c r="C432" s="1">
        <v>190981</v>
      </c>
      <c r="D432" s="7">
        <f t="shared" si="16"/>
        <v>133686.69999999998</v>
      </c>
      <c r="E432">
        <f>(B432-B404)*1440</f>
        <v>10064.999999993015</v>
      </c>
      <c r="F432" s="7">
        <f>(D432-D404)</f>
        <v>11149.599999999991</v>
      </c>
      <c r="G432" s="10">
        <f>F432/E432</f>
        <v>1.107759562842298</v>
      </c>
      <c r="I432" s="7"/>
    </row>
    <row r="433" spans="1:9" x14ac:dyDescent="0.25">
      <c r="A433" t="s">
        <v>29</v>
      </c>
      <c r="B433" s="4">
        <v>42289.334722222222</v>
      </c>
      <c r="C433" s="1">
        <v>565412</v>
      </c>
      <c r="D433" s="7">
        <f t="shared" si="16"/>
        <v>395788.39999999997</v>
      </c>
    </row>
    <row r="434" spans="1:9" x14ac:dyDescent="0.25">
      <c r="A434" t="s">
        <v>29</v>
      </c>
      <c r="B434" s="4">
        <v>42291.306944444441</v>
      </c>
      <c r="C434" s="1">
        <v>574373</v>
      </c>
      <c r="D434" s="7">
        <f t="shared" si="16"/>
        <v>402061.1</v>
      </c>
    </row>
    <row r="435" spans="1:9" x14ac:dyDescent="0.25">
      <c r="A435" t="s">
        <v>29</v>
      </c>
      <c r="B435" s="4">
        <v>42293.318749999999</v>
      </c>
      <c r="C435" s="1">
        <v>584756</v>
      </c>
      <c r="D435" s="7">
        <f t="shared" si="16"/>
        <v>409329.19999999995</v>
      </c>
      <c r="E435">
        <f>(B435-B408)*1440</f>
        <v>10062.999999996973</v>
      </c>
      <c r="F435" s="7">
        <f>(D435-D408)</f>
        <v>22472.099999999977</v>
      </c>
      <c r="G435" s="10">
        <f>F435/E435</f>
        <v>2.233141210375309</v>
      </c>
      <c r="I435" s="7"/>
    </row>
    <row r="436" spans="1:9" x14ac:dyDescent="0.25">
      <c r="E436" s="7"/>
      <c r="F436" s="12">
        <f>SUM(F413:F435)</f>
        <v>147541.80000000005</v>
      </c>
      <c r="G436" s="55">
        <f>SUM(G413:G435)</f>
        <v>14.660465558590964</v>
      </c>
      <c r="H436" s="61">
        <f>B412</f>
        <v>42289.323611111111</v>
      </c>
      <c r="I436" s="56">
        <f>F436+I409</f>
        <v>1746999.8</v>
      </c>
    </row>
    <row r="437" spans="1:9" x14ac:dyDescent="0.25">
      <c r="A437" s="284" t="s">
        <v>49</v>
      </c>
      <c r="B437" s="284"/>
      <c r="C437" s="284"/>
      <c r="D437" s="284"/>
      <c r="E437" s="284"/>
      <c r="F437" s="284"/>
      <c r="G437" s="284"/>
    </row>
    <row r="438" spans="1:9" x14ac:dyDescent="0.25">
      <c r="A438" t="s">
        <v>7</v>
      </c>
      <c r="B438" t="s">
        <v>10</v>
      </c>
      <c r="C438" t="s">
        <v>20</v>
      </c>
      <c r="D438" t="s">
        <v>12</v>
      </c>
      <c r="E438" t="s">
        <v>9</v>
      </c>
      <c r="F438" t="s">
        <v>31</v>
      </c>
      <c r="G438" t="s">
        <v>32</v>
      </c>
    </row>
    <row r="439" spans="1:9" x14ac:dyDescent="0.25">
      <c r="A439" s="8" t="s">
        <v>21</v>
      </c>
      <c r="B439" s="4">
        <v>42296.406944444447</v>
      </c>
      <c r="C439" s="1">
        <v>426871</v>
      </c>
      <c r="D439" s="7">
        <f t="shared" ref="D439:D462" si="17">C439*0.7</f>
        <v>298809.69999999995</v>
      </c>
    </row>
    <row r="440" spans="1:9" x14ac:dyDescent="0.25">
      <c r="A440" s="8" t="s">
        <v>21</v>
      </c>
      <c r="B440" s="4">
        <v>42300.645833333336</v>
      </c>
      <c r="C440" s="1">
        <v>431634</v>
      </c>
      <c r="D440" s="7">
        <f t="shared" si="17"/>
        <v>302143.8</v>
      </c>
    </row>
    <row r="441" spans="1:9" x14ac:dyDescent="0.25">
      <c r="A441" s="8" t="s">
        <v>21</v>
      </c>
      <c r="B441" s="4">
        <v>42300.72152777778</v>
      </c>
      <c r="C441" s="1">
        <v>431662</v>
      </c>
      <c r="D441" s="7">
        <f t="shared" si="17"/>
        <v>302163.39999999997</v>
      </c>
      <c r="E441">
        <f>(B441-B414)*1440</f>
        <v>10664.000000007218</v>
      </c>
      <c r="F441" s="7">
        <f>(D441-D414)</f>
        <v>4453.3999999999651</v>
      </c>
      <c r="G441" s="10">
        <f>F441/E441</f>
        <v>0.41761065266287989</v>
      </c>
      <c r="I441" s="7"/>
    </row>
    <row r="442" spans="1:9" x14ac:dyDescent="0.25">
      <c r="A442" t="s">
        <v>22</v>
      </c>
      <c r="B442" s="4">
        <v>42296.40902777778</v>
      </c>
      <c r="C442" s="1">
        <v>284168</v>
      </c>
      <c r="D442" s="7">
        <f t="shared" si="17"/>
        <v>198917.59999999998</v>
      </c>
    </row>
    <row r="443" spans="1:9" x14ac:dyDescent="0.25">
      <c r="A443" t="s">
        <v>22</v>
      </c>
      <c r="B443" s="4">
        <v>42300.645833333336</v>
      </c>
      <c r="C443" s="1">
        <v>296041</v>
      </c>
      <c r="D443" s="7">
        <f t="shared" si="17"/>
        <v>207228.69999999998</v>
      </c>
    </row>
    <row r="444" spans="1:9" x14ac:dyDescent="0.25">
      <c r="A444" t="s">
        <v>22</v>
      </c>
      <c r="B444" s="4">
        <v>42300.720138888886</v>
      </c>
      <c r="C444" s="1">
        <v>296742</v>
      </c>
      <c r="D444" s="7">
        <f t="shared" si="17"/>
        <v>207719.4</v>
      </c>
      <c r="E444">
        <f>(B444-B417)*1440</f>
        <v>10662.000000000698</v>
      </c>
      <c r="F444" s="7">
        <f>(D444-D417)</f>
        <v>10713.5</v>
      </c>
      <c r="G444" s="10">
        <f>F444/E444</f>
        <v>1.0048302382291594</v>
      </c>
      <c r="I444" s="7"/>
    </row>
    <row r="445" spans="1:9" x14ac:dyDescent="0.25">
      <c r="A445" s="8" t="s">
        <v>23</v>
      </c>
      <c r="B445" s="4">
        <v>42296.410416666666</v>
      </c>
      <c r="C445" s="1">
        <v>593789</v>
      </c>
      <c r="D445" s="7">
        <f t="shared" si="17"/>
        <v>415652.3</v>
      </c>
    </row>
    <row r="446" spans="1:9" x14ac:dyDescent="0.25">
      <c r="A446" s="8" t="s">
        <v>23</v>
      </c>
      <c r="B446" s="4">
        <v>42300.645833333336</v>
      </c>
      <c r="C446" s="1">
        <v>605772</v>
      </c>
      <c r="D446" s="7">
        <f t="shared" si="17"/>
        <v>424040.39999999997</v>
      </c>
    </row>
    <row r="447" spans="1:9" x14ac:dyDescent="0.25">
      <c r="A447" s="8" t="s">
        <v>23</v>
      </c>
      <c r="B447" s="4">
        <v>42300.719444444447</v>
      </c>
      <c r="C447" s="1">
        <v>605783</v>
      </c>
      <c r="D447" s="7">
        <f t="shared" si="17"/>
        <v>424048.1</v>
      </c>
      <c r="E447">
        <f>(B447-B420)*1440</f>
        <v>10660.000000004657</v>
      </c>
      <c r="F447" s="7">
        <f>(D447-D420)</f>
        <v>12607</v>
      </c>
      <c r="G447" s="10">
        <f>F447/E447</f>
        <v>1.1826454033765941</v>
      </c>
      <c r="I447" s="7"/>
    </row>
    <row r="448" spans="1:9" x14ac:dyDescent="0.25">
      <c r="A448" t="s">
        <v>24</v>
      </c>
      <c r="B448" s="4">
        <v>42296.412499999999</v>
      </c>
      <c r="C448" s="1">
        <v>224738</v>
      </c>
      <c r="D448" s="7">
        <f t="shared" si="17"/>
        <v>157316.59999999998</v>
      </c>
    </row>
    <row r="449" spans="1:9" x14ac:dyDescent="0.25">
      <c r="A449" t="s">
        <v>24</v>
      </c>
      <c r="B449" s="4">
        <v>42300.645833333336</v>
      </c>
      <c r="C449" s="1">
        <v>234010</v>
      </c>
      <c r="D449" s="7">
        <f t="shared" si="17"/>
        <v>163807</v>
      </c>
    </row>
    <row r="450" spans="1:9" x14ac:dyDescent="0.25">
      <c r="A450" t="s">
        <v>24</v>
      </c>
      <c r="B450" s="4">
        <v>42300.727777777778</v>
      </c>
      <c r="C450" s="1">
        <v>234015</v>
      </c>
      <c r="D450" s="7">
        <f t="shared" si="17"/>
        <v>163810.5</v>
      </c>
      <c r="E450">
        <f>(B450-B423)*1440</f>
        <v>10670.999999998603</v>
      </c>
      <c r="F450" s="7">
        <f>(D450-D423)</f>
        <v>7534.1000000000058</v>
      </c>
      <c r="G450" s="10">
        <f>F450/E450</f>
        <v>0.70603504826173669</v>
      </c>
      <c r="I450" s="7"/>
    </row>
    <row r="451" spans="1:9" x14ac:dyDescent="0.25">
      <c r="A451" s="8" t="s">
        <v>25</v>
      </c>
      <c r="B451" s="4">
        <v>42296.413888888892</v>
      </c>
      <c r="C451" s="1">
        <v>635821</v>
      </c>
      <c r="D451" s="7">
        <f t="shared" si="17"/>
        <v>445074.69999999995</v>
      </c>
    </row>
    <row r="452" spans="1:9" x14ac:dyDescent="0.25">
      <c r="A452" s="8" t="s">
        <v>25</v>
      </c>
      <c r="B452" s="4">
        <v>42300.645833333336</v>
      </c>
      <c r="C452" s="1">
        <v>667093</v>
      </c>
      <c r="D452" s="7">
        <f t="shared" si="17"/>
        <v>466965.1</v>
      </c>
    </row>
    <row r="453" spans="1:9" x14ac:dyDescent="0.25">
      <c r="A453" s="8" t="s">
        <v>25</v>
      </c>
      <c r="B453" s="4">
        <v>42300.723611111112</v>
      </c>
      <c r="C453" s="1">
        <v>667095</v>
      </c>
      <c r="D453" s="7">
        <f t="shared" si="17"/>
        <v>466966.49999999994</v>
      </c>
      <c r="E453">
        <f>(B453-B426)*1440</f>
        <v>10665</v>
      </c>
      <c r="F453" s="7">
        <f>(D453-D426)</f>
        <v>26863.199999999953</v>
      </c>
      <c r="G453" s="10">
        <f>F453/E453</f>
        <v>2.5188185654008395</v>
      </c>
      <c r="I453" s="7"/>
    </row>
    <row r="454" spans="1:9" x14ac:dyDescent="0.25">
      <c r="A454" t="s">
        <v>27</v>
      </c>
      <c r="B454" s="4">
        <v>42296.415277777778</v>
      </c>
      <c r="C454" s="1">
        <v>494348</v>
      </c>
      <c r="D454" s="7">
        <f t="shared" si="17"/>
        <v>346043.6</v>
      </c>
    </row>
    <row r="455" spans="1:9" x14ac:dyDescent="0.25">
      <c r="A455" t="s">
        <v>27</v>
      </c>
      <c r="B455" s="4">
        <v>42300.645833333336</v>
      </c>
      <c r="C455" s="1">
        <v>500720</v>
      </c>
      <c r="D455" s="7">
        <f t="shared" si="17"/>
        <v>350504</v>
      </c>
    </row>
    <row r="456" spans="1:9" x14ac:dyDescent="0.25">
      <c r="A456" t="s">
        <v>27</v>
      </c>
      <c r="B456" s="4">
        <v>42300.74722222222</v>
      </c>
      <c r="C456" s="1">
        <v>501531</v>
      </c>
      <c r="D456" s="7">
        <f t="shared" si="17"/>
        <v>351071.69999999995</v>
      </c>
      <c r="E456">
        <f>(B456-B429)*1440</f>
        <v>10697.999999992317</v>
      </c>
      <c r="F456" s="7">
        <f>(D456-D429)</f>
        <v>5894</v>
      </c>
      <c r="G456" s="10">
        <f>F456/E456</f>
        <v>0.55094410170164831</v>
      </c>
      <c r="I456" s="7"/>
    </row>
    <row r="457" spans="1:9" x14ac:dyDescent="0.25">
      <c r="A457" s="8" t="s">
        <v>28</v>
      </c>
      <c r="B457" s="4">
        <v>42296.415972222225</v>
      </c>
      <c r="C457" s="1">
        <v>190981</v>
      </c>
      <c r="D457" s="7">
        <f t="shared" si="17"/>
        <v>133686.69999999998</v>
      </c>
    </row>
    <row r="458" spans="1:9" x14ac:dyDescent="0.25">
      <c r="A458" s="8" t="s">
        <v>28</v>
      </c>
      <c r="B458" s="4">
        <v>42300.645833333336</v>
      </c>
      <c r="C458" s="1">
        <v>197573</v>
      </c>
      <c r="D458" s="7">
        <f t="shared" si="17"/>
        <v>138301.09999999998</v>
      </c>
    </row>
    <row r="459" spans="1:9" x14ac:dyDescent="0.25">
      <c r="A459" s="8" t="s">
        <v>28</v>
      </c>
      <c r="B459" s="4">
        <v>42300.747916666667</v>
      </c>
      <c r="C459" s="1">
        <v>198361</v>
      </c>
      <c r="D459" s="7">
        <f t="shared" si="17"/>
        <v>138852.69999999998</v>
      </c>
      <c r="E459">
        <f>(B459-B432)*1440</f>
        <v>10698.000000002794</v>
      </c>
      <c r="F459" s="7">
        <f>(D459-D432)</f>
        <v>5166</v>
      </c>
      <c r="G459" s="10">
        <f>F459/E459</f>
        <v>0.48289399887816892</v>
      </c>
      <c r="I459" s="7"/>
    </row>
    <row r="460" spans="1:9" x14ac:dyDescent="0.25">
      <c r="A460" t="s">
        <v>29</v>
      </c>
      <c r="B460" s="4">
        <v>42296.418749999997</v>
      </c>
      <c r="C460" s="1">
        <v>595013</v>
      </c>
      <c r="D460" s="7">
        <f t="shared" si="17"/>
        <v>416509.1</v>
      </c>
    </row>
    <row r="461" spans="1:9" x14ac:dyDescent="0.25">
      <c r="A461" t="s">
        <v>29</v>
      </c>
      <c r="B461" s="4">
        <v>42300.645833333336</v>
      </c>
      <c r="C461" s="1">
        <v>613006</v>
      </c>
      <c r="D461" s="7">
        <f t="shared" si="17"/>
        <v>429104.19999999995</v>
      </c>
    </row>
    <row r="462" spans="1:9" x14ac:dyDescent="0.25">
      <c r="A462" t="s">
        <v>29</v>
      </c>
      <c r="B462" s="4">
        <v>42300.724305555559</v>
      </c>
      <c r="C462" s="1">
        <v>613478</v>
      </c>
      <c r="D462" s="7">
        <f t="shared" si="17"/>
        <v>429434.6</v>
      </c>
      <c r="E462">
        <f>(B462-B435)*1440</f>
        <v>10664.000000007218</v>
      </c>
      <c r="F462" s="7">
        <f>(D462-D435)</f>
        <v>20105.400000000023</v>
      </c>
      <c r="G462" s="10">
        <f>F462/E462</f>
        <v>1.8853525881457629</v>
      </c>
      <c r="I462" s="7"/>
    </row>
    <row r="463" spans="1:9" x14ac:dyDescent="0.25">
      <c r="E463" s="7"/>
      <c r="F463" s="12">
        <f>SUM(F440:F462)</f>
        <v>93336.599999999948</v>
      </c>
      <c r="G463" s="55">
        <f>SUM(G440:G462)</f>
        <v>8.7491305966567907</v>
      </c>
      <c r="H463" s="61">
        <f>B439</f>
        <v>42296.406944444447</v>
      </c>
      <c r="I463" s="56">
        <f>F463+I436</f>
        <v>1840336.4</v>
      </c>
    </row>
    <row r="464" spans="1:9" x14ac:dyDescent="0.25">
      <c r="A464" s="284" t="s">
        <v>50</v>
      </c>
      <c r="B464" s="284"/>
      <c r="C464" s="284"/>
      <c r="D464" s="284"/>
      <c r="E464" s="284"/>
      <c r="F464" s="284"/>
      <c r="G464" s="284"/>
    </row>
    <row r="465" spans="1:9" x14ac:dyDescent="0.25">
      <c r="A465" t="s">
        <v>7</v>
      </c>
      <c r="B465" t="s">
        <v>10</v>
      </c>
      <c r="C465" t="s">
        <v>20</v>
      </c>
      <c r="D465" t="s">
        <v>12</v>
      </c>
      <c r="E465" t="s">
        <v>9</v>
      </c>
      <c r="F465" t="s">
        <v>31</v>
      </c>
      <c r="G465" t="s">
        <v>32</v>
      </c>
    </row>
    <row r="466" spans="1:9" x14ac:dyDescent="0.25">
      <c r="A466" s="8" t="s">
        <v>21</v>
      </c>
      <c r="B466" s="4">
        <v>42303.34097222222</v>
      </c>
      <c r="C466" s="1">
        <v>436515</v>
      </c>
      <c r="D466" s="7">
        <f t="shared" ref="D466:D489" si="18">C466*0.7</f>
        <v>305560.5</v>
      </c>
    </row>
    <row r="467" spans="1:9" x14ac:dyDescent="0.25">
      <c r="A467" s="8" t="s">
        <v>21</v>
      </c>
      <c r="B467" s="4">
        <v>42305.459027777775</v>
      </c>
      <c r="C467" s="1">
        <v>440243</v>
      </c>
      <c r="D467" s="7">
        <f t="shared" si="18"/>
        <v>308170.09999999998</v>
      </c>
    </row>
    <row r="468" spans="1:9" x14ac:dyDescent="0.25">
      <c r="A468" s="8" t="s">
        <v>21</v>
      </c>
      <c r="B468" s="4">
        <v>42307.551388888889</v>
      </c>
      <c r="C468" s="1">
        <v>442005</v>
      </c>
      <c r="D468" s="7">
        <f t="shared" si="18"/>
        <v>309403.5</v>
      </c>
      <c r="E468">
        <f>(B468-B441)*1440</f>
        <v>9834.9999999976717</v>
      </c>
      <c r="F468" s="7">
        <f>(D468-D441)</f>
        <v>7240.1000000000349</v>
      </c>
      <c r="G468" s="10">
        <f>F468/E468</f>
        <v>0.73615658363007108</v>
      </c>
      <c r="I468" s="7"/>
    </row>
    <row r="469" spans="1:9" x14ac:dyDescent="0.25">
      <c r="A469" t="s">
        <v>22</v>
      </c>
      <c r="B469" s="4">
        <v>42303.342361111114</v>
      </c>
      <c r="C469" s="1">
        <v>304013</v>
      </c>
      <c r="D469" s="7">
        <f t="shared" si="18"/>
        <v>212809.09999999998</v>
      </c>
    </row>
    <row r="470" spans="1:9" x14ac:dyDescent="0.25">
      <c r="A470" t="s">
        <v>22</v>
      </c>
      <c r="B470" s="4">
        <v>42305.459722222222</v>
      </c>
      <c r="C470" s="1">
        <v>312945</v>
      </c>
      <c r="D470" s="7">
        <f t="shared" si="18"/>
        <v>219061.5</v>
      </c>
    </row>
    <row r="471" spans="1:9" x14ac:dyDescent="0.25">
      <c r="A471" t="s">
        <v>22</v>
      </c>
      <c r="B471" s="4">
        <v>42307.552083333336</v>
      </c>
      <c r="C471" s="1">
        <v>321531</v>
      </c>
      <c r="D471" s="7">
        <f t="shared" si="18"/>
        <v>225071.69999999998</v>
      </c>
      <c r="E471">
        <f>(B471-B444)*1440</f>
        <v>9838.0000000074506</v>
      </c>
      <c r="F471" s="7">
        <f>(D471-D444)</f>
        <v>17352.299999999988</v>
      </c>
      <c r="G471" s="10">
        <f>F471/E471</f>
        <v>1.7638036186203341</v>
      </c>
      <c r="I471" s="7"/>
    </row>
    <row r="472" spans="1:9" x14ac:dyDescent="0.25">
      <c r="A472" s="8" t="s">
        <v>23</v>
      </c>
      <c r="B472" s="4">
        <v>42303.34375</v>
      </c>
      <c r="C472" s="1">
        <v>618072</v>
      </c>
      <c r="D472" s="7">
        <f t="shared" si="18"/>
        <v>432650.39999999997</v>
      </c>
    </row>
    <row r="473" spans="1:9" x14ac:dyDescent="0.25">
      <c r="A473" s="8" t="s">
        <v>23</v>
      </c>
      <c r="B473" s="4">
        <v>42305.459722222222</v>
      </c>
      <c r="C473" s="1">
        <v>628721</v>
      </c>
      <c r="D473" s="7">
        <f t="shared" si="18"/>
        <v>440104.69999999995</v>
      </c>
    </row>
    <row r="474" spans="1:9" x14ac:dyDescent="0.25">
      <c r="A474" s="8" t="s">
        <v>23</v>
      </c>
      <c r="B474" s="4">
        <v>42307.552777777775</v>
      </c>
      <c r="C474" s="1">
        <v>638665</v>
      </c>
      <c r="D474" s="7">
        <f t="shared" si="18"/>
        <v>447065.5</v>
      </c>
      <c r="E474">
        <f>(B474-B447)*1440</f>
        <v>9839.9999999930151</v>
      </c>
      <c r="F474" s="7">
        <f>(D474-D447)</f>
        <v>23017.400000000023</v>
      </c>
      <c r="G474" s="10">
        <f>F474/E474</f>
        <v>2.3391666666683295</v>
      </c>
      <c r="I474" s="7"/>
    </row>
    <row r="475" spans="1:9" x14ac:dyDescent="0.25">
      <c r="A475" t="s">
        <v>24</v>
      </c>
      <c r="B475" s="4">
        <v>42303.35</v>
      </c>
      <c r="C475" s="1">
        <v>240688</v>
      </c>
      <c r="D475" s="7">
        <f t="shared" si="18"/>
        <v>168481.59999999998</v>
      </c>
    </row>
    <row r="476" spans="1:9" x14ac:dyDescent="0.25">
      <c r="A476" t="s">
        <v>24</v>
      </c>
      <c r="B476" s="4">
        <v>42305.459027777775</v>
      </c>
      <c r="C476" s="1">
        <v>246010</v>
      </c>
      <c r="D476" s="7">
        <f t="shared" si="18"/>
        <v>172207</v>
      </c>
    </row>
    <row r="477" spans="1:9" x14ac:dyDescent="0.25">
      <c r="A477" t="s">
        <v>24</v>
      </c>
      <c r="B477" s="4">
        <v>42307.554166666669</v>
      </c>
      <c r="C477" s="1">
        <v>251621</v>
      </c>
      <c r="D477" s="7">
        <f t="shared" si="18"/>
        <v>176134.69999999998</v>
      </c>
      <c r="E477">
        <f>(B477-B450)*1440</f>
        <v>9830.0000000023283</v>
      </c>
      <c r="F477" s="7">
        <f>(D477-D450)</f>
        <v>12324.199999999983</v>
      </c>
      <c r="G477" s="10">
        <f>F477/E477</f>
        <v>1.2537334689722344</v>
      </c>
      <c r="I477" s="7"/>
    </row>
    <row r="478" spans="1:9" x14ac:dyDescent="0.25">
      <c r="A478" s="8" t="s">
        <v>25</v>
      </c>
      <c r="B478" s="4">
        <v>42303.351388888892</v>
      </c>
      <c r="C478" s="1">
        <v>690653</v>
      </c>
      <c r="D478" s="7">
        <f t="shared" si="18"/>
        <v>483457.1</v>
      </c>
    </row>
    <row r="479" spans="1:9" x14ac:dyDescent="0.25">
      <c r="A479" s="8" t="s">
        <v>25</v>
      </c>
      <c r="B479" s="4">
        <v>42305.458333333336</v>
      </c>
      <c r="C479" s="1">
        <v>699649</v>
      </c>
      <c r="D479" s="7">
        <f t="shared" si="18"/>
        <v>489754.3</v>
      </c>
    </row>
    <row r="480" spans="1:9" x14ac:dyDescent="0.25">
      <c r="A480" s="8" t="s">
        <v>25</v>
      </c>
      <c r="B480" s="4">
        <v>42307.554861111108</v>
      </c>
      <c r="C480" s="1">
        <v>718015</v>
      </c>
      <c r="D480" s="7">
        <f t="shared" si="18"/>
        <v>502610.49999999994</v>
      </c>
      <c r="E480">
        <f>(B480-B453)*1440</f>
        <v>9836.9999999937136</v>
      </c>
      <c r="F480" s="7">
        <f>(D480-D453)</f>
        <v>35644</v>
      </c>
      <c r="G480" s="10">
        <f>F480/E480</f>
        <v>3.6234624377373974</v>
      </c>
      <c r="I480" s="7"/>
    </row>
    <row r="481" spans="1:9" x14ac:dyDescent="0.25">
      <c r="A481" t="s">
        <v>27</v>
      </c>
      <c r="B481" s="4">
        <v>42303.352777777778</v>
      </c>
      <c r="C481" s="1">
        <v>508387</v>
      </c>
      <c r="D481" s="7">
        <f t="shared" si="18"/>
        <v>355870.89999999997</v>
      </c>
    </row>
    <row r="482" spans="1:9" x14ac:dyDescent="0.25">
      <c r="A482" t="s">
        <v>27</v>
      </c>
      <c r="B482" s="4">
        <v>42305.456250000003</v>
      </c>
      <c r="C482" s="1">
        <v>515164</v>
      </c>
      <c r="D482" s="7">
        <f t="shared" si="18"/>
        <v>360614.8</v>
      </c>
    </row>
    <row r="483" spans="1:9" x14ac:dyDescent="0.25">
      <c r="A483" t="s">
        <v>27</v>
      </c>
      <c r="B483" s="4">
        <v>42307.554861111108</v>
      </c>
      <c r="C483" s="1">
        <v>521858</v>
      </c>
      <c r="D483" s="7">
        <f t="shared" si="18"/>
        <v>365300.6</v>
      </c>
      <c r="E483">
        <f>(B483-B456)*1440</f>
        <v>9802.9999999981374</v>
      </c>
      <c r="F483" s="7">
        <f>(D483-D456)</f>
        <v>14228.900000000023</v>
      </c>
      <c r="G483" s="10">
        <f>F483/E483</f>
        <v>1.451484239518793</v>
      </c>
      <c r="I483" s="7"/>
    </row>
    <row r="484" spans="1:9" x14ac:dyDescent="0.25">
      <c r="A484" s="8" t="s">
        <v>28</v>
      </c>
      <c r="B484" s="4">
        <v>42303.354166666664</v>
      </c>
      <c r="C484" s="1">
        <v>208458</v>
      </c>
      <c r="D484" s="7">
        <f t="shared" si="18"/>
        <v>145920.59999999998</v>
      </c>
    </row>
    <row r="485" spans="1:9" x14ac:dyDescent="0.25">
      <c r="A485" s="8" t="s">
        <v>28</v>
      </c>
      <c r="B485" s="4">
        <v>42305.456944444442</v>
      </c>
      <c r="C485" s="1">
        <v>219241</v>
      </c>
      <c r="D485" s="7">
        <f t="shared" si="18"/>
        <v>153468.69999999998</v>
      </c>
    </row>
    <row r="486" spans="1:9" x14ac:dyDescent="0.25">
      <c r="A486" s="8" t="s">
        <v>28</v>
      </c>
      <c r="B486" s="4">
        <v>42307.555555555555</v>
      </c>
      <c r="C486" s="1">
        <v>229770</v>
      </c>
      <c r="D486" s="7">
        <f t="shared" si="18"/>
        <v>160839</v>
      </c>
      <c r="E486">
        <f>(B486-B459)*1440</f>
        <v>9802.9999999981374</v>
      </c>
      <c r="F486" s="7">
        <f>(D486-D459)</f>
        <v>21986.300000000017</v>
      </c>
      <c r="G486" s="10">
        <f>F486/E486</f>
        <v>2.2428134244623275</v>
      </c>
      <c r="I486" s="7"/>
    </row>
    <row r="487" spans="1:9" x14ac:dyDescent="0.25">
      <c r="A487" t="s">
        <v>29</v>
      </c>
      <c r="B487" s="4">
        <v>42303.356249999997</v>
      </c>
      <c r="C487" s="1">
        <v>621696</v>
      </c>
      <c r="D487" s="7">
        <f t="shared" si="18"/>
        <v>435187.19999999995</v>
      </c>
    </row>
    <row r="488" spans="1:9" x14ac:dyDescent="0.25">
      <c r="A488" t="s">
        <v>29</v>
      </c>
      <c r="B488" s="4">
        <v>42305.457638888889</v>
      </c>
      <c r="C488" s="1">
        <v>630722</v>
      </c>
      <c r="D488" s="7">
        <f t="shared" si="18"/>
        <v>441505.39999999997</v>
      </c>
    </row>
    <row r="489" spans="1:9" x14ac:dyDescent="0.25">
      <c r="A489" t="s">
        <v>29</v>
      </c>
      <c r="B489" s="4">
        <v>42307.556250000001</v>
      </c>
      <c r="C489" s="1">
        <v>640572</v>
      </c>
      <c r="D489" s="7">
        <f t="shared" si="18"/>
        <v>448400.39999999997</v>
      </c>
      <c r="E489">
        <f>(B489-B462)*1440</f>
        <v>9837.9999999969732</v>
      </c>
      <c r="F489" s="7">
        <f>(D489-D462)</f>
        <v>18965.799999999988</v>
      </c>
      <c r="G489" s="10">
        <f>F489/E489</f>
        <v>1.9278105305962414</v>
      </c>
      <c r="I489" s="7"/>
    </row>
    <row r="490" spans="1:9" x14ac:dyDescent="0.25">
      <c r="E490" s="7"/>
      <c r="F490" s="12">
        <f>SUM(F467:F489)</f>
        <v>150759.00000000006</v>
      </c>
      <c r="G490" s="55">
        <f>SUM(G467:G489)</f>
        <v>15.33843097020573</v>
      </c>
      <c r="H490" s="61">
        <f>B466</f>
        <v>42303.34097222222</v>
      </c>
      <c r="I490" s="56">
        <f>F490+I463</f>
        <v>1991095.4</v>
      </c>
    </row>
    <row r="491" spans="1:9" x14ac:dyDescent="0.25">
      <c r="A491" s="284" t="s">
        <v>51</v>
      </c>
      <c r="B491" s="284"/>
      <c r="C491" s="284"/>
      <c r="D491" s="284"/>
      <c r="E491" s="284"/>
      <c r="F491" s="284"/>
      <c r="G491" s="284"/>
    </row>
    <row r="492" spans="1:9" x14ac:dyDescent="0.25">
      <c r="A492" t="s">
        <v>7</v>
      </c>
      <c r="B492" t="s">
        <v>10</v>
      </c>
      <c r="C492" t="s">
        <v>20</v>
      </c>
      <c r="D492" t="s">
        <v>12</v>
      </c>
      <c r="E492" t="s">
        <v>9</v>
      </c>
      <c r="F492" t="s">
        <v>31</v>
      </c>
      <c r="G492" t="s">
        <v>32</v>
      </c>
    </row>
    <row r="493" spans="1:9" x14ac:dyDescent="0.25">
      <c r="A493" s="8" t="s">
        <v>21</v>
      </c>
      <c r="B493" s="4">
        <v>42310.34375</v>
      </c>
      <c r="C493" s="1">
        <v>446075</v>
      </c>
      <c r="D493" s="7">
        <f t="shared" ref="D493:D516" si="19">C493*0.7</f>
        <v>312252.5</v>
      </c>
    </row>
    <row r="494" spans="1:9" x14ac:dyDescent="0.25">
      <c r="A494" s="8" t="s">
        <v>21</v>
      </c>
      <c r="B494" s="4">
        <v>42312.354166666664</v>
      </c>
      <c r="C494" s="1">
        <v>450886</v>
      </c>
      <c r="D494" s="7">
        <f t="shared" si="19"/>
        <v>315620.19999999995</v>
      </c>
    </row>
    <row r="495" spans="1:9" x14ac:dyDescent="0.25">
      <c r="A495" s="8" t="s">
        <v>21</v>
      </c>
      <c r="B495" s="4">
        <v>42314.378472222219</v>
      </c>
      <c r="C495" s="1">
        <v>455940</v>
      </c>
      <c r="D495" s="7">
        <f t="shared" si="19"/>
        <v>319158</v>
      </c>
      <c r="E495">
        <f>(B495-B468)*1440</f>
        <v>9830.9999999951106</v>
      </c>
      <c r="F495" s="7">
        <f>(D495-D468)</f>
        <v>9754.5</v>
      </c>
      <c r="G495" s="10">
        <f>F495/E495</f>
        <v>0.99221849252414318</v>
      </c>
      <c r="I495" s="7"/>
    </row>
    <row r="496" spans="1:9" x14ac:dyDescent="0.25">
      <c r="A496" t="s">
        <v>22</v>
      </c>
      <c r="B496" s="4">
        <v>42310.349305555559</v>
      </c>
      <c r="C496" s="1">
        <v>330221</v>
      </c>
      <c r="D496" s="7">
        <f t="shared" si="19"/>
        <v>231154.69999999998</v>
      </c>
    </row>
    <row r="497" spans="1:9" x14ac:dyDescent="0.25">
      <c r="A497" t="s">
        <v>22</v>
      </c>
      <c r="B497" s="4">
        <v>42312.354861111111</v>
      </c>
      <c r="C497" s="1">
        <v>335895</v>
      </c>
      <c r="D497" s="7">
        <f t="shared" si="19"/>
        <v>235126.49999999997</v>
      </c>
    </row>
    <row r="498" spans="1:9" x14ac:dyDescent="0.25">
      <c r="A498" t="s">
        <v>22</v>
      </c>
      <c r="B498" s="4">
        <v>42314.378472222219</v>
      </c>
      <c r="C498" s="1">
        <v>342628</v>
      </c>
      <c r="D498" s="7">
        <f t="shared" si="19"/>
        <v>239839.59999999998</v>
      </c>
      <c r="E498">
        <f>(B498-B471)*1440</f>
        <v>9829.9999999918509</v>
      </c>
      <c r="F498" s="7">
        <f>(D498-D471)</f>
        <v>14767.899999999994</v>
      </c>
      <c r="G498" s="10">
        <f>F498/E498</f>
        <v>1.5023296032565856</v>
      </c>
      <c r="I498" s="7"/>
    </row>
    <row r="499" spans="1:9" x14ac:dyDescent="0.25">
      <c r="A499" s="8" t="s">
        <v>23</v>
      </c>
      <c r="B499" s="4">
        <v>42310.350694444445</v>
      </c>
      <c r="C499" s="1">
        <v>652635</v>
      </c>
      <c r="D499" s="7">
        <f t="shared" si="19"/>
        <v>456844.5</v>
      </c>
    </row>
    <row r="500" spans="1:9" x14ac:dyDescent="0.25">
      <c r="A500" s="8" t="s">
        <v>23</v>
      </c>
      <c r="B500" s="4">
        <v>42312.355555555558</v>
      </c>
      <c r="C500" s="1">
        <v>660052</v>
      </c>
      <c r="D500" s="7">
        <f t="shared" si="19"/>
        <v>462036.39999999997</v>
      </c>
    </row>
    <row r="501" spans="1:9" x14ac:dyDescent="0.25">
      <c r="A501" s="8" t="s">
        <v>23</v>
      </c>
      <c r="B501" s="4">
        <v>42314.379166666666</v>
      </c>
      <c r="C501" s="1">
        <v>667927</v>
      </c>
      <c r="D501" s="7">
        <f t="shared" si="19"/>
        <v>467548.89999999997</v>
      </c>
      <c r="E501">
        <f>(B501-B474)*1440</f>
        <v>9830.0000000023283</v>
      </c>
      <c r="F501" s="7">
        <f>(D501-D474)</f>
        <v>20483.399999999965</v>
      </c>
      <c r="G501" s="10">
        <f>F501/E501</f>
        <v>2.0837639877919751</v>
      </c>
      <c r="I501" s="7"/>
    </row>
    <row r="502" spans="1:9" x14ac:dyDescent="0.25">
      <c r="A502" t="s">
        <v>24</v>
      </c>
      <c r="B502" s="4">
        <v>42310.352777777778</v>
      </c>
      <c r="C502" s="1">
        <v>258770</v>
      </c>
      <c r="D502" s="7">
        <f t="shared" si="19"/>
        <v>181139</v>
      </c>
    </row>
    <row r="503" spans="1:9" x14ac:dyDescent="0.25">
      <c r="A503" t="s">
        <v>24</v>
      </c>
      <c r="B503" s="4">
        <v>42312.356249999997</v>
      </c>
      <c r="C503" s="1">
        <v>263707</v>
      </c>
      <c r="D503" s="7">
        <f t="shared" si="19"/>
        <v>184594.9</v>
      </c>
    </row>
    <row r="504" spans="1:9" x14ac:dyDescent="0.25">
      <c r="A504" t="s">
        <v>24</v>
      </c>
      <c r="B504" s="4">
        <v>42314.379861111112</v>
      </c>
      <c r="C504" s="1">
        <v>269257</v>
      </c>
      <c r="D504" s="7">
        <f t="shared" si="19"/>
        <v>188479.9</v>
      </c>
      <c r="E504">
        <f>(B504-B477)*1440</f>
        <v>9828.9999999990687</v>
      </c>
      <c r="F504" s="7">
        <f>(D504-D477)</f>
        <v>12345.200000000012</v>
      </c>
      <c r="G504" s="10">
        <f>F504/E504</f>
        <v>1.2559975582461269</v>
      </c>
      <c r="I504" s="7"/>
    </row>
    <row r="505" spans="1:9" x14ac:dyDescent="0.25">
      <c r="A505" s="8" t="s">
        <v>25</v>
      </c>
      <c r="B505" s="4">
        <v>42310.356249999997</v>
      </c>
      <c r="C505" s="1">
        <v>738161</v>
      </c>
      <c r="D505" s="7">
        <f t="shared" si="19"/>
        <v>516712.69999999995</v>
      </c>
    </row>
    <row r="506" spans="1:9" x14ac:dyDescent="0.25">
      <c r="A506" s="8" t="s">
        <v>25</v>
      </c>
      <c r="B506" s="4">
        <v>42312.356249999997</v>
      </c>
      <c r="C506" s="1">
        <v>755345</v>
      </c>
      <c r="D506" s="7">
        <f t="shared" si="19"/>
        <v>528741.5</v>
      </c>
    </row>
    <row r="507" spans="1:9" x14ac:dyDescent="0.25">
      <c r="A507" s="8" t="s">
        <v>25</v>
      </c>
      <c r="B507" s="4">
        <v>42314.380555555559</v>
      </c>
      <c r="C507" s="1">
        <v>773890</v>
      </c>
      <c r="D507" s="7">
        <f t="shared" si="19"/>
        <v>541723</v>
      </c>
      <c r="E507">
        <f>(B507-B480)*1440</f>
        <v>9829.0000000095461</v>
      </c>
      <c r="F507" s="7">
        <f>(D507-D480)</f>
        <v>39112.500000000058</v>
      </c>
      <c r="G507" s="10">
        <f>F507/E507</f>
        <v>3.9792959609280771</v>
      </c>
      <c r="I507" s="7"/>
    </row>
    <row r="508" spans="1:9" x14ac:dyDescent="0.25">
      <c r="A508" t="s">
        <v>27</v>
      </c>
      <c r="B508" s="4">
        <v>42310.357638888891</v>
      </c>
      <c r="C508" s="1">
        <v>529843</v>
      </c>
      <c r="D508" s="7">
        <f t="shared" si="19"/>
        <v>370890.1</v>
      </c>
    </row>
    <row r="509" spans="1:9" x14ac:dyDescent="0.25">
      <c r="A509" t="s">
        <v>27</v>
      </c>
      <c r="B509" s="4">
        <v>42312.356944444444</v>
      </c>
      <c r="C509" s="1">
        <v>534878</v>
      </c>
      <c r="D509" s="7">
        <f t="shared" si="19"/>
        <v>374414.6</v>
      </c>
    </row>
    <row r="510" spans="1:9" x14ac:dyDescent="0.25">
      <c r="A510" t="s">
        <v>27</v>
      </c>
      <c r="B510" s="4">
        <v>42314.381944444445</v>
      </c>
      <c r="C510" s="1">
        <v>540590</v>
      </c>
      <c r="D510" s="7">
        <f t="shared" si="19"/>
        <v>378413</v>
      </c>
      <c r="E510">
        <f>(B510-B483)*1440</f>
        <v>9831.0000000055879</v>
      </c>
      <c r="F510" s="7">
        <f>(D510-D483)</f>
        <v>13112.400000000023</v>
      </c>
      <c r="G510" s="10">
        <f>F510/E510</f>
        <v>1.3337808971612828</v>
      </c>
      <c r="I510" s="7"/>
    </row>
    <row r="511" spans="1:9" x14ac:dyDescent="0.25">
      <c r="A511" s="8" t="s">
        <v>28</v>
      </c>
      <c r="B511" s="4">
        <v>42310.359722222223</v>
      </c>
      <c r="C511" s="1">
        <v>242000</v>
      </c>
      <c r="D511" s="7">
        <f t="shared" si="19"/>
        <v>169400</v>
      </c>
    </row>
    <row r="512" spans="1:9" x14ac:dyDescent="0.25">
      <c r="A512" s="8" t="s">
        <v>28</v>
      </c>
      <c r="B512" s="4">
        <v>42312.356944444444</v>
      </c>
      <c r="C512" s="1">
        <v>249016</v>
      </c>
      <c r="D512" s="7">
        <f t="shared" si="19"/>
        <v>174311.19999999998</v>
      </c>
    </row>
    <row r="513" spans="1:9" x14ac:dyDescent="0.25">
      <c r="A513" s="8" t="s">
        <v>28</v>
      </c>
      <c r="B513" s="4">
        <v>42314.381944444445</v>
      </c>
      <c r="C513" s="1">
        <v>258645</v>
      </c>
      <c r="D513" s="7">
        <f t="shared" si="19"/>
        <v>181051.5</v>
      </c>
      <c r="E513">
        <f>(B513-B486)*1440</f>
        <v>9830.0000000023283</v>
      </c>
      <c r="F513" s="7">
        <f>(D513-D486)</f>
        <v>20212.5</v>
      </c>
      <c r="G513" s="10">
        <f>F513/E513</f>
        <v>2.0562054933871021</v>
      </c>
      <c r="I513" s="7"/>
    </row>
    <row r="514" spans="1:9" x14ac:dyDescent="0.25">
      <c r="A514" t="s">
        <v>29</v>
      </c>
      <c r="B514" s="4">
        <v>42310.361111111109</v>
      </c>
      <c r="C514" s="1">
        <v>650995</v>
      </c>
      <c r="D514" s="7">
        <f t="shared" si="19"/>
        <v>455696.5</v>
      </c>
    </row>
    <row r="515" spans="1:9" x14ac:dyDescent="0.25">
      <c r="A515" t="s">
        <v>29</v>
      </c>
      <c r="B515" s="4">
        <v>42312.357638888891</v>
      </c>
      <c r="C515" s="1">
        <v>657840</v>
      </c>
      <c r="D515" s="7">
        <f t="shared" si="19"/>
        <v>460487.99999999994</v>
      </c>
    </row>
    <row r="516" spans="1:9" x14ac:dyDescent="0.25">
      <c r="A516" t="s">
        <v>29</v>
      </c>
      <c r="B516" s="4">
        <v>42314.382638888892</v>
      </c>
      <c r="C516" s="1">
        <v>665106</v>
      </c>
      <c r="D516" s="7">
        <f t="shared" si="19"/>
        <v>465574.19999999995</v>
      </c>
      <c r="E516">
        <f>(B516-B489)*1440</f>
        <v>9830.0000000023283</v>
      </c>
      <c r="F516" s="7">
        <f>(D516-D489)</f>
        <v>17173.799999999988</v>
      </c>
      <c r="G516" s="10">
        <f>F516/E516</f>
        <v>1.7470803662254242</v>
      </c>
      <c r="I516" s="7"/>
    </row>
    <row r="517" spans="1:9" x14ac:dyDescent="0.25">
      <c r="E517" s="7"/>
      <c r="F517" s="12">
        <f>SUM(F494:F516)</f>
        <v>146962.20000000004</v>
      </c>
      <c r="G517" s="55">
        <f>SUM(G494:G516)</f>
        <v>14.950672359520716</v>
      </c>
      <c r="H517" s="61">
        <f>B493</f>
        <v>42310.34375</v>
      </c>
      <c r="I517" s="56">
        <f>F517+I490</f>
        <v>2138057.6</v>
      </c>
    </row>
    <row r="518" spans="1:9" x14ac:dyDescent="0.25">
      <c r="A518" s="284" t="s">
        <v>52</v>
      </c>
      <c r="B518" s="284"/>
      <c r="C518" s="284"/>
      <c r="D518" s="284"/>
      <c r="E518" s="284"/>
      <c r="F518" s="284"/>
      <c r="G518" s="284"/>
    </row>
    <row r="519" spans="1:9" x14ac:dyDescent="0.25">
      <c r="A519" t="s">
        <v>7</v>
      </c>
      <c r="B519" t="s">
        <v>10</v>
      </c>
      <c r="C519" t="s">
        <v>20</v>
      </c>
      <c r="D519" t="s">
        <v>12</v>
      </c>
      <c r="E519" t="s">
        <v>9</v>
      </c>
      <c r="F519" t="s">
        <v>31</v>
      </c>
      <c r="G519" t="s">
        <v>32</v>
      </c>
    </row>
    <row r="520" spans="1:9" x14ac:dyDescent="0.25">
      <c r="A520" s="8" t="s">
        <v>21</v>
      </c>
      <c r="B520" s="4">
        <v>42317.557638888888</v>
      </c>
      <c r="C520" s="1">
        <v>462705</v>
      </c>
      <c r="D520" s="7">
        <f t="shared" ref="D520:D543" si="20">C520*0.7</f>
        <v>323893.5</v>
      </c>
    </row>
    <row r="521" spans="1:9" x14ac:dyDescent="0.25">
      <c r="A521" s="8" t="s">
        <v>21</v>
      </c>
      <c r="B521" s="4">
        <v>42319.304166666669</v>
      </c>
      <c r="C521" s="1">
        <v>466148</v>
      </c>
      <c r="D521" s="7">
        <f t="shared" si="20"/>
        <v>326303.59999999998</v>
      </c>
    </row>
    <row r="522" spans="1:9" x14ac:dyDescent="0.25">
      <c r="A522" s="8" t="s">
        <v>21</v>
      </c>
      <c r="B522" s="4">
        <v>42321.302083333336</v>
      </c>
      <c r="C522" s="1">
        <v>471115</v>
      </c>
      <c r="D522" s="7">
        <f t="shared" si="20"/>
        <v>329780.5</v>
      </c>
      <c r="E522">
        <f>(B522-B495)*1440</f>
        <v>9970.0000000081491</v>
      </c>
      <c r="F522" s="7">
        <f>(D522-D495)</f>
        <v>10622.5</v>
      </c>
      <c r="G522" s="10">
        <f>F522/E522</f>
        <v>1.0654463390161804</v>
      </c>
      <c r="I522" s="7"/>
    </row>
    <row r="523" spans="1:9" x14ac:dyDescent="0.25">
      <c r="A523" t="s">
        <v>22</v>
      </c>
      <c r="B523" s="4">
        <v>42317.561805555553</v>
      </c>
      <c r="C523" s="1">
        <v>352457</v>
      </c>
      <c r="D523" s="7">
        <f t="shared" si="20"/>
        <v>246719.9</v>
      </c>
    </row>
    <row r="524" spans="1:9" x14ac:dyDescent="0.25">
      <c r="A524" t="s">
        <v>22</v>
      </c>
      <c r="B524" s="4">
        <v>42319.304861111108</v>
      </c>
      <c r="C524" s="1">
        <v>356877</v>
      </c>
      <c r="D524" s="7">
        <f t="shared" si="20"/>
        <v>249813.9</v>
      </c>
    </row>
    <row r="525" spans="1:9" x14ac:dyDescent="0.25">
      <c r="A525" t="s">
        <v>22</v>
      </c>
      <c r="B525" s="4">
        <v>42321.302083333336</v>
      </c>
      <c r="C525" s="1">
        <v>362285</v>
      </c>
      <c r="D525" s="7">
        <f t="shared" si="20"/>
        <v>253599.49999999997</v>
      </c>
      <c r="E525">
        <f>(B525-B498)*1440</f>
        <v>9970.0000000081491</v>
      </c>
      <c r="F525" s="7">
        <f>(D525-D498)</f>
        <v>13759.899999999994</v>
      </c>
      <c r="G525" s="10">
        <f>F525/E525</f>
        <v>1.3801303911723919</v>
      </c>
      <c r="I525" s="7"/>
    </row>
    <row r="526" spans="1:9" x14ac:dyDescent="0.25">
      <c r="A526" s="8" t="s">
        <v>23</v>
      </c>
      <c r="B526" s="4">
        <v>42317.563194444447</v>
      </c>
      <c r="C526" s="1">
        <v>682745</v>
      </c>
      <c r="D526" s="7">
        <f t="shared" si="20"/>
        <v>477921.49999999994</v>
      </c>
    </row>
    <row r="527" spans="1:9" x14ac:dyDescent="0.25">
      <c r="A527" s="8" t="s">
        <v>23</v>
      </c>
      <c r="B527" s="4">
        <v>42319.304861111108</v>
      </c>
      <c r="C527" s="1">
        <v>687662</v>
      </c>
      <c r="D527" s="7">
        <f t="shared" si="20"/>
        <v>481363.39999999997</v>
      </c>
    </row>
    <row r="528" spans="1:9" x14ac:dyDescent="0.25">
      <c r="A528" s="8" t="s">
        <v>23</v>
      </c>
      <c r="B528" s="4">
        <v>42321.302777777775</v>
      </c>
      <c r="C528" s="1">
        <v>696141</v>
      </c>
      <c r="D528" s="7">
        <f t="shared" si="20"/>
        <v>487298.69999999995</v>
      </c>
      <c r="E528">
        <f>(B528-B501)*1440</f>
        <v>9969.9999999976717</v>
      </c>
      <c r="F528" s="7">
        <f>(D528-D501)</f>
        <v>19749.799999999988</v>
      </c>
      <c r="G528" s="10">
        <f>F528/E528</f>
        <v>1.9809227683053763</v>
      </c>
      <c r="I528" s="7"/>
    </row>
    <row r="529" spans="1:9" x14ac:dyDescent="0.25">
      <c r="A529" t="s">
        <v>24</v>
      </c>
      <c r="B529" s="4">
        <v>42317.565972222219</v>
      </c>
      <c r="C529" s="1">
        <v>276924</v>
      </c>
      <c r="D529" s="7">
        <f t="shared" si="20"/>
        <v>193846.8</v>
      </c>
    </row>
    <row r="530" spans="1:9" x14ac:dyDescent="0.25">
      <c r="A530" t="s">
        <v>24</v>
      </c>
      <c r="B530" s="4">
        <v>42319.306250000001</v>
      </c>
      <c r="C530" s="1">
        <v>280514</v>
      </c>
      <c r="D530" s="7">
        <f t="shared" si="20"/>
        <v>196359.8</v>
      </c>
    </row>
    <row r="531" spans="1:9" x14ac:dyDescent="0.25">
      <c r="A531" t="s">
        <v>24</v>
      </c>
      <c r="B531" s="4">
        <v>42321.303472222222</v>
      </c>
      <c r="C531" s="1">
        <v>285376</v>
      </c>
      <c r="D531" s="7">
        <f t="shared" si="20"/>
        <v>199763.19999999998</v>
      </c>
      <c r="E531">
        <f>(B531-B504)*1440</f>
        <v>9969.9999999976717</v>
      </c>
      <c r="F531" s="7">
        <f>(D531-D504)</f>
        <v>11283.299999999988</v>
      </c>
      <c r="G531" s="10">
        <f>F531/E531</f>
        <v>1.1317251755268429</v>
      </c>
      <c r="I531" s="7"/>
    </row>
    <row r="532" spans="1:9" x14ac:dyDescent="0.25">
      <c r="A532" s="8" t="s">
        <v>25</v>
      </c>
      <c r="B532" s="4">
        <v>42317.567361111112</v>
      </c>
      <c r="C532" s="1">
        <v>794223</v>
      </c>
      <c r="D532" s="7">
        <f t="shared" si="20"/>
        <v>555956.1</v>
      </c>
    </row>
    <row r="533" spans="1:9" x14ac:dyDescent="0.25">
      <c r="A533" s="8" t="s">
        <v>25</v>
      </c>
      <c r="B533" s="4">
        <v>42319.306250000001</v>
      </c>
      <c r="C533" s="1">
        <v>808489</v>
      </c>
      <c r="D533" s="7">
        <f t="shared" si="20"/>
        <v>565942.29999999993</v>
      </c>
    </row>
    <row r="534" spans="1:9" x14ac:dyDescent="0.25">
      <c r="A534" s="8" t="s">
        <v>25</v>
      </c>
      <c r="B534" s="4">
        <v>42321.303472222222</v>
      </c>
      <c r="C534" s="1">
        <v>828508</v>
      </c>
      <c r="D534" s="7">
        <f t="shared" si="20"/>
        <v>579955.6</v>
      </c>
      <c r="E534">
        <f>(B534-B507)*1440</f>
        <v>9968.9999999944121</v>
      </c>
      <c r="F534" s="7">
        <f>(D534-D507)</f>
        <v>38232.599999999977</v>
      </c>
      <c r="G534" s="10">
        <f>F534/E534</f>
        <v>3.8351489617836703</v>
      </c>
      <c r="I534" s="7"/>
    </row>
    <row r="535" spans="1:9" x14ac:dyDescent="0.25">
      <c r="A535" t="s">
        <v>27</v>
      </c>
      <c r="B535" s="4">
        <v>42317.567361111112</v>
      </c>
      <c r="C535" s="1">
        <v>549971</v>
      </c>
      <c r="D535" s="7">
        <f t="shared" si="20"/>
        <v>384979.69999999995</v>
      </c>
    </row>
    <row r="536" spans="1:9" x14ac:dyDescent="0.25">
      <c r="A536" t="s">
        <v>27</v>
      </c>
      <c r="B536" s="4">
        <v>42319.306944444441</v>
      </c>
      <c r="C536" s="1">
        <v>556246</v>
      </c>
      <c r="D536" s="7">
        <f t="shared" si="20"/>
        <v>389372.19999999995</v>
      </c>
    </row>
    <row r="537" spans="1:9" x14ac:dyDescent="0.25">
      <c r="A537" t="s">
        <v>27</v>
      </c>
      <c r="B537" s="4">
        <v>42321.304166666669</v>
      </c>
      <c r="C537" s="1">
        <v>560818</v>
      </c>
      <c r="D537" s="7">
        <f t="shared" si="20"/>
        <v>392572.6</v>
      </c>
      <c r="E537">
        <f>(B537-B510)*1440</f>
        <v>9968.0000000016298</v>
      </c>
      <c r="F537" s="7">
        <f>(D537-D510)</f>
        <v>14159.599999999977</v>
      </c>
      <c r="G537" s="10">
        <f>F537/E537</f>
        <v>1.4205056179772935</v>
      </c>
      <c r="I537" s="7"/>
    </row>
    <row r="538" spans="1:9" x14ac:dyDescent="0.25">
      <c r="A538" s="8" t="s">
        <v>28</v>
      </c>
      <c r="B538" s="4">
        <v>42317.570138888892</v>
      </c>
      <c r="C538" s="1">
        <v>274743</v>
      </c>
      <c r="D538" s="7">
        <f t="shared" si="20"/>
        <v>192320.09999999998</v>
      </c>
    </row>
    <row r="539" spans="1:9" x14ac:dyDescent="0.25">
      <c r="A539" s="8" t="s">
        <v>28</v>
      </c>
      <c r="B539" s="4">
        <v>42319.307638888888</v>
      </c>
      <c r="C539" s="1">
        <v>284708</v>
      </c>
      <c r="D539" s="7">
        <f t="shared" si="20"/>
        <v>199295.59999999998</v>
      </c>
    </row>
    <row r="540" spans="1:9" x14ac:dyDescent="0.25">
      <c r="A540" s="8" t="s">
        <v>28</v>
      </c>
      <c r="B540" s="4">
        <v>42321.304861111108</v>
      </c>
      <c r="C540" s="1">
        <v>294405</v>
      </c>
      <c r="D540" s="7">
        <f t="shared" si="20"/>
        <v>206083.5</v>
      </c>
      <c r="E540">
        <f>(B540-B513)*1440</f>
        <v>9968.9999999944121</v>
      </c>
      <c r="F540" s="7">
        <f>(D540-D513)</f>
        <v>25032</v>
      </c>
      <c r="G540" s="10">
        <f>F540/E540</f>
        <v>2.5109840505581333</v>
      </c>
      <c r="I540" s="7"/>
    </row>
    <row r="541" spans="1:9" x14ac:dyDescent="0.25">
      <c r="A541" t="s">
        <v>29</v>
      </c>
      <c r="B541" s="4">
        <v>42317.571527777778</v>
      </c>
      <c r="C541" s="1">
        <v>679219</v>
      </c>
      <c r="D541" s="7">
        <f t="shared" si="20"/>
        <v>475453.3</v>
      </c>
    </row>
    <row r="542" spans="1:9" x14ac:dyDescent="0.25">
      <c r="A542" t="s">
        <v>29</v>
      </c>
      <c r="B542" s="4">
        <v>42319.307638888888</v>
      </c>
      <c r="C542" s="1">
        <v>688469</v>
      </c>
      <c r="D542" s="7">
        <f t="shared" si="20"/>
        <v>481928.3</v>
      </c>
    </row>
    <row r="543" spans="1:9" x14ac:dyDescent="0.25">
      <c r="A543" t="s">
        <v>29</v>
      </c>
      <c r="B543" s="4">
        <v>42321.304861111108</v>
      </c>
      <c r="C543" s="1">
        <v>693732</v>
      </c>
      <c r="D543" s="7">
        <f t="shared" si="20"/>
        <v>485612.39999999997</v>
      </c>
      <c r="E543">
        <f>(B543-B516)*1440</f>
        <v>9967.9999999911524</v>
      </c>
      <c r="F543" s="7">
        <f>(D543-D516)</f>
        <v>20038.200000000012</v>
      </c>
      <c r="G543" s="10">
        <f>F543/E543</f>
        <v>2.0102528089905496</v>
      </c>
      <c r="I543" s="7"/>
    </row>
    <row r="544" spans="1:9" x14ac:dyDescent="0.25">
      <c r="E544" s="7"/>
      <c r="F544" s="12">
        <f>SUM(F521:F543)</f>
        <v>152877.89999999994</v>
      </c>
      <c r="G544" s="55">
        <f>SUM(G521:G543)</f>
        <v>15.335116113330439</v>
      </c>
      <c r="H544" s="61">
        <f>B520</f>
        <v>42317.557638888888</v>
      </c>
      <c r="I544" s="56">
        <f>F544+I517</f>
        <v>2290935.5</v>
      </c>
    </row>
    <row r="545" spans="1:9" x14ac:dyDescent="0.25">
      <c r="A545" s="284" t="s">
        <v>53</v>
      </c>
      <c r="B545" s="284"/>
      <c r="C545" s="284"/>
      <c r="D545" s="284"/>
      <c r="E545" s="284"/>
      <c r="F545" s="284"/>
      <c r="G545" s="284"/>
    </row>
    <row r="546" spans="1:9" x14ac:dyDescent="0.25">
      <c r="A546" t="s">
        <v>7</v>
      </c>
      <c r="B546" t="s">
        <v>10</v>
      </c>
      <c r="C546" t="s">
        <v>20</v>
      </c>
      <c r="D546" t="s">
        <v>12</v>
      </c>
      <c r="E546" t="s">
        <v>9</v>
      </c>
      <c r="F546" t="s">
        <v>31</v>
      </c>
      <c r="G546" t="s">
        <v>32</v>
      </c>
    </row>
    <row r="547" spans="1:9" x14ac:dyDescent="0.25">
      <c r="A547" s="8" t="s">
        <v>21</v>
      </c>
      <c r="B547" s="4">
        <v>42324.413194444445</v>
      </c>
      <c r="C547" s="1">
        <v>478043</v>
      </c>
      <c r="D547" s="7">
        <f t="shared" ref="D547:D570" si="21">C547*0.7</f>
        <v>334630.09999999998</v>
      </c>
    </row>
    <row r="548" spans="1:9" x14ac:dyDescent="0.25">
      <c r="A548" s="8" t="s">
        <v>21</v>
      </c>
      <c r="B548" s="4">
        <v>42326.586805555555</v>
      </c>
      <c r="C548" s="1">
        <v>484307</v>
      </c>
      <c r="D548" s="7">
        <f t="shared" si="21"/>
        <v>339014.89999999997</v>
      </c>
    </row>
    <row r="549" spans="1:9" x14ac:dyDescent="0.25">
      <c r="A549" s="8" t="s">
        <v>21</v>
      </c>
      <c r="B549" s="4">
        <v>42328.362500000003</v>
      </c>
      <c r="C549" s="1">
        <v>487384</v>
      </c>
      <c r="D549" s="7">
        <f t="shared" si="21"/>
        <v>341168.8</v>
      </c>
      <c r="E549">
        <f>(B549-B522)*1440</f>
        <v>10167.000000000698</v>
      </c>
      <c r="F549" s="7">
        <f>(D549-D522)</f>
        <v>11388.299999999988</v>
      </c>
      <c r="G549" s="10">
        <f>F549/E549</f>
        <v>1.1201239303628607</v>
      </c>
      <c r="I549" s="7"/>
    </row>
    <row r="550" spans="1:9" x14ac:dyDescent="0.25">
      <c r="A550" t="s">
        <v>22</v>
      </c>
      <c r="B550" s="4">
        <v>42324.413194444445</v>
      </c>
      <c r="C550" s="1">
        <v>370547</v>
      </c>
      <c r="D550" s="7">
        <f t="shared" si="21"/>
        <v>259382.9</v>
      </c>
    </row>
    <row r="551" spans="1:9" x14ac:dyDescent="0.25">
      <c r="A551" t="s">
        <v>22</v>
      </c>
      <c r="B551" s="4">
        <v>42326.587500000001</v>
      </c>
      <c r="C551" s="1">
        <v>379046</v>
      </c>
      <c r="D551" s="7">
        <f t="shared" si="21"/>
        <v>265332.2</v>
      </c>
    </row>
    <row r="552" spans="1:9" x14ac:dyDescent="0.25">
      <c r="A552" t="s">
        <v>22</v>
      </c>
      <c r="B552" s="4">
        <v>42328.365277777775</v>
      </c>
      <c r="C552" s="58">
        <v>455008</v>
      </c>
      <c r="D552" s="59">
        <f t="shared" si="21"/>
        <v>318505.59999999998</v>
      </c>
      <c r="E552">
        <f>(B551-B525)*1440</f>
        <v>7610.999999998603</v>
      </c>
      <c r="F552" s="7">
        <f>(D551-D525)</f>
        <v>11732.700000000041</v>
      </c>
      <c r="G552" s="10">
        <f>F552/E552</f>
        <v>1.5415451320460116</v>
      </c>
      <c r="I552" s="59" t="s">
        <v>134</v>
      </c>
    </row>
    <row r="553" spans="1:9" x14ac:dyDescent="0.25">
      <c r="A553" s="8" t="s">
        <v>23</v>
      </c>
      <c r="B553" s="4">
        <v>42324.413888888892</v>
      </c>
      <c r="C553" s="1">
        <v>709405</v>
      </c>
      <c r="D553" s="7">
        <f t="shared" si="21"/>
        <v>496583.49999999994</v>
      </c>
      <c r="I553" s="376" t="s">
        <v>135</v>
      </c>
    </row>
    <row r="554" spans="1:9" x14ac:dyDescent="0.25">
      <c r="A554" s="8" t="s">
        <v>23</v>
      </c>
      <c r="B554" s="4">
        <v>42326.587500000001</v>
      </c>
      <c r="C554" s="1">
        <v>720470</v>
      </c>
      <c r="D554" s="7">
        <f t="shared" si="21"/>
        <v>504328.99999999994</v>
      </c>
    </row>
    <row r="555" spans="1:9" x14ac:dyDescent="0.25">
      <c r="A555" s="8" t="s">
        <v>23</v>
      </c>
      <c r="B555" s="4">
        <v>42328.366666666669</v>
      </c>
      <c r="C555" s="1">
        <v>729207</v>
      </c>
      <c r="D555" s="7">
        <f t="shared" si="21"/>
        <v>510444.89999999997</v>
      </c>
      <c r="E555">
        <f>(B555-B528)*1440</f>
        <v>10172.000000006519</v>
      </c>
      <c r="F555" s="7">
        <f>(D555-D528)</f>
        <v>23146.200000000012</v>
      </c>
      <c r="G555" s="10">
        <f>F555/E555</f>
        <v>2.2754817145089636</v>
      </c>
      <c r="I555" s="7"/>
    </row>
    <row r="556" spans="1:9" x14ac:dyDescent="0.25">
      <c r="A556" t="s">
        <v>24</v>
      </c>
      <c r="B556" s="4">
        <v>42324.413888888892</v>
      </c>
      <c r="C556" s="1">
        <v>293313</v>
      </c>
      <c r="D556" s="7">
        <f t="shared" si="21"/>
        <v>205319.09999999998</v>
      </c>
    </row>
    <row r="557" spans="1:9" x14ac:dyDescent="0.25">
      <c r="A557" t="s">
        <v>24</v>
      </c>
      <c r="B557" s="4">
        <v>42326.588888888888</v>
      </c>
      <c r="C557" s="1">
        <v>300687</v>
      </c>
      <c r="D557" s="7">
        <f t="shared" si="21"/>
        <v>210480.9</v>
      </c>
    </row>
    <row r="558" spans="1:9" x14ac:dyDescent="0.25">
      <c r="A558" t="s">
        <v>24</v>
      </c>
      <c r="B558" s="4">
        <v>42328.368055555555</v>
      </c>
      <c r="C558" s="1">
        <v>304584</v>
      </c>
      <c r="D558" s="7">
        <f t="shared" si="21"/>
        <v>213208.8</v>
      </c>
      <c r="E558">
        <f>(B558-B531)*1440</f>
        <v>10172.999999999302</v>
      </c>
      <c r="F558" s="7">
        <f>(D558-D531)</f>
        <v>13445.600000000006</v>
      </c>
      <c r="G558" s="10">
        <f>F558/E558</f>
        <v>1.3216946820014674</v>
      </c>
      <c r="I558" s="7"/>
    </row>
    <row r="559" spans="1:9" x14ac:dyDescent="0.25">
      <c r="A559" s="8" t="s">
        <v>25</v>
      </c>
      <c r="B559" s="4">
        <v>42324.414583333331</v>
      </c>
      <c r="C559" s="1">
        <v>850796</v>
      </c>
      <c r="D559" s="7">
        <f t="shared" si="21"/>
        <v>595557.19999999995</v>
      </c>
    </row>
    <row r="560" spans="1:9" x14ac:dyDescent="0.25">
      <c r="A560" s="8" t="s">
        <v>25</v>
      </c>
      <c r="B560" s="4">
        <v>42326.589583333334</v>
      </c>
      <c r="C560" s="1">
        <v>850797</v>
      </c>
      <c r="D560" s="7">
        <f t="shared" si="21"/>
        <v>595557.89999999991</v>
      </c>
    </row>
    <row r="561" spans="1:9" x14ac:dyDescent="0.25">
      <c r="A561" s="8" t="s">
        <v>25</v>
      </c>
      <c r="B561" s="4">
        <v>42328.368750000001</v>
      </c>
      <c r="C561" s="1">
        <v>851696</v>
      </c>
      <c r="D561" s="7">
        <f t="shared" si="21"/>
        <v>596187.19999999995</v>
      </c>
      <c r="E561">
        <f>(B561-B534)*1440</f>
        <v>10174.000000002561</v>
      </c>
      <c r="F561" s="7">
        <f>(D561-D534)</f>
        <v>16231.599999999977</v>
      </c>
      <c r="G561" s="10">
        <f>F561/E561</f>
        <v>1.5954000393154995</v>
      </c>
      <c r="I561" s="7"/>
    </row>
    <row r="562" spans="1:9" x14ac:dyDescent="0.25">
      <c r="A562" t="s">
        <v>27</v>
      </c>
      <c r="B562" s="4">
        <v>42324.415277777778</v>
      </c>
      <c r="C562" s="1">
        <v>568489</v>
      </c>
      <c r="D562" s="7">
        <f t="shared" si="21"/>
        <v>397942.3</v>
      </c>
    </row>
    <row r="563" spans="1:9" x14ac:dyDescent="0.25">
      <c r="A563" t="s">
        <v>27</v>
      </c>
      <c r="B563" s="4">
        <v>42326.590277777781</v>
      </c>
      <c r="C563" s="1">
        <v>576712</v>
      </c>
      <c r="D563" s="7">
        <f t="shared" si="21"/>
        <v>403698.39999999997</v>
      </c>
    </row>
    <row r="564" spans="1:9" x14ac:dyDescent="0.25">
      <c r="A564" t="s">
        <v>27</v>
      </c>
      <c r="B564" s="4">
        <v>42328.369444444441</v>
      </c>
      <c r="C564" s="1">
        <v>581719</v>
      </c>
      <c r="D564" s="7">
        <f t="shared" si="21"/>
        <v>407203.3</v>
      </c>
      <c r="E564">
        <f>(B564-B537)*1440</f>
        <v>10173.999999992084</v>
      </c>
      <c r="F564" s="7">
        <f>(D564-D537)</f>
        <v>14630.700000000012</v>
      </c>
      <c r="G564" s="10">
        <f>F564/E564</f>
        <v>1.4380479654031251</v>
      </c>
      <c r="I564" s="7"/>
    </row>
    <row r="565" spans="1:9" x14ac:dyDescent="0.25">
      <c r="A565" s="8" t="s">
        <v>28</v>
      </c>
      <c r="B565" s="4">
        <v>42324.415277777778</v>
      </c>
      <c r="C565" s="1">
        <v>306043</v>
      </c>
      <c r="D565" s="7">
        <f t="shared" si="21"/>
        <v>214230.09999999998</v>
      </c>
    </row>
    <row r="566" spans="1:9" x14ac:dyDescent="0.25">
      <c r="A566" s="8" t="s">
        <v>28</v>
      </c>
      <c r="B566" s="4">
        <v>42326.59097222222</v>
      </c>
      <c r="C566" s="1">
        <v>315507</v>
      </c>
      <c r="D566" s="7">
        <f t="shared" si="21"/>
        <v>220854.9</v>
      </c>
    </row>
    <row r="567" spans="1:9" x14ac:dyDescent="0.25">
      <c r="A567" s="8" t="s">
        <v>28</v>
      </c>
      <c r="B567" s="4">
        <v>42328.370138888888</v>
      </c>
      <c r="C567" s="1">
        <v>320959</v>
      </c>
      <c r="D567" s="7">
        <f t="shared" si="21"/>
        <v>224671.3</v>
      </c>
      <c r="E567">
        <f>(B567-B540)*1440</f>
        <v>10174.000000002561</v>
      </c>
      <c r="F567" s="7">
        <f>(D567-D540)</f>
        <v>18587.799999999988</v>
      </c>
      <c r="G567" s="10">
        <f>F567/E567</f>
        <v>1.8269903676032346</v>
      </c>
      <c r="I567" s="7"/>
    </row>
    <row r="568" spans="1:9" x14ac:dyDescent="0.25">
      <c r="A568" t="s">
        <v>29</v>
      </c>
      <c r="B568" s="4">
        <v>42324.415277777778</v>
      </c>
      <c r="C568" s="1">
        <v>704876</v>
      </c>
      <c r="D568" s="7">
        <f t="shared" si="21"/>
        <v>493413.19999999995</v>
      </c>
    </row>
    <row r="569" spans="1:9" x14ac:dyDescent="0.25">
      <c r="A569" t="s">
        <v>29</v>
      </c>
      <c r="B569" s="4">
        <v>42326.59097222222</v>
      </c>
      <c r="C569" s="1">
        <v>717192</v>
      </c>
      <c r="D569" s="7">
        <f t="shared" si="21"/>
        <v>502034.39999999997</v>
      </c>
    </row>
    <row r="570" spans="1:9" x14ac:dyDescent="0.25">
      <c r="A570" t="s">
        <v>29</v>
      </c>
      <c r="B570" s="4">
        <v>42328.370833333334</v>
      </c>
      <c r="C570" s="1">
        <v>726809</v>
      </c>
      <c r="D570" s="7">
        <f t="shared" si="21"/>
        <v>508766.3</v>
      </c>
      <c r="E570">
        <f>(B570-B543)*1440</f>
        <v>10175.000000005821</v>
      </c>
      <c r="F570" s="7">
        <f>(D570-D543)</f>
        <v>23153.900000000023</v>
      </c>
      <c r="G570" s="10">
        <f>F570/E570</f>
        <v>2.2755675675662679</v>
      </c>
      <c r="I570" s="7"/>
    </row>
    <row r="571" spans="1:9" x14ac:dyDescent="0.25">
      <c r="E571" s="7"/>
      <c r="F571" s="12">
        <f>SUM(F548:F570)</f>
        <v>132316.80000000005</v>
      </c>
      <c r="G571" s="55">
        <f>SUM(G548:G570)</f>
        <v>13.394851398807432</v>
      </c>
      <c r="H571" s="61">
        <f>B547</f>
        <v>42324.413194444445</v>
      </c>
      <c r="I571" s="56">
        <f>F571+I544</f>
        <v>2423252.2999999998</v>
      </c>
    </row>
    <row r="572" spans="1:9" x14ac:dyDescent="0.25">
      <c r="A572" s="284" t="s">
        <v>54</v>
      </c>
      <c r="B572" s="284"/>
      <c r="C572" s="284"/>
      <c r="D572" s="284"/>
      <c r="E572" s="284"/>
      <c r="F572" s="284"/>
      <c r="G572" s="284"/>
    </row>
    <row r="573" spans="1:9" x14ac:dyDescent="0.25">
      <c r="A573" t="s">
        <v>7</v>
      </c>
      <c r="B573" t="s">
        <v>10</v>
      </c>
      <c r="C573" t="s">
        <v>20</v>
      </c>
      <c r="D573" t="s">
        <v>12</v>
      </c>
      <c r="E573" t="s">
        <v>9</v>
      </c>
      <c r="F573" t="s">
        <v>31</v>
      </c>
      <c r="G573" t="s">
        <v>32</v>
      </c>
    </row>
    <row r="574" spans="1:9" x14ac:dyDescent="0.25">
      <c r="A574" s="8" t="s">
        <v>21</v>
      </c>
      <c r="B574" s="4">
        <v>42331.328472222223</v>
      </c>
      <c r="C574" s="1">
        <v>494820</v>
      </c>
      <c r="D574" s="7">
        <f t="shared" ref="D574:D589" si="22">C574*0.7</f>
        <v>346374</v>
      </c>
    </row>
    <row r="575" spans="1:9" x14ac:dyDescent="0.25">
      <c r="A575" s="8" t="s">
        <v>21</v>
      </c>
      <c r="B575" s="4">
        <v>42333.30972222222</v>
      </c>
      <c r="C575" s="1">
        <v>500469</v>
      </c>
      <c r="D575" s="7">
        <f t="shared" si="22"/>
        <v>350328.3</v>
      </c>
      <c r="E575">
        <f>(B575-B549)*1440</f>
        <v>7123.9999999932479</v>
      </c>
      <c r="F575" s="7">
        <f>(D575-D549)</f>
        <v>9159.5</v>
      </c>
      <c r="G575" s="10">
        <f>F575/E575</f>
        <v>1.2857243121853847</v>
      </c>
      <c r="I575" s="7"/>
    </row>
    <row r="576" spans="1:9" x14ac:dyDescent="0.25">
      <c r="A576" t="s">
        <v>22</v>
      </c>
      <c r="B576" s="4">
        <v>42331.331944444442</v>
      </c>
      <c r="C576" s="1">
        <v>392363</v>
      </c>
      <c r="D576" s="7">
        <f t="shared" si="22"/>
        <v>274654.09999999998</v>
      </c>
    </row>
    <row r="577" spans="1:9" x14ac:dyDescent="0.25">
      <c r="A577" t="s">
        <v>22</v>
      </c>
      <c r="B577" s="4">
        <v>42333.310416666667</v>
      </c>
      <c r="C577" s="1">
        <v>398580</v>
      </c>
      <c r="D577" s="7">
        <f t="shared" si="22"/>
        <v>279006</v>
      </c>
      <c r="E577">
        <f>(B577-B551)*1440</f>
        <v>9680.999999998603</v>
      </c>
      <c r="F577" s="7">
        <f>(D577-D551)</f>
        <v>13673.799999999988</v>
      </c>
      <c r="G577" s="10">
        <f>F577/E577</f>
        <v>1.4124367317427913</v>
      </c>
      <c r="I577" s="7"/>
    </row>
    <row r="578" spans="1:9" x14ac:dyDescent="0.25">
      <c r="A578" s="8" t="s">
        <v>23</v>
      </c>
      <c r="B578" s="4">
        <v>42331.334027777775</v>
      </c>
      <c r="C578" s="1">
        <v>743163</v>
      </c>
      <c r="D578" s="7">
        <f t="shared" si="22"/>
        <v>520214.1</v>
      </c>
    </row>
    <row r="579" spans="1:9" x14ac:dyDescent="0.25">
      <c r="A579" s="8" t="s">
        <v>23</v>
      </c>
      <c r="B579" s="4">
        <v>42333.311111111114</v>
      </c>
      <c r="C579" s="1">
        <v>751437</v>
      </c>
      <c r="D579" s="7">
        <f t="shared" si="22"/>
        <v>526005.9</v>
      </c>
      <c r="E579">
        <f>(B579-B555)*1440</f>
        <v>7120.0000000011642</v>
      </c>
      <c r="F579" s="7">
        <f>(D579-D555)</f>
        <v>15561.000000000058</v>
      </c>
      <c r="G579" s="10">
        <f>F579/E579</f>
        <v>2.1855337078648192</v>
      </c>
      <c r="I579" s="7"/>
    </row>
    <row r="580" spans="1:9" x14ac:dyDescent="0.25">
      <c r="A580" t="s">
        <v>24</v>
      </c>
      <c r="B580" s="4">
        <v>42331.335416666669</v>
      </c>
      <c r="C580" s="1">
        <v>313311</v>
      </c>
      <c r="D580" s="7">
        <f t="shared" si="22"/>
        <v>219317.69999999998</v>
      </c>
    </row>
    <row r="581" spans="1:9" x14ac:dyDescent="0.25">
      <c r="A581" t="s">
        <v>24</v>
      </c>
      <c r="B581" s="4">
        <v>42333.311111111114</v>
      </c>
      <c r="C581" s="1">
        <v>318963</v>
      </c>
      <c r="D581" s="7">
        <f t="shared" si="22"/>
        <v>223274.09999999998</v>
      </c>
      <c r="E581">
        <f>(B581-B558)*1440</f>
        <v>7118.0000000051223</v>
      </c>
      <c r="F581" s="7">
        <f>(D581-D558)</f>
        <v>10065.299999999988</v>
      </c>
      <c r="G581" s="10">
        <f>F581/E581</f>
        <v>1.4140629390267976</v>
      </c>
      <c r="I581" s="7"/>
    </row>
    <row r="582" spans="1:9" x14ac:dyDescent="0.25">
      <c r="A582" s="8" t="s">
        <v>25</v>
      </c>
      <c r="B582" s="4">
        <v>42331.336805555555</v>
      </c>
      <c r="C582" s="1">
        <v>869194</v>
      </c>
      <c r="D582" s="7">
        <f t="shared" si="22"/>
        <v>608435.79999999993</v>
      </c>
    </row>
    <row r="583" spans="1:9" x14ac:dyDescent="0.25">
      <c r="A583" s="8" t="s">
        <v>25</v>
      </c>
      <c r="B583" s="4">
        <v>42333.311805555553</v>
      </c>
      <c r="C583" s="1">
        <v>885416</v>
      </c>
      <c r="D583" s="7">
        <f t="shared" si="22"/>
        <v>619791.19999999995</v>
      </c>
      <c r="E583">
        <f>(B583-B561)*1440</f>
        <v>7117.9999999946449</v>
      </c>
      <c r="F583" s="7">
        <f>(D583-D561)</f>
        <v>23604</v>
      </c>
      <c r="G583" s="10">
        <f>F583/E583</f>
        <v>3.316100028100275</v>
      </c>
      <c r="I583" s="7"/>
    </row>
    <row r="584" spans="1:9" x14ac:dyDescent="0.25">
      <c r="A584" t="s">
        <v>27</v>
      </c>
      <c r="B584" s="4">
        <v>42331.338888888888</v>
      </c>
      <c r="C584" s="1">
        <v>591880</v>
      </c>
      <c r="D584" s="7">
        <f t="shared" si="22"/>
        <v>414316</v>
      </c>
    </row>
    <row r="585" spans="1:9" x14ac:dyDescent="0.25">
      <c r="A585" t="s">
        <v>27</v>
      </c>
      <c r="B585" s="4">
        <v>42333.3125</v>
      </c>
      <c r="C585" s="1">
        <v>595645</v>
      </c>
      <c r="D585" s="7">
        <f t="shared" si="22"/>
        <v>416951.5</v>
      </c>
      <c r="E585">
        <f>(B585-B564)*1440</f>
        <v>7118.0000000051223</v>
      </c>
      <c r="F585" s="7">
        <f>(D585-D564)</f>
        <v>9748.2000000000116</v>
      </c>
      <c r="G585" s="10">
        <f>F585/E585</f>
        <v>1.3695139084002523</v>
      </c>
      <c r="I585" s="7"/>
    </row>
    <row r="586" spans="1:9" x14ac:dyDescent="0.25">
      <c r="A586" s="8" t="s">
        <v>28</v>
      </c>
      <c r="B586" s="4">
        <v>42331.339583333334</v>
      </c>
      <c r="C586" s="1">
        <v>340822</v>
      </c>
      <c r="D586" s="7">
        <f t="shared" si="22"/>
        <v>238575.4</v>
      </c>
    </row>
    <row r="587" spans="1:9" x14ac:dyDescent="0.25">
      <c r="A587" s="8" t="s">
        <v>28</v>
      </c>
      <c r="B587" s="4">
        <v>42333.313194444447</v>
      </c>
      <c r="C587" s="1">
        <v>348850</v>
      </c>
      <c r="D587" s="7">
        <f t="shared" si="22"/>
        <v>244194.99999999997</v>
      </c>
      <c r="E587">
        <f>(B587-B567)*1440</f>
        <v>7118.0000000051223</v>
      </c>
      <c r="F587" s="7">
        <f>(D587-D567)</f>
        <v>19523.699999999983</v>
      </c>
      <c r="G587" s="10">
        <f>F587/E587</f>
        <v>2.7428631638080829</v>
      </c>
      <c r="I587" s="7"/>
    </row>
    <row r="588" spans="1:9" x14ac:dyDescent="0.25">
      <c r="A588" t="s">
        <v>29</v>
      </c>
      <c r="B588" s="4">
        <v>42331.34097222222</v>
      </c>
      <c r="C588" s="1">
        <v>739127</v>
      </c>
      <c r="D588" s="7">
        <f t="shared" si="22"/>
        <v>517388.89999999997</v>
      </c>
    </row>
    <row r="589" spans="1:9" x14ac:dyDescent="0.25">
      <c r="A589" t="s">
        <v>29</v>
      </c>
      <c r="B589" s="4">
        <v>42333.313194444447</v>
      </c>
      <c r="C589" s="1">
        <v>745795</v>
      </c>
      <c r="D589" s="7">
        <f t="shared" si="22"/>
        <v>522056.49999999994</v>
      </c>
      <c r="E589">
        <f>(B589-B570)*1440</f>
        <v>7117.0000000018626</v>
      </c>
      <c r="F589" s="7">
        <f>(D589-D570)</f>
        <v>13290.199999999953</v>
      </c>
      <c r="G589" s="10">
        <f>F589/E589</f>
        <v>1.8673879443580828</v>
      </c>
      <c r="I589" s="7"/>
    </row>
    <row r="590" spans="1:9" x14ac:dyDescent="0.25">
      <c r="E590" s="7"/>
      <c r="F590" s="12">
        <f>SUM(F574:F589)</f>
        <v>114625.69999999998</v>
      </c>
      <c r="G590" s="55">
        <f>SUM(G574:G589)</f>
        <v>15.593622735486486</v>
      </c>
      <c r="H590" s="61">
        <f>B574</f>
        <v>42331.328472222223</v>
      </c>
      <c r="I590" s="56">
        <f>F590+I571</f>
        <v>2537878</v>
      </c>
    </row>
    <row r="591" spans="1:9" x14ac:dyDescent="0.25">
      <c r="A591" s="284" t="s">
        <v>55</v>
      </c>
      <c r="B591" s="284"/>
      <c r="C591" s="284"/>
      <c r="D591" s="284"/>
      <c r="E591" s="284"/>
      <c r="F591" s="284"/>
      <c r="G591" s="284"/>
    </row>
    <row r="592" spans="1:9" x14ac:dyDescent="0.25">
      <c r="A592" t="s">
        <v>7</v>
      </c>
      <c r="B592" t="s">
        <v>10</v>
      </c>
      <c r="C592" t="s">
        <v>20</v>
      </c>
      <c r="D592" t="s">
        <v>12</v>
      </c>
      <c r="E592" t="s">
        <v>9</v>
      </c>
      <c r="F592" t="s">
        <v>31</v>
      </c>
      <c r="G592" t="s">
        <v>32</v>
      </c>
    </row>
    <row r="593" spans="1:10" x14ac:dyDescent="0.25">
      <c r="A593" s="8" t="s">
        <v>21</v>
      </c>
      <c r="B593" s="4">
        <v>42338.523611111108</v>
      </c>
      <c r="C593" s="1">
        <v>514787</v>
      </c>
      <c r="D593" s="7">
        <f t="shared" ref="D593:D600" si="23">C593*0.7</f>
        <v>360350.89999999997</v>
      </c>
      <c r="E593">
        <f>(B593-B575)*1440</f>
        <v>7507.9999999981374</v>
      </c>
      <c r="F593" s="7">
        <f>D593-D575</f>
        <v>10022.599999999977</v>
      </c>
      <c r="G593" s="10">
        <f t="shared" ref="G593:G600" si="24">F593/E593</f>
        <v>1.3349227490679891</v>
      </c>
      <c r="I593" s="7"/>
    </row>
    <row r="594" spans="1:10" x14ac:dyDescent="0.25">
      <c r="A594" t="s">
        <v>22</v>
      </c>
      <c r="B594" s="4">
        <v>42338.523611111108</v>
      </c>
      <c r="C594" s="1">
        <v>414084</v>
      </c>
      <c r="D594" s="7">
        <f t="shared" si="23"/>
        <v>289858.8</v>
      </c>
      <c r="E594">
        <f>(B594-B577)*1440</f>
        <v>7506.9999999948777</v>
      </c>
      <c r="F594" s="7">
        <f>D594-D577</f>
        <v>10852.799999999988</v>
      </c>
      <c r="G594" s="10">
        <f t="shared" si="24"/>
        <v>1.4456906886915404</v>
      </c>
      <c r="I594" s="7"/>
    </row>
    <row r="595" spans="1:10" x14ac:dyDescent="0.25">
      <c r="A595" s="8" t="s">
        <v>23</v>
      </c>
      <c r="B595" s="4">
        <v>42338.523611111108</v>
      </c>
      <c r="C595" s="1">
        <v>775567</v>
      </c>
      <c r="D595" s="7">
        <f t="shared" si="23"/>
        <v>542896.9</v>
      </c>
      <c r="E595">
        <f>(B595-B579)*1440</f>
        <v>7505.9999999916181</v>
      </c>
      <c r="F595" s="7">
        <f>D595-D579</f>
        <v>16891</v>
      </c>
      <c r="G595" s="10">
        <f t="shared" si="24"/>
        <v>2.2503330668823422</v>
      </c>
      <c r="I595" s="7"/>
    </row>
    <row r="596" spans="1:10" x14ac:dyDescent="0.25">
      <c r="A596" t="s">
        <v>24</v>
      </c>
      <c r="B596" s="4">
        <v>42338.524305555555</v>
      </c>
      <c r="C596" s="1">
        <v>332463</v>
      </c>
      <c r="D596" s="7">
        <f t="shared" si="23"/>
        <v>232724.09999999998</v>
      </c>
      <c r="E596">
        <f>(B596-B581)*1440</f>
        <v>7506.9999999948777</v>
      </c>
      <c r="F596" s="7">
        <f>D596-D581</f>
        <v>9450</v>
      </c>
      <c r="G596" s="10">
        <f t="shared" si="24"/>
        <v>1.2588250965773875</v>
      </c>
      <c r="I596" s="7"/>
    </row>
    <row r="597" spans="1:10" x14ac:dyDescent="0.25">
      <c r="A597" s="8" t="s">
        <v>25</v>
      </c>
      <c r="B597" s="4">
        <v>42338.524305555555</v>
      </c>
      <c r="C597" s="1">
        <v>931998</v>
      </c>
      <c r="D597" s="7">
        <f t="shared" si="23"/>
        <v>652398.6</v>
      </c>
      <c r="E597">
        <f>(B597-B583)*1440</f>
        <v>7506.0000000020955</v>
      </c>
      <c r="F597" s="7">
        <f>D597-D583</f>
        <v>32607.400000000023</v>
      </c>
      <c r="G597" s="10">
        <f t="shared" si="24"/>
        <v>4.3441779909393716</v>
      </c>
      <c r="I597" s="7"/>
    </row>
    <row r="598" spans="1:10" x14ac:dyDescent="0.25">
      <c r="A598" t="s">
        <v>27</v>
      </c>
      <c r="B598" s="4">
        <v>42338.525000000001</v>
      </c>
      <c r="C598" s="1">
        <v>604352</v>
      </c>
      <c r="D598" s="7">
        <f t="shared" si="23"/>
        <v>423046.39999999997</v>
      </c>
      <c r="E598">
        <f>(B598-B585)*1440</f>
        <v>7506.0000000020955</v>
      </c>
      <c r="F598" s="7">
        <f>D598-D585</f>
        <v>6094.8999999999651</v>
      </c>
      <c r="G598" s="10">
        <f t="shared" si="24"/>
        <v>0.81200373034882278</v>
      </c>
      <c r="I598" s="7"/>
    </row>
    <row r="599" spans="1:10" x14ac:dyDescent="0.25">
      <c r="A599" s="8" t="s">
        <v>28</v>
      </c>
      <c r="B599" s="4">
        <v>42338.525000000001</v>
      </c>
      <c r="C599" s="1">
        <v>369624</v>
      </c>
      <c r="D599" s="7">
        <f t="shared" si="23"/>
        <v>258736.8</v>
      </c>
      <c r="E599">
        <f>(B599-B587)*1440</f>
        <v>7504.9999999988358</v>
      </c>
      <c r="F599" s="7">
        <f>D599-D587</f>
        <v>14541.800000000017</v>
      </c>
      <c r="G599" s="10">
        <f t="shared" si="24"/>
        <v>1.9376149233847133</v>
      </c>
      <c r="I599" s="7"/>
    </row>
    <row r="600" spans="1:10" x14ac:dyDescent="0.25">
      <c r="A600" t="s">
        <v>29</v>
      </c>
      <c r="B600" s="4">
        <v>42338.525694444441</v>
      </c>
      <c r="C600" s="1">
        <v>764040</v>
      </c>
      <c r="D600" s="7">
        <f t="shared" si="23"/>
        <v>534828</v>
      </c>
      <c r="E600">
        <f>(B600-B589)*1440</f>
        <v>7505.9999999916181</v>
      </c>
      <c r="F600" s="7">
        <f>D600-D589</f>
        <v>12771.500000000058</v>
      </c>
      <c r="G600" s="10">
        <f t="shared" si="24"/>
        <v>1.7015054622987371</v>
      </c>
      <c r="I600" s="7"/>
    </row>
    <row r="601" spans="1:10" x14ac:dyDescent="0.25">
      <c r="E601" s="7"/>
      <c r="F601" s="12">
        <f>SUM(F593:F600)</f>
        <v>113232.00000000003</v>
      </c>
      <c r="G601" s="55">
        <f>SUM(G593:G600)</f>
        <v>15.085073708190903</v>
      </c>
      <c r="H601" s="61">
        <f>B593</f>
        <v>42338.523611111108</v>
      </c>
      <c r="I601" s="56">
        <f>F601+I590</f>
        <v>2651110</v>
      </c>
    </row>
    <row r="602" spans="1:10" x14ac:dyDescent="0.25">
      <c r="A602" s="284" t="s">
        <v>56</v>
      </c>
      <c r="B602" s="284"/>
      <c r="C602" s="284"/>
      <c r="D602" s="284"/>
      <c r="E602" s="284"/>
      <c r="F602" s="284"/>
      <c r="G602" s="284"/>
    </row>
    <row r="603" spans="1:10" x14ac:dyDescent="0.25">
      <c r="A603" t="s">
        <v>7</v>
      </c>
      <c r="B603" t="s">
        <v>10</v>
      </c>
      <c r="C603" t="s">
        <v>20</v>
      </c>
      <c r="D603" t="s">
        <v>12</v>
      </c>
      <c r="E603" t="s">
        <v>9</v>
      </c>
      <c r="F603" t="s">
        <v>31</v>
      </c>
      <c r="G603" t="s">
        <v>32</v>
      </c>
    </row>
    <row r="604" spans="1:10" x14ac:dyDescent="0.25">
      <c r="A604" s="8" t="s">
        <v>21</v>
      </c>
      <c r="B604" s="4">
        <v>42345.631944444445</v>
      </c>
      <c r="C604" s="1">
        <v>537071</v>
      </c>
      <c r="D604" s="7">
        <f t="shared" ref="D604:D611" si="25">C604*0.7</f>
        <v>375949.69999999995</v>
      </c>
      <c r="E604">
        <f>(B604-B593)*1440</f>
        <v>10236.000000005588</v>
      </c>
      <c r="F604" s="7">
        <f>D604-D593</f>
        <v>15598.799999999988</v>
      </c>
      <c r="G604" s="10">
        <f t="shared" ref="G604:G611" si="26">F604/E604</f>
        <v>1.5239155920273029</v>
      </c>
      <c r="I604" s="7"/>
    </row>
    <row r="605" spans="1:10" x14ac:dyDescent="0.25">
      <c r="A605" t="s">
        <v>22</v>
      </c>
      <c r="B605" s="4">
        <v>42345.634027777778</v>
      </c>
      <c r="C605" s="1">
        <v>446111</v>
      </c>
      <c r="D605" s="7">
        <f t="shared" si="25"/>
        <v>312277.69999999995</v>
      </c>
      <c r="E605">
        <f t="shared" ref="E605:E611" si="27">(B605-B594)*1440</f>
        <v>10239.000000004889</v>
      </c>
      <c r="F605" s="7">
        <f t="shared" ref="F605:F611" si="28">D605-D594</f>
        <v>22418.899999999965</v>
      </c>
      <c r="G605" s="10">
        <f t="shared" si="26"/>
        <v>2.1895595272965385</v>
      </c>
      <c r="I605" s="7"/>
    </row>
    <row r="606" spans="1:10" x14ac:dyDescent="0.25">
      <c r="A606" s="8" t="s">
        <v>23</v>
      </c>
      <c r="B606" s="4">
        <v>42345.635416666664</v>
      </c>
      <c r="C606" s="1">
        <v>816117</v>
      </c>
      <c r="D606" s="7">
        <f t="shared" si="25"/>
        <v>571281.89999999991</v>
      </c>
      <c r="E606">
        <f t="shared" si="27"/>
        <v>10241.000000000931</v>
      </c>
      <c r="F606" s="7">
        <f t="shared" si="28"/>
        <v>28384.999999999884</v>
      </c>
      <c r="G606" s="10">
        <f t="shared" si="26"/>
        <v>2.7717019822280347</v>
      </c>
      <c r="I606" s="7"/>
    </row>
    <row r="607" spans="1:10" x14ac:dyDescent="0.25">
      <c r="A607" t="s">
        <v>24</v>
      </c>
      <c r="B607" s="4">
        <v>42345.636805555558</v>
      </c>
      <c r="C607" s="1">
        <v>357897</v>
      </c>
      <c r="D607" s="7">
        <f t="shared" si="25"/>
        <v>250527.9</v>
      </c>
      <c r="E607">
        <f t="shared" si="27"/>
        <v>10242.000000004191</v>
      </c>
      <c r="F607" s="7">
        <f t="shared" si="28"/>
        <v>17803.800000000017</v>
      </c>
      <c r="G607" s="10">
        <f t="shared" si="26"/>
        <v>1.7383128295247736</v>
      </c>
      <c r="I607" s="7"/>
    </row>
    <row r="608" spans="1:10" x14ac:dyDescent="0.25">
      <c r="A608" s="8" t="s">
        <v>25</v>
      </c>
      <c r="B608" s="4">
        <v>42345.638194444444</v>
      </c>
      <c r="C608" s="5">
        <f>14741+J608</f>
        <v>1014741</v>
      </c>
      <c r="D608" s="7">
        <f t="shared" si="25"/>
        <v>710318.7</v>
      </c>
      <c r="E608">
        <f t="shared" si="27"/>
        <v>10244.000000000233</v>
      </c>
      <c r="F608" s="7">
        <f>D608-D597</f>
        <v>57920.099999999977</v>
      </c>
      <c r="G608" s="10">
        <f t="shared" si="26"/>
        <v>5.6540511518936611</v>
      </c>
      <c r="I608" s="7"/>
      <c r="J608">
        <v>1000000</v>
      </c>
    </row>
    <row r="609" spans="1:11" x14ac:dyDescent="0.25">
      <c r="A609" t="s">
        <v>27</v>
      </c>
      <c r="B609" s="4">
        <v>42345.640277777777</v>
      </c>
      <c r="C609" s="1">
        <v>628842</v>
      </c>
      <c r="D609" s="7">
        <f t="shared" si="25"/>
        <v>440189.39999999997</v>
      </c>
      <c r="E609">
        <f t="shared" si="27"/>
        <v>10245.999999996275</v>
      </c>
      <c r="F609" s="7">
        <f t="shared" si="28"/>
        <v>17143</v>
      </c>
      <c r="G609" s="10">
        <f t="shared" si="26"/>
        <v>1.6731407378495249</v>
      </c>
      <c r="I609" s="7"/>
    </row>
    <row r="610" spans="1:11" x14ac:dyDescent="0.25">
      <c r="A610" s="8" t="s">
        <v>28</v>
      </c>
      <c r="B610" s="4">
        <v>42345.64166666667</v>
      </c>
      <c r="C610" s="1">
        <v>407527</v>
      </c>
      <c r="D610" s="7">
        <f t="shared" si="25"/>
        <v>285268.89999999997</v>
      </c>
      <c r="E610">
        <f t="shared" si="27"/>
        <v>10248.000000002794</v>
      </c>
      <c r="F610" s="7">
        <f t="shared" si="28"/>
        <v>26532.099999999977</v>
      </c>
      <c r="G610" s="10">
        <f t="shared" si="26"/>
        <v>2.5890027322397291</v>
      </c>
      <c r="I610" s="7"/>
    </row>
    <row r="611" spans="1:11" x14ac:dyDescent="0.25">
      <c r="A611" t="s">
        <v>29</v>
      </c>
      <c r="B611" s="4">
        <v>42345.643055555556</v>
      </c>
      <c r="C611" s="1">
        <v>795737</v>
      </c>
      <c r="D611" s="7">
        <f t="shared" si="25"/>
        <v>557015.89999999991</v>
      </c>
      <c r="E611">
        <f t="shared" si="27"/>
        <v>10249.000000006054</v>
      </c>
      <c r="F611" s="7">
        <f t="shared" si="28"/>
        <v>22187.899999999907</v>
      </c>
      <c r="G611" s="10">
        <f t="shared" si="26"/>
        <v>2.1648843789625136</v>
      </c>
      <c r="I611" s="7"/>
    </row>
    <row r="612" spans="1:11" x14ac:dyDescent="0.25">
      <c r="E612" s="7"/>
      <c r="F612" s="12">
        <f>SUM(F604:F611)</f>
        <v>207989.59999999971</v>
      </c>
      <c r="G612" s="55">
        <f>SUM(G604:G611)</f>
        <v>20.304568932022079</v>
      </c>
      <c r="H612" s="61">
        <f>B604</f>
        <v>42345.631944444445</v>
      </c>
      <c r="I612" s="56">
        <f>F612+I601</f>
        <v>2859099.5999999996</v>
      </c>
    </row>
    <row r="613" spans="1:11" x14ac:dyDescent="0.25">
      <c r="A613" s="284" t="s">
        <v>57</v>
      </c>
      <c r="B613" s="284"/>
      <c r="C613" s="284"/>
      <c r="D613" s="284"/>
      <c r="E613" s="284"/>
      <c r="F613" s="284"/>
      <c r="G613" s="284"/>
    </row>
    <row r="614" spans="1:11" x14ac:dyDescent="0.25">
      <c r="A614" t="s">
        <v>7</v>
      </c>
      <c r="B614" t="s">
        <v>10</v>
      </c>
      <c r="C614" t="s">
        <v>20</v>
      </c>
      <c r="D614" t="s">
        <v>12</v>
      </c>
      <c r="E614" t="s">
        <v>9</v>
      </c>
      <c r="F614" t="s">
        <v>31</v>
      </c>
      <c r="G614" t="s">
        <v>32</v>
      </c>
    </row>
    <row r="615" spans="1:11" x14ac:dyDescent="0.25">
      <c r="A615" s="8" t="s">
        <v>21</v>
      </c>
      <c r="B615" s="4">
        <v>42352.319444444445</v>
      </c>
      <c r="C615" s="1">
        <v>556321</v>
      </c>
      <c r="D615" s="7">
        <f t="shared" ref="D615:D622" si="29">C615*0.7</f>
        <v>389424.69999999995</v>
      </c>
      <c r="E615">
        <f t="shared" ref="E615:E622" si="30">(B615-B604)*1440</f>
        <v>9630</v>
      </c>
      <c r="F615" s="7">
        <f>D615-D604</f>
        <v>13475</v>
      </c>
      <c r="G615" s="10">
        <f t="shared" ref="G615:G622" si="31">F615/E615</f>
        <v>1.3992731048805815</v>
      </c>
      <c r="I615" s="7"/>
    </row>
    <row r="616" spans="1:11" x14ac:dyDescent="0.25">
      <c r="A616" t="s">
        <v>22</v>
      </c>
      <c r="B616" s="4">
        <v>42352.320138888892</v>
      </c>
      <c r="C616" s="1">
        <v>482395</v>
      </c>
      <c r="D616" s="7">
        <f t="shared" si="29"/>
        <v>337676.5</v>
      </c>
      <c r="E616">
        <f t="shared" si="30"/>
        <v>9628.0000000039581</v>
      </c>
      <c r="F616" s="7">
        <f t="shared" ref="F616:F621" si="32">D616-D605</f>
        <v>25398.800000000047</v>
      </c>
      <c r="G616" s="10">
        <f t="shared" si="31"/>
        <v>2.6380141254663072</v>
      </c>
      <c r="I616" s="7"/>
    </row>
    <row r="617" spans="1:11" x14ac:dyDescent="0.25">
      <c r="A617" s="8" t="s">
        <v>23</v>
      </c>
      <c r="B617" s="4">
        <v>42352.321527777778</v>
      </c>
      <c r="C617" s="1">
        <v>853805</v>
      </c>
      <c r="D617" s="7">
        <f t="shared" si="29"/>
        <v>597663.5</v>
      </c>
      <c r="E617">
        <f t="shared" si="30"/>
        <v>9628.0000000039581</v>
      </c>
      <c r="F617" s="7">
        <f t="shared" si="32"/>
        <v>26381.600000000093</v>
      </c>
      <c r="G617" s="10">
        <f t="shared" si="31"/>
        <v>2.7400914000819743</v>
      </c>
      <c r="I617" s="7"/>
    </row>
    <row r="618" spans="1:11" x14ac:dyDescent="0.25">
      <c r="A618" t="s">
        <v>24</v>
      </c>
      <c r="B618" s="4">
        <v>42352.323611111111</v>
      </c>
      <c r="C618" s="1">
        <v>381891</v>
      </c>
      <c r="D618" s="7">
        <f t="shared" si="29"/>
        <v>267323.7</v>
      </c>
      <c r="E618">
        <f t="shared" si="30"/>
        <v>9628.9999999967404</v>
      </c>
      <c r="F618" s="7">
        <f t="shared" si="32"/>
        <v>16795.800000000017</v>
      </c>
      <c r="G618" s="10">
        <f t="shared" si="31"/>
        <v>1.7442932807151006</v>
      </c>
      <c r="I618" s="7"/>
    </row>
    <row r="619" spans="1:11" x14ac:dyDescent="0.25">
      <c r="A619" s="8" t="s">
        <v>25</v>
      </c>
      <c r="B619" s="4">
        <v>42352.325694444444</v>
      </c>
      <c r="C619" s="5">
        <f>K619+J619</f>
        <v>1087977</v>
      </c>
      <c r="D619" s="7">
        <f t="shared" si="29"/>
        <v>761583.89999999991</v>
      </c>
      <c r="E619">
        <f>(B619-B608)*1440</f>
        <v>9630</v>
      </c>
      <c r="F619" s="7">
        <f>D619-D608</f>
        <v>51265.199999999953</v>
      </c>
      <c r="G619" s="10">
        <f t="shared" si="31"/>
        <v>5.323489096573204</v>
      </c>
      <c r="I619" s="7"/>
      <c r="J619">
        <v>1000000</v>
      </c>
      <c r="K619" s="1">
        <v>87977</v>
      </c>
    </row>
    <row r="620" spans="1:11" x14ac:dyDescent="0.25">
      <c r="A620" t="s">
        <v>27</v>
      </c>
      <c r="B620" s="4">
        <v>42352.327777777777</v>
      </c>
      <c r="C620" s="1">
        <v>649087</v>
      </c>
      <c r="D620" s="7">
        <f t="shared" si="29"/>
        <v>454360.89999999997</v>
      </c>
      <c r="E620">
        <f t="shared" si="30"/>
        <v>9630</v>
      </c>
      <c r="F620" s="7">
        <f t="shared" si="32"/>
        <v>14171.5</v>
      </c>
      <c r="G620" s="10">
        <f t="shared" si="31"/>
        <v>1.4715991692627206</v>
      </c>
      <c r="I620" s="7"/>
    </row>
    <row r="621" spans="1:11" x14ac:dyDescent="0.25">
      <c r="A621" s="8" t="s">
        <v>28</v>
      </c>
      <c r="B621" s="4">
        <v>42352.32916666667</v>
      </c>
      <c r="C621" s="1">
        <v>436547</v>
      </c>
      <c r="D621" s="7">
        <f t="shared" si="29"/>
        <v>305582.89999999997</v>
      </c>
      <c r="E621">
        <f t="shared" si="30"/>
        <v>9630</v>
      </c>
      <c r="F621" s="7">
        <f t="shared" si="32"/>
        <v>20314</v>
      </c>
      <c r="G621" s="10">
        <f t="shared" si="31"/>
        <v>2.1094496365524402</v>
      </c>
      <c r="I621" s="7"/>
    </row>
    <row r="622" spans="1:11" x14ac:dyDescent="0.25">
      <c r="A622" t="s">
        <v>29</v>
      </c>
      <c r="B622" s="4">
        <v>42352.330555555556</v>
      </c>
      <c r="C622" s="1">
        <v>827865</v>
      </c>
      <c r="D622" s="7">
        <f t="shared" si="29"/>
        <v>579505.5</v>
      </c>
      <c r="E622">
        <f t="shared" si="30"/>
        <v>9630</v>
      </c>
      <c r="F622" s="7">
        <f>D622-D611</f>
        <v>22489.600000000093</v>
      </c>
      <c r="G622" s="10">
        <f t="shared" si="31"/>
        <v>2.3353686396677147</v>
      </c>
      <c r="I622" s="7"/>
    </row>
    <row r="623" spans="1:11" x14ac:dyDescent="0.25">
      <c r="E623" s="7"/>
      <c r="F623" s="12">
        <f>SUM(F615:F622)</f>
        <v>190291.5000000002</v>
      </c>
      <c r="G623" s="55">
        <f>SUM(G615:G622)</f>
        <v>19.761578453200041</v>
      </c>
      <c r="H623" s="61">
        <f>B615</f>
        <v>42352.319444444445</v>
      </c>
      <c r="I623" s="56">
        <f>F623+I612</f>
        <v>3049391.0999999996</v>
      </c>
    </row>
    <row r="624" spans="1:11" x14ac:dyDescent="0.25">
      <c r="A624" s="284" t="s">
        <v>58</v>
      </c>
      <c r="B624" s="284"/>
      <c r="C624" s="284"/>
      <c r="D624" s="284"/>
      <c r="E624" s="284"/>
      <c r="F624" s="284"/>
      <c r="G624" s="284"/>
    </row>
    <row r="625" spans="1:11" x14ac:dyDescent="0.25">
      <c r="A625" t="s">
        <v>7</v>
      </c>
      <c r="B625" t="s">
        <v>10</v>
      </c>
      <c r="C625" t="s">
        <v>20</v>
      </c>
      <c r="D625" t="s">
        <v>12</v>
      </c>
      <c r="E625" t="s">
        <v>9</v>
      </c>
      <c r="F625" t="s">
        <v>31</v>
      </c>
      <c r="G625" t="s">
        <v>32</v>
      </c>
    </row>
    <row r="626" spans="1:11" x14ac:dyDescent="0.25">
      <c r="A626" s="8" t="s">
        <v>21</v>
      </c>
      <c r="B626" s="4">
        <v>42359.456250000003</v>
      </c>
      <c r="C626" s="1">
        <v>573902</v>
      </c>
      <c r="D626" s="7">
        <f t="shared" ref="D626:D633" si="33">C626*0.7</f>
        <v>401731.39999999997</v>
      </c>
      <c r="E626">
        <f t="shared" ref="E626:E633" si="34">(B626-B615)*1440</f>
        <v>10277.000000003027</v>
      </c>
      <c r="F626" s="7">
        <f>D626-D615</f>
        <v>12306.700000000012</v>
      </c>
      <c r="G626" s="10">
        <f t="shared" ref="G626:G633" si="35">F626/E626</f>
        <v>1.1974992702146918</v>
      </c>
      <c r="I626" s="7"/>
    </row>
    <row r="627" spans="1:11" x14ac:dyDescent="0.25">
      <c r="A627" t="s">
        <v>22</v>
      </c>
      <c r="B627" s="4">
        <v>42359.456944444442</v>
      </c>
      <c r="C627" s="1">
        <v>506436</v>
      </c>
      <c r="D627" s="7">
        <f t="shared" si="33"/>
        <v>354505.19999999995</v>
      </c>
      <c r="E627">
        <f t="shared" si="34"/>
        <v>10276.999999992549</v>
      </c>
      <c r="F627" s="7">
        <f t="shared" ref="F627:F633" si="36">D627-D616</f>
        <v>16828.699999999953</v>
      </c>
      <c r="G627" s="10">
        <f t="shared" si="35"/>
        <v>1.6375109467755331</v>
      </c>
      <c r="I627" s="7"/>
    </row>
    <row r="628" spans="1:11" x14ac:dyDescent="0.25">
      <c r="A628" s="8" t="s">
        <v>23</v>
      </c>
      <c r="B628" s="4">
        <v>42359.456944444442</v>
      </c>
      <c r="C628" s="1">
        <v>893237</v>
      </c>
      <c r="D628" s="7">
        <f t="shared" si="33"/>
        <v>625265.89999999991</v>
      </c>
      <c r="E628">
        <f t="shared" si="34"/>
        <v>10274.999999996508</v>
      </c>
      <c r="F628" s="7">
        <f t="shared" si="36"/>
        <v>27602.399999999907</v>
      </c>
      <c r="G628" s="10">
        <f t="shared" si="35"/>
        <v>2.6863649635045537</v>
      </c>
      <c r="I628" s="7"/>
    </row>
    <row r="629" spans="1:11" x14ac:dyDescent="0.25">
      <c r="A629" t="s">
        <v>24</v>
      </c>
      <c r="B629" s="4">
        <v>42359.457638888889</v>
      </c>
      <c r="C629" s="1">
        <v>403833</v>
      </c>
      <c r="D629" s="7">
        <f t="shared" si="33"/>
        <v>282683.09999999998</v>
      </c>
      <c r="E629">
        <f t="shared" si="34"/>
        <v>10273.000000000466</v>
      </c>
      <c r="F629" s="7">
        <f t="shared" si="36"/>
        <v>15359.399999999965</v>
      </c>
      <c r="G629" s="10">
        <f t="shared" si="35"/>
        <v>1.49512313832369</v>
      </c>
      <c r="I629" s="7"/>
    </row>
    <row r="630" spans="1:11" x14ac:dyDescent="0.25">
      <c r="A630" s="8" t="s">
        <v>25</v>
      </c>
      <c r="B630" s="4">
        <v>42359.457638888889</v>
      </c>
      <c r="C630" s="5">
        <f>K630+J630</f>
        <v>1159523</v>
      </c>
      <c r="D630" s="7">
        <f t="shared" si="33"/>
        <v>811666.1</v>
      </c>
      <c r="E630">
        <f t="shared" si="34"/>
        <v>10270.000000001164</v>
      </c>
      <c r="F630" s="7">
        <f>D630-D619</f>
        <v>50082.20000000007</v>
      </c>
      <c r="G630" s="10">
        <f t="shared" si="35"/>
        <v>4.8765530671854327</v>
      </c>
      <c r="I630" s="7"/>
      <c r="J630">
        <v>1000000</v>
      </c>
      <c r="K630" s="1">
        <v>159523</v>
      </c>
    </row>
    <row r="631" spans="1:11" x14ac:dyDescent="0.25">
      <c r="A631" t="s">
        <v>27</v>
      </c>
      <c r="B631" s="4">
        <v>42359.458333333336</v>
      </c>
      <c r="C631" s="1">
        <v>681754</v>
      </c>
      <c r="D631" s="7">
        <f t="shared" si="33"/>
        <v>477227.8</v>
      </c>
      <c r="E631">
        <f t="shared" si="34"/>
        <v>10268.000000005122</v>
      </c>
      <c r="F631" s="7">
        <f t="shared" si="36"/>
        <v>22866.900000000023</v>
      </c>
      <c r="G631" s="10">
        <f t="shared" si="35"/>
        <v>2.2270062329556501</v>
      </c>
      <c r="I631" s="7"/>
    </row>
    <row r="632" spans="1:11" x14ac:dyDescent="0.25">
      <c r="A632" s="8" t="s">
        <v>28</v>
      </c>
      <c r="B632" s="4">
        <v>42359.458333333336</v>
      </c>
      <c r="C632" s="1">
        <v>468700</v>
      </c>
      <c r="D632" s="7">
        <f t="shared" si="33"/>
        <v>328090</v>
      </c>
      <c r="E632">
        <f t="shared" si="34"/>
        <v>10265.999999998603</v>
      </c>
      <c r="F632" s="7">
        <f t="shared" si="36"/>
        <v>22507.100000000035</v>
      </c>
      <c r="G632" s="10">
        <f t="shared" si="35"/>
        <v>2.1923923631407654</v>
      </c>
      <c r="I632" s="7"/>
    </row>
    <row r="633" spans="1:11" x14ac:dyDescent="0.25">
      <c r="A633" t="s">
        <v>29</v>
      </c>
      <c r="B633" s="4">
        <v>42359.459027777775</v>
      </c>
      <c r="C633" s="1">
        <v>854504</v>
      </c>
      <c r="D633" s="7">
        <f t="shared" si="33"/>
        <v>598152.79999999993</v>
      </c>
      <c r="E633">
        <f t="shared" si="34"/>
        <v>10264.999999995343</v>
      </c>
      <c r="F633" s="7">
        <f t="shared" si="36"/>
        <v>18647.29999999993</v>
      </c>
      <c r="G633" s="10">
        <f t="shared" si="35"/>
        <v>1.8165903555780214</v>
      </c>
      <c r="I633" s="7"/>
      <c r="K633" s="4"/>
    </row>
    <row r="634" spans="1:11" x14ac:dyDescent="0.25">
      <c r="E634" s="7"/>
      <c r="F634" s="12">
        <f>SUM(F626:F633)</f>
        <v>186200.6999999999</v>
      </c>
      <c r="G634" s="55">
        <f>SUM(G626:G633)</f>
        <v>18.12904033767834</v>
      </c>
      <c r="H634" s="61">
        <f>B626</f>
        <v>42359.456250000003</v>
      </c>
      <c r="I634" s="56">
        <f>F634+I623</f>
        <v>3235591.7999999993</v>
      </c>
      <c r="K634" s="4"/>
    </row>
    <row r="635" spans="1:11" x14ac:dyDescent="0.25">
      <c r="A635" s="284" t="s">
        <v>59</v>
      </c>
      <c r="B635" s="284"/>
      <c r="C635" s="284"/>
      <c r="D635" s="284"/>
      <c r="E635" s="284"/>
      <c r="F635" s="284"/>
      <c r="G635" s="284"/>
      <c r="K635" s="4"/>
    </row>
    <row r="636" spans="1:11" x14ac:dyDescent="0.25">
      <c r="A636" t="s">
        <v>7</v>
      </c>
      <c r="B636" t="s">
        <v>10</v>
      </c>
      <c r="C636" t="s">
        <v>20</v>
      </c>
      <c r="D636" t="s">
        <v>12</v>
      </c>
      <c r="E636" t="s">
        <v>9</v>
      </c>
      <c r="F636" t="s">
        <v>31</v>
      </c>
      <c r="G636" t="s">
        <v>32</v>
      </c>
    </row>
    <row r="637" spans="1:11" x14ac:dyDescent="0.25">
      <c r="A637" s="8" t="s">
        <v>21</v>
      </c>
      <c r="B637" s="4">
        <v>42366.652777777781</v>
      </c>
      <c r="C637" s="1">
        <v>590047</v>
      </c>
      <c r="D637" s="7">
        <f t="shared" ref="D637:D642" si="37">C637*0.7</f>
        <v>413032.89999999997</v>
      </c>
      <c r="E637">
        <f>(B637-B626)*1440</f>
        <v>10363.000000000466</v>
      </c>
      <c r="F637" s="7">
        <f>D637-D626</f>
        <v>11301.5</v>
      </c>
      <c r="G637" s="10">
        <f t="shared" ref="G637:G643" si="38">F637/E637</f>
        <v>1.0905625784038881</v>
      </c>
      <c r="I637" s="7"/>
    </row>
    <row r="638" spans="1:11" x14ac:dyDescent="0.25">
      <c r="A638" t="s">
        <v>22</v>
      </c>
      <c r="B638" s="4">
        <v>42366.654861111114</v>
      </c>
      <c r="C638" s="1">
        <v>528764</v>
      </c>
      <c r="D638" s="7">
        <f t="shared" si="37"/>
        <v>370134.8</v>
      </c>
      <c r="E638">
        <f>(B638-B627)*1440</f>
        <v>10365.000000006985</v>
      </c>
      <c r="F638" s="7">
        <f t="shared" ref="F638:F640" si="39">D638-D627</f>
        <v>15629.600000000035</v>
      </c>
      <c r="G638" s="10">
        <f t="shared" si="38"/>
        <v>1.5079208876014956</v>
      </c>
      <c r="I638" s="7"/>
    </row>
    <row r="639" spans="1:11" x14ac:dyDescent="0.25">
      <c r="A639" s="8" t="s">
        <v>23</v>
      </c>
      <c r="B639" s="4">
        <v>42366.65625</v>
      </c>
      <c r="C639" s="1">
        <v>925898</v>
      </c>
      <c r="D639" s="7">
        <f t="shared" si="37"/>
        <v>648128.6</v>
      </c>
      <c r="E639">
        <f>(B639-B628)*1440</f>
        <v>10367.000000003027</v>
      </c>
      <c r="F639" s="7">
        <f t="shared" si="39"/>
        <v>22862.70000000007</v>
      </c>
      <c r="G639" s="10">
        <f t="shared" si="38"/>
        <v>2.2053342336252912</v>
      </c>
      <c r="I639" s="7"/>
    </row>
    <row r="640" spans="1:11" x14ac:dyDescent="0.25">
      <c r="A640" t="s">
        <v>24</v>
      </c>
      <c r="B640" s="4">
        <v>42366.657638888886</v>
      </c>
      <c r="C640" s="1">
        <v>428111</v>
      </c>
      <c r="D640" s="7">
        <f t="shared" si="37"/>
        <v>299677.69999999995</v>
      </c>
      <c r="E640">
        <f t="shared" ref="E640:E641" si="40">(B640-B629)*1440</f>
        <v>10367.999999995809</v>
      </c>
      <c r="F640" s="7">
        <f t="shared" si="39"/>
        <v>16994.599999999977</v>
      </c>
      <c r="G640" s="10">
        <f t="shared" si="38"/>
        <v>1.6391396604944874</v>
      </c>
      <c r="I640" s="7"/>
    </row>
    <row r="641" spans="1:11" x14ac:dyDescent="0.25">
      <c r="A641" s="8" t="s">
        <v>25</v>
      </c>
      <c r="B641" s="4">
        <v>42366.65902777778</v>
      </c>
      <c r="C641" s="5">
        <f>K641+J641</f>
        <v>1220813</v>
      </c>
      <c r="D641" s="7">
        <f>C641*0.7</f>
        <v>854569.1</v>
      </c>
      <c r="E641">
        <f t="shared" si="40"/>
        <v>10370.000000002328</v>
      </c>
      <c r="F641" s="7">
        <f>D641-D630</f>
        <v>42903</v>
      </c>
      <c r="G641" s="10">
        <f t="shared" si="38"/>
        <v>4.1372227579547127</v>
      </c>
      <c r="I641" s="7"/>
      <c r="J641">
        <v>1000000</v>
      </c>
      <c r="K641" s="1">
        <v>220813</v>
      </c>
    </row>
    <row r="642" spans="1:11" x14ac:dyDescent="0.25">
      <c r="A642" t="s">
        <v>28</v>
      </c>
      <c r="B642" s="4">
        <v>42366.660416666666</v>
      </c>
      <c r="C642" s="1">
        <v>503335</v>
      </c>
      <c r="D642" s="7">
        <f t="shared" si="37"/>
        <v>352334.5</v>
      </c>
      <c r="E642">
        <f>(B642-B632)*1440</f>
        <v>10370.999999995111</v>
      </c>
      <c r="F642" s="7">
        <f>D642-D632</f>
        <v>24244.5</v>
      </c>
      <c r="G642" s="10">
        <f t="shared" si="38"/>
        <v>2.3377205669666794</v>
      </c>
      <c r="I642" s="7"/>
    </row>
    <row r="643" spans="1:11" x14ac:dyDescent="0.25">
      <c r="A643" s="8" t="s">
        <v>29</v>
      </c>
      <c r="B643" s="4">
        <v>42366.661805555559</v>
      </c>
      <c r="C643" s="1">
        <v>889591</v>
      </c>
      <c r="D643" s="7">
        <f>C643*0.7</f>
        <v>622713.69999999995</v>
      </c>
      <c r="E643">
        <f>(B643-B633)*1440</f>
        <v>10372.000000008848</v>
      </c>
      <c r="F643" s="7">
        <f>D643-D633</f>
        <v>24560.900000000023</v>
      </c>
      <c r="G643" s="10">
        <f t="shared" si="38"/>
        <v>2.3680003856516652</v>
      </c>
      <c r="I643" s="7"/>
    </row>
    <row r="644" spans="1:11" x14ac:dyDescent="0.25">
      <c r="D644" s="7"/>
      <c r="E644" s="7"/>
      <c r="F644" s="12">
        <f>SUM(F637:F643)</f>
        <v>158496.8000000001</v>
      </c>
      <c r="G644" s="55">
        <f>SUM(G637:G643)</f>
        <v>15.28590107069822</v>
      </c>
      <c r="H644" s="61">
        <f>B637</f>
        <v>42366.652777777781</v>
      </c>
      <c r="I644" s="56">
        <f>F644+I634</f>
        <v>3394088.5999999996</v>
      </c>
    </row>
    <row r="647" spans="1:11" x14ac:dyDescent="0.25">
      <c r="A647" s="285" t="s">
        <v>21</v>
      </c>
      <c r="B647" s="27"/>
      <c r="C647" s="28" t="s">
        <v>61</v>
      </c>
      <c r="D647" s="29">
        <f>(B637-B326)*1440</f>
        <v>128625.00000000698</v>
      </c>
      <c r="H647" s="26"/>
    </row>
    <row r="648" spans="1:11" x14ac:dyDescent="0.25">
      <c r="A648" s="286"/>
      <c r="B648" s="30"/>
      <c r="C648" s="31" t="s">
        <v>62</v>
      </c>
      <c r="D648" s="32">
        <f>F637+F626+F615+F604+F593+F575+F549+F522+F495+F468+F441+F414+F380</f>
        <v>132063.39999999997</v>
      </c>
      <c r="H648" s="26"/>
    </row>
    <row r="649" spans="1:11" x14ac:dyDescent="0.25">
      <c r="A649" s="287"/>
      <c r="B649" s="33"/>
      <c r="C649" s="34" t="s">
        <v>63</v>
      </c>
      <c r="D649" s="35">
        <f>D648/D647</f>
        <v>1.0267319727890596</v>
      </c>
      <c r="H649" s="26"/>
    </row>
    <row r="650" spans="1:11" x14ac:dyDescent="0.25">
      <c r="A650" s="285" t="s">
        <v>22</v>
      </c>
      <c r="B650" s="27"/>
      <c r="C650" s="28" t="s">
        <v>61</v>
      </c>
      <c r="D650" s="29">
        <f>(B638-B328)*1440</f>
        <v>128627.00000000303</v>
      </c>
      <c r="H650" s="26"/>
    </row>
    <row r="651" spans="1:11" x14ac:dyDescent="0.25">
      <c r="A651" s="286"/>
      <c r="B651" s="30"/>
      <c r="C651" s="31" t="s">
        <v>62</v>
      </c>
      <c r="D651" s="32">
        <f>F638+F627+F616+F605+F594+F577+F552+F525+F498+F471+F444+F417+F384</f>
        <v>221444.3</v>
      </c>
      <c r="H651" s="26"/>
    </row>
    <row r="652" spans="1:11" x14ac:dyDescent="0.25">
      <c r="A652" s="287"/>
      <c r="B652" s="33"/>
      <c r="C652" s="34" t="s">
        <v>63</v>
      </c>
      <c r="D652" s="35">
        <f>D651/D650</f>
        <v>1.7216004415868735</v>
      </c>
      <c r="H652" s="26"/>
    </row>
    <row r="653" spans="1:11" x14ac:dyDescent="0.25">
      <c r="A653" s="285" t="s">
        <v>23</v>
      </c>
      <c r="B653" s="27"/>
      <c r="C653" s="28" t="s">
        <v>61</v>
      </c>
      <c r="D653" s="29">
        <f>(B639-B330)*1440</f>
        <v>128627.00000000303</v>
      </c>
      <c r="H653" s="26"/>
    </row>
    <row r="654" spans="1:11" x14ac:dyDescent="0.25">
      <c r="A654" s="286"/>
      <c r="B654" s="30"/>
      <c r="C654" s="31" t="s">
        <v>62</v>
      </c>
      <c r="D654" s="32">
        <f>F639+F628+F617+F606+F595+F579+F555+F528+F501+F474+F447+F420+F388</f>
        <v>279496</v>
      </c>
      <c r="H654" s="26"/>
    </row>
    <row r="655" spans="1:11" x14ac:dyDescent="0.25">
      <c r="A655" s="287"/>
      <c r="B655" s="33"/>
      <c r="C655" s="34" t="s">
        <v>63</v>
      </c>
      <c r="D655" s="35">
        <f>D654/D653</f>
        <v>2.1729185940742877</v>
      </c>
      <c r="H655" s="26"/>
    </row>
    <row r="656" spans="1:11" x14ac:dyDescent="0.25">
      <c r="A656" s="285" t="s">
        <v>24</v>
      </c>
      <c r="B656" s="27"/>
      <c r="C656" s="28" t="s">
        <v>61</v>
      </c>
      <c r="D656" s="29">
        <f>(B640-B332)*1440</f>
        <v>128627.99999999581</v>
      </c>
      <c r="H656" s="26"/>
    </row>
    <row r="657" spans="1:8" x14ac:dyDescent="0.25">
      <c r="A657" s="286"/>
      <c r="B657" s="30"/>
      <c r="C657" s="31" t="s">
        <v>62</v>
      </c>
      <c r="D657" s="32">
        <f>F640+F629+F618+F607+F596+F581+F558+F531+F504+F477+F450+F423+F392</f>
        <v>171993.49999999994</v>
      </c>
      <c r="H657" s="26"/>
    </row>
    <row r="658" spans="1:8" x14ac:dyDescent="0.25">
      <c r="A658" s="287"/>
      <c r="B658" s="33"/>
      <c r="C658" s="34" t="s">
        <v>63</v>
      </c>
      <c r="D658" s="35">
        <f>D657/D656</f>
        <v>1.337138881114575</v>
      </c>
      <c r="H658" s="26"/>
    </row>
    <row r="659" spans="1:8" x14ac:dyDescent="0.25">
      <c r="A659" s="285" t="s">
        <v>25</v>
      </c>
      <c r="B659" s="27"/>
      <c r="C659" s="28" t="s">
        <v>61</v>
      </c>
      <c r="D659" s="29">
        <f>(B641-B334)*1440</f>
        <v>128630.00000000233</v>
      </c>
      <c r="H659" s="26"/>
    </row>
    <row r="660" spans="1:8" x14ac:dyDescent="0.25">
      <c r="A660" s="286"/>
      <c r="B660" s="30"/>
      <c r="C660" s="31" t="s">
        <v>62</v>
      </c>
      <c r="D660" s="32">
        <f>F641+F630+F619+F608+F597+F583+F561+F534+F507+F480+F453+F426+F396</f>
        <v>515374.3</v>
      </c>
      <c r="H660" s="26"/>
    </row>
    <row r="661" spans="1:8" x14ac:dyDescent="0.25">
      <c r="A661" s="287"/>
      <c r="B661" s="33"/>
      <c r="C661" s="34" t="s">
        <v>63</v>
      </c>
      <c r="D661" s="35">
        <f>D660/D659</f>
        <v>4.0066415299696079</v>
      </c>
      <c r="H661" s="26"/>
    </row>
    <row r="662" spans="1:8" x14ac:dyDescent="0.25">
      <c r="A662" s="285" t="s">
        <v>26</v>
      </c>
      <c r="B662" s="27"/>
      <c r="C662" s="28" t="s">
        <v>61</v>
      </c>
      <c r="D662" s="29">
        <v>0</v>
      </c>
      <c r="H662" s="26"/>
    </row>
    <row r="663" spans="1:8" x14ac:dyDescent="0.25">
      <c r="A663" s="286"/>
      <c r="B663" s="30"/>
      <c r="C663" s="31" t="s">
        <v>62</v>
      </c>
      <c r="D663" s="32">
        <f>F446</f>
        <v>0</v>
      </c>
      <c r="H663" s="26"/>
    </row>
    <row r="664" spans="1:8" x14ac:dyDescent="0.25">
      <c r="A664" s="287"/>
      <c r="B664" s="33"/>
      <c r="C664" s="34" t="s">
        <v>63</v>
      </c>
      <c r="D664" s="60" t="s">
        <v>73</v>
      </c>
      <c r="H664" s="26"/>
    </row>
    <row r="665" spans="1:8" x14ac:dyDescent="0.25">
      <c r="A665" s="285" t="s">
        <v>27</v>
      </c>
      <c r="B665" s="27"/>
      <c r="C665" s="28" t="s">
        <v>61</v>
      </c>
      <c r="D665" s="29">
        <f>(B631-B336)*1440</f>
        <v>118260</v>
      </c>
      <c r="H665" s="26"/>
    </row>
    <row r="666" spans="1:8" x14ac:dyDescent="0.25">
      <c r="A666" s="286"/>
      <c r="B666" s="30"/>
      <c r="C666" s="31" t="s">
        <v>62</v>
      </c>
      <c r="D666" s="32">
        <f>F631+F620+F609+F598+F585+F564+F537+F510+F483+F456+F429+F400</f>
        <v>165102.70000000001</v>
      </c>
      <c r="H666" s="26"/>
    </row>
    <row r="667" spans="1:8" x14ac:dyDescent="0.25">
      <c r="A667" s="287"/>
      <c r="B667" s="33"/>
      <c r="C667" s="34" t="s">
        <v>63</v>
      </c>
      <c r="D667" s="35">
        <f>D666/D665</f>
        <v>1.3960992727887707</v>
      </c>
      <c r="H667" s="26"/>
    </row>
    <row r="668" spans="1:8" x14ac:dyDescent="0.25">
      <c r="A668" s="285" t="s">
        <v>28</v>
      </c>
      <c r="B668" s="27"/>
      <c r="C668" s="28" t="s">
        <v>61</v>
      </c>
      <c r="D668" s="29">
        <f>(B642-B338)*1440</f>
        <v>128630.99999999511</v>
      </c>
      <c r="H668" s="26"/>
    </row>
    <row r="669" spans="1:8" x14ac:dyDescent="0.25">
      <c r="A669" s="286"/>
      <c r="B669" s="30"/>
      <c r="C669" s="31" t="s">
        <v>62</v>
      </c>
      <c r="D669" s="32">
        <f>F642+F632+F621+F610+F599+F587+F567+F540+F513+F486+F459+F432+F404</f>
        <v>252415.80000000002</v>
      </c>
      <c r="H669" s="26"/>
    </row>
    <row r="670" spans="1:8" x14ac:dyDescent="0.25">
      <c r="A670" s="287"/>
      <c r="B670" s="33"/>
      <c r="C670" s="34" t="s">
        <v>63</v>
      </c>
      <c r="D670" s="35">
        <f>D669/D668</f>
        <v>1.9623247895142666</v>
      </c>
      <c r="H670" s="26"/>
    </row>
    <row r="671" spans="1:8" x14ac:dyDescent="0.25">
      <c r="A671" s="285" t="s">
        <v>29</v>
      </c>
      <c r="B671" s="27"/>
      <c r="C671" s="28" t="s">
        <v>61</v>
      </c>
      <c r="D671" s="29">
        <f>(B643-B340)*1440</f>
        <v>128632.00000000885</v>
      </c>
      <c r="H671" s="26"/>
    </row>
    <row r="672" spans="1:8" x14ac:dyDescent="0.25">
      <c r="A672" s="286"/>
      <c r="B672" s="30"/>
      <c r="C672" s="31" t="s">
        <v>62</v>
      </c>
      <c r="D672" s="32">
        <f>F643+F633+F622+F611+F600+F589+F570+F543+F516+F489+F462+F435+F408</f>
        <v>262048.5</v>
      </c>
      <c r="H672" s="26"/>
    </row>
    <row r="673" spans="1:9" x14ac:dyDescent="0.25">
      <c r="A673" s="287"/>
      <c r="B673" s="33"/>
      <c r="C673" s="34" t="s">
        <v>63</v>
      </c>
      <c r="D673" s="35">
        <f>D672/D671</f>
        <v>2.0371952546798773</v>
      </c>
      <c r="H673" s="26"/>
    </row>
    <row r="674" spans="1:9" x14ac:dyDescent="0.25">
      <c r="B674" s="36"/>
      <c r="C674" s="37" t="s">
        <v>68</v>
      </c>
      <c r="D674" s="52">
        <f>D673+D670+D667+D661+D658+D655+D652+D649</f>
        <v>15.660650736517319</v>
      </c>
      <c r="H674" s="26"/>
    </row>
    <row r="675" spans="1:9" x14ac:dyDescent="0.25">
      <c r="B675" s="36"/>
      <c r="C675" s="37" t="s">
        <v>69</v>
      </c>
      <c r="D675" s="48">
        <f>D672+D669+D666+D663+D660+D657+D654+D651+D648</f>
        <v>1999938.5</v>
      </c>
      <c r="E675" s="7"/>
      <c r="F675" s="7"/>
      <c r="G675" s="10"/>
      <c r="H675" s="62">
        <f>I644</f>
        <v>3394088.5999999996</v>
      </c>
      <c r="I675" s="49" t="s">
        <v>72</v>
      </c>
    </row>
    <row r="677" spans="1:9" x14ac:dyDescent="0.25">
      <c r="A677" s="284" t="s">
        <v>86</v>
      </c>
      <c r="B677" s="284"/>
      <c r="C677" s="284"/>
      <c r="D677" s="284"/>
      <c r="E677" s="284"/>
      <c r="F677" s="284"/>
      <c r="G677" s="284"/>
    </row>
    <row r="678" spans="1:9" x14ac:dyDescent="0.25">
      <c r="A678" t="s">
        <v>7</v>
      </c>
      <c r="B678" t="s">
        <v>10</v>
      </c>
      <c r="C678" t="s">
        <v>20</v>
      </c>
      <c r="D678" t="s">
        <v>12</v>
      </c>
      <c r="E678" t="s">
        <v>9</v>
      </c>
      <c r="F678" t="s">
        <v>31</v>
      </c>
      <c r="G678" t="s">
        <v>32</v>
      </c>
    </row>
    <row r="679" spans="1:9" x14ac:dyDescent="0.25">
      <c r="A679" t="s">
        <v>21</v>
      </c>
      <c r="B679" s="4">
        <v>42373.329861111109</v>
      </c>
      <c r="C679" s="1">
        <v>601377</v>
      </c>
      <c r="D679" s="7">
        <f t="shared" ref="D679:D686" si="41">C679*0.7</f>
        <v>420963.89999999997</v>
      </c>
      <c r="E679">
        <f>(B679-B637)*1440</f>
        <v>9614.9999999930151</v>
      </c>
      <c r="F679" s="7">
        <f>D679-D637</f>
        <v>7931</v>
      </c>
      <c r="G679" s="10">
        <f t="shared" ref="G679:G684" si="42">F679/E679</f>
        <v>0.8248569942803704</v>
      </c>
    </row>
    <row r="680" spans="1:9" x14ac:dyDescent="0.25">
      <c r="A680" t="s">
        <v>22</v>
      </c>
      <c r="B680" s="4">
        <v>42373.331250000003</v>
      </c>
      <c r="C680" s="1">
        <v>553518</v>
      </c>
      <c r="D680" s="7">
        <f t="shared" si="41"/>
        <v>387462.6</v>
      </c>
      <c r="E680">
        <f>(B680-B638)*1440</f>
        <v>9614.0000000002328</v>
      </c>
      <c r="F680" s="7">
        <f t="shared" ref="F680:F682" si="43">D680-D638</f>
        <v>17327.799999999988</v>
      </c>
      <c r="G680" s="10">
        <f t="shared" si="42"/>
        <v>1.8023507385063</v>
      </c>
    </row>
    <row r="681" spans="1:9" x14ac:dyDescent="0.25">
      <c r="A681" t="s">
        <v>23</v>
      </c>
      <c r="B681" s="4">
        <v>42373.332638888889</v>
      </c>
      <c r="C681" s="1">
        <v>962546</v>
      </c>
      <c r="D681" s="7">
        <f t="shared" si="41"/>
        <v>673782.2</v>
      </c>
      <c r="E681">
        <f>(B681-B639)*1440</f>
        <v>9614.0000000002328</v>
      </c>
      <c r="F681" s="7">
        <f t="shared" si="43"/>
        <v>25653.599999999977</v>
      </c>
      <c r="G681" s="10">
        <f t="shared" si="42"/>
        <v>2.6683586436446176</v>
      </c>
    </row>
    <row r="682" spans="1:9" x14ac:dyDescent="0.25">
      <c r="A682" t="s">
        <v>24</v>
      </c>
      <c r="B682" s="4">
        <v>42373.335416666669</v>
      </c>
      <c r="C682" s="1">
        <v>449232</v>
      </c>
      <c r="D682" s="7">
        <f t="shared" si="41"/>
        <v>314462.39999999997</v>
      </c>
      <c r="E682">
        <f t="shared" ref="E682:E683" si="44">(B682-B640)*1440</f>
        <v>9616.0000000067521</v>
      </c>
      <c r="F682" s="7">
        <f t="shared" si="43"/>
        <v>14784.700000000012</v>
      </c>
      <c r="G682" s="10">
        <f t="shared" si="42"/>
        <v>1.5375103993333643</v>
      </c>
    </row>
    <row r="683" spans="1:9" x14ac:dyDescent="0.25">
      <c r="A683" t="s">
        <v>25</v>
      </c>
      <c r="B683" s="4">
        <v>42373.336805555555</v>
      </c>
      <c r="C683" s="5">
        <v>1293233</v>
      </c>
      <c r="D683" s="7">
        <f t="shared" si="41"/>
        <v>905263.1</v>
      </c>
      <c r="E683">
        <f t="shared" si="44"/>
        <v>9615.9999999962747</v>
      </c>
      <c r="F683" s="7">
        <f>D683-D641</f>
        <v>50694</v>
      </c>
      <c r="G683" s="10">
        <f t="shared" si="42"/>
        <v>5.2718386023314929</v>
      </c>
    </row>
    <row r="684" spans="1:9" x14ac:dyDescent="0.25">
      <c r="A684" t="s">
        <v>27</v>
      </c>
      <c r="B684" s="4">
        <v>42373.338194444441</v>
      </c>
      <c r="C684" s="1">
        <v>681754</v>
      </c>
      <c r="D684" s="7">
        <f t="shared" si="41"/>
        <v>477227.8</v>
      </c>
      <c r="E684">
        <f>(B684-B631)*1440</f>
        <v>19986.999999991385</v>
      </c>
      <c r="F684" s="7">
        <f>D684-D631</f>
        <v>0</v>
      </c>
      <c r="G684" s="10">
        <f t="shared" si="42"/>
        <v>0</v>
      </c>
    </row>
    <row r="685" spans="1:9" x14ac:dyDescent="0.25">
      <c r="A685" t="s">
        <v>28</v>
      </c>
      <c r="B685" s="4">
        <v>42373.339583333334</v>
      </c>
      <c r="C685" s="1">
        <v>533075</v>
      </c>
      <c r="D685" s="7">
        <f t="shared" si="41"/>
        <v>373152.5</v>
      </c>
      <c r="E685">
        <f>(B685-B642)*1440</f>
        <v>9618.000000002794</v>
      </c>
      <c r="F685" s="7">
        <f>D685-D642</f>
        <v>20818</v>
      </c>
      <c r="G685" s="10">
        <f t="shared" ref="G685:G686" si="45">F685/E685</f>
        <v>2.1644832605525006</v>
      </c>
    </row>
    <row r="686" spans="1:9" x14ac:dyDescent="0.25">
      <c r="A686" t="s">
        <v>29</v>
      </c>
      <c r="B686" s="4">
        <v>42373.34097222222</v>
      </c>
      <c r="C686" s="1">
        <v>915180</v>
      </c>
      <c r="D686" s="7">
        <f t="shared" si="41"/>
        <v>640626</v>
      </c>
      <c r="E686">
        <f>(B686-B643)*1440</f>
        <v>9617.9999999923166</v>
      </c>
      <c r="F686" s="7">
        <f>D686-D643</f>
        <v>17912.300000000047</v>
      </c>
      <c r="G686" s="10">
        <f t="shared" si="45"/>
        <v>1.8623726346448697</v>
      </c>
    </row>
    <row r="687" spans="1:9" x14ac:dyDescent="0.25">
      <c r="F687" s="12">
        <f>SUM(F679:F686)</f>
        <v>155121.40000000002</v>
      </c>
      <c r="G687" s="55">
        <f>SUM(G679:G686)</f>
        <v>16.131771273293516</v>
      </c>
      <c r="H687" s="61">
        <f>B679</f>
        <v>42373.329861111109</v>
      </c>
      <c r="I687" s="56">
        <f>F687+I644</f>
        <v>3549209.9999999995</v>
      </c>
    </row>
    <row r="688" spans="1:9" x14ac:dyDescent="0.25">
      <c r="A688" s="284" t="s">
        <v>87</v>
      </c>
      <c r="B688" s="284"/>
      <c r="C688" s="284"/>
      <c r="D688" s="284"/>
      <c r="E688" s="284"/>
      <c r="F688" s="284"/>
      <c r="G688" s="284"/>
    </row>
    <row r="689" spans="1:9" x14ac:dyDescent="0.25">
      <c r="A689" t="s">
        <v>7</v>
      </c>
      <c r="B689" t="s">
        <v>10</v>
      </c>
      <c r="C689" t="s">
        <v>20</v>
      </c>
      <c r="D689" t="s">
        <v>12</v>
      </c>
      <c r="E689" t="s">
        <v>9</v>
      </c>
      <c r="F689" t="s">
        <v>31</v>
      </c>
      <c r="G689" t="s">
        <v>32</v>
      </c>
    </row>
    <row r="690" spans="1:9" x14ac:dyDescent="0.25">
      <c r="A690" t="s">
        <v>21</v>
      </c>
      <c r="B690" s="4">
        <v>42380.368055555555</v>
      </c>
      <c r="C690" s="1">
        <v>604138</v>
      </c>
      <c r="D690" s="7">
        <f t="shared" ref="D690:D697" si="46">C690*0.7</f>
        <v>422896.6</v>
      </c>
      <c r="E690">
        <f>(B690-B679)*1440</f>
        <v>10135.000000001164</v>
      </c>
      <c r="F690" s="7">
        <f>(D690-D679)</f>
        <v>1932.7000000000116</v>
      </c>
      <c r="G690" s="10">
        <f t="shared" ref="G690:G697" si="47">F690/E690</f>
        <v>0.19069560927476958</v>
      </c>
    </row>
    <row r="691" spans="1:9" x14ac:dyDescent="0.25">
      <c r="A691" t="s">
        <v>22</v>
      </c>
      <c r="B691" s="4">
        <v>42380.369444444441</v>
      </c>
      <c r="C691" s="1">
        <v>586265</v>
      </c>
      <c r="D691" s="7">
        <f t="shared" si="46"/>
        <v>410385.5</v>
      </c>
      <c r="E691">
        <f>(B691-B680)*1440</f>
        <v>10134.999999990687</v>
      </c>
      <c r="F691" s="7">
        <f t="shared" ref="F691:F697" si="48">(D691-D680)</f>
        <v>22922.900000000023</v>
      </c>
      <c r="G691" s="10">
        <f t="shared" si="47"/>
        <v>2.2617562900859483</v>
      </c>
    </row>
    <row r="692" spans="1:9" x14ac:dyDescent="0.25">
      <c r="A692" t="s">
        <v>23</v>
      </c>
      <c r="B692" s="4">
        <v>42380.370138888888</v>
      </c>
      <c r="C692" s="1">
        <v>1005707</v>
      </c>
      <c r="D692" s="7">
        <f t="shared" si="46"/>
        <v>703994.89999999991</v>
      </c>
      <c r="E692">
        <f t="shared" ref="E692:E697" si="49">(B692-B681)*1440</f>
        <v>10133.999999997905</v>
      </c>
      <c r="F692" s="7">
        <f t="shared" si="48"/>
        <v>30212.699999999953</v>
      </c>
      <c r="G692" s="10">
        <f t="shared" si="47"/>
        <v>2.9813203078750936</v>
      </c>
    </row>
    <row r="693" spans="1:9" x14ac:dyDescent="0.25">
      <c r="A693" t="s">
        <v>24</v>
      </c>
      <c r="B693" s="4">
        <v>42380.370138888888</v>
      </c>
      <c r="C693" s="1">
        <v>482853</v>
      </c>
      <c r="D693" s="7">
        <f t="shared" si="46"/>
        <v>337997.1</v>
      </c>
      <c r="E693">
        <f t="shared" si="49"/>
        <v>10129.999999995343</v>
      </c>
      <c r="F693" s="7">
        <f t="shared" si="48"/>
        <v>23534.700000000012</v>
      </c>
      <c r="G693" s="10">
        <f t="shared" si="47"/>
        <v>2.3232675222123227</v>
      </c>
    </row>
    <row r="694" spans="1:9" x14ac:dyDescent="0.25">
      <c r="A694" t="s">
        <v>25</v>
      </c>
      <c r="B694" s="4">
        <v>42380.370833333334</v>
      </c>
      <c r="C694" s="5">
        <v>1372183</v>
      </c>
      <c r="D694" s="7">
        <f t="shared" si="46"/>
        <v>960528.1</v>
      </c>
      <c r="E694">
        <f>(B694-B683)*1440</f>
        <v>10129.000000002561</v>
      </c>
      <c r="F694" s="7">
        <f t="shared" si="48"/>
        <v>55265</v>
      </c>
      <c r="G694" s="10">
        <f t="shared" si="47"/>
        <v>5.4561161022792009</v>
      </c>
    </row>
    <row r="695" spans="1:9" x14ac:dyDescent="0.25">
      <c r="A695" t="s">
        <v>27</v>
      </c>
      <c r="B695" s="4">
        <v>42380.371527777781</v>
      </c>
      <c r="C695" s="1">
        <v>681756</v>
      </c>
      <c r="D695" s="7">
        <f t="shared" si="46"/>
        <v>477229.19999999995</v>
      </c>
      <c r="E695">
        <f>(B695-B684)*1440</f>
        <v>10128.000000009779</v>
      </c>
      <c r="F695" s="7">
        <f t="shared" si="48"/>
        <v>1.3999999999650754</v>
      </c>
      <c r="G695" s="10">
        <f t="shared" si="47"/>
        <v>1.3823064770573891E-4</v>
      </c>
    </row>
    <row r="696" spans="1:9" x14ac:dyDescent="0.25">
      <c r="A696" t="s">
        <v>28</v>
      </c>
      <c r="B696" s="4">
        <v>42380.37222222222</v>
      </c>
      <c r="C696" s="1">
        <v>569107</v>
      </c>
      <c r="D696" s="7">
        <f t="shared" si="46"/>
        <v>398374.89999999997</v>
      </c>
      <c r="E696">
        <f t="shared" si="49"/>
        <v>10126.999999996042</v>
      </c>
      <c r="F696" s="7">
        <f t="shared" si="48"/>
        <v>25222.399999999965</v>
      </c>
      <c r="G696" s="10">
        <f t="shared" si="47"/>
        <v>2.4906092623688973</v>
      </c>
    </row>
    <row r="697" spans="1:9" x14ac:dyDescent="0.25">
      <c r="A697" t="s">
        <v>29</v>
      </c>
      <c r="B697" s="4">
        <v>42380.37222222222</v>
      </c>
      <c r="C697" s="1">
        <v>948129</v>
      </c>
      <c r="D697" s="7">
        <f t="shared" si="46"/>
        <v>663690.29999999993</v>
      </c>
      <c r="E697">
        <f t="shared" si="49"/>
        <v>10125</v>
      </c>
      <c r="F697" s="7">
        <f t="shared" si="48"/>
        <v>23064.29999999993</v>
      </c>
      <c r="G697" s="10">
        <f t="shared" si="47"/>
        <v>2.2779555555555486</v>
      </c>
    </row>
    <row r="698" spans="1:9" x14ac:dyDescent="0.25">
      <c r="F698" s="12">
        <f>SUM(F690:F697)</f>
        <v>182156.09999999986</v>
      </c>
      <c r="G698" s="55">
        <f>SUM(G690:G697)</f>
        <v>17.981858880299484</v>
      </c>
      <c r="H698" s="61">
        <f>B690</f>
        <v>42380.368055555555</v>
      </c>
      <c r="I698" s="56">
        <f>F698+I687</f>
        <v>3731366.0999999996</v>
      </c>
    </row>
    <row r="700" spans="1:9" x14ac:dyDescent="0.25">
      <c r="A700" s="284" t="s">
        <v>88</v>
      </c>
      <c r="B700" s="284"/>
      <c r="C700" s="284"/>
      <c r="D700" s="284"/>
      <c r="E700" s="284"/>
      <c r="F700" s="284"/>
      <c r="G700" s="284"/>
    </row>
    <row r="701" spans="1:9" x14ac:dyDescent="0.25">
      <c r="A701" t="s">
        <v>7</v>
      </c>
      <c r="B701" t="s">
        <v>10</v>
      </c>
      <c r="C701" t="s">
        <v>20</v>
      </c>
      <c r="D701" t="s">
        <v>12</v>
      </c>
      <c r="E701" t="s">
        <v>9</v>
      </c>
      <c r="F701" t="s">
        <v>31</v>
      </c>
      <c r="G701" t="s">
        <v>32</v>
      </c>
    </row>
    <row r="702" spans="1:9" x14ac:dyDescent="0.25">
      <c r="A702" t="s">
        <v>21</v>
      </c>
      <c r="B702" s="4">
        <v>42387.585416666669</v>
      </c>
      <c r="C702" s="1">
        <v>611238</v>
      </c>
      <c r="D702" s="7">
        <f>C702*0.7</f>
        <v>427866.6</v>
      </c>
      <c r="E702">
        <f t="shared" ref="E702:E709" si="50">(B702-B690)*1440</f>
        <v>10393.000000003958</v>
      </c>
      <c r="F702" s="7">
        <f t="shared" ref="F702:F709" si="51">(D702-D690)</f>
        <v>4970</v>
      </c>
      <c r="G702" s="10">
        <f t="shared" ref="G702:G709" si="52">F702/E702</f>
        <v>0.47820648513404285</v>
      </c>
    </row>
    <row r="703" spans="1:9" x14ac:dyDescent="0.25">
      <c r="A703" t="s">
        <v>22</v>
      </c>
      <c r="B703" s="4">
        <v>42387.586805555555</v>
      </c>
      <c r="C703" s="1">
        <v>616760</v>
      </c>
      <c r="D703" s="7">
        <f t="shared" ref="D703:D709" si="53">C703*0.7</f>
        <v>431732</v>
      </c>
      <c r="E703">
        <f t="shared" si="50"/>
        <v>10393.000000003958</v>
      </c>
      <c r="F703" s="7">
        <f t="shared" si="51"/>
        <v>21346.5</v>
      </c>
      <c r="G703" s="10">
        <f t="shared" si="52"/>
        <v>2.0539305301637514</v>
      </c>
    </row>
    <row r="704" spans="1:9" x14ac:dyDescent="0.25">
      <c r="A704" t="s">
        <v>23</v>
      </c>
      <c r="B704" s="4">
        <v>42387.587500000001</v>
      </c>
      <c r="C704" s="1">
        <v>1043326</v>
      </c>
      <c r="D704" s="7">
        <f t="shared" si="53"/>
        <v>730328.2</v>
      </c>
      <c r="E704">
        <f t="shared" si="50"/>
        <v>10393.000000003958</v>
      </c>
      <c r="F704" s="7">
        <f t="shared" si="51"/>
        <v>26333.300000000047</v>
      </c>
      <c r="G704" s="10">
        <f t="shared" si="52"/>
        <v>2.5337534879236041</v>
      </c>
    </row>
    <row r="705" spans="1:9" x14ac:dyDescent="0.25">
      <c r="A705" t="s">
        <v>24</v>
      </c>
      <c r="B705" s="4">
        <v>42387.587500000001</v>
      </c>
      <c r="C705" s="1">
        <v>509103</v>
      </c>
      <c r="D705" s="7">
        <f t="shared" si="53"/>
        <v>356372.1</v>
      </c>
      <c r="E705">
        <f t="shared" si="50"/>
        <v>10393.000000003958</v>
      </c>
      <c r="F705" s="7">
        <f t="shared" si="51"/>
        <v>18375</v>
      </c>
      <c r="G705" s="10">
        <f t="shared" si="52"/>
        <v>1.7680169344744541</v>
      </c>
    </row>
    <row r="706" spans="1:9" x14ac:dyDescent="0.25">
      <c r="A706" t="s">
        <v>25</v>
      </c>
      <c r="B706" s="4">
        <v>42387.588194444441</v>
      </c>
      <c r="C706" s="5">
        <v>1451511</v>
      </c>
      <c r="D706" s="7">
        <f t="shared" si="53"/>
        <v>1016057.7</v>
      </c>
      <c r="E706">
        <f t="shared" si="50"/>
        <v>10392.999999993481</v>
      </c>
      <c r="F706" s="7">
        <f t="shared" si="51"/>
        <v>55529.599999999977</v>
      </c>
      <c r="G706" s="10">
        <f t="shared" si="52"/>
        <v>5.3429808525002223</v>
      </c>
    </row>
    <row r="707" spans="1:9" x14ac:dyDescent="0.25">
      <c r="A707" t="s">
        <v>27</v>
      </c>
      <c r="B707" s="4">
        <v>42387.588888888888</v>
      </c>
      <c r="C707" s="1">
        <v>681756</v>
      </c>
      <c r="D707" s="7">
        <f t="shared" si="53"/>
        <v>477229.19999999995</v>
      </c>
      <c r="E707">
        <f t="shared" si="50"/>
        <v>10392.999999993481</v>
      </c>
      <c r="F707" s="7">
        <f t="shared" si="51"/>
        <v>0</v>
      </c>
      <c r="G707" s="10">
        <f t="shared" si="52"/>
        <v>0</v>
      </c>
    </row>
    <row r="708" spans="1:9" x14ac:dyDescent="0.25">
      <c r="A708" t="s">
        <v>28</v>
      </c>
      <c r="B708" s="4">
        <v>42387.588888888888</v>
      </c>
      <c r="C708" s="1">
        <v>605762</v>
      </c>
      <c r="D708" s="7">
        <f t="shared" si="53"/>
        <v>424033.39999999997</v>
      </c>
      <c r="E708">
        <f t="shared" si="50"/>
        <v>10392.000000000698</v>
      </c>
      <c r="F708" s="7">
        <f t="shared" si="51"/>
        <v>25658.5</v>
      </c>
      <c r="G708" s="10">
        <f t="shared" si="52"/>
        <v>2.4690627405695031</v>
      </c>
    </row>
    <row r="709" spans="1:9" x14ac:dyDescent="0.25">
      <c r="A709" t="s">
        <v>29</v>
      </c>
      <c r="B709" s="4">
        <v>42387.589583333334</v>
      </c>
      <c r="C709" s="1">
        <v>981280</v>
      </c>
      <c r="D709" s="7">
        <f t="shared" si="53"/>
        <v>686896</v>
      </c>
      <c r="E709">
        <f t="shared" si="50"/>
        <v>10393.000000003958</v>
      </c>
      <c r="F709" s="7">
        <f t="shared" si="51"/>
        <v>23205.70000000007</v>
      </c>
      <c r="G709" s="10">
        <f t="shared" si="52"/>
        <v>2.2328201674195354</v>
      </c>
    </row>
    <row r="710" spans="1:9" x14ac:dyDescent="0.25">
      <c r="F710" s="12">
        <f>SUM(F702:F709)</f>
        <v>175418.60000000009</v>
      </c>
      <c r="G710" s="55">
        <f>SUM(G702:G709)</f>
        <v>16.878771198185113</v>
      </c>
      <c r="H710" s="61">
        <f>B702</f>
        <v>42387.585416666669</v>
      </c>
      <c r="I710" s="56">
        <f>F710+I698</f>
        <v>3906784.6999999997</v>
      </c>
    </row>
    <row r="712" spans="1:9" x14ac:dyDescent="0.25">
      <c r="A712" s="284" t="s">
        <v>89</v>
      </c>
      <c r="B712" s="284"/>
      <c r="C712" s="284"/>
      <c r="D712" s="284"/>
      <c r="E712" s="284"/>
      <c r="F712" s="284"/>
      <c r="G712" s="284"/>
    </row>
    <row r="713" spans="1:9" x14ac:dyDescent="0.25">
      <c r="A713" t="s">
        <v>7</v>
      </c>
      <c r="B713" t="s">
        <v>10</v>
      </c>
      <c r="C713" t="s">
        <v>20</v>
      </c>
      <c r="D713" t="s">
        <v>12</v>
      </c>
      <c r="E713" t="s">
        <v>9</v>
      </c>
      <c r="F713" t="s">
        <v>31</v>
      </c>
      <c r="G713" t="s">
        <v>32</v>
      </c>
    </row>
    <row r="714" spans="1:9" x14ac:dyDescent="0.25">
      <c r="A714" t="s">
        <v>21</v>
      </c>
      <c r="B714" s="4">
        <v>42394.638888888891</v>
      </c>
      <c r="C714" s="1">
        <v>618567</v>
      </c>
      <c r="D714" s="7">
        <f>C714*0.7</f>
        <v>432996.89999999997</v>
      </c>
      <c r="E714">
        <f t="shared" ref="E714:E721" si="54">(B714-B702)*1440</f>
        <v>10156.999999999534</v>
      </c>
      <c r="F714" s="7">
        <f t="shared" ref="F714:F721" si="55">(D714-D702)</f>
        <v>5130.2999999999884</v>
      </c>
      <c r="G714" s="10">
        <f t="shared" ref="G714:G721" si="56">F714/E714</f>
        <v>0.50509993108203444</v>
      </c>
    </row>
    <row r="715" spans="1:9" x14ac:dyDescent="0.25">
      <c r="A715" t="s">
        <v>22</v>
      </c>
      <c r="B715" s="4">
        <v>42394.638888888891</v>
      </c>
      <c r="C715" s="1">
        <v>635574</v>
      </c>
      <c r="D715" s="7">
        <f t="shared" ref="D715:D721" si="57">C715*0.7</f>
        <v>444901.8</v>
      </c>
      <c r="E715">
        <f t="shared" si="54"/>
        <v>10155.000000003492</v>
      </c>
      <c r="F715" s="7">
        <f t="shared" si="55"/>
        <v>13169.799999999988</v>
      </c>
      <c r="G715" s="10">
        <f t="shared" si="56"/>
        <v>1.2968783850315568</v>
      </c>
    </row>
    <row r="716" spans="1:9" x14ac:dyDescent="0.25">
      <c r="A716" t="s">
        <v>23</v>
      </c>
      <c r="B716" s="4">
        <v>42394.638888888891</v>
      </c>
      <c r="C716" s="65">
        <v>1066262</v>
      </c>
      <c r="D716" s="68">
        <f t="shared" si="57"/>
        <v>746383.39999999991</v>
      </c>
      <c r="E716" s="69">
        <f t="shared" si="54"/>
        <v>10154.000000000233</v>
      </c>
      <c r="F716" s="68">
        <f t="shared" si="55"/>
        <v>16055.199999999953</v>
      </c>
      <c r="G716" s="70">
        <f t="shared" si="56"/>
        <v>1.581169982272955</v>
      </c>
    </row>
    <row r="717" spans="1:9" x14ac:dyDescent="0.25">
      <c r="A717" t="s">
        <v>24</v>
      </c>
      <c r="B717" s="4">
        <v>42394.638888888891</v>
      </c>
      <c r="C717" s="1">
        <v>520531</v>
      </c>
      <c r="D717" s="7">
        <f t="shared" si="57"/>
        <v>364371.69999999995</v>
      </c>
      <c r="E717">
        <f t="shared" si="54"/>
        <v>10154.000000000233</v>
      </c>
      <c r="F717" s="7">
        <f t="shared" si="55"/>
        <v>7999.5999999999767</v>
      </c>
      <c r="G717" s="10">
        <f t="shared" si="56"/>
        <v>0.78782745715971969</v>
      </c>
    </row>
    <row r="718" spans="1:9" x14ac:dyDescent="0.25">
      <c r="A718" t="s">
        <v>25</v>
      </c>
      <c r="B718" s="4">
        <v>42394.638888888891</v>
      </c>
      <c r="C718" s="5">
        <v>1501871</v>
      </c>
      <c r="D718" s="7">
        <f t="shared" si="57"/>
        <v>1051309.7</v>
      </c>
      <c r="E718">
        <f t="shared" si="54"/>
        <v>10153.000000007451</v>
      </c>
      <c r="F718" s="7">
        <f t="shared" si="55"/>
        <v>35252</v>
      </c>
      <c r="G718" s="10">
        <f t="shared" si="56"/>
        <v>3.4720772185535438</v>
      </c>
    </row>
    <row r="719" spans="1:9" x14ac:dyDescent="0.25">
      <c r="A719" t="s">
        <v>27</v>
      </c>
      <c r="B719" s="4">
        <v>42394.638888888891</v>
      </c>
      <c r="C719" s="1">
        <v>681756</v>
      </c>
      <c r="D719" s="7">
        <f t="shared" si="57"/>
        <v>477229.19999999995</v>
      </c>
      <c r="E719">
        <f t="shared" si="54"/>
        <v>10152.000000004191</v>
      </c>
      <c r="F719" s="7">
        <f t="shared" si="55"/>
        <v>0</v>
      </c>
      <c r="G719" s="10">
        <f t="shared" si="56"/>
        <v>0</v>
      </c>
    </row>
    <row r="720" spans="1:9" x14ac:dyDescent="0.25">
      <c r="A720" t="s">
        <v>28</v>
      </c>
      <c r="B720" s="4">
        <v>42394.638888888891</v>
      </c>
      <c r="C720" s="1">
        <v>607562</v>
      </c>
      <c r="D720" s="7">
        <f t="shared" si="57"/>
        <v>425293.39999999997</v>
      </c>
      <c r="E720">
        <f t="shared" si="54"/>
        <v>10152.000000004191</v>
      </c>
      <c r="F720" s="7">
        <f t="shared" si="55"/>
        <v>1260</v>
      </c>
      <c r="G720" s="10">
        <f t="shared" si="56"/>
        <v>0.12411347517725373</v>
      </c>
    </row>
    <row r="721" spans="1:9" x14ac:dyDescent="0.25">
      <c r="A721" t="s">
        <v>29</v>
      </c>
      <c r="B721" s="4">
        <v>42394.638888888891</v>
      </c>
      <c r="C721" s="1">
        <v>999760</v>
      </c>
      <c r="D721" s="7">
        <f t="shared" si="57"/>
        <v>699832</v>
      </c>
      <c r="E721">
        <f t="shared" si="54"/>
        <v>10151.000000000931</v>
      </c>
      <c r="F721" s="7">
        <f t="shared" si="55"/>
        <v>12936</v>
      </c>
      <c r="G721" s="10">
        <f t="shared" si="56"/>
        <v>1.2743572061864656</v>
      </c>
    </row>
    <row r="722" spans="1:9" x14ac:dyDescent="0.25">
      <c r="F722" s="12">
        <f>SUM(F714:F721)</f>
        <v>91802.899999999907</v>
      </c>
      <c r="G722" s="55">
        <f>SUM(G714:G721)</f>
        <v>9.0415236554635285</v>
      </c>
      <c r="H722" s="61">
        <f>B714</f>
        <v>42394.638888888891</v>
      </c>
      <c r="I722" s="56">
        <f>F722+I710</f>
        <v>3998587.5999999996</v>
      </c>
    </row>
    <row r="724" spans="1:9" x14ac:dyDescent="0.25">
      <c r="A724" s="284" t="s">
        <v>90</v>
      </c>
      <c r="B724" s="284"/>
      <c r="C724" s="284"/>
      <c r="D724" s="284"/>
      <c r="E724" s="284"/>
      <c r="F724" s="284"/>
      <c r="G724" s="284"/>
    </row>
    <row r="725" spans="1:9" x14ac:dyDescent="0.25">
      <c r="A725" t="s">
        <v>7</v>
      </c>
      <c r="B725" t="s">
        <v>10</v>
      </c>
      <c r="C725" t="s">
        <v>20</v>
      </c>
      <c r="D725" t="s">
        <v>12</v>
      </c>
      <c r="E725" t="s">
        <v>9</v>
      </c>
      <c r="F725" t="s">
        <v>31</v>
      </c>
      <c r="G725" t="s">
        <v>32</v>
      </c>
    </row>
    <row r="726" spans="1:9" x14ac:dyDescent="0.25">
      <c r="A726" t="s">
        <v>21</v>
      </c>
      <c r="B726" s="4">
        <v>42412.604166666664</v>
      </c>
      <c r="C726" s="1">
        <v>621863</v>
      </c>
      <c r="D726" s="7">
        <f t="shared" ref="D726:D733" si="58">C726*0.7</f>
        <v>435304.1</v>
      </c>
      <c r="E726">
        <f>(B726-B714)*1440</f>
        <v>25869.999999994179</v>
      </c>
      <c r="F726" s="7">
        <f>D726-D714</f>
        <v>2307.2000000000116</v>
      </c>
      <c r="G726" s="10">
        <f t="shared" ref="G726:G733" si="59">F726/E726</f>
        <v>8.9184383455760755E-2</v>
      </c>
    </row>
    <row r="727" spans="1:9" x14ac:dyDescent="0.25">
      <c r="A727" t="s">
        <v>22</v>
      </c>
      <c r="B727" s="4">
        <v>42412.604861111111</v>
      </c>
      <c r="C727" s="1">
        <v>657083</v>
      </c>
      <c r="D727" s="7">
        <f t="shared" si="58"/>
        <v>459958.1</v>
      </c>
      <c r="E727">
        <f t="shared" ref="E727:E733" si="60">(B727-B715)*1440</f>
        <v>25870.999999997439</v>
      </c>
      <c r="F727" s="7">
        <f t="shared" ref="F727:F733" si="61">D727-D715</f>
        <v>15056.299999999988</v>
      </c>
      <c r="G727" s="10">
        <f t="shared" si="59"/>
        <v>0.58197595763602017</v>
      </c>
    </row>
    <row r="728" spans="1:9" x14ac:dyDescent="0.25">
      <c r="A728" t="s">
        <v>23</v>
      </c>
      <c r="B728" s="4">
        <v>42412.605555555558</v>
      </c>
      <c r="C728" s="5">
        <v>1084876</v>
      </c>
      <c r="D728" s="7">
        <f t="shared" si="58"/>
        <v>759413.2</v>
      </c>
      <c r="E728">
        <f t="shared" si="60"/>
        <v>25872.000000000698</v>
      </c>
      <c r="F728" s="7">
        <f t="shared" si="61"/>
        <v>13029.800000000047</v>
      </c>
      <c r="G728" s="10">
        <f t="shared" si="59"/>
        <v>0.50362554112552937</v>
      </c>
    </row>
    <row r="729" spans="1:9" x14ac:dyDescent="0.25">
      <c r="A729" t="s">
        <v>24</v>
      </c>
      <c r="B729" s="4">
        <v>42412.606249999997</v>
      </c>
      <c r="C729" s="1">
        <v>539681</v>
      </c>
      <c r="D729" s="7">
        <f t="shared" si="58"/>
        <v>377776.69999999995</v>
      </c>
      <c r="E729">
        <f t="shared" si="60"/>
        <v>25872.999999993481</v>
      </c>
      <c r="F729" s="7">
        <f t="shared" si="61"/>
        <v>13405</v>
      </c>
      <c r="G729" s="10">
        <f t="shared" si="59"/>
        <v>0.51810767982079298</v>
      </c>
    </row>
    <row r="730" spans="1:9" x14ac:dyDescent="0.25">
      <c r="A730" t="s">
        <v>25</v>
      </c>
      <c r="B730" s="4">
        <v>42412.606249999997</v>
      </c>
      <c r="C730" s="5">
        <v>1543375</v>
      </c>
      <c r="D730" s="7">
        <f t="shared" si="58"/>
        <v>1080362.5</v>
      </c>
      <c r="E730">
        <f t="shared" si="60"/>
        <v>25872.999999993481</v>
      </c>
      <c r="F730" s="7">
        <f t="shared" si="61"/>
        <v>29052.800000000047</v>
      </c>
      <c r="G730" s="10">
        <f t="shared" si="59"/>
        <v>1.1229003207980275</v>
      </c>
    </row>
    <row r="731" spans="1:9" x14ac:dyDescent="0.25">
      <c r="A731" t="s">
        <v>27</v>
      </c>
      <c r="B731" s="4">
        <v>42412.606944444444</v>
      </c>
      <c r="C731" s="1">
        <v>684082</v>
      </c>
      <c r="D731" s="7">
        <f t="shared" si="58"/>
        <v>478857.39999999997</v>
      </c>
      <c r="E731">
        <f t="shared" si="60"/>
        <v>25873.99999999674</v>
      </c>
      <c r="F731" s="7">
        <f t="shared" si="61"/>
        <v>1628.2000000000116</v>
      </c>
      <c r="G731" s="10">
        <f t="shared" si="59"/>
        <v>6.2928035866128801E-2</v>
      </c>
    </row>
    <row r="732" spans="1:9" x14ac:dyDescent="0.25">
      <c r="A732" t="s">
        <v>28</v>
      </c>
      <c r="B732" s="4">
        <v>42412.606944444444</v>
      </c>
      <c r="C732" s="1">
        <v>607566</v>
      </c>
      <c r="D732" s="7">
        <f t="shared" si="58"/>
        <v>425296.19999999995</v>
      </c>
      <c r="E732">
        <f t="shared" si="60"/>
        <v>25873.99999999674</v>
      </c>
      <c r="F732" s="7">
        <f t="shared" si="61"/>
        <v>2.7999999999883585</v>
      </c>
      <c r="G732" s="10">
        <f t="shared" si="59"/>
        <v>1.0821674267560916E-4</v>
      </c>
    </row>
    <row r="733" spans="1:9" x14ac:dyDescent="0.25">
      <c r="A733" t="s">
        <v>29</v>
      </c>
      <c r="B733" s="4">
        <v>42412.607638888891</v>
      </c>
      <c r="C733" s="1">
        <v>1019475</v>
      </c>
      <c r="D733" s="7">
        <f t="shared" si="58"/>
        <v>713632.5</v>
      </c>
      <c r="E733">
        <f t="shared" si="60"/>
        <v>25875</v>
      </c>
      <c r="F733" s="7">
        <f t="shared" si="61"/>
        <v>13800.5</v>
      </c>
      <c r="G733" s="10">
        <f t="shared" si="59"/>
        <v>0.53335265700483092</v>
      </c>
      <c r="H733"/>
    </row>
    <row r="734" spans="1:9" x14ac:dyDescent="0.25">
      <c r="B734" s="4"/>
      <c r="F734" s="12">
        <f>SUM(F726:F733)</f>
        <v>88282.600000000093</v>
      </c>
      <c r="G734" s="55">
        <f>SUM(G726:G733)</f>
        <v>3.4121827924497659</v>
      </c>
      <c r="H734" s="61">
        <f>B726</f>
        <v>42412.604166666664</v>
      </c>
      <c r="I734" s="56">
        <f>F734+I722</f>
        <v>4086870.1999999997</v>
      </c>
    </row>
    <row r="735" spans="1:9" x14ac:dyDescent="0.25">
      <c r="H735"/>
    </row>
    <row r="736" spans="1:9" x14ac:dyDescent="0.25">
      <c r="A736" s="284" t="s">
        <v>91</v>
      </c>
      <c r="B736" s="284"/>
      <c r="C736" s="284"/>
      <c r="D736" s="284"/>
      <c r="E736" s="284"/>
      <c r="F736" s="284"/>
      <c r="G736" s="284"/>
    </row>
    <row r="737" spans="1:9" x14ac:dyDescent="0.25">
      <c r="A737" t="s">
        <v>7</v>
      </c>
      <c r="B737" t="s">
        <v>10</v>
      </c>
      <c r="C737" t="s">
        <v>20</v>
      </c>
      <c r="D737" t="s">
        <v>12</v>
      </c>
      <c r="E737" t="s">
        <v>9</v>
      </c>
      <c r="F737" t="s">
        <v>31</v>
      </c>
      <c r="G737" t="s">
        <v>32</v>
      </c>
    </row>
    <row r="738" spans="1:9" x14ac:dyDescent="0.25">
      <c r="A738" t="s">
        <v>21</v>
      </c>
      <c r="B738" s="4">
        <v>42416.525694444441</v>
      </c>
      <c r="C738" s="1">
        <v>622048</v>
      </c>
      <c r="D738" s="7">
        <f t="shared" ref="D738:D745" si="62">C738*0.7</f>
        <v>435433.6</v>
      </c>
      <c r="E738">
        <f>(B738-B726)*1440</f>
        <v>5646.9999999983702</v>
      </c>
      <c r="F738" s="7">
        <f>D738-D726</f>
        <v>129.5</v>
      </c>
      <c r="G738" s="10">
        <f t="shared" ref="G738:G745" si="63">F738/E738</f>
        <v>2.293253054719982E-2</v>
      </c>
    </row>
    <row r="739" spans="1:9" x14ac:dyDescent="0.25">
      <c r="A739" t="s">
        <v>22</v>
      </c>
      <c r="B739" s="4">
        <v>42416.526388888888</v>
      </c>
      <c r="C739" s="1">
        <v>657157</v>
      </c>
      <c r="D739" s="7">
        <f t="shared" si="62"/>
        <v>460009.89999999997</v>
      </c>
      <c r="E739">
        <f t="shared" ref="E739:E745" si="64">(B739-B727)*1440</f>
        <v>5646.9999999983702</v>
      </c>
      <c r="F739" s="7">
        <f t="shared" ref="F739:F745" si="65">D739-D727</f>
        <v>51.799999999988358</v>
      </c>
      <c r="G739" s="10">
        <f t="shared" si="63"/>
        <v>9.1730122188778667E-3</v>
      </c>
    </row>
    <row r="740" spans="1:9" x14ac:dyDescent="0.25">
      <c r="A740" t="s">
        <v>23</v>
      </c>
      <c r="B740" s="4">
        <v>42416.527083333334</v>
      </c>
      <c r="C740" s="5">
        <v>1084972</v>
      </c>
      <c r="D740" s="7">
        <f t="shared" si="62"/>
        <v>759480.39999999991</v>
      </c>
      <c r="E740">
        <f t="shared" si="64"/>
        <v>5646.9999999983702</v>
      </c>
      <c r="F740" s="7">
        <f t="shared" si="65"/>
        <v>67.199999999953434</v>
      </c>
      <c r="G740" s="10">
        <f t="shared" si="63"/>
        <v>1.1900123959619768E-2</v>
      </c>
    </row>
    <row r="741" spans="1:9" x14ac:dyDescent="0.25">
      <c r="A741" t="s">
        <v>24</v>
      </c>
      <c r="B741" s="4">
        <v>42416.525694444441</v>
      </c>
      <c r="C741" s="1">
        <v>539827</v>
      </c>
      <c r="D741" s="7">
        <f t="shared" si="62"/>
        <v>377878.89999999997</v>
      </c>
      <c r="E741">
        <f t="shared" si="64"/>
        <v>5643.9999999990687</v>
      </c>
      <c r="F741" s="7">
        <f t="shared" si="65"/>
        <v>102.20000000001164</v>
      </c>
      <c r="G741" s="10">
        <f t="shared" si="63"/>
        <v>1.8107725017722981E-2</v>
      </c>
    </row>
    <row r="742" spans="1:9" x14ac:dyDescent="0.25">
      <c r="A742" t="s">
        <v>25</v>
      </c>
      <c r="B742" s="4">
        <v>42416.526388888888</v>
      </c>
      <c r="C742" s="5">
        <v>1543723</v>
      </c>
      <c r="D742" s="7">
        <f t="shared" si="62"/>
        <v>1080606.0999999999</v>
      </c>
      <c r="E742">
        <f t="shared" si="64"/>
        <v>5645.0000000023283</v>
      </c>
      <c r="F742" s="7">
        <f t="shared" si="65"/>
        <v>243.5999999998603</v>
      </c>
      <c r="G742" s="10">
        <f t="shared" si="63"/>
        <v>4.3153232949470294E-2</v>
      </c>
    </row>
    <row r="743" spans="1:9" x14ac:dyDescent="0.25">
      <c r="A743" t="s">
        <v>27</v>
      </c>
      <c r="B743" s="4">
        <v>42416.526388888888</v>
      </c>
      <c r="C743" s="1">
        <v>684666</v>
      </c>
      <c r="D743" s="7">
        <f t="shared" si="62"/>
        <v>479266.19999999995</v>
      </c>
      <c r="E743">
        <f>(B743-B731)*1440</f>
        <v>5643.9999999990687</v>
      </c>
      <c r="F743" s="7">
        <f t="shared" si="65"/>
        <v>408.79999999998836</v>
      </c>
      <c r="G743" s="10">
        <f t="shared" si="63"/>
        <v>7.2430900070881613E-2</v>
      </c>
    </row>
    <row r="744" spans="1:9" x14ac:dyDescent="0.25">
      <c r="A744" t="s">
        <v>28</v>
      </c>
      <c r="B744" s="4">
        <v>42416.526388888888</v>
      </c>
      <c r="C744" s="1">
        <v>607932</v>
      </c>
      <c r="D744" s="7">
        <f t="shared" si="62"/>
        <v>425552.39999999997</v>
      </c>
      <c r="E744">
        <f t="shared" si="64"/>
        <v>5643.9999999990687</v>
      </c>
      <c r="F744" s="7">
        <f t="shared" si="65"/>
        <v>256.20000000001164</v>
      </c>
      <c r="G744" s="10">
        <f t="shared" si="63"/>
        <v>4.5393338058124365E-2</v>
      </c>
    </row>
    <row r="745" spans="1:9" x14ac:dyDescent="0.25">
      <c r="A745" t="s">
        <v>29</v>
      </c>
      <c r="B745" s="4">
        <v>42416.527083333334</v>
      </c>
      <c r="C745" s="1">
        <v>1019673</v>
      </c>
      <c r="D745" s="7">
        <f t="shared" si="62"/>
        <v>713771.1</v>
      </c>
      <c r="E745">
        <f t="shared" si="64"/>
        <v>5643.9999999990687</v>
      </c>
      <c r="F745" s="7">
        <f t="shared" si="65"/>
        <v>138.59999999997672</v>
      </c>
      <c r="G745" s="10">
        <f t="shared" si="63"/>
        <v>2.4557051736357121E-2</v>
      </c>
    </row>
    <row r="746" spans="1:9" x14ac:dyDescent="0.25">
      <c r="F746" s="12">
        <f>SUM(F738:F745)</f>
        <v>1397.8999999997905</v>
      </c>
      <c r="G746" s="55">
        <f>SUM(G738:G745)</f>
        <v>0.24764791455825383</v>
      </c>
      <c r="H746" s="61">
        <f>B738</f>
        <v>42416.525694444441</v>
      </c>
      <c r="I746" s="56">
        <f>F746+I734</f>
        <v>4088268.0999999996</v>
      </c>
    </row>
    <row r="748" spans="1:9" x14ac:dyDescent="0.25">
      <c r="A748" s="284" t="s">
        <v>92</v>
      </c>
      <c r="B748" s="284"/>
      <c r="C748" s="284"/>
      <c r="D748" s="284"/>
      <c r="E748" s="284"/>
      <c r="F748" s="284"/>
      <c r="G748" s="284"/>
    </row>
    <row r="749" spans="1:9" x14ac:dyDescent="0.25">
      <c r="A749" t="s">
        <v>7</v>
      </c>
      <c r="B749" t="s">
        <v>10</v>
      </c>
      <c r="C749" t="s">
        <v>20</v>
      </c>
      <c r="D749" t="s">
        <v>12</v>
      </c>
      <c r="E749" t="s">
        <v>9</v>
      </c>
      <c r="F749" t="s">
        <v>31</v>
      </c>
      <c r="G749" t="s">
        <v>32</v>
      </c>
    </row>
    <row r="750" spans="1:9" x14ac:dyDescent="0.25">
      <c r="A750" t="s">
        <v>21</v>
      </c>
      <c r="B750" s="4">
        <v>42422.362500000003</v>
      </c>
      <c r="C750" s="1">
        <v>639443</v>
      </c>
      <c r="D750" s="7">
        <f t="shared" ref="D750:D757" si="66">C750*0.7</f>
        <v>447610.1</v>
      </c>
      <c r="E750">
        <f>(B750-B738)*1440</f>
        <v>8405.0000000093132</v>
      </c>
      <c r="F750" s="7">
        <f>D750-D738</f>
        <v>12176.5</v>
      </c>
      <c r="G750" s="10">
        <f t="shared" ref="G750" si="67">F750/E750</f>
        <v>1.4487209994035108</v>
      </c>
    </row>
    <row r="751" spans="1:9" x14ac:dyDescent="0.25">
      <c r="A751" t="s">
        <v>22</v>
      </c>
      <c r="B751" s="4">
        <v>42422.363888888889</v>
      </c>
      <c r="C751" s="1">
        <v>678208</v>
      </c>
      <c r="D751" s="7">
        <f t="shared" si="66"/>
        <v>474745.59999999998</v>
      </c>
      <c r="E751">
        <f>(B751-B739)*1440</f>
        <v>8406.0000000020955</v>
      </c>
      <c r="F751" s="7">
        <f t="shared" ref="F751:F757" si="68">D751-D739</f>
        <v>14735.700000000012</v>
      </c>
      <c r="G751" s="10">
        <f t="shared" ref="G751:G757" si="69">F751/E751</f>
        <v>1.7529978586719412</v>
      </c>
    </row>
    <row r="752" spans="1:9" x14ac:dyDescent="0.25">
      <c r="A752" t="s">
        <v>23</v>
      </c>
      <c r="B752" s="4">
        <v>42422.365972222222</v>
      </c>
      <c r="C752" s="5">
        <v>1103191</v>
      </c>
      <c r="D752" s="7">
        <f t="shared" si="66"/>
        <v>772233.7</v>
      </c>
      <c r="E752">
        <f t="shared" ref="E752:E757" si="70">(B752-B740)*1440</f>
        <v>8407.9999999981374</v>
      </c>
      <c r="F752" s="7">
        <f t="shared" si="68"/>
        <v>12753.300000000047</v>
      </c>
      <c r="G752" s="10">
        <f t="shared" si="69"/>
        <v>1.5168054234066213</v>
      </c>
    </row>
    <row r="753" spans="1:9" x14ac:dyDescent="0.25">
      <c r="A753" t="s">
        <v>24</v>
      </c>
      <c r="B753" s="4">
        <v>42422.369444444441</v>
      </c>
      <c r="C753" s="1">
        <v>560212</v>
      </c>
      <c r="D753" s="7">
        <f t="shared" si="66"/>
        <v>392148.39999999997</v>
      </c>
      <c r="E753">
        <f t="shared" si="70"/>
        <v>8415</v>
      </c>
      <c r="F753" s="7">
        <f t="shared" si="68"/>
        <v>14269.5</v>
      </c>
      <c r="G753" s="10">
        <f t="shared" si="69"/>
        <v>1.6957219251336899</v>
      </c>
    </row>
    <row r="754" spans="1:9" x14ac:dyDescent="0.25">
      <c r="A754" t="s">
        <v>25</v>
      </c>
      <c r="B754" s="4">
        <v>42422.371527777781</v>
      </c>
      <c r="C754" s="5">
        <v>1592496</v>
      </c>
      <c r="D754" s="7">
        <f t="shared" si="66"/>
        <v>1114747.2</v>
      </c>
      <c r="E754">
        <f t="shared" si="70"/>
        <v>8417.0000000065193</v>
      </c>
      <c r="F754" s="7">
        <f t="shared" si="68"/>
        <v>34141.100000000093</v>
      </c>
      <c r="G754" s="10">
        <f t="shared" si="69"/>
        <v>4.0562076749404357</v>
      </c>
    </row>
    <row r="755" spans="1:9" x14ac:dyDescent="0.25">
      <c r="A755" t="s">
        <v>27</v>
      </c>
      <c r="B755" s="4">
        <v>42422.373611111114</v>
      </c>
      <c r="C755" s="1">
        <v>702343</v>
      </c>
      <c r="D755" s="7">
        <f t="shared" si="66"/>
        <v>491640.1</v>
      </c>
      <c r="E755">
        <f t="shared" si="70"/>
        <v>8420.0000000058208</v>
      </c>
      <c r="F755" s="7">
        <f t="shared" si="68"/>
        <v>12373.900000000023</v>
      </c>
      <c r="G755" s="10">
        <f t="shared" si="69"/>
        <v>1.4695843230393668</v>
      </c>
    </row>
    <row r="756" spans="1:9" x14ac:dyDescent="0.25">
      <c r="A756" t="s">
        <v>28</v>
      </c>
      <c r="B756" s="4">
        <v>42422.375694444447</v>
      </c>
      <c r="C756" s="1">
        <v>620633</v>
      </c>
      <c r="D756" s="7">
        <f t="shared" si="66"/>
        <v>434443.1</v>
      </c>
      <c r="E756">
        <f t="shared" si="70"/>
        <v>8423.0000000051223</v>
      </c>
      <c r="F756" s="7">
        <f t="shared" si="68"/>
        <v>8890.7000000000116</v>
      </c>
      <c r="G756" s="10">
        <f t="shared" si="69"/>
        <v>1.0555265344882589</v>
      </c>
    </row>
    <row r="757" spans="1:9" x14ac:dyDescent="0.25">
      <c r="A757" t="s">
        <v>29</v>
      </c>
      <c r="B757" s="4">
        <v>42422.378472222219</v>
      </c>
      <c r="C757" s="1">
        <v>1037148</v>
      </c>
      <c r="D757" s="7">
        <f t="shared" si="66"/>
        <v>726003.6</v>
      </c>
      <c r="E757">
        <f t="shared" si="70"/>
        <v>8425.9999999939464</v>
      </c>
      <c r="F757" s="7">
        <f t="shared" si="68"/>
        <v>12232.5</v>
      </c>
      <c r="G757" s="10">
        <f t="shared" si="69"/>
        <v>1.4517564680760489</v>
      </c>
    </row>
    <row r="758" spans="1:9" x14ac:dyDescent="0.25">
      <c r="F758" s="12">
        <f>SUM(F750:F757)</f>
        <v>121573.20000000019</v>
      </c>
      <c r="G758" s="55">
        <f>SUM(G750:G757)</f>
        <v>14.447321207159874</v>
      </c>
      <c r="H758" s="61">
        <f>B750</f>
        <v>42422.362500000003</v>
      </c>
      <c r="I758" s="56">
        <f>F758+I746</f>
        <v>4209841.3</v>
      </c>
    </row>
    <row r="759" spans="1:9" x14ac:dyDescent="0.25">
      <c r="A759" s="284" t="s">
        <v>94</v>
      </c>
      <c r="B759" s="284"/>
      <c r="C759" s="284"/>
      <c r="D759" s="284"/>
      <c r="E759" s="284"/>
      <c r="F759" s="284"/>
      <c r="G759" s="284"/>
    </row>
    <row r="760" spans="1:9" x14ac:dyDescent="0.25">
      <c r="A760" t="s">
        <v>7</v>
      </c>
      <c r="B760" t="s">
        <v>10</v>
      </c>
      <c r="C760" t="s">
        <v>20</v>
      </c>
      <c r="D760" t="s">
        <v>12</v>
      </c>
      <c r="E760" t="s">
        <v>9</v>
      </c>
      <c r="F760" t="s">
        <v>31</v>
      </c>
      <c r="G760" t="s">
        <v>32</v>
      </c>
    </row>
    <row r="761" spans="1:9" x14ac:dyDescent="0.25">
      <c r="A761" t="s">
        <v>21</v>
      </c>
      <c r="B761" s="4">
        <v>42429.349305555559</v>
      </c>
      <c r="C761" s="1">
        <v>643604</v>
      </c>
      <c r="D761" s="7">
        <f t="shared" ref="D761:D784" si="71">C761*0.7</f>
        <v>450522.8</v>
      </c>
    </row>
    <row r="762" spans="1:9" x14ac:dyDescent="0.25">
      <c r="A762" t="s">
        <v>21</v>
      </c>
      <c r="B762" s="4">
        <v>42431.479166666664</v>
      </c>
      <c r="C762" s="1">
        <v>644046</v>
      </c>
      <c r="D762" s="7">
        <f t="shared" si="71"/>
        <v>450832.19999999995</v>
      </c>
      <c r="F762" s="6"/>
      <c r="G762" s="10"/>
    </row>
    <row r="763" spans="1:9" x14ac:dyDescent="0.25">
      <c r="A763" t="s">
        <v>21</v>
      </c>
      <c r="B763" s="4">
        <v>42433.643750000003</v>
      </c>
      <c r="C763" s="1">
        <v>644046</v>
      </c>
      <c r="D763" s="7">
        <f t="shared" si="71"/>
        <v>450832.19999999995</v>
      </c>
      <c r="E763" s="72">
        <f>(B763-B750)*1440</f>
        <v>16245</v>
      </c>
      <c r="F763" s="7">
        <f>D763-D750</f>
        <v>3222.0999999999767</v>
      </c>
      <c r="G763" s="10">
        <f t="shared" ref="G763" si="72">F763/E763</f>
        <v>0.1983441058787305</v>
      </c>
    </row>
    <row r="764" spans="1:9" x14ac:dyDescent="0.25">
      <c r="A764" t="s">
        <v>22</v>
      </c>
      <c r="B764" s="4">
        <v>42429.350694444445</v>
      </c>
      <c r="C764" s="1">
        <v>703714</v>
      </c>
      <c r="D764" s="7">
        <f t="shared" si="71"/>
        <v>492599.8</v>
      </c>
      <c r="F764" s="6"/>
      <c r="G764" s="10"/>
    </row>
    <row r="765" spans="1:9" x14ac:dyDescent="0.25">
      <c r="A765" t="s">
        <v>22</v>
      </c>
      <c r="B765" s="4">
        <v>42431.480555555558</v>
      </c>
      <c r="C765" s="1">
        <v>710049</v>
      </c>
      <c r="D765" s="7">
        <f t="shared" si="71"/>
        <v>497034.3</v>
      </c>
    </row>
    <row r="766" spans="1:9" x14ac:dyDescent="0.25">
      <c r="A766" t="s">
        <v>22</v>
      </c>
      <c r="B766" s="4">
        <v>42433.644444444442</v>
      </c>
      <c r="C766" s="1">
        <v>719936</v>
      </c>
      <c r="D766" s="7">
        <f t="shared" si="71"/>
        <v>503955.19999999995</v>
      </c>
      <c r="E766" s="72">
        <f>(B766-B751)*1440</f>
        <v>16243.99999999674</v>
      </c>
      <c r="F766" s="7">
        <f>D766-D751</f>
        <v>29209.599999999977</v>
      </c>
      <c r="G766" s="10">
        <f t="shared" ref="G766" si="73">F766/E766</f>
        <v>1.7981777887223491</v>
      </c>
    </row>
    <row r="767" spans="1:9" x14ac:dyDescent="0.25">
      <c r="A767" t="s">
        <v>23</v>
      </c>
      <c r="B767" s="4">
        <v>42429.352777777778</v>
      </c>
      <c r="C767" s="1">
        <v>134224</v>
      </c>
      <c r="D767" s="7">
        <f t="shared" si="71"/>
        <v>93956.799999999988</v>
      </c>
    </row>
    <row r="768" spans="1:9" x14ac:dyDescent="0.25">
      <c r="A768" t="s">
        <v>23</v>
      </c>
      <c r="B768" s="4">
        <v>42431.481249999997</v>
      </c>
      <c r="C768" s="5">
        <v>1143856</v>
      </c>
      <c r="D768" s="7">
        <f t="shared" si="71"/>
        <v>800699.2</v>
      </c>
      <c r="F768" s="6"/>
      <c r="G768" s="10"/>
    </row>
    <row r="769" spans="1:8" x14ac:dyDescent="0.25">
      <c r="A769" t="s">
        <v>23</v>
      </c>
      <c r="B769" s="4">
        <v>42433.645138888889</v>
      </c>
      <c r="C769" s="5">
        <v>1155062</v>
      </c>
      <c r="D769" s="7">
        <f t="shared" si="71"/>
        <v>808543.39999999991</v>
      </c>
      <c r="E769" s="72">
        <f>(B769-B752)*1440</f>
        <v>16242.000000000698</v>
      </c>
      <c r="F769" s="7">
        <f>D769-D752</f>
        <v>36309.699999999953</v>
      </c>
      <c r="G769" s="10">
        <f t="shared" ref="G769" si="74">F769/E769</f>
        <v>2.2355436522594752</v>
      </c>
    </row>
    <row r="770" spans="1:8" x14ac:dyDescent="0.25">
      <c r="A770" t="s">
        <v>24</v>
      </c>
      <c r="B770" s="4">
        <v>42429.354861111111</v>
      </c>
      <c r="C770" s="1">
        <v>582690</v>
      </c>
      <c r="D770" s="7">
        <f t="shared" si="71"/>
        <v>407883</v>
      </c>
      <c r="F770" s="6"/>
      <c r="G770" s="10"/>
    </row>
    <row r="771" spans="1:8" x14ac:dyDescent="0.25">
      <c r="A771" t="s">
        <v>24</v>
      </c>
      <c r="B771" s="4">
        <v>42431.482638888891</v>
      </c>
      <c r="C771" s="1">
        <v>588850</v>
      </c>
      <c r="D771" s="7">
        <f t="shared" si="71"/>
        <v>412195</v>
      </c>
    </row>
    <row r="772" spans="1:8" x14ac:dyDescent="0.25">
      <c r="A772" t="s">
        <v>24</v>
      </c>
      <c r="B772" s="4">
        <v>42433.645138888889</v>
      </c>
      <c r="C772" s="1">
        <v>597627</v>
      </c>
      <c r="D772" s="7">
        <f t="shared" si="71"/>
        <v>418338.89999999997</v>
      </c>
      <c r="E772" s="72">
        <f>(B772-B753)*1440</f>
        <v>16237.000000005355</v>
      </c>
      <c r="F772" s="7">
        <f>D772-D753</f>
        <v>26190.5</v>
      </c>
      <c r="G772" s="10">
        <f t="shared" ref="G772" si="75">F772/E772</f>
        <v>1.6130134877127156</v>
      </c>
    </row>
    <row r="773" spans="1:8" x14ac:dyDescent="0.25">
      <c r="A773" t="s">
        <v>25</v>
      </c>
      <c r="B773" s="4">
        <v>42429.356249999997</v>
      </c>
      <c r="C773" s="5">
        <v>1659194</v>
      </c>
      <c r="D773" s="7">
        <f t="shared" si="71"/>
        <v>1161435.7999999998</v>
      </c>
    </row>
    <row r="774" spans="1:8" x14ac:dyDescent="0.25">
      <c r="A774" t="s">
        <v>25</v>
      </c>
      <c r="B774" s="4">
        <v>42431.48333333333</v>
      </c>
      <c r="C774" s="5">
        <v>1680292</v>
      </c>
      <c r="D774" s="7">
        <f t="shared" si="71"/>
        <v>1176204.3999999999</v>
      </c>
      <c r="F774" s="6"/>
      <c r="G774" s="10"/>
    </row>
    <row r="775" spans="1:8" x14ac:dyDescent="0.25">
      <c r="A775" t="s">
        <v>25</v>
      </c>
      <c r="B775" s="4">
        <v>42433.645833333336</v>
      </c>
      <c r="C775" s="5">
        <v>1680297</v>
      </c>
      <c r="D775" s="7">
        <f t="shared" si="71"/>
        <v>1176207.8999999999</v>
      </c>
      <c r="E775" s="72">
        <f>(B775-B754)*1440</f>
        <v>16234.999999998836</v>
      </c>
      <c r="F775" s="7">
        <f>D775-D754</f>
        <v>61460.699999999953</v>
      </c>
      <c r="G775" s="10">
        <f t="shared" ref="G775" si="76">F775/E775</f>
        <v>3.7856914074533021</v>
      </c>
    </row>
    <row r="776" spans="1:8" x14ac:dyDescent="0.25">
      <c r="A776" t="s">
        <v>27</v>
      </c>
      <c r="B776" s="4">
        <v>42429.35833333333</v>
      </c>
      <c r="C776" s="1">
        <v>725404</v>
      </c>
      <c r="D776" s="7">
        <f t="shared" si="71"/>
        <v>507782.8</v>
      </c>
      <c r="H776"/>
    </row>
    <row r="777" spans="1:8" x14ac:dyDescent="0.25">
      <c r="A777" t="s">
        <v>27</v>
      </c>
      <c r="B777" s="4">
        <v>42431.484027777777</v>
      </c>
      <c r="C777" s="1">
        <v>732474</v>
      </c>
      <c r="D777" s="7">
        <f t="shared" si="71"/>
        <v>512731.8</v>
      </c>
      <c r="H777"/>
    </row>
    <row r="778" spans="1:8" x14ac:dyDescent="0.25">
      <c r="A778" t="s">
        <v>27</v>
      </c>
      <c r="B778" s="4">
        <v>42433.646527777775</v>
      </c>
      <c r="C778" s="1">
        <v>740734</v>
      </c>
      <c r="D778" s="7">
        <f t="shared" si="71"/>
        <v>518513.8</v>
      </c>
      <c r="E778" s="72">
        <f>(B778-B755)*1440</f>
        <v>16232.999999992317</v>
      </c>
      <c r="F778" s="7">
        <f>D778-D755</f>
        <v>26873.700000000012</v>
      </c>
      <c r="G778" s="10">
        <f t="shared" ref="G778" si="77">F778/E778</f>
        <v>1.655498059509193</v>
      </c>
    </row>
    <row r="779" spans="1:8" x14ac:dyDescent="0.25">
      <c r="A779" t="s">
        <v>28</v>
      </c>
      <c r="B779" s="4">
        <v>42429.359722222223</v>
      </c>
      <c r="C779" s="1">
        <v>638250</v>
      </c>
      <c r="D779" s="7">
        <f t="shared" si="71"/>
        <v>446775</v>
      </c>
      <c r="E779" s="71"/>
      <c r="F779" s="71"/>
      <c r="G779" s="71"/>
    </row>
    <row r="780" spans="1:8" x14ac:dyDescent="0.25">
      <c r="A780" t="s">
        <v>28</v>
      </c>
      <c r="B780" s="4">
        <v>42431.484722222223</v>
      </c>
      <c r="C780" s="1">
        <v>644924</v>
      </c>
      <c r="D780" s="7">
        <f t="shared" si="71"/>
        <v>451446.8</v>
      </c>
    </row>
    <row r="781" spans="1:8" x14ac:dyDescent="0.25">
      <c r="A781" t="s">
        <v>28</v>
      </c>
      <c r="B781" s="4">
        <v>42433.647222222222</v>
      </c>
      <c r="C781" s="1">
        <v>653111</v>
      </c>
      <c r="D781" s="7">
        <f t="shared" si="71"/>
        <v>457177.69999999995</v>
      </c>
      <c r="E781" s="72">
        <f>(B781-B756)*1440</f>
        <v>16230.999999996275</v>
      </c>
      <c r="F781" s="7">
        <f>D781-D756</f>
        <v>22734.599999999977</v>
      </c>
      <c r="G781" s="10">
        <f t="shared" ref="G781" si="78">F781/E781</f>
        <v>1.400690037582724</v>
      </c>
    </row>
    <row r="782" spans="1:8" x14ac:dyDescent="0.25">
      <c r="A782" t="s">
        <v>29</v>
      </c>
      <c r="B782" s="4">
        <v>42429.361111111109</v>
      </c>
      <c r="C782" s="1">
        <v>1064186</v>
      </c>
      <c r="D782" s="7">
        <f t="shared" si="71"/>
        <v>744930.2</v>
      </c>
    </row>
    <row r="783" spans="1:8" x14ac:dyDescent="0.25">
      <c r="A783" t="s">
        <v>29</v>
      </c>
      <c r="B783" s="4">
        <v>42431.48541666667</v>
      </c>
      <c r="C783" s="1">
        <v>1072852</v>
      </c>
      <c r="D783" s="7">
        <f t="shared" si="71"/>
        <v>750996.39999999991</v>
      </c>
    </row>
    <row r="784" spans="1:8" x14ac:dyDescent="0.25">
      <c r="A784" t="s">
        <v>29</v>
      </c>
      <c r="B784" s="4">
        <v>42433.647916666669</v>
      </c>
      <c r="C784" s="1">
        <v>1084572</v>
      </c>
      <c r="D784" s="7">
        <f t="shared" si="71"/>
        <v>759200.39999999991</v>
      </c>
      <c r="E784" s="72">
        <f>(B784-B757)*1440</f>
        <v>16228.000000007451</v>
      </c>
      <c r="F784" s="7">
        <f>D784-D757</f>
        <v>33196.79999999993</v>
      </c>
      <c r="G784" s="10">
        <f t="shared" ref="G784" si="79">F784/E784</f>
        <v>2.0456494946995742</v>
      </c>
    </row>
    <row r="785" spans="1:9" x14ac:dyDescent="0.25">
      <c r="F785" s="12">
        <f>SUM(F761:F784)</f>
        <v>239197.69999999978</v>
      </c>
      <c r="G785" s="55">
        <f>SUM(G777:G784)</f>
        <v>5.101837591791492</v>
      </c>
      <c r="H785" s="61">
        <f>B777</f>
        <v>42431.484027777777</v>
      </c>
      <c r="I785" s="56">
        <f>F785+I758</f>
        <v>4449039</v>
      </c>
    </row>
    <row r="787" spans="1:9" x14ac:dyDescent="0.25">
      <c r="A787" s="284" t="s">
        <v>95</v>
      </c>
      <c r="B787" s="284"/>
      <c r="C787" s="284"/>
      <c r="D787" s="284"/>
      <c r="E787" s="284"/>
      <c r="F787" s="284"/>
      <c r="G787" s="284"/>
    </row>
    <row r="788" spans="1:9" x14ac:dyDescent="0.25">
      <c r="A788" t="s">
        <v>7</v>
      </c>
      <c r="B788" t="s">
        <v>10</v>
      </c>
      <c r="C788" t="s">
        <v>20</v>
      </c>
      <c r="D788" t="s">
        <v>12</v>
      </c>
      <c r="E788" t="s">
        <v>9</v>
      </c>
      <c r="F788" t="s">
        <v>31</v>
      </c>
      <c r="G788" t="s">
        <v>32</v>
      </c>
    </row>
    <row r="789" spans="1:9" x14ac:dyDescent="0.25">
      <c r="A789" t="s">
        <v>21</v>
      </c>
      <c r="B789" s="4">
        <v>42436.341666666667</v>
      </c>
      <c r="C789" s="1">
        <v>644046</v>
      </c>
      <c r="D789" s="7">
        <f t="shared" ref="D789:D812" si="80">C789*0.7</f>
        <v>450832.19999999995</v>
      </c>
    </row>
    <row r="790" spans="1:9" x14ac:dyDescent="0.25">
      <c r="A790" t="s">
        <v>21</v>
      </c>
      <c r="B790" s="4">
        <v>42438.371527777781</v>
      </c>
      <c r="C790" s="1">
        <v>644046</v>
      </c>
      <c r="D790" s="7">
        <f t="shared" si="80"/>
        <v>450832.19999999995</v>
      </c>
    </row>
    <row r="791" spans="1:9" x14ac:dyDescent="0.25">
      <c r="A791" t="s">
        <v>21</v>
      </c>
      <c r="B791" s="4">
        <v>42440.323611111111</v>
      </c>
      <c r="C791" s="1">
        <v>644046</v>
      </c>
      <c r="D791" s="7">
        <f t="shared" si="80"/>
        <v>450832.19999999995</v>
      </c>
      <c r="E791" s="72">
        <f>(B791-B763)*1440</f>
        <v>9618.9999999955762</v>
      </c>
      <c r="F791" s="7">
        <f>D791-D763</f>
        <v>0</v>
      </c>
      <c r="G791" s="10">
        <f t="shared" ref="G791" si="81">F791/E791</f>
        <v>0</v>
      </c>
    </row>
    <row r="792" spans="1:9" x14ac:dyDescent="0.25">
      <c r="A792" t="s">
        <v>22</v>
      </c>
      <c r="B792" s="4">
        <v>42436.343055555553</v>
      </c>
      <c r="C792" s="1">
        <v>735365</v>
      </c>
      <c r="D792" s="7">
        <f t="shared" si="80"/>
        <v>514755.49999999994</v>
      </c>
    </row>
    <row r="793" spans="1:9" x14ac:dyDescent="0.25">
      <c r="A793" t="s">
        <v>22</v>
      </c>
      <c r="B793" s="4">
        <v>42438.37222222222</v>
      </c>
      <c r="C793" s="1">
        <v>744586</v>
      </c>
      <c r="D793" s="7">
        <f t="shared" si="80"/>
        <v>521210.19999999995</v>
      </c>
    </row>
    <row r="794" spans="1:9" x14ac:dyDescent="0.25">
      <c r="A794" t="s">
        <v>22</v>
      </c>
      <c r="B794" s="4">
        <v>42440.323611111111</v>
      </c>
      <c r="C794" s="1">
        <v>755049</v>
      </c>
      <c r="D794" s="7">
        <f t="shared" si="80"/>
        <v>528534.29999999993</v>
      </c>
      <c r="E794" s="72">
        <f>(B794-B766)*1440</f>
        <v>9618.000000002794</v>
      </c>
      <c r="F794" s="7">
        <f>D794-D766</f>
        <v>24579.099999999977</v>
      </c>
      <c r="G794" s="10">
        <f t="shared" ref="G794" si="82">F794/E794</f>
        <v>2.5555312954868827</v>
      </c>
    </row>
    <row r="795" spans="1:9" x14ac:dyDescent="0.25">
      <c r="A795" t="s">
        <v>23</v>
      </c>
      <c r="B795" s="4">
        <v>42436.345138888886</v>
      </c>
      <c r="C795" s="1">
        <v>170564</v>
      </c>
      <c r="D795" s="7">
        <f t="shared" si="80"/>
        <v>119394.79999999999</v>
      </c>
    </row>
    <row r="796" spans="1:9" x14ac:dyDescent="0.25">
      <c r="A796" t="s">
        <v>23</v>
      </c>
      <c r="B796" s="4">
        <v>42438.372916666667</v>
      </c>
      <c r="C796" s="5">
        <v>1180247</v>
      </c>
      <c r="D796" s="7">
        <f t="shared" si="80"/>
        <v>826172.89999999991</v>
      </c>
    </row>
    <row r="797" spans="1:9" x14ac:dyDescent="0.25">
      <c r="A797" t="s">
        <v>23</v>
      </c>
      <c r="B797" s="4">
        <v>42440.324305555558</v>
      </c>
      <c r="C797" s="5">
        <v>1192178</v>
      </c>
      <c r="D797" s="7">
        <f t="shared" si="80"/>
        <v>834524.6</v>
      </c>
      <c r="E797" s="72">
        <f>(B797-B769)*1440</f>
        <v>9618.000000002794</v>
      </c>
      <c r="F797" s="7">
        <f>D797-D769</f>
        <v>25981.20000000007</v>
      </c>
      <c r="G797" s="10">
        <f t="shared" ref="G797" si="83">F797/E797</f>
        <v>2.7013100436673447</v>
      </c>
    </row>
    <row r="798" spans="1:9" x14ac:dyDescent="0.25">
      <c r="A798" t="s">
        <v>24</v>
      </c>
      <c r="B798" s="4">
        <v>42436.34652777778</v>
      </c>
      <c r="C798" s="1">
        <v>604451</v>
      </c>
      <c r="D798" s="7">
        <f t="shared" si="80"/>
        <v>423115.69999999995</v>
      </c>
    </row>
    <row r="799" spans="1:9" x14ac:dyDescent="0.25">
      <c r="A799" t="s">
        <v>24</v>
      </c>
      <c r="B799" s="4">
        <v>42438.373611111114</v>
      </c>
      <c r="C799" s="1">
        <v>609308</v>
      </c>
      <c r="D799" s="7">
        <f t="shared" si="80"/>
        <v>426515.6</v>
      </c>
    </row>
    <row r="800" spans="1:9" x14ac:dyDescent="0.25">
      <c r="A800" t="s">
        <v>24</v>
      </c>
      <c r="B800" s="4">
        <v>42440.324999999997</v>
      </c>
      <c r="C800" s="1">
        <v>614469</v>
      </c>
      <c r="D800" s="7">
        <f t="shared" si="80"/>
        <v>430128.3</v>
      </c>
      <c r="E800" s="72">
        <f>(B800-B772)*1440</f>
        <v>9618.9999999955762</v>
      </c>
      <c r="F800" s="7">
        <f>D800-D772</f>
        <v>11789.400000000023</v>
      </c>
      <c r="G800" s="10">
        <f t="shared" ref="G800" si="84">F800/E800</f>
        <v>1.2256367605785887</v>
      </c>
    </row>
    <row r="801" spans="1:9" x14ac:dyDescent="0.25">
      <c r="A801" t="s">
        <v>25</v>
      </c>
      <c r="B801" s="4">
        <v>42436.347916666666</v>
      </c>
      <c r="C801" s="5">
        <v>1680297</v>
      </c>
      <c r="D801" s="7">
        <f t="shared" si="80"/>
        <v>1176207.8999999999</v>
      </c>
    </row>
    <row r="802" spans="1:9" x14ac:dyDescent="0.25">
      <c r="A802" t="s">
        <v>25</v>
      </c>
      <c r="B802" s="4">
        <v>42438.373611111114</v>
      </c>
      <c r="C802" s="5">
        <v>1680297</v>
      </c>
      <c r="D802" s="7">
        <f t="shared" si="80"/>
        <v>1176207.8999999999</v>
      </c>
    </row>
    <row r="803" spans="1:9" x14ac:dyDescent="0.25">
      <c r="A803" t="s">
        <v>25</v>
      </c>
      <c r="B803" s="4">
        <v>42440.324999999997</v>
      </c>
      <c r="C803" s="5">
        <v>1680327</v>
      </c>
      <c r="D803" s="7">
        <f t="shared" si="80"/>
        <v>1176228.8999999999</v>
      </c>
      <c r="E803" s="72">
        <f>(B803-B775)*1440</f>
        <v>9617.9999999923166</v>
      </c>
      <c r="F803" s="7">
        <f>D803-D775</f>
        <v>21</v>
      </c>
      <c r="G803" s="10">
        <f t="shared" ref="G803" si="85">F803/E803</f>
        <v>2.1834061135388621E-3</v>
      </c>
    </row>
    <row r="804" spans="1:9" x14ac:dyDescent="0.25">
      <c r="A804" t="s">
        <v>27</v>
      </c>
      <c r="B804" s="4">
        <v>42436.35</v>
      </c>
      <c r="C804" s="1">
        <v>751245</v>
      </c>
      <c r="D804" s="7">
        <f t="shared" si="80"/>
        <v>525871.5</v>
      </c>
    </row>
    <row r="805" spans="1:9" x14ac:dyDescent="0.25">
      <c r="A805" t="s">
        <v>27</v>
      </c>
      <c r="B805" s="4">
        <v>42438.374305555553</v>
      </c>
      <c r="C805" s="1">
        <v>758296</v>
      </c>
      <c r="D805" s="7">
        <f t="shared" si="80"/>
        <v>530807.19999999995</v>
      </c>
    </row>
    <row r="806" spans="1:9" x14ac:dyDescent="0.25">
      <c r="A806" t="s">
        <v>27</v>
      </c>
      <c r="B806" s="4">
        <v>42440.325694444444</v>
      </c>
      <c r="C806" s="1">
        <v>765413</v>
      </c>
      <c r="D806" s="7">
        <f t="shared" si="80"/>
        <v>535789.1</v>
      </c>
      <c r="E806" s="72">
        <f>(B806-B778)*1440</f>
        <v>9618.000000002794</v>
      </c>
      <c r="F806" s="7">
        <f>D806-D778</f>
        <v>17275.299999999988</v>
      </c>
      <c r="G806" s="10">
        <f t="shared" ref="G806" si="86">F806/E806</f>
        <v>1.7961426491988948</v>
      </c>
    </row>
    <row r="807" spans="1:9" x14ac:dyDescent="0.25">
      <c r="A807" t="s">
        <v>28</v>
      </c>
      <c r="B807" s="4">
        <v>42436.350694444445</v>
      </c>
      <c r="C807" s="1">
        <v>662018</v>
      </c>
      <c r="D807" s="7">
        <f t="shared" si="80"/>
        <v>463412.6</v>
      </c>
    </row>
    <row r="808" spans="1:9" x14ac:dyDescent="0.25">
      <c r="A808" t="s">
        <v>28</v>
      </c>
      <c r="B808" s="4">
        <v>42438.374305555553</v>
      </c>
      <c r="C808" s="1">
        <v>668257</v>
      </c>
      <c r="D808" s="7">
        <f t="shared" si="80"/>
        <v>467779.89999999997</v>
      </c>
    </row>
    <row r="809" spans="1:9" x14ac:dyDescent="0.25">
      <c r="A809" t="s">
        <v>28</v>
      </c>
      <c r="B809" s="4">
        <v>42440.326388888891</v>
      </c>
      <c r="C809" s="1">
        <v>676095</v>
      </c>
      <c r="D809" s="7">
        <f t="shared" si="80"/>
        <v>473266.49999999994</v>
      </c>
      <c r="E809" s="72">
        <f>(B809-B781)*1440</f>
        <v>9618.000000002794</v>
      </c>
      <c r="F809" s="7">
        <f>D809-D781</f>
        <v>16088.799999999988</v>
      </c>
      <c r="G809" s="10">
        <f t="shared" ref="G809" si="87">F809/E809</f>
        <v>1.6727802037840835</v>
      </c>
    </row>
    <row r="810" spans="1:9" x14ac:dyDescent="0.25">
      <c r="A810" t="s">
        <v>29</v>
      </c>
      <c r="B810" s="4">
        <v>42436.352083333331</v>
      </c>
      <c r="C810" s="1">
        <v>1098915</v>
      </c>
      <c r="D810" s="7">
        <f t="shared" si="80"/>
        <v>769240.5</v>
      </c>
    </row>
    <row r="811" spans="1:9" x14ac:dyDescent="0.25">
      <c r="A811" t="s">
        <v>29</v>
      </c>
      <c r="B811" s="4">
        <v>42438.375</v>
      </c>
      <c r="C811" s="1">
        <v>1108989</v>
      </c>
      <c r="D811" s="7">
        <f t="shared" si="80"/>
        <v>776292.29999999993</v>
      </c>
    </row>
    <row r="812" spans="1:9" x14ac:dyDescent="0.25">
      <c r="A812" t="s">
        <v>29</v>
      </c>
      <c r="B812" s="4">
        <v>42440.326388888891</v>
      </c>
      <c r="C812" s="1">
        <v>1119999</v>
      </c>
      <c r="D812" s="7">
        <f t="shared" si="80"/>
        <v>783999.29999999993</v>
      </c>
      <c r="E812" s="72">
        <f>(B812-B784)*1440</f>
        <v>9616.9999999995343</v>
      </c>
      <c r="F812" s="7">
        <f>D812-D784</f>
        <v>24798.900000000023</v>
      </c>
      <c r="G812" s="10">
        <f t="shared" ref="G812" si="88">F812/E812</f>
        <v>2.5786523863992121</v>
      </c>
    </row>
    <row r="813" spans="1:9" x14ac:dyDescent="0.25">
      <c r="F813" s="12">
        <f>SUM(F789:F812)</f>
        <v>120533.70000000007</v>
      </c>
      <c r="G813" s="55">
        <f>SUM(G805:G812)</f>
        <v>6.0475752393821907</v>
      </c>
      <c r="H813" s="61">
        <f>B805</f>
        <v>42438.374305555553</v>
      </c>
      <c r="I813" s="56">
        <f>F813+I785</f>
        <v>4569572.7</v>
      </c>
    </row>
    <row r="815" spans="1:9" x14ac:dyDescent="0.25">
      <c r="A815" s="284" t="s">
        <v>96</v>
      </c>
      <c r="B815" s="284"/>
      <c r="C815" s="284"/>
      <c r="D815" s="284"/>
      <c r="E815" s="284"/>
      <c r="F815" s="284"/>
      <c r="G815" s="284"/>
    </row>
    <row r="816" spans="1:9" x14ac:dyDescent="0.25">
      <c r="A816" t="s">
        <v>7</v>
      </c>
      <c r="B816" t="s">
        <v>10</v>
      </c>
      <c r="C816" t="s">
        <v>20</v>
      </c>
      <c r="D816" t="s">
        <v>12</v>
      </c>
      <c r="E816" t="s">
        <v>9</v>
      </c>
      <c r="F816" t="s">
        <v>31</v>
      </c>
      <c r="G816" t="s">
        <v>32</v>
      </c>
    </row>
    <row r="817" spans="1:7" x14ac:dyDescent="0.25">
      <c r="A817" t="s">
        <v>21</v>
      </c>
      <c r="B817" s="4">
        <v>42443.356249999997</v>
      </c>
      <c r="C817" s="1">
        <v>644046</v>
      </c>
      <c r="D817" s="7">
        <f t="shared" ref="D817:D831" si="89">C817*0.7</f>
        <v>450832.19999999995</v>
      </c>
    </row>
    <row r="818" spans="1:7" x14ac:dyDescent="0.25">
      <c r="A818" t="s">
        <v>21</v>
      </c>
      <c r="B818" s="4">
        <v>42446.345833333333</v>
      </c>
      <c r="C818" s="1">
        <v>644046</v>
      </c>
      <c r="D818" s="7">
        <f t="shared" si="89"/>
        <v>450832.19999999995</v>
      </c>
      <c r="E818" s="72">
        <f>(B818-B791)*1440</f>
        <v>8671.9999999995343</v>
      </c>
      <c r="F818" s="7">
        <f>D818-D791</f>
        <v>0</v>
      </c>
      <c r="G818" s="10">
        <f t="shared" ref="G818" si="90">F818/E818</f>
        <v>0</v>
      </c>
    </row>
    <row r="819" spans="1:7" x14ac:dyDescent="0.25">
      <c r="A819" t="s">
        <v>22</v>
      </c>
      <c r="B819" s="4">
        <v>42443.359027777777</v>
      </c>
      <c r="C819" s="1">
        <v>772234</v>
      </c>
      <c r="D819" s="7">
        <f t="shared" si="89"/>
        <v>540563.79999999993</v>
      </c>
    </row>
    <row r="820" spans="1:7" x14ac:dyDescent="0.25">
      <c r="A820" t="s">
        <v>22</v>
      </c>
      <c r="B820" s="4">
        <v>42446.34652777778</v>
      </c>
      <c r="C820" s="1">
        <v>788207</v>
      </c>
      <c r="D820" s="7">
        <f t="shared" si="89"/>
        <v>551744.89999999991</v>
      </c>
      <c r="E820" s="72">
        <f>(B820-B794)*1440</f>
        <v>8673.000000002794</v>
      </c>
      <c r="F820" s="7">
        <f>D820-D794</f>
        <v>23210.599999999977</v>
      </c>
      <c r="G820" s="10">
        <f t="shared" ref="G820" si="91">F820/E820</f>
        <v>2.6761904761896114</v>
      </c>
    </row>
    <row r="821" spans="1:7" x14ac:dyDescent="0.25">
      <c r="A821" t="s">
        <v>23</v>
      </c>
      <c r="B821" s="4">
        <v>42443.36041666667</v>
      </c>
      <c r="C821" s="5">
        <v>1208950</v>
      </c>
      <c r="D821" s="7">
        <f t="shared" si="89"/>
        <v>846265</v>
      </c>
    </row>
    <row r="822" spans="1:7" x14ac:dyDescent="0.25">
      <c r="A822" t="s">
        <v>23</v>
      </c>
      <c r="B822" s="4">
        <v>42446.34652777778</v>
      </c>
      <c r="C822" s="5">
        <v>1223129</v>
      </c>
      <c r="D822" s="7">
        <f t="shared" si="89"/>
        <v>856190.29999999993</v>
      </c>
      <c r="E822" s="72">
        <f>(B822-B797)*1440</f>
        <v>8671.9999999995343</v>
      </c>
      <c r="F822" s="7">
        <f>D822-D797</f>
        <v>21665.699999999953</v>
      </c>
      <c r="G822" s="10">
        <f t="shared" ref="G822" si="92">F822/E822</f>
        <v>2.4983510147602765</v>
      </c>
    </row>
    <row r="823" spans="1:7" x14ac:dyDescent="0.25">
      <c r="A823" t="s">
        <v>24</v>
      </c>
      <c r="B823" s="4">
        <v>42443.362500000003</v>
      </c>
      <c r="C823" s="1">
        <v>615696</v>
      </c>
      <c r="D823" s="7">
        <f t="shared" si="89"/>
        <v>430987.19999999995</v>
      </c>
    </row>
    <row r="824" spans="1:7" x14ac:dyDescent="0.25">
      <c r="A824" t="s">
        <v>24</v>
      </c>
      <c r="B824" s="4">
        <v>42446.347222222219</v>
      </c>
      <c r="C824" s="1">
        <v>622167</v>
      </c>
      <c r="D824" s="7">
        <f t="shared" si="89"/>
        <v>435516.89999999997</v>
      </c>
      <c r="E824" s="72">
        <f>(B824-B800)*1440</f>
        <v>8671.9999999995343</v>
      </c>
      <c r="F824" s="7">
        <f>D824-D800</f>
        <v>5388.5999999999767</v>
      </c>
      <c r="G824" s="10">
        <f t="shared" ref="G824" si="93">F824/E824</f>
        <v>0.62137915129154364</v>
      </c>
    </row>
    <row r="825" spans="1:7" x14ac:dyDescent="0.25">
      <c r="A825" t="s">
        <v>25</v>
      </c>
      <c r="B825" s="4">
        <v>42443.363194444442</v>
      </c>
      <c r="C825" s="5">
        <v>1680357</v>
      </c>
      <c r="D825" s="7">
        <f t="shared" si="89"/>
        <v>1176249.8999999999</v>
      </c>
    </row>
    <row r="826" spans="1:7" x14ac:dyDescent="0.25">
      <c r="A826" t="s">
        <v>25</v>
      </c>
      <c r="B826" s="4">
        <v>42446.347916666666</v>
      </c>
      <c r="C826" s="5">
        <v>1681852</v>
      </c>
      <c r="D826" s="7">
        <f t="shared" si="89"/>
        <v>1177296.3999999999</v>
      </c>
      <c r="E826" s="72">
        <f>(B826-B803)*1440</f>
        <v>8673.000000002794</v>
      </c>
      <c r="F826" s="7">
        <f>D826-D803</f>
        <v>1067.5</v>
      </c>
      <c r="G826" s="10">
        <f t="shared" ref="G826" si="94">F826/E826</f>
        <v>0.12308313155766817</v>
      </c>
    </row>
    <row r="827" spans="1:7" x14ac:dyDescent="0.25">
      <c r="A827" t="s">
        <v>27</v>
      </c>
      <c r="B827" s="4">
        <v>42443.364583333336</v>
      </c>
      <c r="C827" s="1">
        <v>776305</v>
      </c>
      <c r="D827" s="7">
        <f t="shared" si="89"/>
        <v>543413.5</v>
      </c>
    </row>
    <row r="828" spans="1:7" x14ac:dyDescent="0.25">
      <c r="A828" t="s">
        <v>27</v>
      </c>
      <c r="B828" s="4">
        <v>42446.348611111112</v>
      </c>
      <c r="C828" s="1">
        <v>787321</v>
      </c>
      <c r="D828" s="7">
        <f t="shared" si="89"/>
        <v>551124.69999999995</v>
      </c>
      <c r="E828" s="72">
        <f>(B828-B806)*1440</f>
        <v>8673.000000002794</v>
      </c>
      <c r="F828" s="7">
        <f>D828-D806</f>
        <v>15335.599999999977</v>
      </c>
      <c r="G828" s="10">
        <f t="shared" ref="G828" si="95">F828/E828</f>
        <v>1.7682001614199281</v>
      </c>
    </row>
    <row r="829" spans="1:7" x14ac:dyDescent="0.25">
      <c r="A829" t="s">
        <v>28</v>
      </c>
      <c r="B829" s="4">
        <v>42443.366666666669</v>
      </c>
      <c r="C829" s="1">
        <v>687093</v>
      </c>
      <c r="D829" s="7">
        <f t="shared" si="89"/>
        <v>480965.1</v>
      </c>
    </row>
    <row r="830" spans="1:7" x14ac:dyDescent="0.25">
      <c r="A830" t="s">
        <v>28</v>
      </c>
      <c r="B830" s="4">
        <v>42446.348611111112</v>
      </c>
      <c r="C830" s="1">
        <v>695738</v>
      </c>
      <c r="D830" s="7">
        <f t="shared" si="89"/>
        <v>487016.6</v>
      </c>
      <c r="E830" s="72">
        <f>(B830-B809)*1440</f>
        <v>8671.9999999995343</v>
      </c>
      <c r="F830" s="7">
        <f>D830-D809</f>
        <v>13750.100000000035</v>
      </c>
      <c r="G830" s="10">
        <f t="shared" ref="G830" si="96">F830/E830</f>
        <v>1.5855742619927091</v>
      </c>
    </row>
    <row r="831" spans="1:7" x14ac:dyDescent="0.25">
      <c r="A831" t="s">
        <v>29</v>
      </c>
      <c r="B831" s="4">
        <v>42443.368055555555</v>
      </c>
      <c r="C831" s="65">
        <v>1135309</v>
      </c>
      <c r="D831" s="7">
        <f t="shared" si="89"/>
        <v>794716.29999999993</v>
      </c>
    </row>
    <row r="832" spans="1:7" x14ac:dyDescent="0.25">
      <c r="A832" t="s">
        <v>29</v>
      </c>
      <c r="B832" s="4">
        <v>42446.349305555559</v>
      </c>
      <c r="C832" s="65">
        <v>1153966</v>
      </c>
      <c r="D832" s="7">
        <f>C832*0.7</f>
        <v>807776.2</v>
      </c>
      <c r="E832" s="72">
        <f>(B832-B812)*1440</f>
        <v>8673.000000002794</v>
      </c>
      <c r="F832" s="7">
        <f>D832-D812</f>
        <v>23776.900000000023</v>
      </c>
      <c r="G832" s="10">
        <f t="shared" ref="G832" si="97">F832/E832</f>
        <v>2.7414850686028323</v>
      </c>
    </row>
    <row r="833" spans="1:9" x14ac:dyDescent="0.25">
      <c r="D833" s="7"/>
      <c r="F833" s="12">
        <f>SUM(F817:F832)</f>
        <v>104194.99999999994</v>
      </c>
      <c r="G833" s="55">
        <f>SUM(G825:G832)</f>
        <v>6.2183426235731378</v>
      </c>
      <c r="H833" s="61">
        <f>B825</f>
        <v>42443.363194444442</v>
      </c>
      <c r="I833" s="56">
        <f>F833+I813</f>
        <v>4673767.7</v>
      </c>
    </row>
    <row r="835" spans="1:9" x14ac:dyDescent="0.25">
      <c r="A835" s="284" t="s">
        <v>97</v>
      </c>
      <c r="B835" s="284"/>
      <c r="C835" s="284"/>
      <c r="D835" s="284"/>
      <c r="E835" s="284"/>
      <c r="F835" s="284"/>
      <c r="G835" s="284"/>
    </row>
    <row r="836" spans="1:9" x14ac:dyDescent="0.25">
      <c r="A836" t="s">
        <v>7</v>
      </c>
      <c r="B836" t="s">
        <v>10</v>
      </c>
      <c r="C836" t="s">
        <v>20</v>
      </c>
      <c r="D836" t="s">
        <v>12</v>
      </c>
      <c r="E836" t="s">
        <v>9</v>
      </c>
      <c r="F836" t="s">
        <v>31</v>
      </c>
      <c r="G836" t="s">
        <v>32</v>
      </c>
    </row>
    <row r="837" spans="1:9" x14ac:dyDescent="0.25">
      <c r="A837" t="s">
        <v>21</v>
      </c>
      <c r="B837" s="4">
        <v>42450.35</v>
      </c>
      <c r="C837" s="1">
        <v>644071</v>
      </c>
      <c r="D837" s="7">
        <f t="shared" ref="D837:D852" si="98">C837*0.7</f>
        <v>450849.69999999995</v>
      </c>
    </row>
    <row r="838" spans="1:9" x14ac:dyDescent="0.25">
      <c r="A838" t="s">
        <v>21</v>
      </c>
      <c r="B838" s="4">
        <v>42453.649305555555</v>
      </c>
      <c r="C838" s="1">
        <v>644071</v>
      </c>
      <c r="D838" s="7">
        <f t="shared" si="98"/>
        <v>450849.69999999995</v>
      </c>
      <c r="E838" s="72">
        <f>(B838-B818)*1440</f>
        <v>10516.999999999534</v>
      </c>
      <c r="F838" s="6">
        <f>(C838-C818)</f>
        <v>25</v>
      </c>
      <c r="G838" s="10">
        <f t="shared" ref="G838" si="99">F838/E838</f>
        <v>2.3771037368071797E-3</v>
      </c>
    </row>
    <row r="839" spans="1:9" x14ac:dyDescent="0.25">
      <c r="A839" t="s">
        <v>22</v>
      </c>
      <c r="B839" s="4">
        <v>42450.351388888892</v>
      </c>
      <c r="C839" s="1">
        <v>812588</v>
      </c>
      <c r="D839" s="7">
        <f t="shared" si="98"/>
        <v>568811.6</v>
      </c>
    </row>
    <row r="840" spans="1:9" x14ac:dyDescent="0.25">
      <c r="A840" t="s">
        <v>22</v>
      </c>
      <c r="B840" s="4">
        <v>42453.65</v>
      </c>
      <c r="C840" s="1">
        <v>823381</v>
      </c>
      <c r="D840" s="7">
        <f t="shared" si="98"/>
        <v>576366.69999999995</v>
      </c>
      <c r="E840" s="72">
        <f>(B840-B820)*1440</f>
        <v>10516.999999999534</v>
      </c>
      <c r="F840" s="6">
        <f>(C840-C820)</f>
        <v>35174</v>
      </c>
      <c r="G840" s="10">
        <f t="shared" ref="G840" si="100">F840/E840</f>
        <v>3.3444898735382291</v>
      </c>
    </row>
    <row r="841" spans="1:9" x14ac:dyDescent="0.25">
      <c r="A841" t="s">
        <v>23</v>
      </c>
      <c r="B841" s="4">
        <v>42450.354166666664</v>
      </c>
      <c r="C841" s="5">
        <v>1246985</v>
      </c>
      <c r="D841" s="7">
        <f t="shared" si="98"/>
        <v>872889.5</v>
      </c>
    </row>
    <row r="842" spans="1:9" x14ac:dyDescent="0.25">
      <c r="A842" t="s">
        <v>23</v>
      </c>
      <c r="B842" s="4">
        <v>42453.650694444441</v>
      </c>
      <c r="C842" s="5">
        <v>1264142</v>
      </c>
      <c r="D842" s="7">
        <f t="shared" si="98"/>
        <v>884899.39999999991</v>
      </c>
      <c r="E842" s="72">
        <f>(B842-B822)*1440</f>
        <v>10517.999999992317</v>
      </c>
      <c r="F842" s="6">
        <f>(C842-C822)</f>
        <v>41013</v>
      </c>
      <c r="G842" s="10">
        <f t="shared" ref="G842" si="101">F842/E842</f>
        <v>3.8993154592156265</v>
      </c>
    </row>
    <row r="843" spans="1:9" x14ac:dyDescent="0.25">
      <c r="A843" t="s">
        <v>24</v>
      </c>
      <c r="B843" s="4">
        <v>42450.355555555558</v>
      </c>
      <c r="C843" s="1">
        <v>630789</v>
      </c>
      <c r="D843" s="7">
        <f t="shared" si="98"/>
        <v>441552.3</v>
      </c>
    </row>
    <row r="844" spans="1:9" x14ac:dyDescent="0.25">
      <c r="A844" t="s">
        <v>24</v>
      </c>
      <c r="B844" s="4">
        <v>42453.651388888888</v>
      </c>
      <c r="C844" s="1">
        <v>637654</v>
      </c>
      <c r="D844" s="7">
        <f t="shared" si="98"/>
        <v>446357.8</v>
      </c>
      <c r="E844" s="72">
        <f>(B844-B824)*1440</f>
        <v>10518.000000002794</v>
      </c>
      <c r="F844" s="6">
        <f>(C844-C824)</f>
        <v>15487</v>
      </c>
      <c r="G844" s="10">
        <f t="shared" ref="G844" si="102">F844/E844</f>
        <v>1.4724282182920598</v>
      </c>
    </row>
    <row r="845" spans="1:9" x14ac:dyDescent="0.25">
      <c r="A845" t="s">
        <v>25</v>
      </c>
      <c r="B845" s="4">
        <v>42450.356944444444</v>
      </c>
      <c r="C845" s="5">
        <v>1686463</v>
      </c>
      <c r="D845" s="7">
        <f t="shared" si="98"/>
        <v>1180524.0999999999</v>
      </c>
    </row>
    <row r="846" spans="1:9" x14ac:dyDescent="0.25">
      <c r="A846" t="s">
        <v>25</v>
      </c>
      <c r="B846" s="4">
        <v>42453.652777777781</v>
      </c>
      <c r="C846" s="5">
        <v>1687345</v>
      </c>
      <c r="D846" s="7">
        <f t="shared" si="98"/>
        <v>1181141.5</v>
      </c>
      <c r="E846" s="72">
        <f>(B846-B826)*1440</f>
        <v>10519.000000006054</v>
      </c>
      <c r="F846" s="6">
        <f>(C846-C826)</f>
        <v>5493</v>
      </c>
      <c r="G846" s="10">
        <f t="shared" ref="G846" si="103">F846/E846</f>
        <v>0.52219792755935346</v>
      </c>
    </row>
    <row r="847" spans="1:9" x14ac:dyDescent="0.25">
      <c r="A847" t="s">
        <v>27</v>
      </c>
      <c r="B847" s="4">
        <v>42450.35833333333</v>
      </c>
      <c r="C847" s="1">
        <v>797935</v>
      </c>
      <c r="D847" s="7">
        <f t="shared" si="98"/>
        <v>558554.5</v>
      </c>
    </row>
    <row r="848" spans="1:9" x14ac:dyDescent="0.25">
      <c r="A848" t="s">
        <v>27</v>
      </c>
      <c r="B848" s="4">
        <v>42453.655555555553</v>
      </c>
      <c r="C848" s="1">
        <v>805275</v>
      </c>
      <c r="D848" s="7">
        <f t="shared" si="98"/>
        <v>563692.5</v>
      </c>
      <c r="E848" s="72">
        <f>(B848-B828)*1440</f>
        <v>10521.999999994878</v>
      </c>
      <c r="F848" s="6">
        <f>(C848-C828)</f>
        <v>17954</v>
      </c>
      <c r="G848" s="10">
        <f t="shared" ref="G848" si="104">F848/E848</f>
        <v>1.7063295951348356</v>
      </c>
    </row>
    <row r="849" spans="1:9" x14ac:dyDescent="0.25">
      <c r="A849" t="s">
        <v>28</v>
      </c>
      <c r="B849" s="4">
        <v>42450.359722222223</v>
      </c>
      <c r="C849" s="1">
        <v>708507</v>
      </c>
      <c r="D849" s="7">
        <f t="shared" si="98"/>
        <v>495954.89999999997</v>
      </c>
    </row>
    <row r="850" spans="1:9" x14ac:dyDescent="0.25">
      <c r="A850" t="s">
        <v>28</v>
      </c>
      <c r="B850" s="4">
        <v>42453.65625</v>
      </c>
      <c r="C850" s="1">
        <v>716849</v>
      </c>
      <c r="D850" s="7">
        <f t="shared" si="98"/>
        <v>501794.3</v>
      </c>
      <c r="E850" s="72">
        <f>(B850-B830)*1440</f>
        <v>10522.999999998137</v>
      </c>
      <c r="F850" s="6">
        <f>(C850-C830)</f>
        <v>21111</v>
      </c>
      <c r="G850" s="10">
        <f t="shared" ref="G850" si="105">F850/E850</f>
        <v>2.0061769457382623</v>
      </c>
    </row>
    <row r="851" spans="1:9" x14ac:dyDescent="0.25">
      <c r="A851" t="s">
        <v>29</v>
      </c>
      <c r="B851" s="4">
        <v>42450.361111111109</v>
      </c>
      <c r="C851" s="5">
        <v>1172234</v>
      </c>
      <c r="D851" s="7">
        <f t="shared" si="98"/>
        <v>820563.79999999993</v>
      </c>
    </row>
    <row r="852" spans="1:9" x14ac:dyDescent="0.25">
      <c r="A852" t="s">
        <v>29</v>
      </c>
      <c r="B852" s="4">
        <v>42453.656944444447</v>
      </c>
      <c r="C852" s="5">
        <v>1190258</v>
      </c>
      <c r="D852" s="7">
        <f t="shared" si="98"/>
        <v>833180.6</v>
      </c>
      <c r="E852" s="72">
        <f>(B852-B832)*1440</f>
        <v>10522.999999998137</v>
      </c>
      <c r="F852" s="6">
        <f>(C852-C832)</f>
        <v>36292</v>
      </c>
      <c r="G852" s="10">
        <f t="shared" ref="G852" si="106">F852/E852</f>
        <v>3.448826380310408</v>
      </c>
    </row>
    <row r="853" spans="1:9" x14ac:dyDescent="0.25">
      <c r="F853" s="12">
        <f>SUM(F837:F852)</f>
        <v>172549</v>
      </c>
      <c r="G853" s="55">
        <f>SUM(G845:G852)</f>
        <v>7.6835308487428584</v>
      </c>
      <c r="H853" s="61">
        <f>B845</f>
        <v>42450.356944444444</v>
      </c>
      <c r="I853" s="56">
        <f>F853+I833</f>
        <v>4846316.7</v>
      </c>
    </row>
    <row r="855" spans="1:9" x14ac:dyDescent="0.25">
      <c r="A855" s="284" t="s">
        <v>98</v>
      </c>
      <c r="B855" s="284"/>
      <c r="C855" s="284"/>
      <c r="D855" s="284"/>
      <c r="E855" s="284"/>
      <c r="F855" s="284"/>
      <c r="G855" s="284"/>
    </row>
    <row r="856" spans="1:9" x14ac:dyDescent="0.25">
      <c r="A856" t="s">
        <v>7</v>
      </c>
      <c r="B856" t="s">
        <v>10</v>
      </c>
      <c r="C856" t="s">
        <v>20</v>
      </c>
      <c r="D856" t="s">
        <v>12</v>
      </c>
      <c r="E856" t="s">
        <v>9</v>
      </c>
      <c r="F856" t="s">
        <v>31</v>
      </c>
      <c r="G856" t="s">
        <v>32</v>
      </c>
    </row>
    <row r="857" spans="1:9" x14ac:dyDescent="0.25">
      <c r="A857" t="s">
        <v>21</v>
      </c>
      <c r="B857" s="4">
        <v>42457.693749999999</v>
      </c>
      <c r="C857" s="1">
        <v>644086</v>
      </c>
      <c r="D857" s="7">
        <f t="shared" ref="D857:D872" si="107">C857*0.7</f>
        <v>450860.19999999995</v>
      </c>
    </row>
    <row r="858" spans="1:9" x14ac:dyDescent="0.25">
      <c r="A858" t="s">
        <v>21</v>
      </c>
      <c r="B858" s="4">
        <v>42459.385416666664</v>
      </c>
      <c r="C858" s="1">
        <v>649108</v>
      </c>
      <c r="D858" s="7">
        <f t="shared" si="107"/>
        <v>454375.6</v>
      </c>
      <c r="E858" s="72">
        <f>(B858-B838)*1440</f>
        <v>8259.9999999976717</v>
      </c>
      <c r="F858" s="6">
        <f>(C858-C838)</f>
        <v>5037</v>
      </c>
      <c r="G858" s="10">
        <f t="shared" ref="G858" si="108">F858/E858</f>
        <v>0.60980629539968767</v>
      </c>
    </row>
    <row r="859" spans="1:9" x14ac:dyDescent="0.25">
      <c r="A859" t="s">
        <v>22</v>
      </c>
      <c r="B859" s="4">
        <v>42457.694444444445</v>
      </c>
      <c r="C859" s="1">
        <v>831868</v>
      </c>
      <c r="D859" s="7">
        <f t="shared" si="107"/>
        <v>582307.6</v>
      </c>
    </row>
    <row r="860" spans="1:9" x14ac:dyDescent="0.25">
      <c r="A860" t="s">
        <v>22</v>
      </c>
      <c r="B860" s="4">
        <v>42459.386111111111</v>
      </c>
      <c r="C860" s="1">
        <v>844668</v>
      </c>
      <c r="D860" s="7">
        <f t="shared" si="107"/>
        <v>591267.6</v>
      </c>
      <c r="E860" s="72">
        <f>(B860-B840)*1440</f>
        <v>8259.9999999976717</v>
      </c>
      <c r="F860" s="6">
        <f>(C860-C840)</f>
        <v>21287</v>
      </c>
      <c r="G860" s="10">
        <f t="shared" ref="G860" si="109">F860/E860</f>
        <v>2.577118644068523</v>
      </c>
    </row>
    <row r="861" spans="1:9" x14ac:dyDescent="0.25">
      <c r="A861" t="s">
        <v>23</v>
      </c>
      <c r="B861" s="4">
        <v>42457.695138888892</v>
      </c>
      <c r="C861" s="5">
        <v>1274004</v>
      </c>
      <c r="D861" s="7">
        <f t="shared" si="107"/>
        <v>891802.79999999993</v>
      </c>
    </row>
    <row r="862" spans="1:9" x14ac:dyDescent="0.25">
      <c r="A862" t="s">
        <v>23</v>
      </c>
      <c r="B862" s="4">
        <v>42459.386111111111</v>
      </c>
      <c r="C862" s="5">
        <v>1285840</v>
      </c>
      <c r="D862" s="7">
        <f t="shared" si="107"/>
        <v>900088</v>
      </c>
      <c r="E862" s="72">
        <f>(B862-B842)*1440</f>
        <v>8259.0000000048894</v>
      </c>
      <c r="F862" s="6">
        <f>(C862-C842)</f>
        <v>21698</v>
      </c>
      <c r="G862" s="10">
        <f t="shared" ref="G862" si="110">F862/E862</f>
        <v>2.627194575612926</v>
      </c>
    </row>
    <row r="863" spans="1:9" x14ac:dyDescent="0.25">
      <c r="A863" t="s">
        <v>24</v>
      </c>
      <c r="B863" s="4">
        <v>42457.697222222225</v>
      </c>
      <c r="C863" s="1">
        <v>643206</v>
      </c>
      <c r="D863" s="7">
        <f t="shared" si="107"/>
        <v>450244.19999999995</v>
      </c>
    </row>
    <row r="864" spans="1:9" x14ac:dyDescent="0.25">
      <c r="A864" t="s">
        <v>24</v>
      </c>
      <c r="B864" s="4">
        <v>42459.386805555558</v>
      </c>
      <c r="C864" s="1">
        <v>647534</v>
      </c>
      <c r="D864" s="7">
        <f t="shared" si="107"/>
        <v>453273.8</v>
      </c>
      <c r="E864" s="72">
        <f>(B864-B844)*1440</f>
        <v>8259.0000000048894</v>
      </c>
      <c r="F864" s="6">
        <f>(C864-C844)</f>
        <v>9880</v>
      </c>
      <c r="G864" s="10">
        <f t="shared" ref="G864" si="111">F864/E864</f>
        <v>1.1962707349550976</v>
      </c>
    </row>
    <row r="865" spans="1:9" x14ac:dyDescent="0.25">
      <c r="A865" t="s">
        <v>25</v>
      </c>
      <c r="B865" s="4">
        <v>42457.697916666664</v>
      </c>
      <c r="C865" s="5">
        <v>1688492</v>
      </c>
      <c r="D865" s="7">
        <f t="shared" si="107"/>
        <v>1181944.3999999999</v>
      </c>
    </row>
    <row r="866" spans="1:9" x14ac:dyDescent="0.25">
      <c r="A866" t="s">
        <v>25</v>
      </c>
      <c r="B866" s="4">
        <v>42459.387499999997</v>
      </c>
      <c r="C866" s="5">
        <v>1690645</v>
      </c>
      <c r="D866" s="7">
        <f t="shared" si="107"/>
        <v>1183451.5</v>
      </c>
      <c r="E866" s="72">
        <f>(B866-B846)*1440</f>
        <v>8257.9999999911524</v>
      </c>
      <c r="F866" s="6">
        <f>(C866-C846)</f>
        <v>3300</v>
      </c>
      <c r="G866" s="10">
        <f t="shared" ref="G866" si="112">F866/E866</f>
        <v>0.39961249697306073</v>
      </c>
    </row>
    <row r="867" spans="1:9" x14ac:dyDescent="0.25">
      <c r="A867" t="s">
        <v>27</v>
      </c>
      <c r="B867" s="4">
        <v>42457.698611111111</v>
      </c>
      <c r="C867" s="1">
        <v>808366</v>
      </c>
      <c r="D867" s="7">
        <f t="shared" si="107"/>
        <v>565856.19999999995</v>
      </c>
    </row>
    <row r="868" spans="1:9" x14ac:dyDescent="0.25">
      <c r="A868" t="s">
        <v>27</v>
      </c>
      <c r="B868" s="4">
        <v>42459.387499999997</v>
      </c>
      <c r="C868" s="1">
        <v>813156</v>
      </c>
      <c r="D868" s="7">
        <f t="shared" si="107"/>
        <v>569209.19999999995</v>
      </c>
      <c r="E868" s="72">
        <f>(B868-B848)*1440</f>
        <v>8253.9999999990687</v>
      </c>
      <c r="F868" s="6">
        <f>(C868-C848)</f>
        <v>7881</v>
      </c>
      <c r="G868" s="10">
        <f t="shared" ref="G868" si="113">F868/E868</f>
        <v>0.95480978919322623</v>
      </c>
    </row>
    <row r="869" spans="1:9" x14ac:dyDescent="0.25">
      <c r="A869" t="s">
        <v>28</v>
      </c>
      <c r="B869" s="4">
        <v>42457.7</v>
      </c>
      <c r="C869" s="1">
        <v>724395</v>
      </c>
      <c r="D869" s="7">
        <f t="shared" si="107"/>
        <v>507076.49999999994</v>
      </c>
    </row>
    <row r="870" spans="1:9" x14ac:dyDescent="0.25">
      <c r="A870" t="s">
        <v>28</v>
      </c>
      <c r="B870" s="4">
        <v>42459.390277777777</v>
      </c>
      <c r="C870" s="1">
        <v>733453</v>
      </c>
      <c r="D870" s="7">
        <f t="shared" si="107"/>
        <v>513417.1</v>
      </c>
      <c r="E870" s="72">
        <f>(B870-B850)*1440</f>
        <v>8256.9999999983702</v>
      </c>
      <c r="F870" s="6">
        <f>(C870-C850)</f>
        <v>16604</v>
      </c>
      <c r="G870" s="10">
        <f t="shared" ref="G870" si="114">F870/E870</f>
        <v>2.0108998425582265</v>
      </c>
    </row>
    <row r="871" spans="1:9" x14ac:dyDescent="0.25">
      <c r="A871" t="s">
        <v>29</v>
      </c>
      <c r="B871" s="4">
        <v>42457.700694444444</v>
      </c>
      <c r="C871" s="5">
        <v>1203721</v>
      </c>
      <c r="D871" s="7">
        <f t="shared" si="107"/>
        <v>842604.7</v>
      </c>
    </row>
    <row r="872" spans="1:9" x14ac:dyDescent="0.25">
      <c r="A872" t="s">
        <v>29</v>
      </c>
      <c r="B872" s="4">
        <v>42459.390972222223</v>
      </c>
      <c r="C872" s="5">
        <v>1213528</v>
      </c>
      <c r="D872" s="7">
        <f t="shared" si="107"/>
        <v>849469.6</v>
      </c>
      <c r="E872" s="72">
        <f>(B872-B852)*1440</f>
        <v>8256.9999999983702</v>
      </c>
      <c r="F872" s="6">
        <f>(C872-C852)</f>
        <v>23270</v>
      </c>
      <c r="G872" s="10">
        <f t="shared" ref="G872" si="115">F872/E872</f>
        <v>2.8182148480083073</v>
      </c>
    </row>
    <row r="873" spans="1:9" x14ac:dyDescent="0.25">
      <c r="F873" s="12">
        <f>SUM(F857:F872)</f>
        <v>108957</v>
      </c>
      <c r="G873" s="55">
        <f>SUM(G865:G872)</f>
        <v>6.183536976732821</v>
      </c>
      <c r="H873" s="61">
        <f>B865</f>
        <v>42457.697916666664</v>
      </c>
      <c r="I873" s="56">
        <f>F873+I853</f>
        <v>4955273.7</v>
      </c>
    </row>
    <row r="875" spans="1:9" x14ac:dyDescent="0.25">
      <c r="A875" s="71"/>
      <c r="B875" s="71"/>
      <c r="C875" s="71"/>
      <c r="D875" s="71"/>
      <c r="E875" s="71"/>
      <c r="F875" s="71"/>
      <c r="G875" s="71"/>
    </row>
    <row r="876" spans="1:9" x14ac:dyDescent="0.25">
      <c r="A876" s="285" t="s">
        <v>21</v>
      </c>
      <c r="B876" s="27"/>
      <c r="C876" s="28" t="s">
        <v>61</v>
      </c>
      <c r="D876" s="29">
        <f>(B858-B637)*1440</f>
        <v>133534.99999999185</v>
      </c>
      <c r="H876" s="26"/>
    </row>
    <row r="877" spans="1:9" x14ac:dyDescent="0.25">
      <c r="A877" s="286"/>
      <c r="B877" s="30"/>
      <c r="C877" s="31" t="s">
        <v>62</v>
      </c>
      <c r="D877" s="32">
        <f>F858+F838+F818+F791+F763+F750+F738+F726+F714+F702+F690+F679</f>
        <v>42861.299999999988</v>
      </c>
      <c r="H877" s="26"/>
    </row>
    <row r="878" spans="1:9" x14ac:dyDescent="0.25">
      <c r="A878" s="287"/>
      <c r="B878" s="33"/>
      <c r="C878" s="34" t="s">
        <v>63</v>
      </c>
      <c r="D878" s="35">
        <f>D877/D876</f>
        <v>0.32097427640695403</v>
      </c>
      <c r="H878" s="26"/>
    </row>
    <row r="879" spans="1:9" x14ac:dyDescent="0.25">
      <c r="A879" s="285" t="s">
        <v>22</v>
      </c>
      <c r="B879" s="27"/>
      <c r="C879" s="28" t="s">
        <v>61</v>
      </c>
      <c r="D879" s="29">
        <f>(B860-B637)*1440</f>
        <v>133535.99999999511</v>
      </c>
      <c r="H879" s="26"/>
    </row>
    <row r="880" spans="1:9" x14ac:dyDescent="0.25">
      <c r="A880" s="286"/>
      <c r="B880" s="30"/>
      <c r="C880" s="31" t="s">
        <v>62</v>
      </c>
      <c r="D880" s="32">
        <f>F860+F840+F820+F794+F766+F751+F739+F727+F715+F703+F691+F680</f>
        <v>238071.09999999992</v>
      </c>
      <c r="H880" s="26"/>
    </row>
    <row r="881" spans="1:8" x14ac:dyDescent="0.25">
      <c r="A881" s="287"/>
      <c r="B881" s="33"/>
      <c r="C881" s="34" t="s">
        <v>63</v>
      </c>
      <c r="D881" s="35">
        <f>D880/D879</f>
        <v>1.7828233584951521</v>
      </c>
      <c r="H881" s="26"/>
    </row>
    <row r="882" spans="1:8" x14ac:dyDescent="0.25">
      <c r="A882" s="285" t="s">
        <v>23</v>
      </c>
      <c r="B882" s="27"/>
      <c r="C882" s="28" t="s">
        <v>61</v>
      </c>
      <c r="D882" s="29">
        <f>(B862-B639)*1440</f>
        <v>133530.99999999977</v>
      </c>
      <c r="H882" s="26"/>
    </row>
    <row r="883" spans="1:8" x14ac:dyDescent="0.25">
      <c r="A883" s="286"/>
      <c r="B883" s="30"/>
      <c r="C883" s="31" t="s">
        <v>62</v>
      </c>
      <c r="D883" s="32">
        <f>F862+F842+F822+F797+F769+F752+F740+F728+F716+F704+F692+F681</f>
        <v>270772.69999999995</v>
      </c>
      <c r="H883" s="26"/>
    </row>
    <row r="884" spans="1:8" x14ac:dyDescent="0.25">
      <c r="A884" s="287"/>
      <c r="B884" s="33"/>
      <c r="C884" s="34" t="s">
        <v>63</v>
      </c>
      <c r="D884" s="35">
        <f>D883/D882</f>
        <v>2.0277890527293319</v>
      </c>
      <c r="H884" s="26"/>
    </row>
    <row r="885" spans="1:8" x14ac:dyDescent="0.25">
      <c r="A885" s="285" t="s">
        <v>24</v>
      </c>
      <c r="B885" s="27"/>
      <c r="C885" s="28" t="s">
        <v>61</v>
      </c>
      <c r="D885" s="29">
        <f>(B864-B640)*1440</f>
        <v>133530.00000000698</v>
      </c>
      <c r="H885" s="26"/>
    </row>
    <row r="886" spans="1:8" x14ac:dyDescent="0.25">
      <c r="A886" s="286"/>
      <c r="B886" s="30"/>
      <c r="C886" s="31" t="s">
        <v>62</v>
      </c>
      <c r="D886" s="32">
        <f>F864+F844+F824+F800+F772+F753+F741+F729+F717+F705+F693+F682</f>
        <v>161206.20000000001</v>
      </c>
      <c r="H886" s="26"/>
    </row>
    <row r="887" spans="1:8" x14ac:dyDescent="0.25">
      <c r="A887" s="287"/>
      <c r="B887" s="33"/>
      <c r="C887" s="34" t="s">
        <v>63</v>
      </c>
      <c r="D887" s="35">
        <f>D886/D885</f>
        <v>1.2072657829700559</v>
      </c>
      <c r="H887" s="26"/>
    </row>
    <row r="888" spans="1:8" x14ac:dyDescent="0.25">
      <c r="A888" s="285" t="s">
        <v>25</v>
      </c>
      <c r="B888" s="27"/>
      <c r="C888" s="28" t="s">
        <v>61</v>
      </c>
      <c r="D888" s="29">
        <f>(B866-B641)*1440</f>
        <v>133528.99999999325</v>
      </c>
      <c r="H888" s="26"/>
    </row>
    <row r="889" spans="1:8" x14ac:dyDescent="0.25">
      <c r="A889" s="286"/>
      <c r="B889" s="30"/>
      <c r="C889" s="31" t="s">
        <v>62</v>
      </c>
      <c r="D889" s="32">
        <f>F866+F846+F826+F803+F775+F754+F742+F730+F718+F706+F694+F683</f>
        <v>331520.29999999993</v>
      </c>
      <c r="H889" s="26"/>
    </row>
    <row r="890" spans="1:8" x14ac:dyDescent="0.25">
      <c r="A890" s="287"/>
      <c r="B890" s="33"/>
      <c r="C890" s="34" t="s">
        <v>63</v>
      </c>
      <c r="D890" s="35">
        <f>D889/D888</f>
        <v>2.4827588014589841</v>
      </c>
      <c r="H890" s="26"/>
    </row>
    <row r="891" spans="1:8" x14ac:dyDescent="0.25">
      <c r="A891" s="285" t="s">
        <v>26</v>
      </c>
      <c r="B891" s="27"/>
      <c r="C891" s="28" t="s">
        <v>61</v>
      </c>
      <c r="D891" s="29">
        <v>0</v>
      </c>
      <c r="H891" s="26"/>
    </row>
    <row r="892" spans="1:8" x14ac:dyDescent="0.25">
      <c r="A892" s="286"/>
      <c r="B892" s="30"/>
      <c r="C892" s="31" t="s">
        <v>62</v>
      </c>
      <c r="D892" s="32">
        <f>F675</f>
        <v>0</v>
      </c>
      <c r="H892" s="26"/>
    </row>
    <row r="893" spans="1:8" x14ac:dyDescent="0.25">
      <c r="A893" s="287"/>
      <c r="B893" s="33"/>
      <c r="C893" s="34" t="s">
        <v>63</v>
      </c>
      <c r="D893" s="60" t="s">
        <v>73</v>
      </c>
      <c r="H893" s="26"/>
    </row>
    <row r="894" spans="1:8" x14ac:dyDescent="0.25">
      <c r="A894" s="285" t="s">
        <v>27</v>
      </c>
      <c r="B894" s="27"/>
      <c r="C894" s="28" t="s">
        <v>61</v>
      </c>
      <c r="D894" s="29">
        <f>(B868-B631)*1440</f>
        <v>143897.99999999232</v>
      </c>
      <c r="H894" s="26"/>
    </row>
    <row r="895" spans="1:8" x14ac:dyDescent="0.25">
      <c r="A895" s="286"/>
      <c r="B895" s="30"/>
      <c r="C895" s="31" t="s">
        <v>62</v>
      </c>
      <c r="D895" s="32">
        <f>F868+F848+F828+F806+F778+F755+F743+F731+F719+F707+F695+F684</f>
        <v>99731.899999999965</v>
      </c>
      <c r="H895" s="26"/>
    </row>
    <row r="896" spans="1:8" x14ac:dyDescent="0.25">
      <c r="A896" s="287"/>
      <c r="B896" s="33"/>
      <c r="C896" s="34" t="s">
        <v>63</v>
      </c>
      <c r="D896" s="35">
        <f>D895/D894</f>
        <v>0.69307356599817438</v>
      </c>
      <c r="H896" s="26"/>
    </row>
    <row r="897" spans="1:9" x14ac:dyDescent="0.25">
      <c r="A897" s="285" t="s">
        <v>28</v>
      </c>
      <c r="B897" s="27"/>
      <c r="C897" s="28" t="s">
        <v>61</v>
      </c>
      <c r="D897" s="29">
        <f>(B870-B642)*1440</f>
        <v>133530.99999999977</v>
      </c>
      <c r="H897" s="26"/>
    </row>
    <row r="898" spans="1:9" x14ac:dyDescent="0.25">
      <c r="A898" s="286"/>
      <c r="B898" s="30"/>
      <c r="C898" s="31" t="s">
        <v>62</v>
      </c>
      <c r="D898" s="32">
        <f>F870+F850+F830+F809+F781+F756+F744+F732+F720+F708+F696+F685</f>
        <v>172397.09999999998</v>
      </c>
      <c r="H898" s="26"/>
    </row>
    <row r="899" spans="1:9" x14ac:dyDescent="0.25">
      <c r="A899" s="287"/>
      <c r="B899" s="33"/>
      <c r="C899" s="34" t="s">
        <v>63</v>
      </c>
      <c r="D899" s="35">
        <f>D898/D897</f>
        <v>1.2910642472534488</v>
      </c>
      <c r="H899" s="26"/>
    </row>
    <row r="900" spans="1:9" x14ac:dyDescent="0.25">
      <c r="A900" s="285" t="s">
        <v>29</v>
      </c>
      <c r="B900" s="27"/>
      <c r="C900" s="28" t="s">
        <v>61</v>
      </c>
      <c r="D900" s="29">
        <f>(B872-B643)*1440</f>
        <v>133529.99999999651</v>
      </c>
      <c r="H900" s="26"/>
    </row>
    <row r="901" spans="1:9" x14ac:dyDescent="0.25">
      <c r="A901" s="286"/>
      <c r="B901" s="30"/>
      <c r="C901" s="31" t="s">
        <v>62</v>
      </c>
      <c r="D901" s="32">
        <f>F872+F852+F832+F812+F784+F757+F745+F733+F721+F709+F697+F686</f>
        <v>244624.5</v>
      </c>
      <c r="H901" s="26"/>
    </row>
    <row r="902" spans="1:9" x14ac:dyDescent="0.25">
      <c r="A902" s="287"/>
      <c r="B902" s="33"/>
      <c r="C902" s="34" t="s">
        <v>63</v>
      </c>
      <c r="D902" s="35">
        <f>D901/D900</f>
        <v>1.8319815771737167</v>
      </c>
      <c r="H902" s="26"/>
    </row>
    <row r="903" spans="1:9" x14ac:dyDescent="0.25">
      <c r="B903" s="36"/>
      <c r="C903" s="37" t="s">
        <v>100</v>
      </c>
      <c r="D903" s="52">
        <f>D902+D899+D896+D890+D887+D884+D881+D878</f>
        <v>11.637730662485819</v>
      </c>
      <c r="F903" s="7">
        <f>D904-F904</f>
        <v>0</v>
      </c>
      <c r="H903" s="26"/>
    </row>
    <row r="904" spans="1:9" x14ac:dyDescent="0.25">
      <c r="B904" s="36"/>
      <c r="C904" s="37" t="s">
        <v>101</v>
      </c>
      <c r="D904" s="48">
        <f>D901+D898+D895+D892+D889+D886+D883+D880+D877</f>
        <v>1561185.0999999996</v>
      </c>
      <c r="E904" s="7"/>
      <c r="F904" s="7">
        <f>F873+F853+F833+F813+F785+F758+F746+F734+F722+F710+F698+F687</f>
        <v>1561185.0999999996</v>
      </c>
      <c r="G904" s="10"/>
      <c r="H904" s="62">
        <f>I873</f>
        <v>4955273.7</v>
      </c>
      <c r="I904" s="49" t="s">
        <v>72</v>
      </c>
    </row>
  </sheetData>
  <mergeCells count="67">
    <mergeCell ref="A759:G759"/>
    <mergeCell ref="A787:G787"/>
    <mergeCell ref="A97:G97"/>
    <mergeCell ref="A410:G410"/>
    <mergeCell ref="A437:G437"/>
    <mergeCell ref="A464:G464"/>
    <mergeCell ref="A491:G491"/>
    <mergeCell ref="A277:G277"/>
    <mergeCell ref="A304:G304"/>
    <mergeCell ref="A353:A355"/>
    <mergeCell ref="A356:A358"/>
    <mergeCell ref="A359:A361"/>
    <mergeCell ref="A362:A364"/>
    <mergeCell ref="A365:A367"/>
    <mergeCell ref="A253:G253"/>
    <mergeCell ref="A323:G323"/>
    <mergeCell ref="A344:A346"/>
    <mergeCell ref="A347:A349"/>
    <mergeCell ref="A1:G1"/>
    <mergeCell ref="A25:G25"/>
    <mergeCell ref="A44:G44"/>
    <mergeCell ref="A63:G63"/>
    <mergeCell ref="A82:G82"/>
    <mergeCell ref="A116:G116"/>
    <mergeCell ref="A158:G158"/>
    <mergeCell ref="A183:G183"/>
    <mergeCell ref="A207:G207"/>
    <mergeCell ref="A234:G234"/>
    <mergeCell ref="A647:A649"/>
    <mergeCell ref="A650:A652"/>
    <mergeCell ref="A653:A655"/>
    <mergeCell ref="A656:A658"/>
    <mergeCell ref="A350:A352"/>
    <mergeCell ref="A602:G602"/>
    <mergeCell ref="A375:G375"/>
    <mergeCell ref="A613:G613"/>
    <mergeCell ref="A624:G624"/>
    <mergeCell ref="A635:G635"/>
    <mergeCell ref="A368:A370"/>
    <mergeCell ref="A518:G518"/>
    <mergeCell ref="A545:G545"/>
    <mergeCell ref="A572:G572"/>
    <mergeCell ref="A591:G591"/>
    <mergeCell ref="A659:A661"/>
    <mergeCell ref="A662:A664"/>
    <mergeCell ref="A665:A667"/>
    <mergeCell ref="A876:A878"/>
    <mergeCell ref="A668:A670"/>
    <mergeCell ref="A671:A673"/>
    <mergeCell ref="A677:G677"/>
    <mergeCell ref="A688:G688"/>
    <mergeCell ref="A700:G700"/>
    <mergeCell ref="A712:G712"/>
    <mergeCell ref="A724:G724"/>
    <mergeCell ref="A815:G815"/>
    <mergeCell ref="A835:G835"/>
    <mergeCell ref="A855:G855"/>
    <mergeCell ref="A736:G736"/>
    <mergeCell ref="A748:G748"/>
    <mergeCell ref="A894:A896"/>
    <mergeCell ref="A897:A899"/>
    <mergeCell ref="A900:A902"/>
    <mergeCell ref="A879:A881"/>
    <mergeCell ref="A882:A884"/>
    <mergeCell ref="A885:A887"/>
    <mergeCell ref="A888:A890"/>
    <mergeCell ref="A891:A893"/>
  </mergeCells>
  <conditionalFormatting sqref="A7 A12 A14 A19 A24">
    <cfRule type="duplicateValues" dxfId="5" priority="8"/>
  </conditionalFormatting>
  <conditionalFormatting sqref="A27:A43">
    <cfRule type="uniqueValues" dxfId="4" priority="7"/>
  </conditionalFormatting>
  <conditionalFormatting sqref="A3:A6">
    <cfRule type="uniqueValues" dxfId="3" priority="6"/>
  </conditionalFormatting>
  <conditionalFormatting sqref="A8:A11">
    <cfRule type="uniqueValues" dxfId="2" priority="5"/>
  </conditionalFormatting>
  <conditionalFormatting sqref="A15:A18">
    <cfRule type="uniqueValues" dxfId="1" priority="2"/>
  </conditionalFormatting>
  <conditionalFormatting sqref="A20:A23">
    <cfRule type="uniqueValues" dxfId="0" priority="1"/>
  </conditionalFormatting>
  <pageMargins left="0.7" right="0.7" top="0.75" bottom="0.75" header="0.3" footer="0.3"/>
  <pageSetup scale="73" fitToHeight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488"/>
  <sheetViews>
    <sheetView workbookViewId="0">
      <pane ySplit="1" topLeftCell="A2" activePane="bottomLeft" state="frozen"/>
      <selection activeCell="E597" sqref="E597"/>
      <selection pane="bottomLeft" activeCell="J13" sqref="J13"/>
    </sheetView>
  </sheetViews>
  <sheetFormatPr defaultRowHeight="15" x14ac:dyDescent="0.25"/>
  <cols>
    <col min="1" max="1" width="12.5703125" style="82" customWidth="1"/>
    <col min="2" max="2" width="10.5703125" style="82" bestFit="1" customWidth="1"/>
    <col min="3" max="3" width="10.5703125" style="82" customWidth="1"/>
    <col min="4" max="4" width="18.5703125" style="314" customWidth="1"/>
    <col min="5" max="5" width="47.42578125" style="312" customWidth="1"/>
  </cols>
  <sheetData>
    <row r="1" spans="1:10" x14ac:dyDescent="0.25">
      <c r="A1" s="82" t="s">
        <v>7</v>
      </c>
      <c r="B1" s="82" t="s">
        <v>8</v>
      </c>
      <c r="C1" s="82" t="s">
        <v>9</v>
      </c>
      <c r="D1" s="178" t="s">
        <v>122</v>
      </c>
      <c r="E1" s="82" t="s">
        <v>123</v>
      </c>
    </row>
    <row r="2" spans="1:10" x14ac:dyDescent="0.25">
      <c r="A2" s="159" t="s">
        <v>21</v>
      </c>
      <c r="B2" s="39">
        <v>42170</v>
      </c>
      <c r="C2" s="310">
        <v>0.6958333333333333</v>
      </c>
      <c r="D2" s="311">
        <v>173462</v>
      </c>
    </row>
    <row r="3" spans="1:10" x14ac:dyDescent="0.25">
      <c r="A3" s="159" t="s">
        <v>22</v>
      </c>
      <c r="B3" s="39">
        <v>42170</v>
      </c>
      <c r="C3" s="310">
        <v>0.6972222222222223</v>
      </c>
      <c r="D3" s="311">
        <v>38829</v>
      </c>
    </row>
    <row r="4" spans="1:10" x14ac:dyDescent="0.25">
      <c r="A4" s="159" t="s">
        <v>23</v>
      </c>
      <c r="B4" s="39">
        <v>42170</v>
      </c>
      <c r="C4" s="310">
        <v>0.69861111111111107</v>
      </c>
      <c r="D4" s="311">
        <v>166627</v>
      </c>
    </row>
    <row r="5" spans="1:10" x14ac:dyDescent="0.25">
      <c r="A5" s="159" t="s">
        <v>24</v>
      </c>
      <c r="B5" s="39">
        <v>42170</v>
      </c>
      <c r="C5" s="310">
        <v>0.7</v>
      </c>
      <c r="D5" s="311">
        <v>29847</v>
      </c>
    </row>
    <row r="6" spans="1:10" x14ac:dyDescent="0.25">
      <c r="A6" s="159" t="s">
        <v>25</v>
      </c>
      <c r="B6" s="39">
        <v>42170</v>
      </c>
      <c r="C6" s="310">
        <v>0.70138888888888895</v>
      </c>
      <c r="D6" s="311">
        <v>113488</v>
      </c>
    </row>
    <row r="7" spans="1:10" x14ac:dyDescent="0.25">
      <c r="A7" s="159" t="s">
        <v>26</v>
      </c>
      <c r="B7" s="39">
        <v>42170</v>
      </c>
      <c r="C7" s="310">
        <v>0.70277777777777795</v>
      </c>
      <c r="D7" s="311">
        <v>1559</v>
      </c>
    </row>
    <row r="8" spans="1:10" x14ac:dyDescent="0.25">
      <c r="A8" s="159" t="s">
        <v>27</v>
      </c>
      <c r="B8" s="39">
        <v>42170</v>
      </c>
      <c r="C8" s="310">
        <v>0.70416666666666705</v>
      </c>
      <c r="D8" s="311">
        <v>180755</v>
      </c>
    </row>
    <row r="9" spans="1:10" x14ac:dyDescent="0.25">
      <c r="A9" s="159" t="s">
        <v>28</v>
      </c>
      <c r="B9" s="39">
        <v>42170</v>
      </c>
      <c r="C9" s="310">
        <v>0.70555555555555605</v>
      </c>
      <c r="D9" s="311">
        <v>37279</v>
      </c>
    </row>
    <row r="10" spans="1:10" x14ac:dyDescent="0.25">
      <c r="A10" s="159" t="s">
        <v>29</v>
      </c>
      <c r="B10" s="39">
        <v>42170</v>
      </c>
      <c r="C10" s="310">
        <v>0.70694444444444504</v>
      </c>
      <c r="D10" s="311">
        <v>179346</v>
      </c>
    </row>
    <row r="11" spans="1:10" x14ac:dyDescent="0.25">
      <c r="A11" s="82" t="s">
        <v>16</v>
      </c>
      <c r="B11" s="175">
        <v>42170</v>
      </c>
      <c r="C11" s="313">
        <v>0.70972222222222225</v>
      </c>
      <c r="D11" s="314">
        <v>372770</v>
      </c>
    </row>
    <row r="12" spans="1:10" x14ac:dyDescent="0.25">
      <c r="A12" s="82" t="s">
        <v>17</v>
      </c>
      <c r="B12" s="175">
        <v>42170</v>
      </c>
      <c r="C12" s="313">
        <v>0.71111111111111114</v>
      </c>
      <c r="D12" s="314">
        <v>393840</v>
      </c>
    </row>
    <row r="13" spans="1:10" x14ac:dyDescent="0.25">
      <c r="A13" s="82" t="s">
        <v>18</v>
      </c>
      <c r="B13" s="175">
        <v>42170</v>
      </c>
      <c r="C13" s="313">
        <v>0.71250000000000002</v>
      </c>
      <c r="D13" s="314">
        <v>359750</v>
      </c>
      <c r="J13" t="s">
        <v>64</v>
      </c>
    </row>
    <row r="14" spans="1:10" x14ac:dyDescent="0.25">
      <c r="A14" s="82" t="s">
        <v>19</v>
      </c>
      <c r="B14" s="175">
        <v>42170</v>
      </c>
      <c r="C14" s="313">
        <v>0.71388888888888891</v>
      </c>
      <c r="D14" s="314">
        <v>383885</v>
      </c>
    </row>
    <row r="15" spans="1:10" x14ac:dyDescent="0.25">
      <c r="A15" s="82" t="s">
        <v>15</v>
      </c>
      <c r="B15" s="175">
        <v>42170</v>
      </c>
      <c r="C15" s="313">
        <v>0.66319444444444442</v>
      </c>
      <c r="D15" s="314">
        <v>513380</v>
      </c>
    </row>
    <row r="16" spans="1:10" x14ac:dyDescent="0.25">
      <c r="A16" s="82" t="s">
        <v>14</v>
      </c>
      <c r="B16" s="175">
        <v>42170</v>
      </c>
      <c r="C16" s="313">
        <v>0.64930555555555558</v>
      </c>
      <c r="D16" s="314">
        <v>378290</v>
      </c>
    </row>
    <row r="17" spans="1:5" x14ac:dyDescent="0.25">
      <c r="A17" s="82" t="s">
        <v>13</v>
      </c>
      <c r="B17" s="175">
        <v>42170</v>
      </c>
      <c r="C17" s="313">
        <v>0.64583333333333337</v>
      </c>
      <c r="D17" s="314">
        <v>716886</v>
      </c>
    </row>
    <row r="18" spans="1:5" x14ac:dyDescent="0.25">
      <c r="A18" s="79" t="s">
        <v>21</v>
      </c>
      <c r="B18" s="40">
        <v>42174</v>
      </c>
      <c r="C18" s="315">
        <v>0.52777777777777779</v>
      </c>
      <c r="D18" s="316">
        <v>173882</v>
      </c>
    </row>
    <row r="19" spans="1:5" x14ac:dyDescent="0.25">
      <c r="A19" s="79" t="s">
        <v>21</v>
      </c>
      <c r="B19" s="40">
        <v>42174</v>
      </c>
      <c r="C19" s="315">
        <v>0.60416666666666663</v>
      </c>
      <c r="D19" s="316">
        <v>173882</v>
      </c>
      <c r="E19" s="312" t="s">
        <v>124</v>
      </c>
    </row>
    <row r="20" spans="1:5" x14ac:dyDescent="0.25">
      <c r="A20" s="79" t="s">
        <v>23</v>
      </c>
      <c r="B20" s="40">
        <v>42174</v>
      </c>
      <c r="C20" s="315">
        <v>0.52916666666666667</v>
      </c>
      <c r="D20" s="316">
        <v>167084</v>
      </c>
    </row>
    <row r="21" spans="1:5" x14ac:dyDescent="0.25">
      <c r="A21" s="79" t="s">
        <v>23</v>
      </c>
      <c r="B21" s="40">
        <v>42174</v>
      </c>
      <c r="C21" s="315">
        <v>0.60416666666666663</v>
      </c>
      <c r="D21" s="316">
        <v>167084</v>
      </c>
      <c r="E21" s="312" t="s">
        <v>124</v>
      </c>
    </row>
    <row r="22" spans="1:5" x14ac:dyDescent="0.25">
      <c r="A22" s="79" t="s">
        <v>27</v>
      </c>
      <c r="B22" s="40">
        <v>42174</v>
      </c>
      <c r="C22" s="315">
        <v>0.53055555555555556</v>
      </c>
      <c r="D22" s="316">
        <v>181525</v>
      </c>
    </row>
    <row r="23" spans="1:5" x14ac:dyDescent="0.25">
      <c r="A23" s="79" t="s">
        <v>27</v>
      </c>
      <c r="B23" s="40">
        <v>42174</v>
      </c>
      <c r="C23" s="315">
        <v>0.60416666666666663</v>
      </c>
      <c r="D23" s="316">
        <v>181525</v>
      </c>
      <c r="E23" s="312" t="s">
        <v>124</v>
      </c>
    </row>
    <row r="24" spans="1:5" x14ac:dyDescent="0.25">
      <c r="A24" s="79" t="s">
        <v>29</v>
      </c>
      <c r="B24" s="40">
        <v>42174</v>
      </c>
      <c r="C24" s="315">
        <v>0.53194444444444444</v>
      </c>
      <c r="D24" s="316">
        <v>179718</v>
      </c>
    </row>
    <row r="25" spans="1:5" x14ac:dyDescent="0.25">
      <c r="A25" s="79" t="s">
        <v>29</v>
      </c>
      <c r="B25" s="40">
        <v>42174</v>
      </c>
      <c r="C25" s="315">
        <v>0.60416666666666663</v>
      </c>
      <c r="D25" s="316">
        <v>179718</v>
      </c>
      <c r="E25" s="312" t="s">
        <v>124</v>
      </c>
    </row>
    <row r="26" spans="1:5" x14ac:dyDescent="0.25">
      <c r="A26" s="92" t="s">
        <v>16</v>
      </c>
      <c r="B26" s="177">
        <v>42174</v>
      </c>
      <c r="C26" s="317">
        <v>0.66666666666666663</v>
      </c>
      <c r="D26" s="318">
        <v>372770</v>
      </c>
    </row>
    <row r="27" spans="1:5" x14ac:dyDescent="0.25">
      <c r="A27" s="92" t="s">
        <v>17</v>
      </c>
      <c r="B27" s="177">
        <v>42174</v>
      </c>
      <c r="C27" s="317">
        <v>0.66666666666666663</v>
      </c>
      <c r="D27" s="318">
        <v>393840</v>
      </c>
    </row>
    <row r="28" spans="1:5" x14ac:dyDescent="0.25">
      <c r="A28" s="92" t="s">
        <v>18</v>
      </c>
      <c r="B28" s="177">
        <v>42174</v>
      </c>
      <c r="C28" s="317">
        <v>0.66666666666666663</v>
      </c>
      <c r="D28" s="318">
        <v>359750</v>
      </c>
    </row>
    <row r="29" spans="1:5" x14ac:dyDescent="0.25">
      <c r="A29" s="92" t="s">
        <v>19</v>
      </c>
      <c r="B29" s="177">
        <v>42174</v>
      </c>
      <c r="C29" s="317">
        <v>0.66666666666666663</v>
      </c>
      <c r="D29" s="318">
        <v>383885</v>
      </c>
    </row>
    <row r="30" spans="1:5" x14ac:dyDescent="0.25">
      <c r="A30" s="92" t="s">
        <v>15</v>
      </c>
      <c r="B30" s="177">
        <v>42174</v>
      </c>
      <c r="C30" s="317">
        <v>0.52083333333333337</v>
      </c>
      <c r="D30" s="318">
        <v>513620</v>
      </c>
    </row>
    <row r="31" spans="1:5" x14ac:dyDescent="0.25">
      <c r="A31" s="92" t="s">
        <v>15</v>
      </c>
      <c r="B31" s="177">
        <v>42174</v>
      </c>
      <c r="C31" s="317">
        <v>0.65972222222222221</v>
      </c>
      <c r="D31" s="318">
        <v>513620</v>
      </c>
      <c r="E31" s="312" t="s">
        <v>124</v>
      </c>
    </row>
    <row r="32" spans="1:5" x14ac:dyDescent="0.25">
      <c r="A32" s="92" t="s">
        <v>14</v>
      </c>
      <c r="B32" s="177">
        <v>42174</v>
      </c>
      <c r="C32" s="317">
        <v>0.51041666666666663</v>
      </c>
      <c r="D32" s="318">
        <v>378940</v>
      </c>
    </row>
    <row r="33" spans="1:5" x14ac:dyDescent="0.25">
      <c r="A33" s="92" t="s">
        <v>14</v>
      </c>
      <c r="B33" s="177">
        <v>42174</v>
      </c>
      <c r="C33" s="317">
        <v>0.58333333333333337</v>
      </c>
      <c r="D33" s="318">
        <v>378940</v>
      </c>
      <c r="E33" s="312" t="s">
        <v>124</v>
      </c>
    </row>
    <row r="34" spans="1:5" x14ac:dyDescent="0.25">
      <c r="A34" s="92" t="s">
        <v>13</v>
      </c>
      <c r="B34" s="177">
        <v>42174</v>
      </c>
      <c r="C34" s="317">
        <v>0.51388888888888895</v>
      </c>
      <c r="D34" s="318">
        <v>717340</v>
      </c>
    </row>
    <row r="35" spans="1:5" x14ac:dyDescent="0.25">
      <c r="A35" s="92" t="s">
        <v>13</v>
      </c>
      <c r="B35" s="177">
        <v>42174</v>
      </c>
      <c r="C35" s="317">
        <v>0.59027777777777779</v>
      </c>
      <c r="D35" s="318">
        <v>717340</v>
      </c>
      <c r="E35" s="312" t="s">
        <v>124</v>
      </c>
    </row>
    <row r="36" spans="1:5" x14ac:dyDescent="0.25">
      <c r="A36" s="79" t="s">
        <v>21</v>
      </c>
      <c r="B36" s="40">
        <v>42175</v>
      </c>
      <c r="C36" s="315">
        <v>0.43472222222222223</v>
      </c>
      <c r="D36" s="316">
        <v>181065</v>
      </c>
    </row>
    <row r="37" spans="1:5" x14ac:dyDescent="0.25">
      <c r="A37" s="159" t="s">
        <v>23</v>
      </c>
      <c r="B37" s="39">
        <v>42175</v>
      </c>
      <c r="C37" s="310">
        <v>0.43611111111111112</v>
      </c>
      <c r="D37" s="311">
        <v>175574</v>
      </c>
    </row>
    <row r="38" spans="1:5" x14ac:dyDescent="0.25">
      <c r="A38" s="159" t="s">
        <v>27</v>
      </c>
      <c r="B38" s="39">
        <v>42175</v>
      </c>
      <c r="C38" s="310">
        <v>0.43541666666666662</v>
      </c>
      <c r="D38" s="311">
        <v>189337</v>
      </c>
    </row>
    <row r="39" spans="1:5" x14ac:dyDescent="0.25">
      <c r="A39" s="159" t="s">
        <v>29</v>
      </c>
      <c r="B39" s="39">
        <v>42175</v>
      </c>
      <c r="C39" s="310">
        <v>0.43541666666666662</v>
      </c>
      <c r="D39" s="311">
        <v>186034</v>
      </c>
    </row>
    <row r="40" spans="1:5" x14ac:dyDescent="0.25">
      <c r="A40" s="82" t="s">
        <v>16</v>
      </c>
      <c r="B40" s="175">
        <v>42175</v>
      </c>
      <c r="C40" s="313">
        <v>0.43333333333333335</v>
      </c>
      <c r="D40" s="314">
        <v>377320</v>
      </c>
    </row>
    <row r="41" spans="1:5" x14ac:dyDescent="0.25">
      <c r="A41" s="82" t="s">
        <v>17</v>
      </c>
      <c r="B41" s="175">
        <v>42175</v>
      </c>
      <c r="C41" s="313">
        <v>0.42569444444444443</v>
      </c>
      <c r="D41" s="314">
        <v>398120</v>
      </c>
    </row>
    <row r="42" spans="1:5" x14ac:dyDescent="0.25">
      <c r="A42" s="82" t="s">
        <v>18</v>
      </c>
      <c r="B42" s="175">
        <v>42175</v>
      </c>
      <c r="C42" s="313">
        <v>0.43124999999999997</v>
      </c>
      <c r="D42" s="314">
        <v>364360</v>
      </c>
    </row>
    <row r="43" spans="1:5" x14ac:dyDescent="0.25">
      <c r="A43" s="82" t="s">
        <v>19</v>
      </c>
      <c r="B43" s="175">
        <v>42175</v>
      </c>
      <c r="C43" s="313">
        <v>0.4236111111111111</v>
      </c>
      <c r="D43" s="314">
        <v>389340</v>
      </c>
    </row>
    <row r="44" spans="1:5" x14ac:dyDescent="0.25">
      <c r="A44" s="82" t="s">
        <v>15</v>
      </c>
      <c r="B44" s="175">
        <v>42175</v>
      </c>
      <c r="C44" s="313">
        <v>0.42222222222222222</v>
      </c>
      <c r="D44" s="314">
        <v>527830</v>
      </c>
    </row>
    <row r="45" spans="1:5" x14ac:dyDescent="0.25">
      <c r="A45" s="82" t="s">
        <v>14</v>
      </c>
      <c r="B45" s="175">
        <v>42175</v>
      </c>
      <c r="C45" s="313">
        <v>0.4145833333333333</v>
      </c>
      <c r="D45" s="314">
        <v>388590</v>
      </c>
    </row>
    <row r="46" spans="1:5" x14ac:dyDescent="0.25">
      <c r="A46" s="159" t="s">
        <v>21</v>
      </c>
      <c r="B46" s="39">
        <v>42177</v>
      </c>
      <c r="C46" s="310">
        <v>0.52222222222222225</v>
      </c>
      <c r="D46" s="311">
        <v>198367</v>
      </c>
    </row>
    <row r="47" spans="1:5" x14ac:dyDescent="0.25">
      <c r="A47" s="159" t="s">
        <v>23</v>
      </c>
      <c r="B47" s="39">
        <v>42177</v>
      </c>
      <c r="C47" s="310">
        <v>0.52361111111111114</v>
      </c>
      <c r="D47" s="311">
        <v>190411</v>
      </c>
    </row>
    <row r="48" spans="1:5" x14ac:dyDescent="0.25">
      <c r="A48" s="159" t="s">
        <v>27</v>
      </c>
      <c r="B48" s="39">
        <v>42177</v>
      </c>
      <c r="C48" s="310">
        <v>0.52569444444444446</v>
      </c>
      <c r="D48" s="311">
        <v>206280</v>
      </c>
    </row>
    <row r="49" spans="1:4" x14ac:dyDescent="0.25">
      <c r="A49" s="159" t="s">
        <v>29</v>
      </c>
      <c r="B49" s="39">
        <v>42177</v>
      </c>
      <c r="C49" s="310">
        <v>0.52777777777777779</v>
      </c>
      <c r="D49" s="311">
        <v>199456</v>
      </c>
    </row>
    <row r="50" spans="1:4" x14ac:dyDescent="0.25">
      <c r="A50" s="82" t="s">
        <v>16</v>
      </c>
      <c r="B50" s="175">
        <v>42177</v>
      </c>
      <c r="C50" s="313">
        <v>0.51736111111111105</v>
      </c>
      <c r="D50" s="314">
        <v>389520</v>
      </c>
    </row>
    <row r="51" spans="1:4" x14ac:dyDescent="0.25">
      <c r="A51" s="82" t="s">
        <v>17</v>
      </c>
      <c r="B51" s="175">
        <v>42177</v>
      </c>
      <c r="C51" s="313">
        <v>0.51874999999999993</v>
      </c>
      <c r="D51" s="314">
        <v>410180</v>
      </c>
    </row>
    <row r="52" spans="1:4" x14ac:dyDescent="0.25">
      <c r="A52" s="82" t="s">
        <v>18</v>
      </c>
      <c r="B52" s="175">
        <v>42177</v>
      </c>
      <c r="C52" s="313">
        <v>0.52013888888888882</v>
      </c>
      <c r="D52" s="314">
        <v>376790</v>
      </c>
    </row>
    <row r="53" spans="1:4" x14ac:dyDescent="0.25">
      <c r="A53" s="82" t="s">
        <v>19</v>
      </c>
      <c r="B53" s="175">
        <v>42177</v>
      </c>
      <c r="C53" s="313">
        <v>0.52152777777777781</v>
      </c>
      <c r="D53" s="314">
        <v>402390</v>
      </c>
    </row>
    <row r="54" spans="1:4" x14ac:dyDescent="0.25">
      <c r="A54" s="82" t="s">
        <v>15</v>
      </c>
      <c r="B54" s="175">
        <v>42177</v>
      </c>
      <c r="C54" s="313">
        <v>0.54652777777777783</v>
      </c>
      <c r="D54" s="314">
        <v>565820</v>
      </c>
    </row>
    <row r="55" spans="1:4" x14ac:dyDescent="0.25">
      <c r="A55" s="82" t="s">
        <v>14</v>
      </c>
      <c r="B55" s="175">
        <v>42177</v>
      </c>
      <c r="C55" s="313">
        <v>0.51041666666666663</v>
      </c>
      <c r="D55" s="314">
        <v>412580</v>
      </c>
    </row>
    <row r="56" spans="1:4" x14ac:dyDescent="0.25">
      <c r="A56" s="82" t="s">
        <v>13</v>
      </c>
      <c r="B56" s="175">
        <v>42177</v>
      </c>
      <c r="C56" s="313">
        <v>0.50347222222222221</v>
      </c>
      <c r="D56" s="314">
        <v>751890</v>
      </c>
    </row>
    <row r="57" spans="1:4" x14ac:dyDescent="0.25">
      <c r="A57" s="159" t="s">
        <v>21</v>
      </c>
      <c r="B57" s="39">
        <v>42178</v>
      </c>
      <c r="C57" s="310">
        <v>0.59305555555555556</v>
      </c>
      <c r="D57" s="311">
        <v>201450</v>
      </c>
    </row>
    <row r="58" spans="1:4" x14ac:dyDescent="0.25">
      <c r="A58" s="159" t="s">
        <v>23</v>
      </c>
      <c r="B58" s="39">
        <v>42178</v>
      </c>
      <c r="C58" s="310">
        <v>0.59166666666666667</v>
      </c>
      <c r="D58" s="311">
        <v>195281</v>
      </c>
    </row>
    <row r="59" spans="1:4" x14ac:dyDescent="0.25">
      <c r="A59" s="159" t="s">
        <v>27</v>
      </c>
      <c r="B59" s="39">
        <v>42178</v>
      </c>
      <c r="C59" s="310">
        <v>0.59236111111111112</v>
      </c>
      <c r="D59" s="311">
        <v>209031</v>
      </c>
    </row>
    <row r="60" spans="1:4" x14ac:dyDescent="0.25">
      <c r="A60" s="159" t="s">
        <v>29</v>
      </c>
      <c r="B60" s="39">
        <v>42178</v>
      </c>
      <c r="C60" s="310">
        <v>0.59305555555555556</v>
      </c>
      <c r="D60" s="311">
        <v>204494</v>
      </c>
    </row>
    <row r="61" spans="1:4" x14ac:dyDescent="0.25">
      <c r="A61" s="82" t="s">
        <v>16</v>
      </c>
      <c r="B61" s="175">
        <v>42178</v>
      </c>
      <c r="C61" s="313">
        <v>0.59375</v>
      </c>
      <c r="D61" s="314">
        <v>395770</v>
      </c>
    </row>
    <row r="62" spans="1:4" x14ac:dyDescent="0.25">
      <c r="A62" s="82" t="s">
        <v>17</v>
      </c>
      <c r="B62" s="175">
        <v>42178</v>
      </c>
      <c r="C62" s="313">
        <v>0.59444444444444444</v>
      </c>
      <c r="D62" s="314">
        <v>416300</v>
      </c>
    </row>
    <row r="63" spans="1:4" x14ac:dyDescent="0.25">
      <c r="A63" s="82" t="s">
        <v>18</v>
      </c>
      <c r="B63" s="175">
        <v>42178</v>
      </c>
      <c r="C63" s="313">
        <v>0.59513888888888899</v>
      </c>
      <c r="D63" s="314">
        <v>383150</v>
      </c>
    </row>
    <row r="64" spans="1:4" x14ac:dyDescent="0.25">
      <c r="A64" s="82" t="s">
        <v>19</v>
      </c>
      <c r="B64" s="175">
        <v>42178</v>
      </c>
      <c r="C64" s="313">
        <v>0.59583333333333299</v>
      </c>
      <c r="D64" s="314">
        <v>409000</v>
      </c>
    </row>
    <row r="65" spans="1:4" x14ac:dyDescent="0.25">
      <c r="A65" s="82" t="s">
        <v>15</v>
      </c>
      <c r="B65" s="175">
        <v>42178</v>
      </c>
      <c r="C65" s="313">
        <v>0.6069444444444444</v>
      </c>
      <c r="D65" s="314">
        <v>575850</v>
      </c>
    </row>
    <row r="66" spans="1:4" x14ac:dyDescent="0.25">
      <c r="A66" s="82" t="s">
        <v>14</v>
      </c>
      <c r="B66" s="175">
        <v>42178</v>
      </c>
      <c r="C66" s="313">
        <v>0.61805555555555558</v>
      </c>
      <c r="D66" s="314">
        <v>424790</v>
      </c>
    </row>
    <row r="67" spans="1:4" x14ac:dyDescent="0.25">
      <c r="A67" s="82" t="s">
        <v>13</v>
      </c>
      <c r="B67" s="175">
        <v>42178</v>
      </c>
      <c r="C67" s="313">
        <v>0.61944444444444446</v>
      </c>
      <c r="D67" s="314">
        <v>764880</v>
      </c>
    </row>
    <row r="68" spans="1:4" x14ac:dyDescent="0.25">
      <c r="A68" s="159" t="s">
        <v>21</v>
      </c>
      <c r="B68" s="39">
        <v>42179</v>
      </c>
      <c r="C68" s="310">
        <v>0.4236111111111111</v>
      </c>
      <c r="D68" s="311">
        <v>205816</v>
      </c>
    </row>
    <row r="69" spans="1:4" x14ac:dyDescent="0.25">
      <c r="A69" s="159" t="s">
        <v>23</v>
      </c>
      <c r="B69" s="39">
        <v>42179</v>
      </c>
      <c r="C69" s="310">
        <v>0.42430555555555555</v>
      </c>
      <c r="D69" s="311">
        <v>199241</v>
      </c>
    </row>
    <row r="70" spans="1:4" x14ac:dyDescent="0.25">
      <c r="A70" s="159" t="s">
        <v>27</v>
      </c>
      <c r="B70" s="39">
        <v>42179</v>
      </c>
      <c r="C70" s="310">
        <v>0.42499999999999999</v>
      </c>
      <c r="D70" s="311">
        <v>212357</v>
      </c>
    </row>
    <row r="71" spans="1:4" x14ac:dyDescent="0.25">
      <c r="A71" s="159" t="s">
        <v>29</v>
      </c>
      <c r="B71" s="39">
        <v>42179</v>
      </c>
      <c r="C71" s="310">
        <v>0.42569444444444399</v>
      </c>
      <c r="D71" s="311">
        <v>208619</v>
      </c>
    </row>
    <row r="72" spans="1:4" x14ac:dyDescent="0.25">
      <c r="A72" s="82" t="s">
        <v>16</v>
      </c>
      <c r="B72" s="175">
        <v>42179</v>
      </c>
      <c r="C72" s="313">
        <v>0.42777777777777781</v>
      </c>
      <c r="D72" s="314">
        <v>400580</v>
      </c>
    </row>
    <row r="73" spans="1:4" x14ac:dyDescent="0.25">
      <c r="A73" s="82" t="s">
        <v>17</v>
      </c>
      <c r="B73" s="175">
        <v>42179</v>
      </c>
      <c r="C73" s="313">
        <v>0.4291666666666667</v>
      </c>
      <c r="D73" s="314">
        <v>421050</v>
      </c>
    </row>
    <row r="74" spans="1:4" x14ac:dyDescent="0.25">
      <c r="A74" s="82" t="s">
        <v>18</v>
      </c>
      <c r="B74" s="175">
        <v>42179</v>
      </c>
      <c r="C74" s="313">
        <v>0.43055555555555558</v>
      </c>
      <c r="D74" s="314">
        <v>388040</v>
      </c>
    </row>
    <row r="75" spans="1:4" x14ac:dyDescent="0.25">
      <c r="A75" s="82" t="s">
        <v>19</v>
      </c>
      <c r="B75" s="175">
        <v>42179</v>
      </c>
      <c r="C75" s="313">
        <v>0.43263888888888885</v>
      </c>
      <c r="D75" s="314">
        <v>414110</v>
      </c>
    </row>
    <row r="76" spans="1:4" x14ac:dyDescent="0.25">
      <c r="A76" s="82" t="s">
        <v>15</v>
      </c>
      <c r="B76" s="175">
        <v>42179</v>
      </c>
      <c r="C76" s="313">
        <v>0.43402777777777773</v>
      </c>
      <c r="D76" s="314">
        <v>585590</v>
      </c>
    </row>
    <row r="77" spans="1:4" x14ac:dyDescent="0.25">
      <c r="A77" s="82" t="s">
        <v>14</v>
      </c>
      <c r="B77" s="175">
        <v>42179</v>
      </c>
      <c r="C77" s="313">
        <v>0.4513888888888889</v>
      </c>
      <c r="D77" s="314">
        <v>434580</v>
      </c>
    </row>
    <row r="78" spans="1:4" x14ac:dyDescent="0.25">
      <c r="A78" s="82" t="s">
        <v>13</v>
      </c>
      <c r="B78" s="175">
        <v>42179</v>
      </c>
      <c r="C78" s="313">
        <v>0.45277777777777778</v>
      </c>
      <c r="D78" s="314">
        <v>774380</v>
      </c>
    </row>
    <row r="79" spans="1:4" x14ac:dyDescent="0.25">
      <c r="A79" s="319" t="s">
        <v>21</v>
      </c>
      <c r="B79" s="320">
        <v>42183</v>
      </c>
      <c r="C79" s="321">
        <v>0.81805555555555554</v>
      </c>
      <c r="D79" s="322">
        <v>221238</v>
      </c>
    </row>
    <row r="80" spans="1:4" x14ac:dyDescent="0.25">
      <c r="A80" s="319" t="s">
        <v>23</v>
      </c>
      <c r="B80" s="320">
        <v>42183</v>
      </c>
      <c r="C80" s="321">
        <v>0.81874999999999998</v>
      </c>
      <c r="D80" s="322">
        <v>216123</v>
      </c>
    </row>
    <row r="81" spans="1:4" x14ac:dyDescent="0.25">
      <c r="A81" s="319" t="s">
        <v>27</v>
      </c>
      <c r="B81" s="320">
        <v>42183</v>
      </c>
      <c r="C81" s="321">
        <v>0.81944444444444453</v>
      </c>
      <c r="D81" s="322">
        <v>228628</v>
      </c>
    </row>
    <row r="82" spans="1:4" x14ac:dyDescent="0.25">
      <c r="A82" s="319" t="s">
        <v>29</v>
      </c>
      <c r="B82" s="320">
        <v>42183</v>
      </c>
      <c r="C82" s="321">
        <v>0.82013888888888886</v>
      </c>
      <c r="D82" s="322">
        <v>225143</v>
      </c>
    </row>
    <row r="83" spans="1:4" x14ac:dyDescent="0.25">
      <c r="A83" s="323" t="s">
        <v>16</v>
      </c>
      <c r="B83" s="324">
        <v>42183</v>
      </c>
      <c r="C83" s="325">
        <v>0.8208333333333333</v>
      </c>
      <c r="D83" s="326">
        <v>401750</v>
      </c>
    </row>
    <row r="84" spans="1:4" x14ac:dyDescent="0.25">
      <c r="A84" s="323" t="s">
        <v>17</v>
      </c>
      <c r="B84" s="324">
        <v>42183</v>
      </c>
      <c r="C84" s="325">
        <v>0.82500000000000007</v>
      </c>
      <c r="D84" s="326">
        <v>421470</v>
      </c>
    </row>
    <row r="85" spans="1:4" x14ac:dyDescent="0.25">
      <c r="A85" s="323" t="s">
        <v>18</v>
      </c>
      <c r="B85" s="324">
        <v>42183</v>
      </c>
      <c r="C85" s="325">
        <v>0.82916666666666661</v>
      </c>
      <c r="D85" s="326">
        <v>390090</v>
      </c>
    </row>
    <row r="86" spans="1:4" x14ac:dyDescent="0.25">
      <c r="A86" s="323" t="s">
        <v>19</v>
      </c>
      <c r="B86" s="324">
        <v>42183</v>
      </c>
      <c r="C86" s="325">
        <v>0.83124999999999993</v>
      </c>
      <c r="D86" s="326">
        <v>415890</v>
      </c>
    </row>
    <row r="87" spans="1:4" x14ac:dyDescent="0.25">
      <c r="A87" s="323" t="s">
        <v>15</v>
      </c>
      <c r="B87" s="324">
        <v>42183</v>
      </c>
      <c r="C87" s="325">
        <v>0.8340277777777777</v>
      </c>
      <c r="D87" s="326">
        <v>622570</v>
      </c>
    </row>
    <row r="88" spans="1:4" x14ac:dyDescent="0.25">
      <c r="A88" s="323" t="s">
        <v>14</v>
      </c>
      <c r="B88" s="324">
        <v>42183</v>
      </c>
      <c r="C88" s="325">
        <v>0.80902777777777779</v>
      </c>
      <c r="D88" s="326">
        <v>437800</v>
      </c>
    </row>
    <row r="89" spans="1:4" x14ac:dyDescent="0.25">
      <c r="A89" s="323" t="s">
        <v>13</v>
      </c>
      <c r="B89" s="324">
        <v>42183</v>
      </c>
      <c r="C89" s="325">
        <v>0.8041666666666667</v>
      </c>
      <c r="D89" s="326">
        <v>777660</v>
      </c>
    </row>
    <row r="90" spans="1:4" x14ac:dyDescent="0.25">
      <c r="A90" s="319" t="s">
        <v>21</v>
      </c>
      <c r="B90" s="320">
        <v>42184</v>
      </c>
      <c r="C90" s="321">
        <v>0.70277777777777783</v>
      </c>
      <c r="D90" s="322">
        <v>228460</v>
      </c>
    </row>
    <row r="91" spans="1:4" x14ac:dyDescent="0.25">
      <c r="A91" s="319" t="s">
        <v>23</v>
      </c>
      <c r="B91" s="320">
        <v>42184</v>
      </c>
      <c r="C91" s="321">
        <v>0.7055555555555556</v>
      </c>
      <c r="D91" s="322">
        <v>223378</v>
      </c>
    </row>
    <row r="92" spans="1:4" x14ac:dyDescent="0.25">
      <c r="A92" s="319" t="s">
        <v>27</v>
      </c>
      <c r="B92" s="320">
        <v>42184</v>
      </c>
      <c r="C92" s="321">
        <v>0.70694444444444438</v>
      </c>
      <c r="D92" s="322">
        <v>235253</v>
      </c>
    </row>
    <row r="93" spans="1:4" x14ac:dyDescent="0.25">
      <c r="A93" s="319" t="s">
        <v>29</v>
      </c>
      <c r="B93" s="320">
        <v>42184</v>
      </c>
      <c r="C93" s="321">
        <v>0.70833333333333337</v>
      </c>
      <c r="D93" s="322">
        <v>232774</v>
      </c>
    </row>
    <row r="94" spans="1:4" x14ac:dyDescent="0.25">
      <c r="A94" s="323" t="s">
        <v>16</v>
      </c>
      <c r="B94" s="324">
        <v>42184</v>
      </c>
      <c r="C94" s="325">
        <v>0.70972222222222225</v>
      </c>
      <c r="D94" s="326">
        <v>406550</v>
      </c>
    </row>
    <row r="95" spans="1:4" x14ac:dyDescent="0.25">
      <c r="A95" s="323" t="s">
        <v>17</v>
      </c>
      <c r="B95" s="324">
        <v>42184</v>
      </c>
      <c r="C95" s="325">
        <v>0.71111111111111114</v>
      </c>
      <c r="D95" s="326">
        <v>426510</v>
      </c>
    </row>
    <row r="96" spans="1:4" x14ac:dyDescent="0.25">
      <c r="A96" s="323" t="s">
        <v>18</v>
      </c>
      <c r="B96" s="324">
        <v>42184</v>
      </c>
      <c r="C96" s="325">
        <v>0.71319444444444446</v>
      </c>
      <c r="D96" s="326">
        <v>395060</v>
      </c>
    </row>
    <row r="97" spans="1:4" x14ac:dyDescent="0.25">
      <c r="A97" s="323" t="s">
        <v>19</v>
      </c>
      <c r="B97" s="324">
        <v>42184</v>
      </c>
      <c r="C97" s="325">
        <v>0.71527777777777779</v>
      </c>
      <c r="D97" s="326">
        <v>421390</v>
      </c>
    </row>
    <row r="98" spans="1:4" x14ac:dyDescent="0.25">
      <c r="A98" s="323" t="s">
        <v>15</v>
      </c>
      <c r="B98" s="324">
        <v>42184</v>
      </c>
      <c r="C98" s="325">
        <v>0.72569444444444453</v>
      </c>
      <c r="D98" s="326">
        <v>637020</v>
      </c>
    </row>
    <row r="99" spans="1:4" x14ac:dyDescent="0.25">
      <c r="A99" s="323" t="s">
        <v>14</v>
      </c>
      <c r="B99" s="324">
        <v>42184</v>
      </c>
      <c r="C99" s="325">
        <v>0.73125000000000007</v>
      </c>
      <c r="D99" s="326">
        <v>448150</v>
      </c>
    </row>
    <row r="100" spans="1:4" x14ac:dyDescent="0.25">
      <c r="A100" s="323" t="s">
        <v>13</v>
      </c>
      <c r="B100" s="324">
        <v>42184</v>
      </c>
      <c r="C100" s="325">
        <v>0.74305555555555547</v>
      </c>
      <c r="D100" s="326">
        <v>787120</v>
      </c>
    </row>
    <row r="101" spans="1:4" x14ac:dyDescent="0.25">
      <c r="A101" s="159" t="s">
        <v>21</v>
      </c>
      <c r="B101" s="39">
        <v>42185</v>
      </c>
      <c r="C101" s="310">
        <v>0.67708333333333337</v>
      </c>
      <c r="D101" s="311">
        <v>236467</v>
      </c>
    </row>
    <row r="102" spans="1:4" x14ac:dyDescent="0.25">
      <c r="A102" s="159" t="s">
        <v>23</v>
      </c>
      <c r="B102" s="39">
        <v>42185</v>
      </c>
      <c r="C102" s="310">
        <v>0.67361111111111116</v>
      </c>
      <c r="D102" s="311">
        <v>230194</v>
      </c>
    </row>
    <row r="103" spans="1:4" x14ac:dyDescent="0.25">
      <c r="A103" s="159" t="s">
        <v>27</v>
      </c>
      <c r="B103" s="39">
        <v>42185</v>
      </c>
      <c r="C103" s="310">
        <v>0.67847222222222225</v>
      </c>
      <c r="D103" s="311">
        <v>240738</v>
      </c>
    </row>
    <row r="104" spans="1:4" x14ac:dyDescent="0.25">
      <c r="A104" s="159" t="s">
        <v>29</v>
      </c>
      <c r="B104" s="39">
        <v>42185</v>
      </c>
      <c r="C104" s="310">
        <v>0.6791666666666667</v>
      </c>
      <c r="D104" s="311">
        <v>240712</v>
      </c>
    </row>
    <row r="105" spans="1:4" x14ac:dyDescent="0.25">
      <c r="A105" s="82" t="s">
        <v>16</v>
      </c>
      <c r="B105" s="175">
        <v>42185</v>
      </c>
      <c r="C105" s="313">
        <v>0.67361111111111116</v>
      </c>
      <c r="D105" s="314">
        <v>411710</v>
      </c>
    </row>
    <row r="106" spans="1:4" x14ac:dyDescent="0.25">
      <c r="A106" s="82" t="s">
        <v>17</v>
      </c>
      <c r="B106" s="175">
        <v>42185</v>
      </c>
      <c r="C106" s="313">
        <v>0.6743055555555556</v>
      </c>
      <c r="D106" s="314">
        <v>431940</v>
      </c>
    </row>
    <row r="107" spans="1:4" x14ac:dyDescent="0.25">
      <c r="A107" s="82" t="s">
        <v>18</v>
      </c>
      <c r="B107" s="175">
        <v>42185</v>
      </c>
      <c r="C107" s="313">
        <v>0.67569444444444438</v>
      </c>
      <c r="D107" s="314">
        <v>400380</v>
      </c>
    </row>
    <row r="108" spans="1:4" x14ac:dyDescent="0.25">
      <c r="A108" s="82" t="s">
        <v>19</v>
      </c>
      <c r="B108" s="175">
        <v>42185</v>
      </c>
      <c r="C108" s="313">
        <v>0.67638888888888893</v>
      </c>
      <c r="D108" s="314">
        <v>427120</v>
      </c>
    </row>
    <row r="109" spans="1:4" x14ac:dyDescent="0.25">
      <c r="A109" s="82" t="s">
        <v>15</v>
      </c>
      <c r="B109" s="175">
        <v>42185</v>
      </c>
      <c r="C109" s="313">
        <v>0.67986111111111114</v>
      </c>
      <c r="D109" s="314">
        <v>654310</v>
      </c>
    </row>
    <row r="110" spans="1:4" x14ac:dyDescent="0.25">
      <c r="A110" s="82" t="s">
        <v>14</v>
      </c>
      <c r="B110" s="175">
        <v>42185</v>
      </c>
      <c r="C110" s="313">
        <v>0.69236111111111109</v>
      </c>
      <c r="D110" s="314">
        <v>459440</v>
      </c>
    </row>
    <row r="111" spans="1:4" x14ac:dyDescent="0.25">
      <c r="A111" s="82" t="s">
        <v>13</v>
      </c>
      <c r="B111" s="175">
        <v>42185</v>
      </c>
      <c r="C111" s="313">
        <v>0.69513888888888886</v>
      </c>
      <c r="D111" s="314">
        <v>796910</v>
      </c>
    </row>
    <row r="112" spans="1:4" x14ac:dyDescent="0.25">
      <c r="A112" s="159" t="s">
        <v>21</v>
      </c>
      <c r="B112" s="39">
        <v>42186</v>
      </c>
      <c r="C112" s="310">
        <v>0.42499999999999999</v>
      </c>
      <c r="D112" s="311">
        <v>242438</v>
      </c>
    </row>
    <row r="113" spans="1:4" x14ac:dyDescent="0.25">
      <c r="A113" s="159" t="s">
        <v>23</v>
      </c>
      <c r="B113" s="39">
        <v>42186</v>
      </c>
      <c r="C113" s="310">
        <v>0.42569444444444443</v>
      </c>
      <c r="D113" s="311">
        <v>235106</v>
      </c>
    </row>
    <row r="114" spans="1:4" x14ac:dyDescent="0.25">
      <c r="A114" s="159" t="s">
        <v>27</v>
      </c>
      <c r="B114" s="39">
        <v>42186</v>
      </c>
      <c r="C114" s="310">
        <v>0.42708333333333331</v>
      </c>
      <c r="D114" s="311">
        <v>245542</v>
      </c>
    </row>
    <row r="115" spans="1:4" x14ac:dyDescent="0.25">
      <c r="A115" s="159" t="s">
        <v>29</v>
      </c>
      <c r="B115" s="39">
        <v>42186</v>
      </c>
      <c r="C115" s="310">
        <v>0.4284722222222222</v>
      </c>
      <c r="D115" s="311">
        <v>246510</v>
      </c>
    </row>
    <row r="116" spans="1:4" x14ac:dyDescent="0.25">
      <c r="A116" s="82" t="s">
        <v>16</v>
      </c>
      <c r="B116" s="175">
        <v>42186</v>
      </c>
      <c r="C116" s="313">
        <v>0.42708333333333331</v>
      </c>
      <c r="D116" s="314">
        <v>415780</v>
      </c>
    </row>
    <row r="117" spans="1:4" x14ac:dyDescent="0.25">
      <c r="A117" s="82" t="s">
        <v>17</v>
      </c>
      <c r="B117" s="175">
        <v>42186</v>
      </c>
      <c r="C117" s="313">
        <v>0.43124999999999997</v>
      </c>
      <c r="D117" s="314">
        <v>436230</v>
      </c>
    </row>
    <row r="118" spans="1:4" x14ac:dyDescent="0.25">
      <c r="A118" s="82" t="s">
        <v>18</v>
      </c>
      <c r="B118" s="175">
        <v>42186</v>
      </c>
      <c r="C118" s="313">
        <v>0.43263888888888885</v>
      </c>
      <c r="D118" s="314">
        <v>404570</v>
      </c>
    </row>
    <row r="119" spans="1:4" x14ac:dyDescent="0.25">
      <c r="A119" s="82" t="s">
        <v>19</v>
      </c>
      <c r="B119" s="175">
        <v>42186</v>
      </c>
      <c r="C119" s="313">
        <v>0.43402777777777773</v>
      </c>
      <c r="D119" s="314">
        <v>431640</v>
      </c>
    </row>
    <row r="120" spans="1:4" x14ac:dyDescent="0.25">
      <c r="A120" s="82" t="s">
        <v>15</v>
      </c>
      <c r="B120" s="175">
        <v>42186</v>
      </c>
      <c r="C120" s="313">
        <v>0.44791666666666669</v>
      </c>
      <c r="D120" s="314">
        <v>667260</v>
      </c>
    </row>
    <row r="121" spans="1:4" x14ac:dyDescent="0.25">
      <c r="A121" s="82" t="s">
        <v>14</v>
      </c>
      <c r="B121" s="175">
        <v>42186</v>
      </c>
      <c r="C121" s="313">
        <v>0.39583333333333331</v>
      </c>
      <c r="D121" s="314">
        <v>468290</v>
      </c>
    </row>
    <row r="122" spans="1:4" x14ac:dyDescent="0.25">
      <c r="A122" s="82" t="s">
        <v>13</v>
      </c>
      <c r="B122" s="175">
        <v>42186</v>
      </c>
      <c r="C122" s="313">
        <v>0.41666666666666669</v>
      </c>
      <c r="D122" s="314">
        <v>805580</v>
      </c>
    </row>
    <row r="123" spans="1:4" x14ac:dyDescent="0.25">
      <c r="A123" s="159" t="s">
        <v>21</v>
      </c>
      <c r="B123" s="39">
        <v>42187</v>
      </c>
      <c r="C123" s="310">
        <v>0.65972222222222221</v>
      </c>
      <c r="D123" s="311">
        <v>250838</v>
      </c>
    </row>
    <row r="124" spans="1:4" x14ac:dyDescent="0.25">
      <c r="A124" s="159" t="s">
        <v>23</v>
      </c>
      <c r="B124" s="39">
        <v>42187</v>
      </c>
      <c r="C124" s="310">
        <v>0.66041666666666665</v>
      </c>
      <c r="D124" s="311">
        <v>244316</v>
      </c>
    </row>
    <row r="125" spans="1:4" x14ac:dyDescent="0.25">
      <c r="A125" s="159" t="s">
        <v>27</v>
      </c>
      <c r="B125" s="39">
        <v>42187</v>
      </c>
      <c r="C125" s="310">
        <v>0.66111111111111109</v>
      </c>
      <c r="D125" s="311">
        <v>250424</v>
      </c>
    </row>
    <row r="126" spans="1:4" x14ac:dyDescent="0.25">
      <c r="A126" s="159" t="s">
        <v>29</v>
      </c>
      <c r="B126" s="39">
        <v>42187</v>
      </c>
      <c r="C126" s="310">
        <v>0.66180555555555554</v>
      </c>
      <c r="D126" s="311">
        <v>253674</v>
      </c>
    </row>
    <row r="127" spans="1:4" x14ac:dyDescent="0.25">
      <c r="A127" s="82" t="s">
        <v>16</v>
      </c>
      <c r="B127" s="175">
        <v>42187</v>
      </c>
      <c r="C127" s="313">
        <v>0.66666666666666663</v>
      </c>
      <c r="D127" s="314">
        <v>421550</v>
      </c>
    </row>
    <row r="128" spans="1:4" x14ac:dyDescent="0.25">
      <c r="A128" s="82" t="s">
        <v>17</v>
      </c>
      <c r="B128" s="175">
        <v>42187</v>
      </c>
      <c r="C128" s="313">
        <v>0.66666666666666663</v>
      </c>
      <c r="D128" s="314">
        <v>442380</v>
      </c>
    </row>
    <row r="129" spans="1:5" x14ac:dyDescent="0.25">
      <c r="A129" s="82" t="s">
        <v>18</v>
      </c>
      <c r="B129" s="175">
        <v>42187</v>
      </c>
      <c r="C129" s="313">
        <v>0.66666666666666663</v>
      </c>
      <c r="D129" s="314">
        <v>410510</v>
      </c>
    </row>
    <row r="130" spans="1:5" x14ac:dyDescent="0.25">
      <c r="A130" s="82" t="s">
        <v>19</v>
      </c>
      <c r="B130" s="175">
        <v>42187</v>
      </c>
      <c r="C130" s="313">
        <v>0.66666666666666663</v>
      </c>
      <c r="D130" s="314">
        <v>437760</v>
      </c>
    </row>
    <row r="131" spans="1:5" x14ac:dyDescent="0.25">
      <c r="A131" s="82" t="s">
        <v>15</v>
      </c>
      <c r="B131" s="175">
        <v>42187</v>
      </c>
      <c r="C131" s="313">
        <v>0.66666666666666663</v>
      </c>
      <c r="D131" s="314">
        <v>684660</v>
      </c>
    </row>
    <row r="132" spans="1:5" x14ac:dyDescent="0.25">
      <c r="A132" s="82" t="s">
        <v>14</v>
      </c>
      <c r="B132" s="175">
        <v>42187</v>
      </c>
      <c r="C132" s="313">
        <v>0.66666666666666663</v>
      </c>
      <c r="D132" s="314">
        <v>481710</v>
      </c>
    </row>
    <row r="133" spans="1:5" x14ac:dyDescent="0.25">
      <c r="A133" s="82" t="s">
        <v>13</v>
      </c>
      <c r="B133" s="175">
        <v>42187</v>
      </c>
      <c r="C133" s="313">
        <v>0.66666666666666663</v>
      </c>
      <c r="D133" s="314">
        <v>817980</v>
      </c>
    </row>
    <row r="134" spans="1:5" x14ac:dyDescent="0.25">
      <c r="A134" s="159" t="s">
        <v>21</v>
      </c>
      <c r="B134" s="39">
        <v>42191</v>
      </c>
      <c r="C134" s="310">
        <v>0.39583333333333331</v>
      </c>
      <c r="D134" s="322"/>
      <c r="E134" s="312" t="s">
        <v>125</v>
      </c>
    </row>
    <row r="135" spans="1:5" x14ac:dyDescent="0.25">
      <c r="A135" s="159" t="s">
        <v>22</v>
      </c>
      <c r="B135" s="39">
        <v>42191</v>
      </c>
      <c r="C135" s="310">
        <v>0.39861111111111108</v>
      </c>
      <c r="D135" s="322"/>
      <c r="E135" s="312" t="s">
        <v>125</v>
      </c>
    </row>
    <row r="136" spans="1:5" x14ac:dyDescent="0.25">
      <c r="A136" s="159" t="s">
        <v>23</v>
      </c>
      <c r="B136" s="39">
        <v>42191</v>
      </c>
      <c r="C136" s="310">
        <v>0.40069444444444446</v>
      </c>
      <c r="D136" s="322"/>
      <c r="E136" s="312" t="s">
        <v>125</v>
      </c>
    </row>
    <row r="137" spans="1:5" x14ac:dyDescent="0.25">
      <c r="A137" s="159" t="s">
        <v>24</v>
      </c>
      <c r="B137" s="39">
        <v>42191</v>
      </c>
      <c r="C137" s="310">
        <v>0.40347222222222223</v>
      </c>
      <c r="D137" s="322"/>
      <c r="E137" s="312" t="s">
        <v>125</v>
      </c>
    </row>
    <row r="138" spans="1:5" x14ac:dyDescent="0.25">
      <c r="A138" s="159" t="s">
        <v>25</v>
      </c>
      <c r="B138" s="39">
        <v>42191</v>
      </c>
      <c r="C138" s="310">
        <v>0.40625</v>
      </c>
      <c r="D138" s="322"/>
      <c r="E138" s="312" t="s">
        <v>125</v>
      </c>
    </row>
    <row r="139" spans="1:5" x14ac:dyDescent="0.25">
      <c r="A139" s="159" t="s">
        <v>26</v>
      </c>
      <c r="B139" s="39">
        <v>42191</v>
      </c>
      <c r="C139" s="310">
        <v>0.40972222222222227</v>
      </c>
      <c r="D139" s="322"/>
      <c r="E139" s="312" t="s">
        <v>125</v>
      </c>
    </row>
    <row r="140" spans="1:5" x14ac:dyDescent="0.25">
      <c r="A140" s="159" t="s">
        <v>27</v>
      </c>
      <c r="B140" s="39">
        <v>42191</v>
      </c>
      <c r="C140" s="310">
        <v>0.41111111111111115</v>
      </c>
      <c r="D140" s="322"/>
      <c r="E140" s="312" t="s">
        <v>125</v>
      </c>
    </row>
    <row r="141" spans="1:5" x14ac:dyDescent="0.25">
      <c r="A141" s="159" t="s">
        <v>28</v>
      </c>
      <c r="B141" s="39">
        <v>42191</v>
      </c>
      <c r="C141" s="310">
        <v>0.4145833333333333</v>
      </c>
      <c r="D141" s="322"/>
      <c r="E141" s="312" t="s">
        <v>125</v>
      </c>
    </row>
    <row r="142" spans="1:5" x14ac:dyDescent="0.25">
      <c r="A142" s="159" t="s">
        <v>29</v>
      </c>
      <c r="B142" s="39">
        <v>42191</v>
      </c>
      <c r="C142" s="310">
        <v>0.41666666666666669</v>
      </c>
      <c r="D142" s="322"/>
      <c r="E142" s="312" t="s">
        <v>125</v>
      </c>
    </row>
    <row r="143" spans="1:5" x14ac:dyDescent="0.25">
      <c r="A143" s="82" t="s">
        <v>16</v>
      </c>
      <c r="B143" s="175">
        <v>42191</v>
      </c>
      <c r="C143" s="313">
        <v>0.44027777777777777</v>
      </c>
      <c r="D143" s="326"/>
      <c r="E143" s="312" t="s">
        <v>125</v>
      </c>
    </row>
    <row r="144" spans="1:5" x14ac:dyDescent="0.25">
      <c r="A144" s="82" t="s">
        <v>17</v>
      </c>
      <c r="B144" s="175">
        <v>42191</v>
      </c>
      <c r="C144" s="313">
        <v>0.44166666666666665</v>
      </c>
      <c r="D144" s="326"/>
      <c r="E144" s="312" t="s">
        <v>125</v>
      </c>
    </row>
    <row r="145" spans="1:5" x14ac:dyDescent="0.25">
      <c r="A145" s="82" t="s">
        <v>18</v>
      </c>
      <c r="B145" s="175">
        <v>42191</v>
      </c>
      <c r="C145" s="313">
        <v>0.44305555555555554</v>
      </c>
      <c r="D145" s="326"/>
      <c r="E145" s="312" t="s">
        <v>125</v>
      </c>
    </row>
    <row r="146" spans="1:5" x14ac:dyDescent="0.25">
      <c r="A146" s="82" t="s">
        <v>19</v>
      </c>
      <c r="B146" s="175">
        <v>42191</v>
      </c>
      <c r="C146" s="313">
        <v>0.44444444444444442</v>
      </c>
      <c r="D146" s="326"/>
      <c r="E146" s="312" t="s">
        <v>125</v>
      </c>
    </row>
    <row r="147" spans="1:5" x14ac:dyDescent="0.25">
      <c r="A147" s="82" t="s">
        <v>15</v>
      </c>
      <c r="B147" s="175">
        <v>42191</v>
      </c>
      <c r="C147" s="313">
        <v>0.43055555555555558</v>
      </c>
      <c r="D147" s="326"/>
      <c r="E147" s="312" t="s">
        <v>125</v>
      </c>
    </row>
    <row r="148" spans="1:5" x14ac:dyDescent="0.25">
      <c r="A148" s="159" t="s">
        <v>21</v>
      </c>
      <c r="B148" s="39">
        <v>42198</v>
      </c>
      <c r="C148" s="319"/>
      <c r="D148" s="311">
        <v>250838</v>
      </c>
      <c r="E148" s="312" t="s">
        <v>126</v>
      </c>
    </row>
    <row r="149" spans="1:5" x14ac:dyDescent="0.25">
      <c r="A149" s="159" t="s">
        <v>23</v>
      </c>
      <c r="B149" s="39">
        <v>42198</v>
      </c>
      <c r="C149" s="319"/>
      <c r="D149" s="311">
        <v>244316</v>
      </c>
      <c r="E149" s="312" t="s">
        <v>126</v>
      </c>
    </row>
    <row r="150" spans="1:5" x14ac:dyDescent="0.25">
      <c r="A150" s="159" t="s">
        <v>27</v>
      </c>
      <c r="B150" s="39">
        <v>42198</v>
      </c>
      <c r="C150" s="319"/>
      <c r="D150" s="311">
        <v>250424</v>
      </c>
      <c r="E150" s="312" t="s">
        <v>126</v>
      </c>
    </row>
    <row r="151" spans="1:5" x14ac:dyDescent="0.25">
      <c r="A151" s="159" t="s">
        <v>29</v>
      </c>
      <c r="B151" s="39">
        <v>42198</v>
      </c>
      <c r="C151" s="319"/>
      <c r="D151" s="311">
        <v>253674</v>
      </c>
      <c r="E151" s="312" t="s">
        <v>126</v>
      </c>
    </row>
    <row r="152" spans="1:5" s="13" customFormat="1" x14ac:dyDescent="0.25">
      <c r="A152" s="92" t="s">
        <v>16</v>
      </c>
      <c r="B152" s="177">
        <v>42198</v>
      </c>
      <c r="C152" s="327"/>
      <c r="D152" s="318">
        <v>421540</v>
      </c>
      <c r="E152" s="328" t="s">
        <v>126</v>
      </c>
    </row>
    <row r="153" spans="1:5" s="13" customFormat="1" x14ac:dyDescent="0.25">
      <c r="A153" s="329" t="s">
        <v>16</v>
      </c>
      <c r="B153" s="330">
        <v>42198</v>
      </c>
      <c r="C153" s="331">
        <v>0.83333333333333337</v>
      </c>
      <c r="D153" s="332">
        <v>421540</v>
      </c>
      <c r="E153" s="333" t="s">
        <v>127</v>
      </c>
    </row>
    <row r="154" spans="1:5" s="13" customFormat="1" x14ac:dyDescent="0.25">
      <c r="A154" s="92" t="s">
        <v>17</v>
      </c>
      <c r="B154" s="177">
        <v>42198</v>
      </c>
      <c r="C154" s="327"/>
      <c r="D154" s="318">
        <v>442380</v>
      </c>
      <c r="E154" s="328" t="s">
        <v>126</v>
      </c>
    </row>
    <row r="155" spans="1:5" s="13" customFormat="1" x14ac:dyDescent="0.25">
      <c r="A155" s="329" t="s">
        <v>17</v>
      </c>
      <c r="B155" s="330">
        <v>42198</v>
      </c>
      <c r="C155" s="331">
        <v>0.83333333333333337</v>
      </c>
      <c r="D155" s="332">
        <v>442380</v>
      </c>
      <c r="E155" s="333" t="s">
        <v>127</v>
      </c>
    </row>
    <row r="156" spans="1:5" s="13" customFormat="1" x14ac:dyDescent="0.25">
      <c r="A156" s="92" t="s">
        <v>18</v>
      </c>
      <c r="B156" s="177">
        <v>42198</v>
      </c>
      <c r="C156" s="327"/>
      <c r="D156" s="318">
        <v>410520</v>
      </c>
      <c r="E156" s="328" t="s">
        <v>126</v>
      </c>
    </row>
    <row r="157" spans="1:5" s="13" customFormat="1" x14ac:dyDescent="0.25">
      <c r="A157" s="329" t="s">
        <v>18</v>
      </c>
      <c r="B157" s="330">
        <v>42198</v>
      </c>
      <c r="C157" s="331">
        <v>0.83333333333333337</v>
      </c>
      <c r="D157" s="332">
        <v>410520</v>
      </c>
      <c r="E157" s="333" t="s">
        <v>127</v>
      </c>
    </row>
    <row r="158" spans="1:5" s="13" customFormat="1" x14ac:dyDescent="0.25">
      <c r="A158" s="92" t="s">
        <v>19</v>
      </c>
      <c r="B158" s="177">
        <v>42198</v>
      </c>
      <c r="C158" s="327"/>
      <c r="D158" s="318">
        <v>437760</v>
      </c>
      <c r="E158" s="328" t="s">
        <v>126</v>
      </c>
    </row>
    <row r="159" spans="1:5" s="13" customFormat="1" x14ac:dyDescent="0.25">
      <c r="A159" s="329" t="s">
        <v>19</v>
      </c>
      <c r="B159" s="330">
        <v>42198</v>
      </c>
      <c r="C159" s="331">
        <v>0.83333333333333337</v>
      </c>
      <c r="D159" s="332">
        <v>437760</v>
      </c>
      <c r="E159" s="333" t="s">
        <v>127</v>
      </c>
    </row>
    <row r="160" spans="1:5" x14ac:dyDescent="0.25">
      <c r="A160" s="92" t="s">
        <v>15</v>
      </c>
      <c r="B160" s="177">
        <v>42198</v>
      </c>
      <c r="C160" s="327"/>
      <c r="D160" s="318">
        <v>684670</v>
      </c>
      <c r="E160" s="328" t="s">
        <v>126</v>
      </c>
    </row>
    <row r="161" spans="1:5" x14ac:dyDescent="0.25">
      <c r="A161" s="329" t="s">
        <v>15</v>
      </c>
      <c r="B161" s="330">
        <v>42198</v>
      </c>
      <c r="C161" s="331">
        <v>0.83333333333333337</v>
      </c>
      <c r="D161" s="332">
        <v>684670</v>
      </c>
      <c r="E161" s="333" t="s">
        <v>127</v>
      </c>
    </row>
    <row r="162" spans="1:5" x14ac:dyDescent="0.25">
      <c r="A162" s="92" t="s">
        <v>14</v>
      </c>
      <c r="B162" s="177">
        <v>42198</v>
      </c>
      <c r="C162" s="327"/>
      <c r="D162" s="318">
        <v>481710</v>
      </c>
      <c r="E162" s="328" t="s">
        <v>126</v>
      </c>
    </row>
    <row r="163" spans="1:5" x14ac:dyDescent="0.25">
      <c r="A163" s="329" t="s">
        <v>14</v>
      </c>
      <c r="B163" s="330">
        <v>42198</v>
      </c>
      <c r="C163" s="331">
        <v>0.83333333333333337</v>
      </c>
      <c r="D163" s="332">
        <v>481710</v>
      </c>
      <c r="E163" s="333" t="s">
        <v>127</v>
      </c>
    </row>
    <row r="164" spans="1:5" x14ac:dyDescent="0.25">
      <c r="A164" s="92" t="s">
        <v>13</v>
      </c>
      <c r="B164" s="177">
        <v>42198</v>
      </c>
      <c r="C164" s="327"/>
      <c r="D164" s="318">
        <v>817980</v>
      </c>
      <c r="E164" s="328" t="s">
        <v>126</v>
      </c>
    </row>
    <row r="165" spans="1:5" x14ac:dyDescent="0.25">
      <c r="A165" s="329" t="s">
        <v>13</v>
      </c>
      <c r="B165" s="330">
        <v>42198</v>
      </c>
      <c r="C165" s="331">
        <v>0.83333333333333337</v>
      </c>
      <c r="D165" s="332">
        <v>817980</v>
      </c>
      <c r="E165" s="333" t="s">
        <v>127</v>
      </c>
    </row>
    <row r="166" spans="1:5" x14ac:dyDescent="0.25">
      <c r="A166" s="159" t="s">
        <v>21</v>
      </c>
      <c r="B166" s="39">
        <v>42200</v>
      </c>
      <c r="C166" s="319"/>
      <c r="D166" s="311">
        <v>263922</v>
      </c>
      <c r="E166" s="312" t="s">
        <v>126</v>
      </c>
    </row>
    <row r="167" spans="1:5" x14ac:dyDescent="0.25">
      <c r="A167" s="159" t="s">
        <v>23</v>
      </c>
      <c r="B167" s="39">
        <v>42200</v>
      </c>
      <c r="C167" s="319"/>
      <c r="D167" s="311">
        <v>256122</v>
      </c>
      <c r="E167" s="312" t="s">
        <v>126</v>
      </c>
    </row>
    <row r="168" spans="1:5" x14ac:dyDescent="0.25">
      <c r="A168" s="159" t="s">
        <v>27</v>
      </c>
      <c r="B168" s="39">
        <v>42200</v>
      </c>
      <c r="C168" s="319"/>
      <c r="D168" s="311">
        <v>257402</v>
      </c>
      <c r="E168" s="312" t="s">
        <v>126</v>
      </c>
    </row>
    <row r="169" spans="1:5" x14ac:dyDescent="0.25">
      <c r="A169" s="159" t="s">
        <v>29</v>
      </c>
      <c r="B169" s="39">
        <v>42200</v>
      </c>
      <c r="C169" s="319"/>
      <c r="D169" s="311">
        <v>266624</v>
      </c>
      <c r="E169" s="312" t="s">
        <v>126</v>
      </c>
    </row>
    <row r="170" spans="1:5" x14ac:dyDescent="0.25">
      <c r="A170" s="329" t="s">
        <v>16</v>
      </c>
      <c r="B170" s="330">
        <v>42200</v>
      </c>
      <c r="C170" s="331">
        <v>0.71180555555555547</v>
      </c>
      <c r="D170" s="332">
        <v>428640</v>
      </c>
      <c r="E170" s="333" t="s">
        <v>128</v>
      </c>
    </row>
    <row r="171" spans="1:5" x14ac:dyDescent="0.25">
      <c r="A171" s="329" t="s">
        <v>17</v>
      </c>
      <c r="B171" s="330">
        <v>42200</v>
      </c>
      <c r="C171" s="331">
        <v>0.71180555555555547</v>
      </c>
      <c r="D171" s="332">
        <v>449320</v>
      </c>
      <c r="E171" s="333" t="s">
        <v>128</v>
      </c>
    </row>
    <row r="172" spans="1:5" x14ac:dyDescent="0.25">
      <c r="A172" s="329" t="s">
        <v>18</v>
      </c>
      <c r="B172" s="330">
        <v>42200</v>
      </c>
      <c r="C172" s="331">
        <v>0.71180555555555547</v>
      </c>
      <c r="D172" s="332">
        <v>417410</v>
      </c>
      <c r="E172" s="333" t="s">
        <v>128</v>
      </c>
    </row>
    <row r="173" spans="1:5" x14ac:dyDescent="0.25">
      <c r="A173" s="329" t="s">
        <v>19</v>
      </c>
      <c r="B173" s="330">
        <v>42200</v>
      </c>
      <c r="C173" s="331">
        <v>0.71180555555555547</v>
      </c>
      <c r="D173" s="332">
        <v>444800</v>
      </c>
      <c r="E173" s="333" t="s">
        <v>128</v>
      </c>
    </row>
    <row r="174" spans="1:5" x14ac:dyDescent="0.25">
      <c r="A174" s="329" t="s">
        <v>15</v>
      </c>
      <c r="B174" s="330">
        <v>42200</v>
      </c>
      <c r="C174" s="331">
        <v>0.71180555555555547</v>
      </c>
      <c r="D174" s="332">
        <v>708230</v>
      </c>
      <c r="E174" s="333" t="s">
        <v>128</v>
      </c>
    </row>
    <row r="175" spans="1:5" x14ac:dyDescent="0.25">
      <c r="A175" s="92" t="s">
        <v>14</v>
      </c>
      <c r="B175" s="177">
        <v>42200</v>
      </c>
      <c r="C175" s="317">
        <v>0.70833333333333337</v>
      </c>
      <c r="D175" s="318">
        <v>495940</v>
      </c>
      <c r="E175" s="328" t="s">
        <v>129</v>
      </c>
    </row>
    <row r="176" spans="1:5" x14ac:dyDescent="0.25">
      <c r="A176" s="92" t="s">
        <v>13</v>
      </c>
      <c r="B176" s="177">
        <v>42200</v>
      </c>
      <c r="C176" s="317">
        <v>0.70972222222222225</v>
      </c>
      <c r="D176" s="318">
        <v>832260</v>
      </c>
      <c r="E176" s="328" t="s">
        <v>129</v>
      </c>
    </row>
    <row r="177" spans="1:4" x14ac:dyDescent="0.25">
      <c r="A177" s="159" t="s">
        <v>21</v>
      </c>
      <c r="B177" s="39">
        <v>42202</v>
      </c>
      <c r="C177" s="315">
        <v>0.61249999999999993</v>
      </c>
      <c r="D177" s="311">
        <v>263922</v>
      </c>
    </row>
    <row r="178" spans="1:4" x14ac:dyDescent="0.25">
      <c r="A178" s="159" t="s">
        <v>23</v>
      </c>
      <c r="B178" s="39">
        <v>42202</v>
      </c>
      <c r="C178" s="315">
        <v>0.61249999999999993</v>
      </c>
      <c r="D178" s="311">
        <v>256122</v>
      </c>
    </row>
    <row r="179" spans="1:4" x14ac:dyDescent="0.25">
      <c r="A179" s="159" t="s">
        <v>27</v>
      </c>
      <c r="B179" s="39">
        <v>42202</v>
      </c>
      <c r="C179" s="315">
        <v>0.61249999999999993</v>
      </c>
      <c r="D179" s="311">
        <v>257402</v>
      </c>
    </row>
    <row r="180" spans="1:4" x14ac:dyDescent="0.25">
      <c r="A180" s="159" t="s">
        <v>29</v>
      </c>
      <c r="B180" s="39">
        <v>42202</v>
      </c>
      <c r="C180" s="315">
        <v>0.61249999999999993</v>
      </c>
      <c r="D180" s="311">
        <v>266624</v>
      </c>
    </row>
    <row r="181" spans="1:4" x14ac:dyDescent="0.25">
      <c r="A181" s="82" t="s">
        <v>16</v>
      </c>
      <c r="B181" s="175">
        <v>42202</v>
      </c>
      <c r="C181" s="317">
        <v>0.64583333333333337</v>
      </c>
      <c r="D181" s="314">
        <v>428800</v>
      </c>
    </row>
    <row r="182" spans="1:4" x14ac:dyDescent="0.25">
      <c r="A182" s="82" t="s">
        <v>17</v>
      </c>
      <c r="B182" s="175">
        <v>42202</v>
      </c>
      <c r="C182" s="317">
        <v>0.64583333333333337</v>
      </c>
      <c r="D182" s="314">
        <v>449400</v>
      </c>
    </row>
    <row r="183" spans="1:4" x14ac:dyDescent="0.25">
      <c r="A183" s="82" t="s">
        <v>18</v>
      </c>
      <c r="B183" s="175">
        <v>42202</v>
      </c>
      <c r="C183" s="317">
        <v>0.64583333333333337</v>
      </c>
      <c r="D183" s="314">
        <v>417420</v>
      </c>
    </row>
    <row r="184" spans="1:4" x14ac:dyDescent="0.25">
      <c r="A184" s="82" t="s">
        <v>19</v>
      </c>
      <c r="B184" s="175">
        <v>42202</v>
      </c>
      <c r="C184" s="317">
        <v>0.64583333333333337</v>
      </c>
      <c r="D184" s="314">
        <v>444870</v>
      </c>
    </row>
    <row r="185" spans="1:4" x14ac:dyDescent="0.25">
      <c r="A185" s="82" t="s">
        <v>15</v>
      </c>
      <c r="B185" s="175">
        <v>42202</v>
      </c>
      <c r="C185" s="317">
        <v>0.69791666666666663</v>
      </c>
      <c r="D185" s="314">
        <v>708230</v>
      </c>
    </row>
    <row r="186" spans="1:4" x14ac:dyDescent="0.25">
      <c r="A186" s="82" t="s">
        <v>14</v>
      </c>
      <c r="B186" s="175">
        <v>42202</v>
      </c>
      <c r="C186" s="317">
        <v>0.60625000000000007</v>
      </c>
      <c r="D186" s="314">
        <v>495940</v>
      </c>
    </row>
    <row r="187" spans="1:4" x14ac:dyDescent="0.25">
      <c r="A187" s="82" t="s">
        <v>13</v>
      </c>
      <c r="B187" s="175">
        <v>42202</v>
      </c>
      <c r="C187" s="317">
        <v>0.60625000000000007</v>
      </c>
      <c r="D187" s="314">
        <v>832260</v>
      </c>
    </row>
    <row r="188" spans="1:4" x14ac:dyDescent="0.25">
      <c r="A188" s="159" t="s">
        <v>21</v>
      </c>
      <c r="B188" s="39">
        <v>42204</v>
      </c>
      <c r="C188" s="310">
        <v>0.68611111111111101</v>
      </c>
      <c r="D188" s="311">
        <v>276704</v>
      </c>
    </row>
    <row r="189" spans="1:4" x14ac:dyDescent="0.25">
      <c r="A189" s="159" t="s">
        <v>23</v>
      </c>
      <c r="B189" s="39">
        <v>42204</v>
      </c>
      <c r="C189" s="310">
        <v>0.68888888888888899</v>
      </c>
      <c r="D189" s="311">
        <v>267346</v>
      </c>
    </row>
    <row r="190" spans="1:4" x14ac:dyDescent="0.25">
      <c r="A190" s="159" t="s">
        <v>27</v>
      </c>
      <c r="B190" s="39">
        <v>42204</v>
      </c>
      <c r="C190" s="310">
        <v>0.69027777777777777</v>
      </c>
      <c r="D190" s="311">
        <v>267455</v>
      </c>
    </row>
    <row r="191" spans="1:4" x14ac:dyDescent="0.25">
      <c r="A191" s="159" t="s">
        <v>29</v>
      </c>
      <c r="B191" s="39">
        <v>42204</v>
      </c>
      <c r="C191" s="310">
        <v>0.69236111111111109</v>
      </c>
      <c r="D191" s="311">
        <v>280903</v>
      </c>
    </row>
    <row r="192" spans="1:4" x14ac:dyDescent="0.25">
      <c r="A192" s="82" t="s">
        <v>16</v>
      </c>
      <c r="B192" s="175">
        <v>42204</v>
      </c>
      <c r="C192" s="313">
        <v>0.67222222222222217</v>
      </c>
      <c r="D192" s="314">
        <v>439760</v>
      </c>
    </row>
    <row r="193" spans="1:4" x14ac:dyDescent="0.25">
      <c r="A193" s="82" t="s">
        <v>17</v>
      </c>
      <c r="B193" s="175">
        <v>42204</v>
      </c>
      <c r="C193" s="313">
        <v>0.6743055555555556</v>
      </c>
      <c r="D193" s="314">
        <v>459550</v>
      </c>
    </row>
    <row r="194" spans="1:4" x14ac:dyDescent="0.25">
      <c r="A194" s="82" t="s">
        <v>18</v>
      </c>
      <c r="B194" s="175">
        <v>42204</v>
      </c>
      <c r="C194" s="313">
        <v>0.67638888888888893</v>
      </c>
      <c r="D194" s="314">
        <v>427660</v>
      </c>
    </row>
    <row r="195" spans="1:4" x14ac:dyDescent="0.25">
      <c r="A195" s="82" t="s">
        <v>19</v>
      </c>
      <c r="B195" s="175">
        <v>42204</v>
      </c>
      <c r="C195" s="313">
        <v>0.6791666666666667</v>
      </c>
      <c r="D195" s="314">
        <v>455950</v>
      </c>
    </row>
    <row r="196" spans="1:4" x14ac:dyDescent="0.25">
      <c r="A196" s="82" t="s">
        <v>15</v>
      </c>
      <c r="B196" s="175">
        <v>42204</v>
      </c>
      <c r="C196" s="313">
        <v>0.73611111111111116</v>
      </c>
      <c r="D196" s="314">
        <v>737420</v>
      </c>
    </row>
    <row r="197" spans="1:4" x14ac:dyDescent="0.25">
      <c r="A197" s="82" t="s">
        <v>14</v>
      </c>
      <c r="B197" s="175">
        <v>42204</v>
      </c>
      <c r="C197" s="313">
        <v>0.7104166666666667</v>
      </c>
      <c r="D197" s="314">
        <v>517340</v>
      </c>
    </row>
    <row r="198" spans="1:4" x14ac:dyDescent="0.25">
      <c r="A198" s="82" t="s">
        <v>13</v>
      </c>
      <c r="B198" s="175">
        <v>42204</v>
      </c>
      <c r="C198" s="313">
        <v>0.71527777777777779</v>
      </c>
      <c r="D198" s="314">
        <v>854850</v>
      </c>
    </row>
    <row r="199" spans="1:4" x14ac:dyDescent="0.25">
      <c r="A199" s="79" t="s">
        <v>21</v>
      </c>
      <c r="B199" s="40">
        <v>42205</v>
      </c>
      <c r="C199" s="315">
        <v>0.37291666666666662</v>
      </c>
      <c r="D199" s="316">
        <v>282270</v>
      </c>
    </row>
    <row r="200" spans="1:4" x14ac:dyDescent="0.25">
      <c r="A200" s="79" t="s">
        <v>23</v>
      </c>
      <c r="B200" s="40">
        <v>42205</v>
      </c>
      <c r="C200" s="315">
        <v>0.37291666666666662</v>
      </c>
      <c r="D200" s="316">
        <v>272175</v>
      </c>
    </row>
    <row r="201" spans="1:4" x14ac:dyDescent="0.25">
      <c r="A201" s="79" t="s">
        <v>27</v>
      </c>
      <c r="B201" s="40">
        <v>42205</v>
      </c>
      <c r="C201" s="315">
        <v>0.37291666666666662</v>
      </c>
      <c r="D201" s="316">
        <v>271676</v>
      </c>
    </row>
    <row r="202" spans="1:4" x14ac:dyDescent="0.25">
      <c r="A202" s="79" t="s">
        <v>29</v>
      </c>
      <c r="B202" s="40">
        <v>42205</v>
      </c>
      <c r="C202" s="315">
        <v>0.37291666666666662</v>
      </c>
      <c r="D202" s="316">
        <v>285608</v>
      </c>
    </row>
    <row r="203" spans="1:4" x14ac:dyDescent="0.25">
      <c r="A203" s="92" t="s">
        <v>16</v>
      </c>
      <c r="B203" s="177">
        <v>42205</v>
      </c>
      <c r="C203" s="317">
        <v>0.37291666666666662</v>
      </c>
      <c r="D203" s="318">
        <v>443790</v>
      </c>
    </row>
    <row r="204" spans="1:4" x14ac:dyDescent="0.25">
      <c r="A204" s="92" t="s">
        <v>17</v>
      </c>
      <c r="B204" s="177">
        <v>42205</v>
      </c>
      <c r="C204" s="317">
        <v>0.37291666666666662</v>
      </c>
      <c r="D204" s="318">
        <v>463630</v>
      </c>
    </row>
    <row r="205" spans="1:4" x14ac:dyDescent="0.25">
      <c r="A205" s="92" t="s">
        <v>18</v>
      </c>
      <c r="B205" s="177">
        <v>42205</v>
      </c>
      <c r="C205" s="317">
        <v>0.37291666666666662</v>
      </c>
      <c r="D205" s="318">
        <v>431410</v>
      </c>
    </row>
    <row r="206" spans="1:4" x14ac:dyDescent="0.25">
      <c r="A206" s="92" t="s">
        <v>19</v>
      </c>
      <c r="B206" s="177">
        <v>42205</v>
      </c>
      <c r="C206" s="317">
        <v>0.37291666666666662</v>
      </c>
      <c r="D206" s="318">
        <v>460130</v>
      </c>
    </row>
    <row r="207" spans="1:4" x14ac:dyDescent="0.25">
      <c r="A207" s="92" t="s">
        <v>15</v>
      </c>
      <c r="B207" s="177">
        <v>42205</v>
      </c>
      <c r="C207" s="317">
        <v>0.37291666666666662</v>
      </c>
      <c r="D207" s="318">
        <v>747640</v>
      </c>
    </row>
    <row r="208" spans="1:4" x14ac:dyDescent="0.25">
      <c r="A208" s="92" t="s">
        <v>14</v>
      </c>
      <c r="B208" s="177">
        <v>42205</v>
      </c>
      <c r="C208" s="317">
        <v>0.37291666666666662</v>
      </c>
      <c r="D208" s="318">
        <v>514960</v>
      </c>
    </row>
    <row r="209" spans="1:4" x14ac:dyDescent="0.25">
      <c r="A209" s="92" t="s">
        <v>13</v>
      </c>
      <c r="B209" s="177">
        <v>42205</v>
      </c>
      <c r="C209" s="317">
        <v>0.37291666666666662</v>
      </c>
      <c r="D209" s="318">
        <v>863030</v>
      </c>
    </row>
    <row r="210" spans="1:4" x14ac:dyDescent="0.25">
      <c r="A210" s="79" t="s">
        <v>21</v>
      </c>
      <c r="B210" s="40">
        <v>42207</v>
      </c>
      <c r="C210" s="315">
        <v>0.66875000000000007</v>
      </c>
      <c r="D210" s="316">
        <v>285537</v>
      </c>
    </row>
    <row r="211" spans="1:4" x14ac:dyDescent="0.25">
      <c r="A211" s="159" t="s">
        <v>23</v>
      </c>
      <c r="B211" s="39">
        <v>42207</v>
      </c>
      <c r="C211" s="310">
        <v>0.6694444444444444</v>
      </c>
      <c r="D211" s="311">
        <v>277149</v>
      </c>
    </row>
    <row r="212" spans="1:4" x14ac:dyDescent="0.25">
      <c r="A212" s="159" t="s">
        <v>27</v>
      </c>
      <c r="B212" s="39">
        <v>42207</v>
      </c>
      <c r="C212" s="310">
        <v>0.67013888888888884</v>
      </c>
      <c r="D212" s="311">
        <v>276462</v>
      </c>
    </row>
    <row r="213" spans="1:4" x14ac:dyDescent="0.25">
      <c r="A213" s="159" t="s">
        <v>29</v>
      </c>
      <c r="B213" s="39">
        <v>42207</v>
      </c>
      <c r="C213" s="310">
        <v>0.67083333333333295</v>
      </c>
      <c r="D213" s="311">
        <v>291705</v>
      </c>
    </row>
    <row r="214" spans="1:4" x14ac:dyDescent="0.25">
      <c r="A214" s="82" t="s">
        <v>16</v>
      </c>
      <c r="B214" s="175">
        <v>42207</v>
      </c>
      <c r="C214" s="313">
        <v>0.67222222222222217</v>
      </c>
      <c r="D214" s="314">
        <v>448520</v>
      </c>
    </row>
    <row r="215" spans="1:4" x14ac:dyDescent="0.25">
      <c r="A215" s="82" t="s">
        <v>17</v>
      </c>
      <c r="B215" s="175">
        <v>42207</v>
      </c>
      <c r="C215" s="313">
        <v>0.67638888888888893</v>
      </c>
      <c r="D215" s="314">
        <v>469890</v>
      </c>
    </row>
    <row r="216" spans="1:4" x14ac:dyDescent="0.25">
      <c r="A216" s="82" t="s">
        <v>18</v>
      </c>
      <c r="B216" s="175">
        <v>42207</v>
      </c>
      <c r="C216" s="313">
        <v>0.68125000000000002</v>
      </c>
      <c r="D216" s="314">
        <v>436270</v>
      </c>
    </row>
    <row r="217" spans="1:4" x14ac:dyDescent="0.25">
      <c r="A217" s="82" t="s">
        <v>19</v>
      </c>
      <c r="B217" s="175">
        <v>42207</v>
      </c>
      <c r="C217" s="313">
        <v>0.68472222222222223</v>
      </c>
      <c r="D217" s="314">
        <v>467060</v>
      </c>
    </row>
    <row r="218" spans="1:4" x14ac:dyDescent="0.25">
      <c r="A218" s="82" t="s">
        <v>15</v>
      </c>
      <c r="B218" s="175">
        <v>42207</v>
      </c>
      <c r="C218" s="313">
        <v>0.62152777777777779</v>
      </c>
      <c r="D218" s="314">
        <v>756320</v>
      </c>
    </row>
    <row r="219" spans="1:4" x14ac:dyDescent="0.25">
      <c r="A219" s="82" t="s">
        <v>14</v>
      </c>
      <c r="B219" s="175">
        <v>42207</v>
      </c>
      <c r="C219" s="313">
        <v>0.6479166666666667</v>
      </c>
      <c r="D219" s="314">
        <v>535580</v>
      </c>
    </row>
    <row r="220" spans="1:4" x14ac:dyDescent="0.25">
      <c r="A220" s="82" t="s">
        <v>13</v>
      </c>
      <c r="B220" s="175">
        <v>42207</v>
      </c>
      <c r="C220" s="313">
        <v>0.65486111111111112</v>
      </c>
      <c r="D220" s="314">
        <v>872280</v>
      </c>
    </row>
    <row r="221" spans="1:4" x14ac:dyDescent="0.25">
      <c r="A221" s="159" t="s">
        <v>21</v>
      </c>
      <c r="B221" s="39">
        <v>42209</v>
      </c>
      <c r="C221" s="310">
        <v>0.4548611111111111</v>
      </c>
      <c r="D221" s="311">
        <v>294209</v>
      </c>
    </row>
    <row r="222" spans="1:4" x14ac:dyDescent="0.25">
      <c r="A222" s="159" t="s">
        <v>23</v>
      </c>
      <c r="B222" s="39">
        <v>42209</v>
      </c>
      <c r="C222" s="310">
        <v>0.45555555555555555</v>
      </c>
      <c r="D222" s="311">
        <v>285680</v>
      </c>
    </row>
    <row r="223" spans="1:4" x14ac:dyDescent="0.25">
      <c r="A223" s="159" t="s">
        <v>27</v>
      </c>
      <c r="B223" s="39">
        <v>42209</v>
      </c>
      <c r="C223" s="310">
        <v>0.45624999999999999</v>
      </c>
      <c r="D223" s="311">
        <v>285116</v>
      </c>
    </row>
    <row r="224" spans="1:4" x14ac:dyDescent="0.25">
      <c r="A224" s="159" t="s">
        <v>29</v>
      </c>
      <c r="B224" s="39">
        <v>42209</v>
      </c>
      <c r="C224" s="310">
        <v>0.45694444444444443</v>
      </c>
      <c r="D224" s="311">
        <v>300380</v>
      </c>
    </row>
    <row r="225" spans="1:4" x14ac:dyDescent="0.25">
      <c r="A225" s="82" t="s">
        <v>16</v>
      </c>
      <c r="B225" s="175">
        <v>42209</v>
      </c>
      <c r="C225" s="313">
        <v>0.44375000000000003</v>
      </c>
      <c r="D225" s="314">
        <v>457960</v>
      </c>
    </row>
    <row r="226" spans="1:4" x14ac:dyDescent="0.25">
      <c r="A226" s="82" t="s">
        <v>17</v>
      </c>
      <c r="B226" s="175">
        <v>42209</v>
      </c>
      <c r="C226" s="313">
        <v>0.4604166666666667</v>
      </c>
      <c r="D226" s="314">
        <v>479220</v>
      </c>
    </row>
    <row r="227" spans="1:4" x14ac:dyDescent="0.25">
      <c r="A227" s="82" t="s">
        <v>18</v>
      </c>
      <c r="B227" s="175">
        <v>42209</v>
      </c>
      <c r="C227" s="313">
        <v>0.46527777777777773</v>
      </c>
      <c r="D227" s="314">
        <v>445620</v>
      </c>
    </row>
    <row r="228" spans="1:4" x14ac:dyDescent="0.25">
      <c r="A228" s="82" t="s">
        <v>19</v>
      </c>
      <c r="B228" s="175">
        <v>42209</v>
      </c>
      <c r="C228" s="313">
        <v>0.47152777777777777</v>
      </c>
      <c r="D228" s="314">
        <v>477090</v>
      </c>
    </row>
    <row r="229" spans="1:4" x14ac:dyDescent="0.25">
      <c r="A229" s="82" t="s">
        <v>15</v>
      </c>
      <c r="B229" s="175">
        <v>42209</v>
      </c>
      <c r="C229" s="313">
        <v>0.45208333333333334</v>
      </c>
      <c r="D229" s="314">
        <v>775840</v>
      </c>
    </row>
    <row r="230" spans="1:4" x14ac:dyDescent="0.25">
      <c r="A230" s="82" t="s">
        <v>14</v>
      </c>
      <c r="B230" s="175">
        <v>42209</v>
      </c>
      <c r="C230" s="313">
        <v>0.43611111111111112</v>
      </c>
      <c r="D230" s="314">
        <v>554780</v>
      </c>
    </row>
    <row r="231" spans="1:4" x14ac:dyDescent="0.25">
      <c r="A231" s="82" t="s">
        <v>13</v>
      </c>
      <c r="B231" s="175">
        <v>42209</v>
      </c>
      <c r="C231" s="313">
        <v>0.44513888888888892</v>
      </c>
      <c r="D231" s="314">
        <v>890800</v>
      </c>
    </row>
    <row r="232" spans="1:4" x14ac:dyDescent="0.25">
      <c r="A232" s="159" t="s">
        <v>21</v>
      </c>
      <c r="B232" s="39">
        <v>42212</v>
      </c>
      <c r="C232" s="310">
        <v>0.40486111111111112</v>
      </c>
      <c r="D232" s="311">
        <v>296553</v>
      </c>
    </row>
    <row r="233" spans="1:4" x14ac:dyDescent="0.25">
      <c r="A233" s="159" t="s">
        <v>23</v>
      </c>
      <c r="B233" s="39">
        <v>42212</v>
      </c>
      <c r="C233" s="310">
        <v>0.4069444444444445</v>
      </c>
      <c r="D233" s="311">
        <v>301499</v>
      </c>
    </row>
    <row r="234" spans="1:4" x14ac:dyDescent="0.25">
      <c r="A234" s="159" t="s">
        <v>27</v>
      </c>
      <c r="B234" s="39">
        <v>42212</v>
      </c>
      <c r="C234" s="310">
        <v>0.40902777777777777</v>
      </c>
      <c r="D234" s="311">
        <v>299365</v>
      </c>
    </row>
    <row r="235" spans="1:4" x14ac:dyDescent="0.25">
      <c r="A235" s="159" t="s">
        <v>29</v>
      </c>
      <c r="B235" s="39">
        <v>42212</v>
      </c>
      <c r="C235" s="310">
        <v>0.41041666666666665</v>
      </c>
      <c r="D235" s="311">
        <v>317513</v>
      </c>
    </row>
    <row r="236" spans="1:4" x14ac:dyDescent="0.25">
      <c r="A236" s="82" t="s">
        <v>16</v>
      </c>
      <c r="B236" s="175">
        <v>42212</v>
      </c>
      <c r="C236" s="313">
        <v>0.4201388888888889</v>
      </c>
      <c r="D236" s="314">
        <v>469190</v>
      </c>
    </row>
    <row r="237" spans="1:4" x14ac:dyDescent="0.25">
      <c r="A237" s="82" t="s">
        <v>17</v>
      </c>
      <c r="B237" s="175">
        <v>42212</v>
      </c>
      <c r="C237" s="313">
        <v>0.42708333333333331</v>
      </c>
      <c r="D237" s="314">
        <v>490450</v>
      </c>
    </row>
    <row r="238" spans="1:4" x14ac:dyDescent="0.25">
      <c r="A238" s="82" t="s">
        <v>18</v>
      </c>
      <c r="B238" s="175">
        <v>42212</v>
      </c>
      <c r="C238" s="313">
        <v>0.43194444444444446</v>
      </c>
      <c r="D238" s="314">
        <v>457840</v>
      </c>
    </row>
    <row r="239" spans="1:4" x14ac:dyDescent="0.25">
      <c r="A239" s="82" t="s">
        <v>19</v>
      </c>
      <c r="B239" s="175">
        <v>42212</v>
      </c>
      <c r="C239" s="313">
        <v>0.4375</v>
      </c>
      <c r="D239" s="314">
        <v>488880</v>
      </c>
    </row>
    <row r="240" spans="1:4" x14ac:dyDescent="0.25">
      <c r="A240" s="82" t="s">
        <v>15</v>
      </c>
      <c r="B240" s="175">
        <v>42212</v>
      </c>
      <c r="C240" s="313">
        <v>0.4152777777777778</v>
      </c>
      <c r="D240" s="314">
        <v>809720</v>
      </c>
    </row>
    <row r="241" spans="1:4" x14ac:dyDescent="0.25">
      <c r="A241" s="82" t="s">
        <v>14</v>
      </c>
      <c r="B241" s="175">
        <v>42212</v>
      </c>
      <c r="C241" s="313">
        <v>0.38194444444444442</v>
      </c>
      <c r="D241" s="314">
        <v>578920</v>
      </c>
    </row>
    <row r="242" spans="1:4" x14ac:dyDescent="0.25">
      <c r="A242" s="82" t="s">
        <v>13</v>
      </c>
      <c r="B242" s="175">
        <v>42212</v>
      </c>
      <c r="C242" s="313">
        <v>0.3888888888888889</v>
      </c>
      <c r="D242" s="314">
        <v>913020</v>
      </c>
    </row>
    <row r="243" spans="1:4" x14ac:dyDescent="0.25">
      <c r="A243" s="159" t="s">
        <v>21</v>
      </c>
      <c r="B243" s="39">
        <v>42214</v>
      </c>
      <c r="C243" s="310">
        <v>0.66736111111111107</v>
      </c>
      <c r="D243" s="311">
        <v>303139</v>
      </c>
    </row>
    <row r="244" spans="1:4" x14ac:dyDescent="0.25">
      <c r="A244" s="159" t="s">
        <v>23</v>
      </c>
      <c r="B244" s="39">
        <v>42214</v>
      </c>
      <c r="C244" s="310">
        <v>0.66875000000000007</v>
      </c>
      <c r="D244" s="311">
        <v>305841</v>
      </c>
    </row>
    <row r="245" spans="1:4" x14ac:dyDescent="0.25">
      <c r="A245" s="159" t="s">
        <v>27</v>
      </c>
      <c r="B245" s="39">
        <v>42214</v>
      </c>
      <c r="C245" s="310">
        <v>0.67083333333333339</v>
      </c>
      <c r="D245" s="311">
        <v>308985</v>
      </c>
    </row>
    <row r="246" spans="1:4" x14ac:dyDescent="0.25">
      <c r="A246" s="159" t="s">
        <v>29</v>
      </c>
      <c r="B246" s="39">
        <v>42214</v>
      </c>
      <c r="C246" s="310">
        <v>0.67013888888888884</v>
      </c>
      <c r="D246" s="311">
        <v>324254</v>
      </c>
    </row>
    <row r="247" spans="1:4" x14ac:dyDescent="0.25">
      <c r="A247" s="82" t="s">
        <v>16</v>
      </c>
      <c r="B247" s="175">
        <v>42214</v>
      </c>
      <c r="C247" s="313">
        <v>0.67499999999999993</v>
      </c>
      <c r="D247" s="314">
        <v>472870</v>
      </c>
    </row>
    <row r="248" spans="1:4" x14ac:dyDescent="0.25">
      <c r="A248" s="82" t="s">
        <v>17</v>
      </c>
      <c r="B248" s="175">
        <v>42214</v>
      </c>
      <c r="C248" s="313">
        <v>0.6791666666666667</v>
      </c>
      <c r="D248" s="314">
        <v>494860</v>
      </c>
    </row>
    <row r="249" spans="1:4" x14ac:dyDescent="0.25">
      <c r="A249" s="82" t="s">
        <v>18</v>
      </c>
      <c r="B249" s="175">
        <v>42214</v>
      </c>
      <c r="C249" s="313">
        <v>0.6694444444444444</v>
      </c>
      <c r="D249" s="314">
        <v>462420</v>
      </c>
    </row>
    <row r="250" spans="1:4" x14ac:dyDescent="0.25">
      <c r="A250" s="82" t="s">
        <v>19</v>
      </c>
      <c r="B250" s="175">
        <v>42214</v>
      </c>
      <c r="C250" s="313">
        <v>0.66805555555555562</v>
      </c>
      <c r="D250" s="314">
        <v>493770</v>
      </c>
    </row>
    <row r="251" spans="1:4" x14ac:dyDescent="0.25">
      <c r="A251" s="82" t="s">
        <v>15</v>
      </c>
      <c r="B251" s="175">
        <v>42214</v>
      </c>
      <c r="C251" s="313">
        <v>0.59027777777777779</v>
      </c>
      <c r="D251" s="314">
        <v>823630</v>
      </c>
    </row>
    <row r="252" spans="1:4" x14ac:dyDescent="0.25">
      <c r="A252" s="82" t="s">
        <v>14</v>
      </c>
      <c r="B252" s="175">
        <v>42214</v>
      </c>
      <c r="C252" s="313">
        <v>0.65138888888888891</v>
      </c>
      <c r="D252" s="314">
        <v>588940</v>
      </c>
    </row>
    <row r="253" spans="1:4" x14ac:dyDescent="0.25">
      <c r="A253" s="82" t="s">
        <v>13</v>
      </c>
      <c r="B253" s="175">
        <v>42214</v>
      </c>
      <c r="C253" s="313">
        <v>0.65902777777777777</v>
      </c>
      <c r="D253" s="314">
        <v>922230</v>
      </c>
    </row>
    <row r="254" spans="1:4" x14ac:dyDescent="0.25">
      <c r="A254" s="159" t="s">
        <v>21</v>
      </c>
      <c r="B254" s="39">
        <v>42215</v>
      </c>
      <c r="C254" s="310">
        <v>0.625</v>
      </c>
      <c r="D254" s="311">
        <v>303144</v>
      </c>
    </row>
    <row r="255" spans="1:4" x14ac:dyDescent="0.25">
      <c r="A255" s="159" t="s">
        <v>23</v>
      </c>
      <c r="B255" s="39">
        <v>42215</v>
      </c>
      <c r="C255" s="310">
        <v>0.61875000000000002</v>
      </c>
      <c r="D255" s="311">
        <v>310012</v>
      </c>
    </row>
    <row r="256" spans="1:4" x14ac:dyDescent="0.25">
      <c r="A256" s="159" t="s">
        <v>27</v>
      </c>
      <c r="B256" s="39">
        <v>42215</v>
      </c>
      <c r="C256" s="310">
        <v>0.61944444444444446</v>
      </c>
      <c r="D256" s="311">
        <v>305847</v>
      </c>
    </row>
    <row r="257" spans="1:4" x14ac:dyDescent="0.25">
      <c r="A257" s="159" t="s">
        <v>29</v>
      </c>
      <c r="B257" s="39">
        <v>42215</v>
      </c>
      <c r="C257" s="310">
        <v>0.62013888888888891</v>
      </c>
      <c r="D257" s="311">
        <v>325713</v>
      </c>
    </row>
    <row r="258" spans="1:4" x14ac:dyDescent="0.25">
      <c r="A258" s="82" t="s">
        <v>15</v>
      </c>
      <c r="B258" s="175">
        <v>42215</v>
      </c>
      <c r="C258" s="313">
        <v>0.61597222222222225</v>
      </c>
      <c r="D258" s="314">
        <v>826110</v>
      </c>
    </row>
    <row r="259" spans="1:4" x14ac:dyDescent="0.25">
      <c r="A259" s="159" t="s">
        <v>21</v>
      </c>
      <c r="B259" s="39">
        <v>42216</v>
      </c>
      <c r="C259" s="310">
        <v>0.52638888888888891</v>
      </c>
      <c r="D259" s="311">
        <v>303694</v>
      </c>
    </row>
    <row r="260" spans="1:4" x14ac:dyDescent="0.25">
      <c r="A260" s="159" t="s">
        <v>23</v>
      </c>
      <c r="B260" s="39">
        <v>42216</v>
      </c>
      <c r="C260" s="310">
        <v>0.52708333333333335</v>
      </c>
      <c r="D260" s="311">
        <v>311010</v>
      </c>
    </row>
    <row r="261" spans="1:4" x14ac:dyDescent="0.25">
      <c r="A261" s="159" t="s">
        <v>27</v>
      </c>
      <c r="B261" s="39">
        <v>42216</v>
      </c>
      <c r="C261" s="310">
        <v>0.52777777777777779</v>
      </c>
      <c r="D261" s="311">
        <v>306063</v>
      </c>
    </row>
    <row r="262" spans="1:4" x14ac:dyDescent="0.25">
      <c r="A262" s="159" t="s">
        <v>29</v>
      </c>
      <c r="B262" s="39">
        <v>42216</v>
      </c>
      <c r="C262" s="310">
        <v>0.52847222222222223</v>
      </c>
      <c r="D262" s="311">
        <v>326104</v>
      </c>
    </row>
    <row r="263" spans="1:4" x14ac:dyDescent="0.25">
      <c r="A263" s="82" t="s">
        <v>16</v>
      </c>
      <c r="B263" s="175">
        <v>42216</v>
      </c>
      <c r="C263" s="313">
        <v>0.52847222222222223</v>
      </c>
      <c r="D263" s="314">
        <v>482770</v>
      </c>
    </row>
    <row r="264" spans="1:4" x14ac:dyDescent="0.25">
      <c r="A264" s="82" t="s">
        <v>17</v>
      </c>
      <c r="B264" s="175">
        <v>42216</v>
      </c>
      <c r="C264" s="313">
        <v>0.53472222222222221</v>
      </c>
      <c r="D264" s="314">
        <v>504630</v>
      </c>
    </row>
    <row r="265" spans="1:4" x14ac:dyDescent="0.25">
      <c r="A265" s="82" t="s">
        <v>18</v>
      </c>
      <c r="B265" s="175">
        <v>42216</v>
      </c>
      <c r="C265" s="313">
        <v>0.5395833333333333</v>
      </c>
      <c r="D265" s="314">
        <v>472270</v>
      </c>
    </row>
    <row r="266" spans="1:4" x14ac:dyDescent="0.25">
      <c r="A266" s="82" t="s">
        <v>19</v>
      </c>
      <c r="B266" s="175">
        <v>42216</v>
      </c>
      <c r="C266" s="313">
        <v>0.54166666666666663</v>
      </c>
      <c r="D266" s="314">
        <v>503940</v>
      </c>
    </row>
    <row r="267" spans="1:4" x14ac:dyDescent="0.25">
      <c r="A267" s="82" t="s">
        <v>15</v>
      </c>
      <c r="B267" s="175">
        <v>42216</v>
      </c>
      <c r="C267" s="313">
        <v>0.57847222222222217</v>
      </c>
      <c r="D267" s="314">
        <v>826110</v>
      </c>
    </row>
    <row r="268" spans="1:4" x14ac:dyDescent="0.25">
      <c r="A268" s="82" t="s">
        <v>14</v>
      </c>
      <c r="B268" s="175">
        <v>42216</v>
      </c>
      <c r="C268" s="313">
        <v>0.50902777777777775</v>
      </c>
      <c r="D268" s="314">
        <v>608740</v>
      </c>
    </row>
    <row r="269" spans="1:4" x14ac:dyDescent="0.25">
      <c r="A269" s="82" t="s">
        <v>13</v>
      </c>
      <c r="B269" s="175">
        <v>42216</v>
      </c>
      <c r="C269" s="313">
        <v>0.5131944444444444</v>
      </c>
      <c r="D269" s="314">
        <v>941200</v>
      </c>
    </row>
    <row r="270" spans="1:4" x14ac:dyDescent="0.25">
      <c r="A270" s="159" t="s">
        <v>21</v>
      </c>
      <c r="B270" s="39">
        <v>42219</v>
      </c>
      <c r="C270" s="310">
        <v>0.44305555555555554</v>
      </c>
      <c r="D270" s="311">
        <v>308084</v>
      </c>
    </row>
    <row r="271" spans="1:4" x14ac:dyDescent="0.25">
      <c r="A271" s="159" t="s">
        <v>22</v>
      </c>
      <c r="B271" s="39">
        <v>42219</v>
      </c>
      <c r="C271" s="310">
        <v>0.51250000000000007</v>
      </c>
      <c r="D271" s="311">
        <v>38829</v>
      </c>
    </row>
    <row r="272" spans="1:4" x14ac:dyDescent="0.25">
      <c r="A272" s="159" t="s">
        <v>23</v>
      </c>
      <c r="B272" s="39">
        <v>42219</v>
      </c>
      <c r="C272" s="310">
        <v>0.44166666666666665</v>
      </c>
      <c r="D272" s="311">
        <v>317738</v>
      </c>
    </row>
    <row r="273" spans="1:4" x14ac:dyDescent="0.25">
      <c r="A273" s="159" t="s">
        <v>24</v>
      </c>
      <c r="B273" s="39">
        <v>42219</v>
      </c>
      <c r="C273" s="310">
        <v>0.51527777777777783</v>
      </c>
      <c r="D273" s="311">
        <v>29847</v>
      </c>
    </row>
    <row r="274" spans="1:4" x14ac:dyDescent="0.25">
      <c r="A274" s="159" t="s">
        <v>25</v>
      </c>
      <c r="B274" s="39">
        <v>42219</v>
      </c>
      <c r="C274" s="310">
        <v>0.51597222222222217</v>
      </c>
      <c r="D274" s="311">
        <v>113488</v>
      </c>
    </row>
    <row r="275" spans="1:4" x14ac:dyDescent="0.25">
      <c r="A275" s="159" t="s">
        <v>26</v>
      </c>
      <c r="B275" s="39">
        <v>42219</v>
      </c>
      <c r="C275" s="310">
        <v>0.51388888888888895</v>
      </c>
      <c r="D275" s="311">
        <v>1559</v>
      </c>
    </row>
    <row r="276" spans="1:4" x14ac:dyDescent="0.25">
      <c r="A276" s="159" t="s">
        <v>27</v>
      </c>
      <c r="B276" s="39">
        <v>42219</v>
      </c>
      <c r="C276" s="310">
        <v>0.44305555555555554</v>
      </c>
      <c r="D276" s="311">
        <v>310346</v>
      </c>
    </row>
    <row r="277" spans="1:4" x14ac:dyDescent="0.25">
      <c r="A277" s="159" t="s">
        <v>28</v>
      </c>
      <c r="B277" s="39">
        <v>42219</v>
      </c>
      <c r="C277" s="310">
        <v>0.51458333333333328</v>
      </c>
      <c r="D277" s="311">
        <v>37279</v>
      </c>
    </row>
    <row r="278" spans="1:4" x14ac:dyDescent="0.25">
      <c r="A278" s="159" t="s">
        <v>29</v>
      </c>
      <c r="B278" s="39">
        <v>42219</v>
      </c>
      <c r="C278" s="310">
        <v>0.44236111111111115</v>
      </c>
      <c r="D278" s="311">
        <v>330690</v>
      </c>
    </row>
    <row r="279" spans="1:4" x14ac:dyDescent="0.25">
      <c r="A279" s="82" t="s">
        <v>16</v>
      </c>
      <c r="B279" s="175">
        <v>42219</v>
      </c>
      <c r="C279" s="313">
        <v>0.52847222222222223</v>
      </c>
      <c r="D279" s="314">
        <v>483390</v>
      </c>
    </row>
    <row r="280" spans="1:4" x14ac:dyDescent="0.25">
      <c r="A280" s="82" t="s">
        <v>17</v>
      </c>
      <c r="B280" s="175">
        <v>42219</v>
      </c>
      <c r="C280" s="313">
        <v>0.52916666666666667</v>
      </c>
      <c r="D280" s="314">
        <v>505160</v>
      </c>
    </row>
    <row r="281" spans="1:4" x14ac:dyDescent="0.25">
      <c r="A281" s="82" t="s">
        <v>18</v>
      </c>
      <c r="B281" s="175">
        <v>42219</v>
      </c>
      <c r="C281" s="313">
        <v>0.53055555555555556</v>
      </c>
      <c r="D281" s="314">
        <v>472770</v>
      </c>
    </row>
    <row r="282" spans="1:4" x14ac:dyDescent="0.25">
      <c r="A282" s="82" t="s">
        <v>19</v>
      </c>
      <c r="B282" s="175">
        <v>42219</v>
      </c>
      <c r="C282" s="313">
        <v>0.52986111111111112</v>
      </c>
      <c r="D282" s="314">
        <v>504350</v>
      </c>
    </row>
    <row r="283" spans="1:4" x14ac:dyDescent="0.25">
      <c r="A283" s="82" t="s">
        <v>15</v>
      </c>
      <c r="B283" s="175">
        <v>42219</v>
      </c>
      <c r="C283" s="313">
        <v>0.45902777777777781</v>
      </c>
      <c r="D283" s="314">
        <v>836300</v>
      </c>
    </row>
    <row r="284" spans="1:4" x14ac:dyDescent="0.25">
      <c r="A284" s="82" t="s">
        <v>14</v>
      </c>
      <c r="B284" s="175">
        <v>42219</v>
      </c>
      <c r="C284" s="313">
        <v>0.49791666666666662</v>
      </c>
      <c r="D284" s="314">
        <v>609820</v>
      </c>
    </row>
    <row r="285" spans="1:4" x14ac:dyDescent="0.25">
      <c r="A285" s="82" t="s">
        <v>13</v>
      </c>
      <c r="B285" s="175">
        <v>42219</v>
      </c>
      <c r="C285" s="313">
        <v>0.50347222222222221</v>
      </c>
      <c r="D285" s="314">
        <v>942240</v>
      </c>
    </row>
    <row r="286" spans="1:4" x14ac:dyDescent="0.25">
      <c r="A286" s="159" t="s">
        <v>21</v>
      </c>
      <c r="B286" s="39">
        <v>42220</v>
      </c>
      <c r="C286" s="310">
        <v>0.54097222222222219</v>
      </c>
      <c r="D286" s="311">
        <v>309182</v>
      </c>
    </row>
    <row r="287" spans="1:4" x14ac:dyDescent="0.25">
      <c r="A287" s="159" t="s">
        <v>22</v>
      </c>
      <c r="B287" s="39">
        <v>42220</v>
      </c>
      <c r="C287" s="310">
        <v>0.54097222222222219</v>
      </c>
      <c r="D287" s="311">
        <v>38829</v>
      </c>
    </row>
    <row r="288" spans="1:4" x14ac:dyDescent="0.25">
      <c r="A288" s="159" t="s">
        <v>23</v>
      </c>
      <c r="B288" s="39">
        <v>42220</v>
      </c>
      <c r="C288" s="310">
        <v>0.54166666666666663</v>
      </c>
      <c r="D288" s="311">
        <v>320537</v>
      </c>
    </row>
    <row r="289" spans="1:4" x14ac:dyDescent="0.25">
      <c r="A289" s="159" t="s">
        <v>24</v>
      </c>
      <c r="B289" s="39">
        <v>42220</v>
      </c>
      <c r="C289" s="310">
        <v>0.54236111111111118</v>
      </c>
      <c r="D289" s="311">
        <v>29847</v>
      </c>
    </row>
    <row r="290" spans="1:4" x14ac:dyDescent="0.25">
      <c r="A290" s="159" t="s">
        <v>25</v>
      </c>
      <c r="B290" s="39">
        <v>42220</v>
      </c>
      <c r="C290" s="310">
        <v>0.54236111111111118</v>
      </c>
      <c r="D290" s="311">
        <v>113448</v>
      </c>
    </row>
    <row r="291" spans="1:4" x14ac:dyDescent="0.25">
      <c r="A291" s="159" t="s">
        <v>26</v>
      </c>
      <c r="B291" s="39">
        <v>42220</v>
      </c>
      <c r="C291" s="310">
        <v>0.54305555555555551</v>
      </c>
      <c r="D291" s="311">
        <v>1559</v>
      </c>
    </row>
    <row r="292" spans="1:4" x14ac:dyDescent="0.25">
      <c r="A292" s="159" t="s">
        <v>27</v>
      </c>
      <c r="B292" s="39">
        <v>42220</v>
      </c>
      <c r="C292" s="310">
        <v>0.54375000000000007</v>
      </c>
      <c r="D292" s="311">
        <v>312401</v>
      </c>
    </row>
    <row r="293" spans="1:4" x14ac:dyDescent="0.25">
      <c r="A293" s="159" t="s">
        <v>28</v>
      </c>
      <c r="B293" s="39">
        <v>42220</v>
      </c>
      <c r="C293" s="310">
        <v>0.5444444444444444</v>
      </c>
      <c r="D293" s="311">
        <v>37279</v>
      </c>
    </row>
    <row r="294" spans="1:4" x14ac:dyDescent="0.25">
      <c r="A294" s="159" t="s">
        <v>29</v>
      </c>
      <c r="B294" s="39">
        <v>42220</v>
      </c>
      <c r="C294" s="310">
        <v>0.5444444444444444</v>
      </c>
      <c r="D294" s="311">
        <v>332391</v>
      </c>
    </row>
    <row r="295" spans="1:4" x14ac:dyDescent="0.25">
      <c r="A295" s="82" t="s">
        <v>16</v>
      </c>
      <c r="B295" s="175">
        <v>42220</v>
      </c>
      <c r="C295" s="313">
        <v>0.55069444444444449</v>
      </c>
      <c r="D295" s="314">
        <v>484150</v>
      </c>
    </row>
    <row r="296" spans="1:4" x14ac:dyDescent="0.25">
      <c r="A296" s="82" t="s">
        <v>17</v>
      </c>
      <c r="B296" s="175">
        <v>42220</v>
      </c>
      <c r="C296" s="313">
        <v>0.55486111111111114</v>
      </c>
      <c r="D296" s="314">
        <v>505390</v>
      </c>
    </row>
    <row r="297" spans="1:4" x14ac:dyDescent="0.25">
      <c r="A297" s="82" t="s">
        <v>18</v>
      </c>
      <c r="B297" s="175">
        <v>42220</v>
      </c>
      <c r="C297" s="313">
        <v>0.55902777777777779</v>
      </c>
      <c r="D297" s="314">
        <v>473790</v>
      </c>
    </row>
    <row r="298" spans="1:4" x14ac:dyDescent="0.25">
      <c r="A298" s="82" t="s">
        <v>19</v>
      </c>
      <c r="B298" s="175">
        <v>42220</v>
      </c>
      <c r="C298" s="313">
        <v>0.56388888888888888</v>
      </c>
      <c r="D298" s="314">
        <v>504940</v>
      </c>
    </row>
    <row r="299" spans="1:4" x14ac:dyDescent="0.25">
      <c r="A299" s="159" t="s">
        <v>21</v>
      </c>
      <c r="B299" s="39">
        <v>42221</v>
      </c>
      <c r="C299" s="310">
        <v>0.4152777777777778</v>
      </c>
      <c r="D299" s="311">
        <v>311281</v>
      </c>
    </row>
    <row r="300" spans="1:4" x14ac:dyDescent="0.25">
      <c r="A300" s="159" t="s">
        <v>23</v>
      </c>
      <c r="B300" s="39">
        <v>42221</v>
      </c>
      <c r="C300" s="310">
        <v>0.41597222222222219</v>
      </c>
      <c r="D300" s="311">
        <v>323379</v>
      </c>
    </row>
    <row r="301" spans="1:4" x14ac:dyDescent="0.25">
      <c r="A301" s="159" t="s">
        <v>27</v>
      </c>
      <c r="B301" s="39">
        <v>42221</v>
      </c>
      <c r="C301" s="310">
        <v>0.4152777777777778</v>
      </c>
      <c r="D301" s="311">
        <v>313975</v>
      </c>
    </row>
    <row r="302" spans="1:4" x14ac:dyDescent="0.25">
      <c r="A302" s="159" t="s">
        <v>29</v>
      </c>
      <c r="B302" s="39">
        <v>42221</v>
      </c>
      <c r="C302" s="310">
        <v>0.4145833333333333</v>
      </c>
      <c r="D302" s="311">
        <v>334284</v>
      </c>
    </row>
    <row r="303" spans="1:4" x14ac:dyDescent="0.25">
      <c r="A303" s="82" t="s">
        <v>16</v>
      </c>
      <c r="B303" s="175">
        <v>42221</v>
      </c>
      <c r="C303" s="313">
        <v>0.41250000000000003</v>
      </c>
      <c r="D303" s="314">
        <v>487050</v>
      </c>
    </row>
    <row r="304" spans="1:4" x14ac:dyDescent="0.25">
      <c r="A304" s="82" t="s">
        <v>17</v>
      </c>
      <c r="B304" s="175">
        <v>42221</v>
      </c>
      <c r="C304" s="313">
        <v>0.41250000000000003</v>
      </c>
      <c r="D304" s="314">
        <v>508130</v>
      </c>
    </row>
    <row r="305" spans="1:4" x14ac:dyDescent="0.25">
      <c r="A305" s="82" t="s">
        <v>18</v>
      </c>
      <c r="B305" s="175">
        <v>42221</v>
      </c>
      <c r="C305" s="313">
        <v>0.41319444444444442</v>
      </c>
      <c r="D305" s="314">
        <v>476500</v>
      </c>
    </row>
    <row r="306" spans="1:4" x14ac:dyDescent="0.25">
      <c r="A306" s="82" t="s">
        <v>19</v>
      </c>
      <c r="B306" s="175">
        <v>42221</v>
      </c>
      <c r="C306" s="313">
        <v>0.41388888888888892</v>
      </c>
      <c r="D306" s="314">
        <v>504940</v>
      </c>
    </row>
    <row r="307" spans="1:4" x14ac:dyDescent="0.25">
      <c r="A307" s="82" t="s">
        <v>15</v>
      </c>
      <c r="B307" s="175">
        <v>42221</v>
      </c>
      <c r="C307" s="313">
        <v>0.41666666666666669</v>
      </c>
      <c r="D307" s="314">
        <v>846720</v>
      </c>
    </row>
    <row r="308" spans="1:4" x14ac:dyDescent="0.25">
      <c r="A308" s="159" t="s">
        <v>21</v>
      </c>
      <c r="B308" s="39">
        <v>42223</v>
      </c>
      <c r="C308" s="310">
        <v>0.35833333333333334</v>
      </c>
      <c r="D308" s="311">
        <v>315607</v>
      </c>
    </row>
    <row r="309" spans="1:4" x14ac:dyDescent="0.25">
      <c r="A309" s="159" t="s">
        <v>22</v>
      </c>
      <c r="B309" s="39">
        <v>42223</v>
      </c>
      <c r="C309" s="310">
        <v>0.37361111111111112</v>
      </c>
      <c r="D309" s="311">
        <v>38854</v>
      </c>
    </row>
    <row r="310" spans="1:4" x14ac:dyDescent="0.25">
      <c r="A310" s="159" t="s">
        <v>23</v>
      </c>
      <c r="B310" s="39">
        <v>42223</v>
      </c>
      <c r="C310" s="310">
        <v>0.3756944444444445</v>
      </c>
      <c r="D310" s="311">
        <v>329258</v>
      </c>
    </row>
    <row r="311" spans="1:4" x14ac:dyDescent="0.25">
      <c r="A311" s="159" t="s">
        <v>24</v>
      </c>
      <c r="B311" s="39">
        <v>42223</v>
      </c>
      <c r="C311" s="310">
        <v>0.36180555555555555</v>
      </c>
      <c r="D311" s="311">
        <v>29979</v>
      </c>
    </row>
    <row r="312" spans="1:4" x14ac:dyDescent="0.25">
      <c r="A312" s="159" t="s">
        <v>25</v>
      </c>
      <c r="B312" s="39">
        <v>42223</v>
      </c>
      <c r="C312" s="310">
        <v>0.37222222222222223</v>
      </c>
      <c r="D312" s="311">
        <v>113528</v>
      </c>
    </row>
    <row r="313" spans="1:4" x14ac:dyDescent="0.25">
      <c r="A313" s="159" t="s">
        <v>26</v>
      </c>
      <c r="B313" s="39">
        <v>42223</v>
      </c>
      <c r="C313" s="310">
        <v>0.37777777777777777</v>
      </c>
      <c r="D313" s="311">
        <v>1577</v>
      </c>
    </row>
    <row r="314" spans="1:4" x14ac:dyDescent="0.25">
      <c r="A314" s="159" t="s">
        <v>27</v>
      </c>
      <c r="B314" s="39">
        <v>42223</v>
      </c>
      <c r="C314" s="310">
        <v>0.36458333333333331</v>
      </c>
      <c r="D314" s="311">
        <v>317269</v>
      </c>
    </row>
    <row r="315" spans="1:4" x14ac:dyDescent="0.25">
      <c r="A315" s="159" t="s">
        <v>28</v>
      </c>
      <c r="B315" s="39">
        <v>42223</v>
      </c>
      <c r="C315" s="310">
        <v>0.37013888888888885</v>
      </c>
      <c r="D315" s="311">
        <v>37406</v>
      </c>
    </row>
    <row r="316" spans="1:4" x14ac:dyDescent="0.25">
      <c r="A316" s="159" t="s">
        <v>29</v>
      </c>
      <c r="B316" s="39">
        <v>42223</v>
      </c>
      <c r="C316" s="310">
        <v>0.37708333333333338</v>
      </c>
      <c r="D316" s="311">
        <v>338543</v>
      </c>
    </row>
    <row r="317" spans="1:4" x14ac:dyDescent="0.25">
      <c r="A317" s="82" t="s">
        <v>16</v>
      </c>
      <c r="B317" s="175">
        <v>42223</v>
      </c>
      <c r="C317" s="313">
        <v>0.38055555555555554</v>
      </c>
      <c r="D317" s="314">
        <v>489540</v>
      </c>
    </row>
    <row r="318" spans="1:4" x14ac:dyDescent="0.25">
      <c r="A318" s="82" t="s">
        <v>17</v>
      </c>
      <c r="B318" s="175">
        <v>42223</v>
      </c>
      <c r="C318" s="313">
        <v>0.38055555555555554</v>
      </c>
      <c r="D318" s="314">
        <v>510260</v>
      </c>
    </row>
    <row r="319" spans="1:4" x14ac:dyDescent="0.25">
      <c r="A319" s="82" t="s">
        <v>18</v>
      </c>
      <c r="B319" s="175">
        <v>42223</v>
      </c>
      <c r="C319" s="313">
        <v>0.38125000000000003</v>
      </c>
      <c r="D319" s="314">
        <v>479040</v>
      </c>
    </row>
    <row r="320" spans="1:4" x14ac:dyDescent="0.25">
      <c r="A320" s="82" t="s">
        <v>19</v>
      </c>
      <c r="B320" s="175">
        <v>42223</v>
      </c>
      <c r="C320" s="313">
        <v>0.37986111111111115</v>
      </c>
      <c r="D320" s="314">
        <v>506800</v>
      </c>
    </row>
    <row r="321" spans="1:4" x14ac:dyDescent="0.25">
      <c r="A321" s="82" t="s">
        <v>15</v>
      </c>
      <c r="B321" s="175">
        <v>42223</v>
      </c>
      <c r="C321" s="313">
        <v>0.39097222222222222</v>
      </c>
      <c r="D321" s="314">
        <v>855840</v>
      </c>
    </row>
    <row r="322" spans="1:4" x14ac:dyDescent="0.25">
      <c r="A322" s="82" t="s">
        <v>14</v>
      </c>
      <c r="B322" s="175">
        <v>42223</v>
      </c>
      <c r="C322" s="313">
        <v>0.64444444444444449</v>
      </c>
      <c r="D322" s="314">
        <v>620570</v>
      </c>
    </row>
    <row r="323" spans="1:4" x14ac:dyDescent="0.25">
      <c r="A323" s="82" t="s">
        <v>13</v>
      </c>
      <c r="B323" s="175">
        <v>42223</v>
      </c>
      <c r="C323" s="313">
        <v>0.65347222222222223</v>
      </c>
      <c r="D323" s="314">
        <v>955820</v>
      </c>
    </row>
    <row r="324" spans="1:4" x14ac:dyDescent="0.25">
      <c r="A324" s="159" t="s">
        <v>21</v>
      </c>
      <c r="B324" s="39">
        <v>42224</v>
      </c>
      <c r="C324" s="310">
        <v>0.3263888888888889</v>
      </c>
      <c r="D324" s="311">
        <v>316346</v>
      </c>
    </row>
    <row r="325" spans="1:4" x14ac:dyDescent="0.25">
      <c r="A325" s="159" t="s">
        <v>22</v>
      </c>
      <c r="B325" s="39">
        <v>42224</v>
      </c>
      <c r="C325" s="310">
        <v>0.3263888888888889</v>
      </c>
      <c r="D325" s="311">
        <v>40155</v>
      </c>
    </row>
    <row r="326" spans="1:4" x14ac:dyDescent="0.25">
      <c r="A326" s="159" t="s">
        <v>23</v>
      </c>
      <c r="B326" s="39">
        <v>42224</v>
      </c>
      <c r="C326" s="310">
        <v>0.32708333333333334</v>
      </c>
      <c r="D326" s="311">
        <v>331256</v>
      </c>
    </row>
    <row r="327" spans="1:4" x14ac:dyDescent="0.25">
      <c r="A327" s="159" t="s">
        <v>24</v>
      </c>
      <c r="B327" s="39">
        <v>42224</v>
      </c>
      <c r="C327" s="310">
        <v>0.32847222222222222</v>
      </c>
      <c r="D327" s="311">
        <v>38837</v>
      </c>
    </row>
    <row r="328" spans="1:4" x14ac:dyDescent="0.25">
      <c r="A328" s="159" t="s">
        <v>25</v>
      </c>
      <c r="B328" s="39">
        <v>42224</v>
      </c>
      <c r="C328" s="310">
        <v>0.32708333333333334</v>
      </c>
      <c r="D328" s="311">
        <v>114947</v>
      </c>
    </row>
    <row r="329" spans="1:4" x14ac:dyDescent="0.25">
      <c r="A329" s="159" t="s">
        <v>27</v>
      </c>
      <c r="B329" s="39">
        <v>42224</v>
      </c>
      <c r="C329" s="310">
        <v>0.32847222222222222</v>
      </c>
      <c r="D329" s="311">
        <v>319139</v>
      </c>
    </row>
    <row r="330" spans="1:4" x14ac:dyDescent="0.25">
      <c r="A330" s="159" t="s">
        <v>28</v>
      </c>
      <c r="B330" s="39">
        <v>42224</v>
      </c>
      <c r="C330" s="310">
        <v>0.32916666666666666</v>
      </c>
      <c r="D330" s="311">
        <v>39192</v>
      </c>
    </row>
    <row r="331" spans="1:4" x14ac:dyDescent="0.25">
      <c r="A331" s="159" t="s">
        <v>29</v>
      </c>
      <c r="B331" s="39">
        <v>42224</v>
      </c>
      <c r="C331" s="310">
        <v>0.32916666666666666</v>
      </c>
      <c r="D331" s="311">
        <v>339567</v>
      </c>
    </row>
    <row r="332" spans="1:4" x14ac:dyDescent="0.25">
      <c r="A332" s="82" t="s">
        <v>16</v>
      </c>
      <c r="B332" s="175">
        <v>42224</v>
      </c>
      <c r="C332" s="313">
        <v>0.33055555555555555</v>
      </c>
      <c r="D332" s="314">
        <v>491900</v>
      </c>
    </row>
    <row r="333" spans="1:4" x14ac:dyDescent="0.25">
      <c r="A333" s="82" t="s">
        <v>17</v>
      </c>
      <c r="B333" s="175">
        <v>42224</v>
      </c>
      <c r="C333" s="313">
        <v>0.33055555555555555</v>
      </c>
      <c r="D333" s="314">
        <v>512990</v>
      </c>
    </row>
    <row r="334" spans="1:4" x14ac:dyDescent="0.25">
      <c r="A334" s="82" t="s">
        <v>18</v>
      </c>
      <c r="B334" s="175">
        <v>42224</v>
      </c>
      <c r="C334" s="313">
        <v>0.3298611111111111</v>
      </c>
      <c r="D334" s="314">
        <v>481800</v>
      </c>
    </row>
    <row r="335" spans="1:4" x14ac:dyDescent="0.25">
      <c r="A335" s="82" t="s">
        <v>19</v>
      </c>
      <c r="B335" s="175">
        <v>42224</v>
      </c>
      <c r="C335" s="313">
        <v>0.3298611111111111</v>
      </c>
      <c r="D335" s="314">
        <v>509510</v>
      </c>
    </row>
    <row r="336" spans="1:4" x14ac:dyDescent="0.25">
      <c r="A336" s="82" t="s">
        <v>15</v>
      </c>
      <c r="B336" s="175">
        <v>42224</v>
      </c>
      <c r="C336" s="313">
        <v>0.3840277777777778</v>
      </c>
      <c r="D336" s="314">
        <v>861530</v>
      </c>
    </row>
    <row r="337" spans="1:4" x14ac:dyDescent="0.25">
      <c r="A337" s="159" t="s">
        <v>21</v>
      </c>
      <c r="B337" s="39">
        <v>42226</v>
      </c>
      <c r="C337" s="310">
        <v>0.57916666666666672</v>
      </c>
      <c r="D337" s="311">
        <v>318427</v>
      </c>
    </row>
    <row r="338" spans="1:4" x14ac:dyDescent="0.25">
      <c r="A338" s="159" t="s">
        <v>22</v>
      </c>
      <c r="B338" s="39">
        <v>42226</v>
      </c>
      <c r="C338" s="310">
        <v>0.57986111111111105</v>
      </c>
      <c r="D338" s="311">
        <v>45517</v>
      </c>
    </row>
    <row r="339" spans="1:4" x14ac:dyDescent="0.25">
      <c r="A339" s="159" t="s">
        <v>23</v>
      </c>
      <c r="B339" s="39">
        <v>42226</v>
      </c>
      <c r="C339" s="310">
        <v>0.5805555555555556</v>
      </c>
      <c r="D339" s="311">
        <v>339201</v>
      </c>
    </row>
    <row r="340" spans="1:4" x14ac:dyDescent="0.25">
      <c r="A340" s="159" t="s">
        <v>24</v>
      </c>
      <c r="B340" s="39">
        <v>42226</v>
      </c>
      <c r="C340" s="310">
        <v>0.58124999999999993</v>
      </c>
      <c r="D340" s="311">
        <v>69853</v>
      </c>
    </row>
    <row r="341" spans="1:4" x14ac:dyDescent="0.25">
      <c r="A341" s="159" t="s">
        <v>25</v>
      </c>
      <c r="B341" s="39">
        <v>42226</v>
      </c>
      <c r="C341" s="310">
        <v>0.58194444444444449</v>
      </c>
      <c r="D341" s="311">
        <v>119447</v>
      </c>
    </row>
    <row r="342" spans="1:4" x14ac:dyDescent="0.25">
      <c r="A342" s="159" t="s">
        <v>27</v>
      </c>
      <c r="B342" s="39">
        <v>42226</v>
      </c>
      <c r="C342" s="310">
        <v>0.58263888888888882</v>
      </c>
      <c r="D342" s="311">
        <v>323908</v>
      </c>
    </row>
    <row r="343" spans="1:4" x14ac:dyDescent="0.25">
      <c r="A343" s="159" t="s">
        <v>28</v>
      </c>
      <c r="B343" s="39">
        <v>42226</v>
      </c>
      <c r="C343" s="310">
        <v>0.58333333333333337</v>
      </c>
      <c r="D343" s="311">
        <v>44388</v>
      </c>
    </row>
    <row r="344" spans="1:4" x14ac:dyDescent="0.25">
      <c r="A344" s="159" t="s">
        <v>29</v>
      </c>
      <c r="B344" s="39">
        <v>42226</v>
      </c>
      <c r="C344" s="310">
        <v>0.58402777777777781</v>
      </c>
      <c r="D344" s="311">
        <v>344319</v>
      </c>
    </row>
    <row r="345" spans="1:4" x14ac:dyDescent="0.25">
      <c r="A345" s="82" t="s">
        <v>16</v>
      </c>
      <c r="B345" s="175">
        <v>42226</v>
      </c>
      <c r="C345" s="313">
        <v>0.59375</v>
      </c>
      <c r="D345" s="314">
        <v>497930</v>
      </c>
    </row>
    <row r="346" spans="1:4" x14ac:dyDescent="0.25">
      <c r="A346" s="82" t="s">
        <v>17</v>
      </c>
      <c r="B346" s="175">
        <v>42226</v>
      </c>
      <c r="C346" s="313">
        <v>0.59513888888888888</v>
      </c>
      <c r="D346" s="314">
        <v>518970</v>
      </c>
    </row>
    <row r="347" spans="1:4" x14ac:dyDescent="0.25">
      <c r="A347" s="82" t="s">
        <v>18</v>
      </c>
      <c r="B347" s="175">
        <v>42226</v>
      </c>
      <c r="C347" s="313">
        <v>0.59652777777777777</v>
      </c>
      <c r="D347" s="314">
        <v>488440</v>
      </c>
    </row>
    <row r="348" spans="1:4" x14ac:dyDescent="0.25">
      <c r="A348" s="82" t="s">
        <v>19</v>
      </c>
      <c r="B348" s="175">
        <v>42226</v>
      </c>
      <c r="C348" s="313">
        <v>0.59791666666666665</v>
      </c>
      <c r="D348" s="314">
        <v>515020</v>
      </c>
    </row>
    <row r="349" spans="1:4" x14ac:dyDescent="0.25">
      <c r="A349" s="82" t="s">
        <v>15</v>
      </c>
      <c r="B349" s="175">
        <v>42226</v>
      </c>
      <c r="C349" s="313">
        <v>0.57638888888888895</v>
      </c>
      <c r="D349" s="314">
        <v>879500</v>
      </c>
    </row>
    <row r="350" spans="1:4" x14ac:dyDescent="0.25">
      <c r="A350" s="82" t="s">
        <v>14</v>
      </c>
      <c r="B350" s="175">
        <v>42226</v>
      </c>
      <c r="C350" s="313">
        <v>0.70138888888888884</v>
      </c>
      <c r="D350" s="314">
        <v>636070</v>
      </c>
    </row>
    <row r="351" spans="1:4" x14ac:dyDescent="0.25">
      <c r="A351" s="82" t="s">
        <v>13</v>
      </c>
      <c r="B351" s="175">
        <v>42226</v>
      </c>
      <c r="C351" s="313">
        <v>0.70972222222222225</v>
      </c>
      <c r="D351" s="314">
        <v>975460</v>
      </c>
    </row>
    <row r="352" spans="1:4" x14ac:dyDescent="0.25">
      <c r="A352" s="159" t="s">
        <v>21</v>
      </c>
      <c r="B352" s="39">
        <v>42228</v>
      </c>
      <c r="C352" s="310">
        <v>0.35069444444444442</v>
      </c>
      <c r="D352" s="311">
        <v>322994</v>
      </c>
    </row>
    <row r="353" spans="1:4" x14ac:dyDescent="0.25">
      <c r="A353" s="159" t="s">
        <v>22</v>
      </c>
      <c r="B353" s="39">
        <v>42228</v>
      </c>
      <c r="C353" s="310">
        <v>0.35138888888888892</v>
      </c>
      <c r="D353" s="311">
        <v>51660</v>
      </c>
    </row>
    <row r="354" spans="1:4" x14ac:dyDescent="0.25">
      <c r="A354" s="159" t="s">
        <v>23</v>
      </c>
      <c r="B354" s="39">
        <v>42228</v>
      </c>
      <c r="C354" s="310">
        <v>0.3520833333333333</v>
      </c>
      <c r="D354" s="311">
        <v>347195</v>
      </c>
    </row>
    <row r="355" spans="1:4" x14ac:dyDescent="0.25">
      <c r="A355" s="159" t="s">
        <v>25</v>
      </c>
      <c r="B355" s="39">
        <v>42228</v>
      </c>
      <c r="C355" s="310">
        <v>0.3527777777777778</v>
      </c>
      <c r="D355" s="311">
        <v>137565</v>
      </c>
    </row>
    <row r="356" spans="1:4" x14ac:dyDescent="0.25">
      <c r="A356" s="159" t="s">
        <v>27</v>
      </c>
      <c r="B356" s="39">
        <v>42228</v>
      </c>
      <c r="C356" s="310">
        <v>0.3527777777777778</v>
      </c>
      <c r="D356" s="311">
        <v>330918</v>
      </c>
    </row>
    <row r="357" spans="1:4" x14ac:dyDescent="0.25">
      <c r="A357" s="159" t="s">
        <v>28</v>
      </c>
      <c r="B357" s="39">
        <v>42228</v>
      </c>
      <c r="C357" s="310">
        <v>0.35347222222222219</v>
      </c>
      <c r="D357" s="311">
        <v>51474</v>
      </c>
    </row>
    <row r="358" spans="1:4" x14ac:dyDescent="0.25">
      <c r="A358" s="159" t="s">
        <v>29</v>
      </c>
      <c r="B358" s="39">
        <v>42228</v>
      </c>
      <c r="C358" s="310">
        <v>0.35416666666666669</v>
      </c>
      <c r="D358" s="311">
        <v>351863</v>
      </c>
    </row>
    <row r="359" spans="1:4" x14ac:dyDescent="0.25">
      <c r="A359" s="82" t="s">
        <v>16</v>
      </c>
      <c r="B359" s="175">
        <v>42228</v>
      </c>
      <c r="C359" s="313">
        <v>0.35555555555555557</v>
      </c>
      <c r="D359" s="314">
        <v>507240</v>
      </c>
    </row>
    <row r="360" spans="1:4" x14ac:dyDescent="0.25">
      <c r="A360" s="82" t="s">
        <v>17</v>
      </c>
      <c r="B360" s="175">
        <v>42228</v>
      </c>
      <c r="C360" s="313">
        <v>0.35625000000000001</v>
      </c>
      <c r="D360" s="314">
        <v>528780</v>
      </c>
    </row>
    <row r="361" spans="1:4" x14ac:dyDescent="0.25">
      <c r="A361" s="82" t="s">
        <v>18</v>
      </c>
      <c r="B361" s="175">
        <v>42228</v>
      </c>
      <c r="C361" s="313">
        <v>0.35486111111111113</v>
      </c>
      <c r="D361" s="314">
        <v>497230</v>
      </c>
    </row>
    <row r="362" spans="1:4" x14ac:dyDescent="0.25">
      <c r="A362" s="82" t="s">
        <v>19</v>
      </c>
      <c r="B362" s="175">
        <v>42228</v>
      </c>
      <c r="C362" s="313">
        <v>0.35486111111111113</v>
      </c>
      <c r="D362" s="314">
        <v>525230</v>
      </c>
    </row>
    <row r="363" spans="1:4" x14ac:dyDescent="0.25">
      <c r="A363" s="82" t="s">
        <v>15</v>
      </c>
      <c r="B363" s="175">
        <v>42228</v>
      </c>
      <c r="C363" s="313">
        <v>0.34722222222222227</v>
      </c>
      <c r="D363" s="314">
        <v>914730</v>
      </c>
    </row>
    <row r="364" spans="1:4" x14ac:dyDescent="0.25">
      <c r="A364" s="82" t="s">
        <v>14</v>
      </c>
      <c r="B364" s="175">
        <v>42228</v>
      </c>
      <c r="C364" s="313">
        <v>0.35972222222222222</v>
      </c>
      <c r="D364" s="314">
        <v>654070</v>
      </c>
    </row>
    <row r="365" spans="1:4" x14ac:dyDescent="0.25">
      <c r="A365" s="82" t="s">
        <v>13</v>
      </c>
      <c r="B365" s="175">
        <v>42228</v>
      </c>
      <c r="C365" s="313">
        <v>0.36388888888888887</v>
      </c>
      <c r="D365" s="314">
        <v>993940</v>
      </c>
    </row>
    <row r="366" spans="1:4" x14ac:dyDescent="0.25">
      <c r="A366" s="92" t="s">
        <v>15</v>
      </c>
      <c r="B366" s="177">
        <v>42229</v>
      </c>
      <c r="C366" s="317">
        <v>0.38055555555555554</v>
      </c>
      <c r="D366" s="318">
        <v>926130</v>
      </c>
    </row>
    <row r="367" spans="1:4" x14ac:dyDescent="0.25">
      <c r="A367" s="92" t="s">
        <v>14</v>
      </c>
      <c r="B367" s="177">
        <v>42229</v>
      </c>
      <c r="C367" s="317">
        <v>0.39513888888888887</v>
      </c>
      <c r="D367" s="318">
        <v>657540</v>
      </c>
    </row>
    <row r="368" spans="1:4" x14ac:dyDescent="0.25">
      <c r="A368" s="92" t="s">
        <v>13</v>
      </c>
      <c r="B368" s="177">
        <v>42229</v>
      </c>
      <c r="C368" s="317">
        <v>0.40277777777777773</v>
      </c>
      <c r="D368" s="318">
        <v>997450</v>
      </c>
    </row>
    <row r="369" spans="1:4" x14ac:dyDescent="0.25">
      <c r="A369" s="159" t="s">
        <v>21</v>
      </c>
      <c r="B369" s="39">
        <v>42230</v>
      </c>
      <c r="C369" s="310">
        <v>0.44375000000000003</v>
      </c>
      <c r="D369" s="311">
        <v>330367</v>
      </c>
    </row>
    <row r="370" spans="1:4" x14ac:dyDescent="0.25">
      <c r="A370" s="159" t="s">
        <v>22</v>
      </c>
      <c r="B370" s="39">
        <v>42230</v>
      </c>
      <c r="C370" s="310">
        <v>0.44444444444444442</v>
      </c>
      <c r="D370" s="311">
        <v>56778</v>
      </c>
    </row>
    <row r="371" spans="1:4" x14ac:dyDescent="0.25">
      <c r="A371" s="159" t="s">
        <v>23</v>
      </c>
      <c r="B371" s="39">
        <v>42230</v>
      </c>
      <c r="C371" s="310">
        <v>0.44444444444444442</v>
      </c>
      <c r="D371" s="311">
        <v>356117</v>
      </c>
    </row>
    <row r="372" spans="1:4" x14ac:dyDescent="0.25">
      <c r="A372" s="159" t="s">
        <v>25</v>
      </c>
      <c r="B372" s="39">
        <v>42230</v>
      </c>
      <c r="C372" s="310">
        <v>0.44513888888888892</v>
      </c>
      <c r="D372" s="311">
        <v>153320</v>
      </c>
    </row>
    <row r="373" spans="1:4" x14ac:dyDescent="0.25">
      <c r="A373" s="159" t="s">
        <v>27</v>
      </c>
      <c r="B373" s="39">
        <v>42230</v>
      </c>
      <c r="C373" s="310">
        <v>0.4465277777777778</v>
      </c>
      <c r="D373" s="311">
        <v>337838</v>
      </c>
    </row>
    <row r="374" spans="1:4" x14ac:dyDescent="0.25">
      <c r="A374" s="159" t="s">
        <v>28</v>
      </c>
      <c r="B374" s="39">
        <v>42230</v>
      </c>
      <c r="C374" s="310">
        <v>0.4465277777777778</v>
      </c>
      <c r="D374" s="311">
        <v>57363</v>
      </c>
    </row>
    <row r="375" spans="1:4" x14ac:dyDescent="0.25">
      <c r="A375" s="159" t="s">
        <v>29</v>
      </c>
      <c r="B375" s="39">
        <v>42230</v>
      </c>
      <c r="C375" s="310">
        <v>0.44722222222222219</v>
      </c>
      <c r="D375" s="311">
        <v>360471</v>
      </c>
    </row>
    <row r="376" spans="1:4" x14ac:dyDescent="0.25">
      <c r="A376" s="82" t="s">
        <v>16</v>
      </c>
      <c r="B376" s="175">
        <v>42230</v>
      </c>
      <c r="C376" s="313">
        <v>0.4458333333333333</v>
      </c>
      <c r="D376" s="314">
        <v>512420</v>
      </c>
    </row>
    <row r="377" spans="1:4" x14ac:dyDescent="0.25">
      <c r="A377" s="82" t="s">
        <v>17</v>
      </c>
      <c r="B377" s="175">
        <v>42230</v>
      </c>
      <c r="C377" s="313">
        <v>0.44513888888888892</v>
      </c>
      <c r="D377" s="314">
        <v>534420</v>
      </c>
    </row>
    <row r="378" spans="1:4" x14ac:dyDescent="0.25">
      <c r="A378" s="82" t="s">
        <v>18</v>
      </c>
      <c r="B378" s="175">
        <v>42230</v>
      </c>
      <c r="C378" s="313">
        <v>0.4465277777777778</v>
      </c>
      <c r="D378" s="314">
        <v>502520</v>
      </c>
    </row>
    <row r="379" spans="1:4" x14ac:dyDescent="0.25">
      <c r="A379" s="82" t="s">
        <v>19</v>
      </c>
      <c r="B379" s="175">
        <v>42230</v>
      </c>
      <c r="C379" s="313">
        <v>0.4465277777777778</v>
      </c>
      <c r="D379" s="314">
        <v>531830</v>
      </c>
    </row>
    <row r="380" spans="1:4" x14ac:dyDescent="0.25">
      <c r="A380" s="82" t="s">
        <v>15</v>
      </c>
      <c r="B380" s="175">
        <v>42230</v>
      </c>
      <c r="C380" s="313">
        <v>0.44166666666666665</v>
      </c>
      <c r="D380" s="314">
        <v>946610</v>
      </c>
    </row>
    <row r="381" spans="1:4" x14ac:dyDescent="0.25">
      <c r="A381" s="82" t="s">
        <v>14</v>
      </c>
      <c r="B381" s="175">
        <v>42230</v>
      </c>
      <c r="C381" s="313">
        <v>0.45277777777777778</v>
      </c>
      <c r="D381" s="314">
        <v>666970</v>
      </c>
    </row>
    <row r="382" spans="1:4" x14ac:dyDescent="0.25">
      <c r="A382" s="82" t="s">
        <v>13</v>
      </c>
      <c r="B382" s="175">
        <v>42230</v>
      </c>
      <c r="C382" s="313">
        <v>0.45763888888888887</v>
      </c>
      <c r="D382" s="314">
        <v>1006010</v>
      </c>
    </row>
    <row r="383" spans="1:4" x14ac:dyDescent="0.25">
      <c r="A383" s="159" t="s">
        <v>21</v>
      </c>
      <c r="B383" s="39">
        <v>42233</v>
      </c>
      <c r="C383" s="310">
        <v>0.42152777777777778</v>
      </c>
      <c r="D383" s="311">
        <v>337393</v>
      </c>
    </row>
    <row r="384" spans="1:4" x14ac:dyDescent="0.25">
      <c r="A384" s="159" t="s">
        <v>22</v>
      </c>
      <c r="B384" s="39">
        <v>42233</v>
      </c>
      <c r="C384" s="310">
        <v>0.42152777777777778</v>
      </c>
      <c r="D384" s="311">
        <v>66310</v>
      </c>
    </row>
    <row r="385" spans="1:4" x14ac:dyDescent="0.25">
      <c r="A385" s="159" t="s">
        <v>23</v>
      </c>
      <c r="B385" s="39">
        <v>42233</v>
      </c>
      <c r="C385" s="310">
        <v>0.42222222222222222</v>
      </c>
      <c r="D385" s="311">
        <v>369035</v>
      </c>
    </row>
    <row r="386" spans="1:4" x14ac:dyDescent="0.25">
      <c r="A386" s="159" t="s">
        <v>25</v>
      </c>
      <c r="B386" s="39">
        <v>42233</v>
      </c>
      <c r="C386" s="310">
        <v>0.42499999999999999</v>
      </c>
      <c r="D386" s="311">
        <v>177401</v>
      </c>
    </row>
    <row r="387" spans="1:4" x14ac:dyDescent="0.25">
      <c r="A387" s="159" t="s">
        <v>27</v>
      </c>
      <c r="B387" s="39">
        <v>42233</v>
      </c>
      <c r="C387" s="310">
        <v>0.42569444444444443</v>
      </c>
      <c r="D387" s="311">
        <v>348361</v>
      </c>
    </row>
    <row r="388" spans="1:4" x14ac:dyDescent="0.25">
      <c r="A388" s="159" t="s">
        <v>28</v>
      </c>
      <c r="B388" s="39">
        <v>42233</v>
      </c>
      <c r="C388" s="310">
        <v>0.42569444444444443</v>
      </c>
      <c r="D388" s="311">
        <v>651451</v>
      </c>
    </row>
    <row r="389" spans="1:4" x14ac:dyDescent="0.25">
      <c r="A389" s="159" t="s">
        <v>29</v>
      </c>
      <c r="B389" s="39">
        <v>42233</v>
      </c>
      <c r="C389" s="310">
        <v>0.42638888888888887</v>
      </c>
      <c r="D389" s="311">
        <v>372195</v>
      </c>
    </row>
    <row r="390" spans="1:4" x14ac:dyDescent="0.25">
      <c r="A390" s="82" t="s">
        <v>16</v>
      </c>
      <c r="B390" s="175">
        <v>42233</v>
      </c>
      <c r="C390" s="313">
        <v>0.42291666666666666</v>
      </c>
      <c r="D390" s="314">
        <v>527540</v>
      </c>
    </row>
    <row r="391" spans="1:4" x14ac:dyDescent="0.25">
      <c r="A391" s="82" t="s">
        <v>17</v>
      </c>
      <c r="B391" s="175">
        <v>42233</v>
      </c>
      <c r="C391" s="313">
        <v>0.42291666666666666</v>
      </c>
      <c r="D391" s="314">
        <v>549830</v>
      </c>
    </row>
    <row r="392" spans="1:4" x14ac:dyDescent="0.25">
      <c r="A392" s="82" t="s">
        <v>18</v>
      </c>
      <c r="B392" s="175">
        <v>42233</v>
      </c>
      <c r="C392" s="313">
        <v>0.4236111111111111</v>
      </c>
      <c r="D392" s="314">
        <v>517060</v>
      </c>
    </row>
    <row r="393" spans="1:4" x14ac:dyDescent="0.25">
      <c r="A393" s="82" t="s">
        <v>19</v>
      </c>
      <c r="B393" s="175">
        <v>42233</v>
      </c>
      <c r="C393" s="313">
        <v>0.42430555555555555</v>
      </c>
      <c r="D393" s="314">
        <v>549060</v>
      </c>
    </row>
    <row r="394" spans="1:4" x14ac:dyDescent="0.25">
      <c r="A394" s="82" t="s">
        <v>15</v>
      </c>
      <c r="B394" s="175">
        <v>42233</v>
      </c>
      <c r="C394" s="313">
        <v>0.41736111111111113</v>
      </c>
      <c r="D394" s="314">
        <v>996670</v>
      </c>
    </row>
    <row r="395" spans="1:4" x14ac:dyDescent="0.25">
      <c r="A395" s="82" t="s">
        <v>14</v>
      </c>
      <c r="B395" s="175">
        <v>42233</v>
      </c>
      <c r="C395" s="313">
        <v>0.43611111111111112</v>
      </c>
      <c r="D395" s="314">
        <v>701370</v>
      </c>
    </row>
    <row r="396" spans="1:4" x14ac:dyDescent="0.25">
      <c r="A396" s="82" t="s">
        <v>13</v>
      </c>
      <c r="B396" s="175">
        <v>42233</v>
      </c>
      <c r="C396" s="313">
        <v>0.44930555555555557</v>
      </c>
      <c r="D396" s="314">
        <v>1032590</v>
      </c>
    </row>
    <row r="397" spans="1:4" x14ac:dyDescent="0.25">
      <c r="A397" s="159" t="s">
        <v>21</v>
      </c>
      <c r="B397" s="39">
        <v>42235</v>
      </c>
      <c r="C397" s="310">
        <v>0.57430555555555551</v>
      </c>
      <c r="D397" s="311">
        <v>340849</v>
      </c>
    </row>
    <row r="398" spans="1:4" x14ac:dyDescent="0.25">
      <c r="A398" s="159" t="s">
        <v>22</v>
      </c>
      <c r="B398" s="39">
        <v>42235</v>
      </c>
      <c r="C398" s="310">
        <v>0.57430555555555551</v>
      </c>
      <c r="D398" s="311">
        <v>77734</v>
      </c>
    </row>
    <row r="399" spans="1:4" x14ac:dyDescent="0.25">
      <c r="A399" s="159" t="s">
        <v>23</v>
      </c>
      <c r="B399" s="39">
        <v>42235</v>
      </c>
      <c r="C399" s="310">
        <v>0.57500000000000007</v>
      </c>
      <c r="D399" s="311">
        <v>374998</v>
      </c>
    </row>
    <row r="400" spans="1:4" x14ac:dyDescent="0.25">
      <c r="A400" s="159" t="s">
        <v>25</v>
      </c>
      <c r="B400" s="39">
        <v>42235</v>
      </c>
      <c r="C400" s="310">
        <v>0.5756944444444444</v>
      </c>
      <c r="D400" s="311">
        <v>199017</v>
      </c>
    </row>
    <row r="401" spans="1:4" x14ac:dyDescent="0.25">
      <c r="A401" s="159" t="s">
        <v>27</v>
      </c>
      <c r="B401" s="39">
        <v>42235</v>
      </c>
      <c r="C401" s="310">
        <v>0.57638888888888895</v>
      </c>
      <c r="D401" s="311">
        <v>352679</v>
      </c>
    </row>
    <row r="402" spans="1:4" x14ac:dyDescent="0.25">
      <c r="A402" s="159" t="s">
        <v>28</v>
      </c>
      <c r="B402" s="39">
        <v>42235</v>
      </c>
      <c r="C402" s="310">
        <v>0.57638888888888895</v>
      </c>
      <c r="D402" s="311">
        <v>71172</v>
      </c>
    </row>
    <row r="403" spans="1:4" x14ac:dyDescent="0.25">
      <c r="A403" s="159" t="s">
        <v>29</v>
      </c>
      <c r="B403" s="39">
        <v>42235</v>
      </c>
      <c r="C403" s="310">
        <v>0.57708333333333328</v>
      </c>
      <c r="D403" s="311">
        <v>379715</v>
      </c>
    </row>
    <row r="404" spans="1:4" x14ac:dyDescent="0.25">
      <c r="A404" s="82" t="s">
        <v>16</v>
      </c>
      <c r="B404" s="175">
        <v>42235</v>
      </c>
      <c r="C404" s="313">
        <v>0.57777777777777783</v>
      </c>
      <c r="D404" s="314">
        <v>536770</v>
      </c>
    </row>
    <row r="405" spans="1:4" x14ac:dyDescent="0.25">
      <c r="A405" s="82" t="s">
        <v>17</v>
      </c>
      <c r="B405" s="175">
        <v>42235</v>
      </c>
      <c r="C405" s="313">
        <v>0.57916666666666672</v>
      </c>
      <c r="D405" s="314">
        <v>558850</v>
      </c>
    </row>
    <row r="406" spans="1:4" x14ac:dyDescent="0.25">
      <c r="A406" s="82" t="s">
        <v>18</v>
      </c>
      <c r="B406" s="175">
        <v>42235</v>
      </c>
      <c r="C406" s="313">
        <v>0.57986111111111105</v>
      </c>
      <c r="D406" s="314">
        <v>526350</v>
      </c>
    </row>
    <row r="407" spans="1:4" x14ac:dyDescent="0.25">
      <c r="A407" s="82" t="s">
        <v>19</v>
      </c>
      <c r="B407" s="175">
        <v>42235</v>
      </c>
      <c r="C407" s="313">
        <v>0.5805555555555556</v>
      </c>
      <c r="D407" s="314">
        <v>557720</v>
      </c>
    </row>
    <row r="408" spans="1:4" x14ac:dyDescent="0.25">
      <c r="A408" s="82" t="s">
        <v>15</v>
      </c>
      <c r="B408" s="175">
        <v>42235</v>
      </c>
      <c r="C408" s="313">
        <v>0.55694444444444446</v>
      </c>
      <c r="D408" s="314">
        <v>1029590</v>
      </c>
    </row>
    <row r="409" spans="1:4" x14ac:dyDescent="0.25">
      <c r="A409" s="82" t="s">
        <v>14</v>
      </c>
      <c r="B409" s="175">
        <v>42235</v>
      </c>
      <c r="C409" s="313">
        <v>0.56944444444444442</v>
      </c>
      <c r="D409" s="314">
        <v>720620</v>
      </c>
    </row>
    <row r="410" spans="1:4" x14ac:dyDescent="0.25">
      <c r="A410" s="82" t="s">
        <v>13</v>
      </c>
      <c r="B410" s="175">
        <v>42235</v>
      </c>
      <c r="C410" s="313">
        <v>0.5625</v>
      </c>
      <c r="D410" s="314">
        <v>1051190</v>
      </c>
    </row>
    <row r="411" spans="1:4" x14ac:dyDescent="0.25">
      <c r="A411" s="159" t="s">
        <v>21</v>
      </c>
      <c r="B411" s="39">
        <v>42237</v>
      </c>
      <c r="C411" s="310">
        <v>0.49305555555555558</v>
      </c>
      <c r="D411" s="311">
        <v>343007</v>
      </c>
    </row>
    <row r="412" spans="1:4" x14ac:dyDescent="0.25">
      <c r="A412" s="159" t="s">
        <v>22</v>
      </c>
      <c r="B412" s="39">
        <v>42237</v>
      </c>
      <c r="C412" s="310">
        <v>0.49305555555555558</v>
      </c>
      <c r="D412" s="311">
        <v>80818</v>
      </c>
    </row>
    <row r="413" spans="1:4" x14ac:dyDescent="0.25">
      <c r="A413" s="159" t="s">
        <v>23</v>
      </c>
      <c r="B413" s="39">
        <v>42237</v>
      </c>
      <c r="C413" s="310">
        <v>0.49305555555555558</v>
      </c>
      <c r="D413" s="311">
        <v>378918</v>
      </c>
    </row>
    <row r="414" spans="1:4" x14ac:dyDescent="0.25">
      <c r="A414" s="159" t="s">
        <v>25</v>
      </c>
      <c r="B414" s="39">
        <v>42237</v>
      </c>
      <c r="C414" s="310">
        <v>0.49305555555555558</v>
      </c>
      <c r="D414" s="311">
        <v>208294</v>
      </c>
    </row>
    <row r="415" spans="1:4" x14ac:dyDescent="0.25">
      <c r="A415" s="159" t="s">
        <v>27</v>
      </c>
      <c r="B415" s="39">
        <v>42237</v>
      </c>
      <c r="C415" s="310">
        <v>0.49305555555555558</v>
      </c>
      <c r="D415" s="311">
        <v>356821</v>
      </c>
    </row>
    <row r="416" spans="1:4" x14ac:dyDescent="0.25">
      <c r="A416" s="159" t="s">
        <v>28</v>
      </c>
      <c r="B416" s="39">
        <v>42237</v>
      </c>
      <c r="C416" s="310">
        <v>0.49305555555555558</v>
      </c>
      <c r="D416" s="311">
        <v>75009</v>
      </c>
    </row>
    <row r="417" spans="1:4" x14ac:dyDescent="0.25">
      <c r="A417" s="159" t="s">
        <v>29</v>
      </c>
      <c r="B417" s="39">
        <v>42237</v>
      </c>
      <c r="C417" s="310">
        <v>0.49305555555555558</v>
      </c>
      <c r="D417" s="311">
        <v>383415</v>
      </c>
    </row>
    <row r="418" spans="1:4" x14ac:dyDescent="0.25">
      <c r="A418" s="82" t="s">
        <v>16</v>
      </c>
      <c r="B418" s="175">
        <v>42237</v>
      </c>
      <c r="C418" s="313">
        <v>0.47222222222222227</v>
      </c>
      <c r="D418" s="314">
        <v>537720</v>
      </c>
    </row>
    <row r="419" spans="1:4" x14ac:dyDescent="0.25">
      <c r="A419" s="82" t="s">
        <v>17</v>
      </c>
      <c r="B419" s="175">
        <v>42237</v>
      </c>
      <c r="C419" s="313">
        <v>0.47222222222222227</v>
      </c>
      <c r="D419" s="314">
        <v>559670</v>
      </c>
    </row>
    <row r="420" spans="1:4" x14ac:dyDescent="0.25">
      <c r="A420" s="82" t="s">
        <v>18</v>
      </c>
      <c r="B420" s="175">
        <v>42237</v>
      </c>
      <c r="C420" s="313">
        <v>0.47291666666666665</v>
      </c>
      <c r="D420" s="314">
        <v>527300</v>
      </c>
    </row>
    <row r="421" spans="1:4" x14ac:dyDescent="0.25">
      <c r="A421" s="82" t="s">
        <v>19</v>
      </c>
      <c r="B421" s="175">
        <v>42237</v>
      </c>
      <c r="C421" s="313">
        <v>0.47291666666666665</v>
      </c>
      <c r="D421" s="314">
        <v>558110</v>
      </c>
    </row>
    <row r="422" spans="1:4" x14ac:dyDescent="0.25">
      <c r="A422" s="82" t="s">
        <v>15</v>
      </c>
      <c r="B422" s="175">
        <v>42237</v>
      </c>
      <c r="C422" s="313">
        <v>0.55208333333333337</v>
      </c>
      <c r="D422" s="314">
        <v>1048650</v>
      </c>
    </row>
    <row r="423" spans="1:4" x14ac:dyDescent="0.25">
      <c r="A423" s="82" t="s">
        <v>14</v>
      </c>
      <c r="B423" s="175">
        <v>42237</v>
      </c>
      <c r="C423" s="313">
        <v>0.53125</v>
      </c>
      <c r="D423" s="314">
        <v>722190</v>
      </c>
    </row>
    <row r="424" spans="1:4" x14ac:dyDescent="0.25">
      <c r="A424" s="82" t="s">
        <v>13</v>
      </c>
      <c r="B424" s="175">
        <v>42237</v>
      </c>
      <c r="C424" s="313">
        <v>0.53125</v>
      </c>
      <c r="D424" s="314">
        <v>1052150</v>
      </c>
    </row>
    <row r="425" spans="1:4" x14ac:dyDescent="0.25">
      <c r="A425" s="159" t="s">
        <v>21</v>
      </c>
      <c r="B425" s="39">
        <v>42240</v>
      </c>
      <c r="C425" s="310">
        <v>0.75</v>
      </c>
      <c r="D425" s="311">
        <v>343526</v>
      </c>
    </row>
    <row r="426" spans="1:4" x14ac:dyDescent="0.25">
      <c r="A426" s="159" t="s">
        <v>22</v>
      </c>
      <c r="B426" s="39">
        <v>42240</v>
      </c>
      <c r="C426" s="310">
        <v>0.75</v>
      </c>
      <c r="D426" s="311">
        <v>81342</v>
      </c>
    </row>
    <row r="427" spans="1:4" x14ac:dyDescent="0.25">
      <c r="A427" s="159" t="s">
        <v>23</v>
      </c>
      <c r="B427" s="39">
        <v>42240</v>
      </c>
      <c r="C427" s="310">
        <v>0.75</v>
      </c>
      <c r="D427" s="311">
        <v>379419</v>
      </c>
    </row>
    <row r="428" spans="1:4" x14ac:dyDescent="0.25">
      <c r="A428" s="159" t="s">
        <v>24</v>
      </c>
      <c r="B428" s="39">
        <v>42240</v>
      </c>
      <c r="C428" s="310">
        <v>0.75</v>
      </c>
      <c r="D428" s="311">
        <v>70992</v>
      </c>
    </row>
    <row r="429" spans="1:4" x14ac:dyDescent="0.25">
      <c r="A429" s="159" t="s">
        <v>25</v>
      </c>
      <c r="B429" s="39">
        <v>42240</v>
      </c>
      <c r="C429" s="310">
        <v>0.75</v>
      </c>
      <c r="D429" s="311">
        <v>208952</v>
      </c>
    </row>
    <row r="430" spans="1:4" x14ac:dyDescent="0.25">
      <c r="A430" s="159" t="s">
        <v>27</v>
      </c>
      <c r="B430" s="39">
        <v>42240</v>
      </c>
      <c r="C430" s="310">
        <v>0.75</v>
      </c>
      <c r="D430" s="311">
        <v>357489</v>
      </c>
    </row>
    <row r="431" spans="1:4" x14ac:dyDescent="0.25">
      <c r="A431" s="159" t="s">
        <v>28</v>
      </c>
      <c r="B431" s="39">
        <v>42240</v>
      </c>
      <c r="C431" s="310">
        <v>0.75</v>
      </c>
      <c r="D431" s="311">
        <v>75834</v>
      </c>
    </row>
    <row r="432" spans="1:4" x14ac:dyDescent="0.25">
      <c r="A432" s="159" t="s">
        <v>29</v>
      </c>
      <c r="B432" s="39">
        <v>42240</v>
      </c>
      <c r="C432" s="310">
        <v>0.75</v>
      </c>
      <c r="D432" s="311">
        <v>383975</v>
      </c>
    </row>
    <row r="433" spans="1:4" x14ac:dyDescent="0.25">
      <c r="A433" s="82" t="s">
        <v>16</v>
      </c>
      <c r="B433" s="175">
        <v>42240</v>
      </c>
      <c r="C433" s="313">
        <v>0.69791666666666663</v>
      </c>
      <c r="D433" s="314">
        <v>537720</v>
      </c>
    </row>
    <row r="434" spans="1:4" x14ac:dyDescent="0.25">
      <c r="A434" s="82" t="s">
        <v>17</v>
      </c>
      <c r="B434" s="175">
        <v>42240</v>
      </c>
      <c r="C434" s="313">
        <v>0.69791666666666663</v>
      </c>
      <c r="D434" s="314">
        <v>559670</v>
      </c>
    </row>
    <row r="435" spans="1:4" x14ac:dyDescent="0.25">
      <c r="A435" s="82" t="s">
        <v>18</v>
      </c>
      <c r="B435" s="175">
        <v>42240</v>
      </c>
      <c r="C435" s="313">
        <v>0.69791666666666663</v>
      </c>
      <c r="D435" s="314">
        <v>527300</v>
      </c>
    </row>
    <row r="436" spans="1:4" x14ac:dyDescent="0.25">
      <c r="A436" s="82" t="s">
        <v>19</v>
      </c>
      <c r="B436" s="175">
        <v>42240</v>
      </c>
      <c r="C436" s="313">
        <v>0.69791666666666663</v>
      </c>
      <c r="D436" s="314">
        <v>558110</v>
      </c>
    </row>
    <row r="437" spans="1:4" x14ac:dyDescent="0.25">
      <c r="A437" s="82" t="s">
        <v>15</v>
      </c>
      <c r="B437" s="175">
        <v>42240</v>
      </c>
      <c r="C437" s="313">
        <v>0.6875</v>
      </c>
      <c r="D437" s="318">
        <v>1098640</v>
      </c>
    </row>
    <row r="438" spans="1:4" x14ac:dyDescent="0.25">
      <c r="A438" s="82" t="s">
        <v>14</v>
      </c>
      <c r="B438" s="175">
        <v>42240</v>
      </c>
      <c r="C438" s="313">
        <v>0.6875</v>
      </c>
      <c r="D438" s="314">
        <v>722190</v>
      </c>
    </row>
    <row r="439" spans="1:4" x14ac:dyDescent="0.25">
      <c r="A439" s="82" t="s">
        <v>13</v>
      </c>
      <c r="B439" s="175">
        <v>42240</v>
      </c>
      <c r="C439" s="313">
        <v>0.6875</v>
      </c>
      <c r="D439" s="314">
        <v>1052150</v>
      </c>
    </row>
    <row r="440" spans="1:4" x14ac:dyDescent="0.25">
      <c r="A440" s="159" t="s">
        <v>21</v>
      </c>
      <c r="B440" s="39">
        <v>42242</v>
      </c>
      <c r="C440" s="310">
        <v>0.3520833333333333</v>
      </c>
      <c r="D440" s="311">
        <v>348173</v>
      </c>
    </row>
    <row r="441" spans="1:4" x14ac:dyDescent="0.25">
      <c r="A441" s="159" t="s">
        <v>22</v>
      </c>
      <c r="B441" s="39">
        <v>42242</v>
      </c>
      <c r="C441" s="310">
        <v>0.3527777777777778</v>
      </c>
      <c r="D441" s="311">
        <v>89579</v>
      </c>
    </row>
    <row r="442" spans="1:4" x14ac:dyDescent="0.25">
      <c r="A442" s="159" t="s">
        <v>23</v>
      </c>
      <c r="B442" s="39">
        <v>42242</v>
      </c>
      <c r="C442" s="310">
        <v>0.35347222222222219</v>
      </c>
      <c r="D442" s="311">
        <v>381935</v>
      </c>
    </row>
    <row r="443" spans="1:4" x14ac:dyDescent="0.25">
      <c r="A443" s="159" t="s">
        <v>24</v>
      </c>
      <c r="B443" s="39">
        <v>42242</v>
      </c>
      <c r="C443" s="310">
        <v>0.35416666666666669</v>
      </c>
      <c r="D443" s="311">
        <v>76126</v>
      </c>
    </row>
    <row r="444" spans="1:4" x14ac:dyDescent="0.25">
      <c r="A444" s="159" t="s">
        <v>25</v>
      </c>
      <c r="B444" s="39">
        <v>42242</v>
      </c>
      <c r="C444" s="310">
        <v>0.35486111111111113</v>
      </c>
      <c r="D444" s="311">
        <v>221446</v>
      </c>
    </row>
    <row r="445" spans="1:4" x14ac:dyDescent="0.25">
      <c r="A445" s="159" t="s">
        <v>27</v>
      </c>
      <c r="B445" s="39">
        <v>42242</v>
      </c>
      <c r="C445" s="310">
        <v>0.35555555555555557</v>
      </c>
      <c r="D445" s="311">
        <v>361250</v>
      </c>
    </row>
    <row r="446" spans="1:4" x14ac:dyDescent="0.25">
      <c r="A446" s="159" t="s">
        <v>28</v>
      </c>
      <c r="B446" s="39">
        <v>42242</v>
      </c>
      <c r="C446" s="310">
        <v>0.35625000000000001</v>
      </c>
      <c r="D446" s="311">
        <v>78998</v>
      </c>
    </row>
    <row r="447" spans="1:4" x14ac:dyDescent="0.25">
      <c r="A447" s="159" t="s">
        <v>29</v>
      </c>
      <c r="B447" s="39">
        <v>42242</v>
      </c>
      <c r="C447" s="310">
        <v>0.35694444444444445</v>
      </c>
      <c r="D447" s="311">
        <v>390566</v>
      </c>
    </row>
    <row r="448" spans="1:4" x14ac:dyDescent="0.25">
      <c r="A448" s="82" t="s">
        <v>16</v>
      </c>
      <c r="B448" s="175">
        <v>42242</v>
      </c>
      <c r="C448" s="313">
        <v>0.35972222222222222</v>
      </c>
      <c r="D448" s="314">
        <v>545360</v>
      </c>
    </row>
    <row r="449" spans="1:4" x14ac:dyDescent="0.25">
      <c r="A449" s="82" t="s">
        <v>17</v>
      </c>
      <c r="B449" s="175">
        <v>42242</v>
      </c>
      <c r="C449" s="313">
        <v>0.36736111111111108</v>
      </c>
      <c r="D449" s="314">
        <v>567700</v>
      </c>
    </row>
    <row r="450" spans="1:4" x14ac:dyDescent="0.25">
      <c r="A450" s="82" t="s">
        <v>18</v>
      </c>
      <c r="B450" s="175">
        <v>42242</v>
      </c>
      <c r="C450" s="313">
        <v>0.37013888888888885</v>
      </c>
      <c r="D450" s="314">
        <v>535260</v>
      </c>
    </row>
    <row r="451" spans="1:4" x14ac:dyDescent="0.25">
      <c r="A451" s="82" t="s">
        <v>19</v>
      </c>
      <c r="B451" s="175">
        <v>42242</v>
      </c>
      <c r="C451" s="313">
        <v>0.38055555555555554</v>
      </c>
      <c r="D451" s="314">
        <v>566090</v>
      </c>
    </row>
    <row r="452" spans="1:4" x14ac:dyDescent="0.25">
      <c r="A452" s="82" t="s">
        <v>15</v>
      </c>
      <c r="B452" s="175">
        <v>42242</v>
      </c>
      <c r="C452" s="313">
        <v>0.32708333333333334</v>
      </c>
      <c r="D452" s="314">
        <v>1071410</v>
      </c>
    </row>
    <row r="453" spans="1:4" x14ac:dyDescent="0.25">
      <c r="A453" s="82" t="s">
        <v>14</v>
      </c>
      <c r="B453" s="175">
        <v>42242</v>
      </c>
      <c r="C453" s="313">
        <v>0.3354166666666667</v>
      </c>
      <c r="D453" s="314">
        <v>739370</v>
      </c>
    </row>
    <row r="454" spans="1:4" x14ac:dyDescent="0.25">
      <c r="A454" s="82" t="s">
        <v>13</v>
      </c>
      <c r="B454" s="175">
        <v>42242</v>
      </c>
      <c r="C454" s="313">
        <v>0.3430555555555555</v>
      </c>
      <c r="D454" s="314">
        <v>1066610</v>
      </c>
    </row>
    <row r="455" spans="1:4" x14ac:dyDescent="0.25">
      <c r="A455" s="159" t="s">
        <v>21</v>
      </c>
      <c r="B455" s="39">
        <v>42244</v>
      </c>
      <c r="C455" s="310">
        <v>0.37013888888888885</v>
      </c>
      <c r="D455" s="311">
        <v>349505</v>
      </c>
    </row>
    <row r="456" spans="1:4" x14ac:dyDescent="0.25">
      <c r="A456" s="159" t="s">
        <v>22</v>
      </c>
      <c r="B456" s="39">
        <v>42244</v>
      </c>
      <c r="C456" s="310">
        <v>0.37083333333333335</v>
      </c>
      <c r="D456" s="311">
        <v>100883</v>
      </c>
    </row>
    <row r="457" spans="1:4" x14ac:dyDescent="0.25">
      <c r="A457" s="159" t="s">
        <v>23</v>
      </c>
      <c r="B457" s="39">
        <v>42244</v>
      </c>
      <c r="C457" s="310">
        <v>0.37083333333333335</v>
      </c>
      <c r="D457" s="311">
        <v>392863</v>
      </c>
    </row>
    <row r="458" spans="1:4" x14ac:dyDescent="0.25">
      <c r="A458" s="159" t="s">
        <v>24</v>
      </c>
      <c r="B458" s="39">
        <v>42244</v>
      </c>
      <c r="C458" s="310">
        <v>0.37152777777777773</v>
      </c>
      <c r="D458" s="311">
        <v>83812</v>
      </c>
    </row>
    <row r="459" spans="1:4" x14ac:dyDescent="0.25">
      <c r="A459" s="159" t="s">
        <v>25</v>
      </c>
      <c r="B459" s="39">
        <v>42244</v>
      </c>
      <c r="C459" s="310">
        <v>0.37222222222222223</v>
      </c>
      <c r="D459" s="311">
        <v>239754</v>
      </c>
    </row>
    <row r="460" spans="1:4" x14ac:dyDescent="0.25">
      <c r="A460" s="159" t="s">
        <v>27</v>
      </c>
      <c r="B460" s="39">
        <v>42244</v>
      </c>
      <c r="C460" s="310">
        <v>0.37291666666666662</v>
      </c>
      <c r="D460" s="311">
        <v>366219</v>
      </c>
    </row>
    <row r="461" spans="1:4" x14ac:dyDescent="0.25">
      <c r="A461" s="159" t="s">
        <v>28</v>
      </c>
      <c r="B461" s="39">
        <v>42244</v>
      </c>
      <c r="C461" s="310">
        <v>0.37361111111111112</v>
      </c>
      <c r="D461" s="311">
        <v>85260</v>
      </c>
    </row>
    <row r="462" spans="1:4" x14ac:dyDescent="0.25">
      <c r="A462" s="159" t="s">
        <v>29</v>
      </c>
      <c r="B462" s="39">
        <v>42244</v>
      </c>
      <c r="C462" s="310">
        <v>0.37361111111111112</v>
      </c>
      <c r="D462" s="311">
        <v>398263</v>
      </c>
    </row>
    <row r="463" spans="1:4" x14ac:dyDescent="0.25">
      <c r="A463" s="82" t="s">
        <v>16</v>
      </c>
      <c r="B463" s="175">
        <v>42244</v>
      </c>
      <c r="C463" s="313">
        <v>0.37638888888888888</v>
      </c>
      <c r="D463" s="314">
        <v>546660</v>
      </c>
    </row>
    <row r="464" spans="1:4" x14ac:dyDescent="0.25">
      <c r="A464" s="82" t="s">
        <v>17</v>
      </c>
      <c r="B464" s="175">
        <v>42244</v>
      </c>
      <c r="C464" s="313">
        <v>0.3833333333333333</v>
      </c>
      <c r="D464" s="314">
        <v>569540</v>
      </c>
    </row>
    <row r="465" spans="1:4" x14ac:dyDescent="0.25">
      <c r="A465" s="82" t="s">
        <v>18</v>
      </c>
      <c r="B465" s="175">
        <v>42244</v>
      </c>
      <c r="C465" s="313">
        <v>0.38541666666666669</v>
      </c>
      <c r="D465" s="314">
        <v>536540</v>
      </c>
    </row>
    <row r="466" spans="1:4" x14ac:dyDescent="0.25">
      <c r="A466" s="82" t="s">
        <v>19</v>
      </c>
      <c r="B466" s="175">
        <v>42244</v>
      </c>
      <c r="C466" s="313">
        <v>0.3888888888888889</v>
      </c>
      <c r="D466" s="314">
        <v>567530</v>
      </c>
    </row>
    <row r="467" spans="1:4" x14ac:dyDescent="0.25">
      <c r="A467" s="82" t="s">
        <v>15</v>
      </c>
      <c r="B467" s="175">
        <v>42244</v>
      </c>
      <c r="C467" s="313">
        <v>0.3263888888888889</v>
      </c>
      <c r="D467" s="314">
        <v>1116060</v>
      </c>
    </row>
    <row r="468" spans="1:4" x14ac:dyDescent="0.25">
      <c r="A468" s="82" t="s">
        <v>14</v>
      </c>
      <c r="B468" s="175">
        <v>42244</v>
      </c>
      <c r="C468" s="313">
        <v>0.33402777777777781</v>
      </c>
      <c r="D468" s="314">
        <v>742070</v>
      </c>
    </row>
    <row r="469" spans="1:4" x14ac:dyDescent="0.25">
      <c r="A469" s="82" t="s">
        <v>13</v>
      </c>
      <c r="B469" s="175">
        <v>42244</v>
      </c>
      <c r="C469" s="313">
        <v>0.35972222222222222</v>
      </c>
      <c r="D469" s="314">
        <v>1069240</v>
      </c>
    </row>
    <row r="470" spans="1:4" x14ac:dyDescent="0.25">
      <c r="A470" s="159" t="s">
        <v>21</v>
      </c>
      <c r="B470" s="39">
        <v>42249</v>
      </c>
      <c r="C470" s="310">
        <v>0.33263888888888887</v>
      </c>
      <c r="D470" s="311">
        <v>353673</v>
      </c>
    </row>
    <row r="471" spans="1:4" x14ac:dyDescent="0.25">
      <c r="A471" s="159" t="s">
        <v>22</v>
      </c>
      <c r="B471" s="39">
        <v>42249</v>
      </c>
      <c r="C471" s="310">
        <v>0.33263888888888887</v>
      </c>
      <c r="D471" s="311">
        <v>119494</v>
      </c>
    </row>
    <row r="472" spans="1:4" x14ac:dyDescent="0.25">
      <c r="A472" s="159" t="s">
        <v>23</v>
      </c>
      <c r="B472" s="39">
        <v>42249</v>
      </c>
      <c r="C472" s="310">
        <v>0.33333333333333331</v>
      </c>
      <c r="D472" s="311">
        <v>417307</v>
      </c>
    </row>
    <row r="473" spans="1:4" x14ac:dyDescent="0.25">
      <c r="A473" s="159" t="s">
        <v>24</v>
      </c>
      <c r="B473" s="39">
        <v>42249</v>
      </c>
      <c r="C473" s="310">
        <v>0.33402777777777781</v>
      </c>
      <c r="D473" s="311">
        <v>96376</v>
      </c>
    </row>
    <row r="474" spans="1:4" x14ac:dyDescent="0.25">
      <c r="A474" s="159" t="s">
        <v>25</v>
      </c>
      <c r="B474" s="39">
        <v>42249</v>
      </c>
      <c r="C474" s="310">
        <v>0.33402777777777781</v>
      </c>
      <c r="D474" s="311">
        <v>286552</v>
      </c>
    </row>
    <row r="475" spans="1:4" x14ac:dyDescent="0.25">
      <c r="A475" s="159" t="s">
        <v>27</v>
      </c>
      <c r="B475" s="39">
        <v>42249</v>
      </c>
      <c r="C475" s="310">
        <v>0.3347222222222222</v>
      </c>
      <c r="D475" s="311">
        <v>380654</v>
      </c>
    </row>
    <row r="476" spans="1:4" x14ac:dyDescent="0.25">
      <c r="A476" s="159" t="s">
        <v>28</v>
      </c>
      <c r="B476" s="39">
        <v>42249</v>
      </c>
      <c r="C476" s="310">
        <v>0.3354166666666667</v>
      </c>
      <c r="D476" s="311">
        <v>101270</v>
      </c>
    </row>
    <row r="477" spans="1:4" x14ac:dyDescent="0.25">
      <c r="A477" s="159" t="s">
        <v>29</v>
      </c>
      <c r="B477" s="39">
        <v>42249</v>
      </c>
      <c r="C477" s="310">
        <v>0.33611111111111108</v>
      </c>
      <c r="D477" s="311">
        <v>416850</v>
      </c>
    </row>
    <row r="478" spans="1:4" x14ac:dyDescent="0.25">
      <c r="A478" s="82" t="s">
        <v>16</v>
      </c>
      <c r="B478" s="175">
        <v>42249</v>
      </c>
      <c r="C478" s="313">
        <v>0.33749999999999997</v>
      </c>
      <c r="D478" s="314">
        <v>557310</v>
      </c>
    </row>
    <row r="479" spans="1:4" x14ac:dyDescent="0.25">
      <c r="A479" s="82" t="s">
        <v>17</v>
      </c>
      <c r="B479" s="175">
        <v>42249</v>
      </c>
      <c r="C479" s="313">
        <v>0.34097222222222223</v>
      </c>
      <c r="D479" s="314">
        <v>582710</v>
      </c>
    </row>
    <row r="480" spans="1:4" x14ac:dyDescent="0.25">
      <c r="A480" s="82" t="s">
        <v>18</v>
      </c>
      <c r="B480" s="175">
        <v>42249</v>
      </c>
      <c r="C480" s="313">
        <v>0.34861111111111115</v>
      </c>
      <c r="D480" s="314">
        <v>546690</v>
      </c>
    </row>
    <row r="481" spans="1:4" x14ac:dyDescent="0.25">
      <c r="A481" s="82" t="s">
        <v>19</v>
      </c>
      <c r="B481" s="175">
        <v>42249</v>
      </c>
      <c r="C481" s="313">
        <v>0.3520833333333333</v>
      </c>
      <c r="D481" s="314">
        <v>581180</v>
      </c>
    </row>
    <row r="482" spans="1:4" x14ac:dyDescent="0.25">
      <c r="A482" s="82" t="s">
        <v>15</v>
      </c>
      <c r="B482" s="175">
        <v>42249</v>
      </c>
      <c r="C482" s="313">
        <v>0.3298611111111111</v>
      </c>
      <c r="D482" s="314">
        <v>1207850</v>
      </c>
    </row>
    <row r="483" spans="1:4" x14ac:dyDescent="0.25">
      <c r="A483" s="82" t="s">
        <v>14</v>
      </c>
      <c r="B483" s="175">
        <v>42249</v>
      </c>
      <c r="C483" s="313">
        <v>0.31527777777777777</v>
      </c>
      <c r="D483" s="314">
        <v>768420</v>
      </c>
    </row>
    <row r="484" spans="1:4" x14ac:dyDescent="0.25">
      <c r="A484" s="82" t="s">
        <v>13</v>
      </c>
      <c r="B484" s="175">
        <v>42249</v>
      </c>
      <c r="C484" s="313">
        <v>0.3215277777777778</v>
      </c>
      <c r="D484" s="314">
        <v>1091740</v>
      </c>
    </row>
    <row r="485" spans="1:4" x14ac:dyDescent="0.25">
      <c r="A485" s="159" t="s">
        <v>21</v>
      </c>
      <c r="B485" s="39">
        <v>42251</v>
      </c>
      <c r="C485" s="310">
        <v>0.36180555555555555</v>
      </c>
      <c r="D485" s="311">
        <v>357179</v>
      </c>
    </row>
    <row r="486" spans="1:4" x14ac:dyDescent="0.25">
      <c r="A486" s="159" t="s">
        <v>22</v>
      </c>
      <c r="B486" s="39">
        <v>42251</v>
      </c>
      <c r="C486" s="310">
        <v>0.36249999999999999</v>
      </c>
      <c r="D486" s="311">
        <v>125744</v>
      </c>
    </row>
    <row r="487" spans="1:4" x14ac:dyDescent="0.25">
      <c r="A487" s="159" t="s">
        <v>23</v>
      </c>
      <c r="B487" s="39">
        <v>42251</v>
      </c>
      <c r="C487" s="310">
        <v>0.33611111111111108</v>
      </c>
      <c r="D487" s="311">
        <v>425750</v>
      </c>
    </row>
    <row r="488" spans="1:4" x14ac:dyDescent="0.25">
      <c r="A488" s="159" t="s">
        <v>24</v>
      </c>
      <c r="B488" s="39">
        <v>42251</v>
      </c>
      <c r="C488" s="310">
        <v>0.36319444444444443</v>
      </c>
      <c r="D488" s="311">
        <v>102042</v>
      </c>
    </row>
    <row r="489" spans="1:4" x14ac:dyDescent="0.25">
      <c r="A489" s="159" t="s">
        <v>25</v>
      </c>
      <c r="B489" s="39">
        <v>42251</v>
      </c>
      <c r="C489" s="310">
        <v>0.36388888888888887</v>
      </c>
      <c r="D489" s="311">
        <v>301355</v>
      </c>
    </row>
    <row r="490" spans="1:4" x14ac:dyDescent="0.25">
      <c r="A490" s="159" t="s">
        <v>27</v>
      </c>
      <c r="B490" s="39">
        <v>42251</v>
      </c>
      <c r="C490" s="310">
        <v>0.36458333333333331</v>
      </c>
      <c r="D490" s="311">
        <v>386136</v>
      </c>
    </row>
    <row r="491" spans="1:4" x14ac:dyDescent="0.25">
      <c r="A491" s="159" t="s">
        <v>28</v>
      </c>
      <c r="B491" s="39">
        <v>42251</v>
      </c>
      <c r="C491" s="310">
        <v>0.36458333333333331</v>
      </c>
      <c r="D491" s="311">
        <v>105703</v>
      </c>
    </row>
    <row r="492" spans="1:4" x14ac:dyDescent="0.25">
      <c r="A492" s="159" t="s">
        <v>29</v>
      </c>
      <c r="B492" s="39">
        <v>42251</v>
      </c>
      <c r="C492" s="310">
        <v>0.36527777777777781</v>
      </c>
      <c r="D492" s="311">
        <v>423456</v>
      </c>
    </row>
    <row r="493" spans="1:4" x14ac:dyDescent="0.25">
      <c r="A493" s="82" t="s">
        <v>16</v>
      </c>
      <c r="B493" s="175">
        <v>42251</v>
      </c>
      <c r="C493" s="313">
        <v>0.34722222222222227</v>
      </c>
      <c r="D493" s="314">
        <v>563740</v>
      </c>
    </row>
    <row r="494" spans="1:4" x14ac:dyDescent="0.25">
      <c r="A494" s="82" t="s">
        <v>17</v>
      </c>
      <c r="B494" s="175">
        <v>42251</v>
      </c>
      <c r="C494" s="313">
        <v>0.35347222222222219</v>
      </c>
      <c r="D494" s="314">
        <v>592540</v>
      </c>
    </row>
    <row r="495" spans="1:4" x14ac:dyDescent="0.25">
      <c r="A495" s="82" t="s">
        <v>18</v>
      </c>
      <c r="B495" s="175">
        <v>42251</v>
      </c>
      <c r="C495" s="313">
        <v>0.35000000000000003</v>
      </c>
      <c r="D495" s="314">
        <v>552830</v>
      </c>
    </row>
    <row r="496" spans="1:4" x14ac:dyDescent="0.25">
      <c r="A496" s="82" t="s">
        <v>19</v>
      </c>
      <c r="B496" s="175">
        <v>42251</v>
      </c>
      <c r="C496" s="313">
        <v>0.35833333333333334</v>
      </c>
      <c r="D496" s="314">
        <v>591320</v>
      </c>
    </row>
    <row r="497" spans="1:4" x14ac:dyDescent="0.25">
      <c r="A497" s="82" t="s">
        <v>15</v>
      </c>
      <c r="B497" s="175">
        <v>42251</v>
      </c>
      <c r="C497" s="313">
        <v>0.3666666666666667</v>
      </c>
      <c r="D497" s="314">
        <v>1238630</v>
      </c>
    </row>
    <row r="498" spans="1:4" x14ac:dyDescent="0.25">
      <c r="A498" s="82" t="s">
        <v>14</v>
      </c>
      <c r="B498" s="175">
        <v>42251</v>
      </c>
      <c r="C498" s="313">
        <v>0.3354166666666667</v>
      </c>
      <c r="D498" s="314">
        <v>787190</v>
      </c>
    </row>
    <row r="499" spans="1:4" x14ac:dyDescent="0.25">
      <c r="A499" s="82" t="s">
        <v>13</v>
      </c>
      <c r="B499" s="175">
        <v>42251</v>
      </c>
      <c r="C499" s="313">
        <v>0.33958333333333335</v>
      </c>
      <c r="D499" s="314">
        <v>1107010</v>
      </c>
    </row>
    <row r="500" spans="1:4" x14ac:dyDescent="0.25">
      <c r="A500" s="159" t="s">
        <v>21</v>
      </c>
      <c r="B500" s="39">
        <v>42254</v>
      </c>
      <c r="C500" s="310">
        <v>0.31875000000000003</v>
      </c>
      <c r="D500" s="311">
        <v>362118</v>
      </c>
    </row>
    <row r="501" spans="1:4" x14ac:dyDescent="0.25">
      <c r="A501" s="159" t="s">
        <v>22</v>
      </c>
      <c r="B501" s="39">
        <v>42254</v>
      </c>
      <c r="C501" s="310">
        <v>0.32291666666666669</v>
      </c>
      <c r="D501" s="311">
        <v>131344</v>
      </c>
    </row>
    <row r="502" spans="1:4" x14ac:dyDescent="0.25">
      <c r="A502" s="159" t="s">
        <v>23</v>
      </c>
      <c r="B502" s="39">
        <v>42254</v>
      </c>
      <c r="C502" s="310">
        <v>0.32361111111111113</v>
      </c>
      <c r="D502" s="311">
        <v>436387</v>
      </c>
    </row>
    <row r="503" spans="1:4" x14ac:dyDescent="0.25">
      <c r="A503" s="159" t="s">
        <v>24</v>
      </c>
      <c r="B503" s="39">
        <v>42254</v>
      </c>
      <c r="C503" s="310">
        <v>0.32430555555555557</v>
      </c>
      <c r="D503" s="311">
        <v>108812</v>
      </c>
    </row>
    <row r="504" spans="1:4" x14ac:dyDescent="0.25">
      <c r="A504" s="159" t="s">
        <v>25</v>
      </c>
      <c r="B504" s="39">
        <v>42254</v>
      </c>
      <c r="C504" s="310">
        <v>0.32569444444444445</v>
      </c>
      <c r="D504" s="311">
        <v>309607</v>
      </c>
    </row>
    <row r="505" spans="1:4" x14ac:dyDescent="0.25">
      <c r="A505" s="159" t="s">
        <v>27</v>
      </c>
      <c r="B505" s="39">
        <v>42254</v>
      </c>
      <c r="C505" s="310">
        <v>0.3263888888888889</v>
      </c>
      <c r="D505" s="311">
        <v>392069</v>
      </c>
    </row>
    <row r="506" spans="1:4" x14ac:dyDescent="0.25">
      <c r="A506" s="159" t="s">
        <v>29</v>
      </c>
      <c r="B506" s="39">
        <v>42254</v>
      </c>
      <c r="C506" s="310">
        <v>0.32777777777777778</v>
      </c>
      <c r="D506" s="311">
        <v>434418</v>
      </c>
    </row>
    <row r="507" spans="1:4" x14ac:dyDescent="0.25">
      <c r="A507" s="82" t="s">
        <v>16</v>
      </c>
      <c r="B507" s="175">
        <v>42254</v>
      </c>
      <c r="C507" s="313">
        <v>0.34722222222222227</v>
      </c>
      <c r="D507" s="314">
        <v>574430</v>
      </c>
    </row>
    <row r="508" spans="1:4" x14ac:dyDescent="0.25">
      <c r="A508" s="82" t="s">
        <v>17</v>
      </c>
      <c r="B508" s="175">
        <v>42254</v>
      </c>
      <c r="C508" s="313">
        <v>0.34861111111111115</v>
      </c>
      <c r="D508" s="314">
        <v>608550</v>
      </c>
    </row>
    <row r="509" spans="1:4" x14ac:dyDescent="0.25">
      <c r="A509" s="82" t="s">
        <v>18</v>
      </c>
      <c r="B509" s="175">
        <v>42254</v>
      </c>
      <c r="C509" s="313">
        <v>0.35000000000000003</v>
      </c>
      <c r="D509" s="314">
        <v>563020</v>
      </c>
    </row>
    <row r="510" spans="1:4" x14ac:dyDescent="0.25">
      <c r="A510" s="82" t="s">
        <v>19</v>
      </c>
      <c r="B510" s="175">
        <v>42254</v>
      </c>
      <c r="C510" s="313">
        <v>0.37152777777777773</v>
      </c>
      <c r="D510" s="314">
        <v>608180</v>
      </c>
    </row>
    <row r="511" spans="1:4" x14ac:dyDescent="0.25">
      <c r="A511" s="82" t="s">
        <v>15</v>
      </c>
      <c r="B511" s="175">
        <v>42254</v>
      </c>
      <c r="C511" s="313">
        <v>0.3576388888888889</v>
      </c>
      <c r="D511" s="314">
        <v>1269580</v>
      </c>
    </row>
    <row r="512" spans="1:4" x14ac:dyDescent="0.25">
      <c r="A512" s="82" t="s">
        <v>14</v>
      </c>
      <c r="B512" s="175">
        <v>42254</v>
      </c>
      <c r="C512" s="313">
        <v>0.33194444444444443</v>
      </c>
      <c r="D512" s="314">
        <v>815960</v>
      </c>
    </row>
    <row r="513" spans="1:4" x14ac:dyDescent="0.25">
      <c r="A513" s="82" t="s">
        <v>13</v>
      </c>
      <c r="B513" s="175">
        <v>42254</v>
      </c>
      <c r="C513" s="313">
        <v>0.33819444444444446</v>
      </c>
      <c r="D513" s="314">
        <v>1131830</v>
      </c>
    </row>
    <row r="514" spans="1:4" x14ac:dyDescent="0.25">
      <c r="A514" s="159" t="s">
        <v>21</v>
      </c>
      <c r="B514" s="39">
        <v>42256</v>
      </c>
      <c r="C514" s="310">
        <v>0.33263888888888887</v>
      </c>
      <c r="D514" s="311">
        <v>366016</v>
      </c>
    </row>
    <row r="515" spans="1:4" x14ac:dyDescent="0.25">
      <c r="A515" s="159" t="s">
        <v>22</v>
      </c>
      <c r="B515" s="39">
        <v>42256</v>
      </c>
      <c r="C515" s="310">
        <v>0.33333333333333331</v>
      </c>
      <c r="D515" s="311">
        <v>140056</v>
      </c>
    </row>
    <row r="516" spans="1:4" x14ac:dyDescent="0.25">
      <c r="A516" s="159" t="s">
        <v>23</v>
      </c>
      <c r="B516" s="39">
        <v>42256</v>
      </c>
      <c r="C516" s="310">
        <v>0.33402777777777781</v>
      </c>
      <c r="D516" s="311">
        <v>445803</v>
      </c>
    </row>
    <row r="517" spans="1:4" x14ac:dyDescent="0.25">
      <c r="A517" s="159" t="s">
        <v>24</v>
      </c>
      <c r="B517" s="39">
        <v>42256</v>
      </c>
      <c r="C517" s="310">
        <v>0.3347222222222222</v>
      </c>
      <c r="D517" s="311">
        <v>116142</v>
      </c>
    </row>
    <row r="518" spans="1:4" x14ac:dyDescent="0.25">
      <c r="A518" s="159" t="s">
        <v>25</v>
      </c>
      <c r="B518" s="39">
        <v>42256</v>
      </c>
      <c r="C518" s="310">
        <v>0.3347222222222222</v>
      </c>
      <c r="D518" s="311">
        <v>329075</v>
      </c>
    </row>
    <row r="519" spans="1:4" x14ac:dyDescent="0.25">
      <c r="A519" s="159" t="s">
        <v>27</v>
      </c>
      <c r="B519" s="39">
        <v>42256</v>
      </c>
      <c r="C519" s="310">
        <v>0.3354166666666667</v>
      </c>
      <c r="D519" s="311">
        <v>397548</v>
      </c>
    </row>
    <row r="520" spans="1:4" x14ac:dyDescent="0.25">
      <c r="A520" s="159" t="s">
        <v>29</v>
      </c>
      <c r="B520" s="39">
        <v>42256</v>
      </c>
      <c r="C520" s="310">
        <v>0.33611111111111108</v>
      </c>
      <c r="D520" s="311">
        <v>442629</v>
      </c>
    </row>
    <row r="521" spans="1:4" x14ac:dyDescent="0.25">
      <c r="A521" s="82" t="s">
        <v>16</v>
      </c>
      <c r="B521" s="175">
        <v>42256</v>
      </c>
      <c r="C521" s="313">
        <v>0.32361111111111113</v>
      </c>
      <c r="D521" s="314">
        <v>581460</v>
      </c>
    </row>
    <row r="522" spans="1:4" x14ac:dyDescent="0.25">
      <c r="A522" s="82" t="s">
        <v>17</v>
      </c>
      <c r="B522" s="175">
        <v>42256</v>
      </c>
      <c r="C522" s="313">
        <v>0.32569444444444445</v>
      </c>
      <c r="D522" s="314">
        <v>619220</v>
      </c>
    </row>
    <row r="523" spans="1:4" x14ac:dyDescent="0.25">
      <c r="A523" s="82" t="s">
        <v>18</v>
      </c>
      <c r="B523" s="175">
        <v>42256</v>
      </c>
      <c r="C523" s="313">
        <v>0.32777777777777778</v>
      </c>
      <c r="D523" s="314">
        <v>569670</v>
      </c>
    </row>
    <row r="524" spans="1:4" x14ac:dyDescent="0.25">
      <c r="A524" s="82" t="s">
        <v>19</v>
      </c>
      <c r="B524" s="175">
        <v>42256</v>
      </c>
      <c r="C524" s="313">
        <v>0.33055555555555555</v>
      </c>
      <c r="D524" s="314">
        <v>619310</v>
      </c>
    </row>
    <row r="525" spans="1:4" x14ac:dyDescent="0.25">
      <c r="A525" s="82" t="s">
        <v>15</v>
      </c>
      <c r="B525" s="175">
        <v>42256</v>
      </c>
      <c r="C525" s="313">
        <v>0.35416666666666669</v>
      </c>
      <c r="D525" s="314">
        <v>1303580</v>
      </c>
    </row>
    <row r="526" spans="1:4" x14ac:dyDescent="0.25">
      <c r="A526" s="82" t="s">
        <v>14</v>
      </c>
      <c r="B526" s="175">
        <v>42256</v>
      </c>
      <c r="C526" s="313">
        <v>0.3430555555555555</v>
      </c>
      <c r="D526" s="314">
        <v>835420</v>
      </c>
    </row>
    <row r="527" spans="1:4" x14ac:dyDescent="0.25">
      <c r="A527" s="82" t="s">
        <v>13</v>
      </c>
      <c r="B527" s="175">
        <v>42256</v>
      </c>
      <c r="C527" s="313">
        <v>0.34722222222222227</v>
      </c>
      <c r="D527" s="314">
        <v>1149060</v>
      </c>
    </row>
    <row r="528" spans="1:4" x14ac:dyDescent="0.25">
      <c r="A528" s="159" t="s">
        <v>21</v>
      </c>
      <c r="B528" s="39">
        <v>42258</v>
      </c>
      <c r="C528" s="310">
        <v>0.33680555555555558</v>
      </c>
      <c r="D528" s="311">
        <v>370117</v>
      </c>
    </row>
    <row r="529" spans="1:4" x14ac:dyDescent="0.25">
      <c r="A529" s="159" t="s">
        <v>22</v>
      </c>
      <c r="B529" s="39">
        <v>42258</v>
      </c>
      <c r="C529" s="310">
        <v>0.33680555555555558</v>
      </c>
      <c r="D529" s="311">
        <v>147267</v>
      </c>
    </row>
    <row r="530" spans="1:4" x14ac:dyDescent="0.25">
      <c r="A530" s="159" t="s">
        <v>23</v>
      </c>
      <c r="B530" s="39">
        <v>42258</v>
      </c>
      <c r="C530" s="310">
        <v>0.33749999999999997</v>
      </c>
      <c r="D530" s="311">
        <v>455347</v>
      </c>
    </row>
    <row r="531" spans="1:4" x14ac:dyDescent="0.25">
      <c r="A531" s="159" t="s">
        <v>24</v>
      </c>
      <c r="B531" s="39">
        <v>42258</v>
      </c>
      <c r="C531" s="310">
        <v>0.33819444444444446</v>
      </c>
      <c r="D531" s="311">
        <v>125456</v>
      </c>
    </row>
    <row r="532" spans="1:4" x14ac:dyDescent="0.25">
      <c r="A532" s="159" t="s">
        <v>25</v>
      </c>
      <c r="B532" s="39">
        <v>42258</v>
      </c>
      <c r="C532" s="310">
        <v>0.33888888888888885</v>
      </c>
      <c r="D532" s="311">
        <v>347849</v>
      </c>
    </row>
    <row r="533" spans="1:4" x14ac:dyDescent="0.25">
      <c r="A533" s="159" t="s">
        <v>27</v>
      </c>
      <c r="B533" s="39">
        <v>42258</v>
      </c>
      <c r="C533" s="310">
        <v>0.33958333333333335</v>
      </c>
      <c r="D533" s="311">
        <v>403025</v>
      </c>
    </row>
    <row r="534" spans="1:4" x14ac:dyDescent="0.25">
      <c r="A534" s="159" t="s">
        <v>29</v>
      </c>
      <c r="B534" s="39">
        <v>42258</v>
      </c>
      <c r="C534" s="310">
        <v>0.33958333333333335</v>
      </c>
      <c r="D534" s="311">
        <v>450354</v>
      </c>
    </row>
    <row r="535" spans="1:4" x14ac:dyDescent="0.25">
      <c r="A535" s="82" t="s">
        <v>16</v>
      </c>
      <c r="B535" s="175">
        <v>42258</v>
      </c>
      <c r="C535" s="313">
        <v>0.32569444444444445</v>
      </c>
      <c r="D535" s="314">
        <v>588440</v>
      </c>
    </row>
    <row r="536" spans="1:4" x14ac:dyDescent="0.25">
      <c r="A536" s="82" t="s">
        <v>17</v>
      </c>
      <c r="B536" s="175">
        <v>42258</v>
      </c>
      <c r="C536" s="313">
        <v>0.32708333333333334</v>
      </c>
      <c r="D536" s="314">
        <v>630570</v>
      </c>
    </row>
    <row r="537" spans="1:4" x14ac:dyDescent="0.25">
      <c r="A537" s="82" t="s">
        <v>18</v>
      </c>
      <c r="B537" s="175">
        <v>42258</v>
      </c>
      <c r="C537" s="313">
        <v>0.32916666666666666</v>
      </c>
      <c r="D537" s="314">
        <v>577130</v>
      </c>
    </row>
    <row r="538" spans="1:4" x14ac:dyDescent="0.25">
      <c r="A538" s="82" t="s">
        <v>19</v>
      </c>
      <c r="B538" s="175">
        <v>42258</v>
      </c>
      <c r="C538" s="313">
        <v>0.33055555555555555</v>
      </c>
      <c r="D538" s="314">
        <v>630580</v>
      </c>
    </row>
    <row r="539" spans="1:4" x14ac:dyDescent="0.25">
      <c r="A539" s="82" t="s">
        <v>15</v>
      </c>
      <c r="B539" s="175">
        <v>42258</v>
      </c>
      <c r="C539" s="313">
        <v>0.34097222222222223</v>
      </c>
      <c r="D539" s="314">
        <v>1339570</v>
      </c>
    </row>
    <row r="540" spans="1:4" x14ac:dyDescent="0.25">
      <c r="A540" s="82" t="s">
        <v>14</v>
      </c>
      <c r="B540" s="175">
        <v>42258</v>
      </c>
      <c r="C540" s="313">
        <v>0.35069444444444442</v>
      </c>
      <c r="D540" s="314">
        <v>855540</v>
      </c>
    </row>
    <row r="541" spans="1:4" x14ac:dyDescent="0.25">
      <c r="A541" s="82" t="s">
        <v>13</v>
      </c>
      <c r="B541" s="175">
        <v>42258</v>
      </c>
      <c r="C541" s="313">
        <v>0.3576388888888889</v>
      </c>
      <c r="D541" s="314">
        <v>1165960</v>
      </c>
    </row>
    <row r="542" spans="1:4" x14ac:dyDescent="0.25">
      <c r="A542" s="159" t="s">
        <v>21</v>
      </c>
      <c r="B542" s="39">
        <v>42261</v>
      </c>
      <c r="C542" s="310">
        <v>0.30624999999999997</v>
      </c>
      <c r="D542" s="311">
        <v>375581</v>
      </c>
    </row>
    <row r="543" spans="1:4" x14ac:dyDescent="0.25">
      <c r="A543" s="159" t="s">
        <v>22</v>
      </c>
      <c r="B543" s="39">
        <v>42261</v>
      </c>
      <c r="C543" s="310">
        <v>0.30763888888888891</v>
      </c>
      <c r="D543" s="311">
        <v>159129</v>
      </c>
    </row>
    <row r="544" spans="1:4" x14ac:dyDescent="0.25">
      <c r="A544" s="159" t="s">
        <v>23</v>
      </c>
      <c r="B544" s="39">
        <v>42261</v>
      </c>
      <c r="C544" s="310">
        <v>0.30902777777777779</v>
      </c>
      <c r="D544" s="311">
        <v>469052</v>
      </c>
    </row>
    <row r="545" spans="1:4" x14ac:dyDescent="0.25">
      <c r="A545" s="159" t="s">
        <v>24</v>
      </c>
      <c r="B545" s="39">
        <v>42261</v>
      </c>
      <c r="C545" s="310">
        <v>0.31111111111111112</v>
      </c>
      <c r="D545" s="311">
        <v>139754</v>
      </c>
    </row>
    <row r="546" spans="1:4" x14ac:dyDescent="0.25">
      <c r="A546" s="159" t="s">
        <v>25</v>
      </c>
      <c r="B546" s="39">
        <v>42261</v>
      </c>
      <c r="C546" s="310">
        <v>0.3125</v>
      </c>
      <c r="D546" s="311">
        <v>373949</v>
      </c>
    </row>
    <row r="547" spans="1:4" x14ac:dyDescent="0.25">
      <c r="A547" s="159" t="s">
        <v>27</v>
      </c>
      <c r="B547" s="39">
        <v>42261</v>
      </c>
      <c r="C547" s="310">
        <v>0.31597222222222221</v>
      </c>
      <c r="D547" s="311">
        <v>410992</v>
      </c>
    </row>
    <row r="548" spans="1:4" x14ac:dyDescent="0.25">
      <c r="A548" s="159" t="s">
        <v>28</v>
      </c>
      <c r="B548" s="39">
        <v>42261</v>
      </c>
      <c r="C548" s="310">
        <v>0.31805555555555554</v>
      </c>
      <c r="D548" s="311">
        <v>105706</v>
      </c>
    </row>
    <row r="549" spans="1:4" x14ac:dyDescent="0.25">
      <c r="A549" s="159" t="s">
        <v>29</v>
      </c>
      <c r="B549" s="39">
        <v>42261</v>
      </c>
      <c r="C549" s="310">
        <v>0.31875000000000003</v>
      </c>
      <c r="D549" s="311">
        <v>460101</v>
      </c>
    </row>
    <row r="550" spans="1:4" x14ac:dyDescent="0.25">
      <c r="A550" s="82" t="s">
        <v>16</v>
      </c>
      <c r="B550" s="175">
        <v>42261</v>
      </c>
      <c r="C550" s="313">
        <v>0.3215277777777778</v>
      </c>
      <c r="D550" s="314">
        <v>596770</v>
      </c>
    </row>
    <row r="551" spans="1:4" x14ac:dyDescent="0.25">
      <c r="A551" s="82" t="s">
        <v>17</v>
      </c>
      <c r="B551" s="175">
        <v>42261</v>
      </c>
      <c r="C551" s="313">
        <v>0.32500000000000001</v>
      </c>
      <c r="D551" s="314">
        <v>643570</v>
      </c>
    </row>
    <row r="552" spans="1:4" x14ac:dyDescent="0.25">
      <c r="A552" s="82" t="s">
        <v>18</v>
      </c>
      <c r="B552" s="175">
        <v>42261</v>
      </c>
      <c r="C552" s="313">
        <v>0.32777777777777778</v>
      </c>
      <c r="D552" s="314">
        <v>585890</v>
      </c>
    </row>
    <row r="553" spans="1:4" x14ac:dyDescent="0.25">
      <c r="A553" s="82" t="s">
        <v>19</v>
      </c>
      <c r="B553" s="175">
        <v>42261</v>
      </c>
      <c r="C553" s="313">
        <v>0.32916666666666666</v>
      </c>
      <c r="D553" s="314">
        <v>643010</v>
      </c>
    </row>
    <row r="554" spans="1:4" x14ac:dyDescent="0.25">
      <c r="A554" s="82" t="s">
        <v>15</v>
      </c>
      <c r="B554" s="175">
        <v>42261</v>
      </c>
      <c r="C554" s="313">
        <v>0.35555555555555557</v>
      </c>
      <c r="D554" s="314">
        <v>1390770</v>
      </c>
    </row>
    <row r="555" spans="1:4" x14ac:dyDescent="0.25">
      <c r="A555" s="82" t="s">
        <v>14</v>
      </c>
      <c r="B555" s="175">
        <v>42261</v>
      </c>
      <c r="C555" s="313">
        <v>0.34236111111111112</v>
      </c>
      <c r="D555" s="314">
        <v>878960</v>
      </c>
    </row>
    <row r="556" spans="1:4" x14ac:dyDescent="0.25">
      <c r="A556" s="82" t="s">
        <v>13</v>
      </c>
      <c r="B556" s="175">
        <v>42261</v>
      </c>
      <c r="C556" s="313">
        <v>0.34791666666666665</v>
      </c>
      <c r="D556" s="314">
        <v>1185460</v>
      </c>
    </row>
    <row r="557" spans="1:4" x14ac:dyDescent="0.25">
      <c r="A557" s="159" t="s">
        <v>21</v>
      </c>
      <c r="B557" s="39">
        <v>42263</v>
      </c>
      <c r="C557" s="310">
        <v>0.30833333333333335</v>
      </c>
      <c r="D557" s="311">
        <v>378888</v>
      </c>
    </row>
    <row r="558" spans="1:4" x14ac:dyDescent="0.25">
      <c r="A558" s="159" t="s">
        <v>22</v>
      </c>
      <c r="B558" s="39">
        <v>42263</v>
      </c>
      <c r="C558" s="310">
        <v>0.30902777777777779</v>
      </c>
      <c r="D558" s="311">
        <v>167265</v>
      </c>
    </row>
    <row r="559" spans="1:4" x14ac:dyDescent="0.25">
      <c r="A559" s="159" t="s">
        <v>23</v>
      </c>
      <c r="B559" s="39">
        <v>42263</v>
      </c>
      <c r="C559" s="310">
        <v>0.30972222222222223</v>
      </c>
      <c r="D559" s="311">
        <v>478255</v>
      </c>
    </row>
    <row r="560" spans="1:4" x14ac:dyDescent="0.25">
      <c r="A560" s="159" t="s">
        <v>24</v>
      </c>
      <c r="B560" s="39">
        <v>42263</v>
      </c>
      <c r="C560" s="310">
        <v>0.31041666666666667</v>
      </c>
      <c r="D560" s="311">
        <v>149322</v>
      </c>
    </row>
    <row r="561" spans="1:4" x14ac:dyDescent="0.25">
      <c r="A561" s="159" t="s">
        <v>25</v>
      </c>
      <c r="B561" s="39">
        <v>42263</v>
      </c>
      <c r="C561" s="310">
        <v>0.31111111111111112</v>
      </c>
      <c r="D561" s="311">
        <v>391388</v>
      </c>
    </row>
    <row r="562" spans="1:4" x14ac:dyDescent="0.25">
      <c r="A562" s="159" t="s">
        <v>27</v>
      </c>
      <c r="B562" s="39">
        <v>42263</v>
      </c>
      <c r="C562" s="310">
        <v>0.31180555555555556</v>
      </c>
      <c r="D562" s="311">
        <v>415986</v>
      </c>
    </row>
    <row r="563" spans="1:4" x14ac:dyDescent="0.25">
      <c r="A563" s="159" t="s">
        <v>28</v>
      </c>
      <c r="B563" s="39">
        <v>42263</v>
      </c>
      <c r="C563" s="310">
        <v>0.3125</v>
      </c>
      <c r="D563" s="311">
        <v>105769</v>
      </c>
    </row>
    <row r="564" spans="1:4" x14ac:dyDescent="0.25">
      <c r="A564" s="159" t="s">
        <v>29</v>
      </c>
      <c r="B564" s="39">
        <v>42263</v>
      </c>
      <c r="C564" s="310">
        <v>0.31319444444444444</v>
      </c>
      <c r="D564" s="311">
        <v>468176</v>
      </c>
    </row>
    <row r="565" spans="1:4" x14ac:dyDescent="0.25">
      <c r="A565" s="82" t="s">
        <v>16</v>
      </c>
      <c r="B565" s="175">
        <v>42263</v>
      </c>
      <c r="C565" s="313">
        <v>0.31597222222222221</v>
      </c>
      <c r="D565" s="314">
        <v>602510</v>
      </c>
    </row>
    <row r="566" spans="1:4" x14ac:dyDescent="0.25">
      <c r="A566" s="82" t="s">
        <v>17</v>
      </c>
      <c r="B566" s="175">
        <v>42263</v>
      </c>
      <c r="C566" s="313">
        <v>0.31875000000000003</v>
      </c>
      <c r="D566" s="314">
        <v>653200</v>
      </c>
    </row>
    <row r="567" spans="1:4" x14ac:dyDescent="0.25">
      <c r="A567" s="82" t="s">
        <v>18</v>
      </c>
      <c r="B567" s="175">
        <v>42263</v>
      </c>
      <c r="C567" s="313">
        <v>0.32013888888888892</v>
      </c>
      <c r="D567" s="314">
        <v>591710</v>
      </c>
    </row>
    <row r="568" spans="1:4" x14ac:dyDescent="0.25">
      <c r="A568" s="82" t="s">
        <v>19</v>
      </c>
      <c r="B568" s="175">
        <v>42263</v>
      </c>
      <c r="C568" s="313">
        <v>0.32222222222222224</v>
      </c>
      <c r="D568" s="314">
        <v>652070</v>
      </c>
    </row>
    <row r="569" spans="1:4" x14ac:dyDescent="0.25">
      <c r="A569" s="82" t="s">
        <v>15</v>
      </c>
      <c r="B569" s="175">
        <v>42263</v>
      </c>
      <c r="C569" s="313">
        <v>0.3444444444444445</v>
      </c>
      <c r="D569" s="314">
        <v>1424200</v>
      </c>
    </row>
    <row r="570" spans="1:4" x14ac:dyDescent="0.25">
      <c r="A570" s="82" t="s">
        <v>14</v>
      </c>
      <c r="B570" s="175">
        <v>42263</v>
      </c>
      <c r="C570" s="313">
        <v>0.32847222222222222</v>
      </c>
      <c r="D570" s="314">
        <v>896530</v>
      </c>
    </row>
    <row r="571" spans="1:4" x14ac:dyDescent="0.25">
      <c r="A571" s="82" t="s">
        <v>13</v>
      </c>
      <c r="B571" s="175">
        <v>42263</v>
      </c>
      <c r="C571" s="313">
        <v>0.33333333333333331</v>
      </c>
      <c r="D571" s="314">
        <v>1198510</v>
      </c>
    </row>
    <row r="572" spans="1:4" x14ac:dyDescent="0.25">
      <c r="A572" s="159" t="s">
        <v>21</v>
      </c>
      <c r="B572" s="39">
        <v>42265</v>
      </c>
      <c r="C572" s="310">
        <v>0.64722222222222225</v>
      </c>
      <c r="D572" s="311">
        <v>379188</v>
      </c>
    </row>
    <row r="573" spans="1:4" x14ac:dyDescent="0.25">
      <c r="A573" s="159" t="s">
        <v>22</v>
      </c>
      <c r="B573" s="39">
        <v>42265</v>
      </c>
      <c r="C573" s="310">
        <v>0.6479166666666667</v>
      </c>
      <c r="D573" s="311">
        <v>167810</v>
      </c>
    </row>
    <row r="574" spans="1:4" x14ac:dyDescent="0.25">
      <c r="A574" s="159" t="s">
        <v>23</v>
      </c>
      <c r="B574" s="39">
        <v>42265</v>
      </c>
      <c r="C574" s="310">
        <v>0.6479166666666667</v>
      </c>
      <c r="D574" s="311">
        <v>479257</v>
      </c>
    </row>
    <row r="575" spans="1:4" x14ac:dyDescent="0.25">
      <c r="A575" s="159" t="s">
        <v>24</v>
      </c>
      <c r="B575" s="39">
        <v>42265</v>
      </c>
      <c r="C575" s="310">
        <v>0.64861111111111114</v>
      </c>
      <c r="D575" s="311">
        <v>149986</v>
      </c>
    </row>
    <row r="576" spans="1:4" x14ac:dyDescent="0.25">
      <c r="A576" s="159" t="s">
        <v>25</v>
      </c>
      <c r="B576" s="39">
        <v>42265</v>
      </c>
      <c r="C576" s="310">
        <v>0.64930555555555558</v>
      </c>
      <c r="D576" s="311">
        <v>392956</v>
      </c>
    </row>
    <row r="577" spans="1:4" x14ac:dyDescent="0.25">
      <c r="A577" s="159" t="s">
        <v>27</v>
      </c>
      <c r="B577" s="39">
        <v>42265</v>
      </c>
      <c r="C577" s="310">
        <v>0.64930555555555558</v>
      </c>
      <c r="D577" s="311">
        <v>416516</v>
      </c>
    </row>
    <row r="578" spans="1:4" x14ac:dyDescent="0.25">
      <c r="A578" s="159" t="s">
        <v>28</v>
      </c>
      <c r="B578" s="39">
        <v>42265</v>
      </c>
      <c r="C578" s="310">
        <v>0.65</v>
      </c>
      <c r="D578" s="311">
        <v>105860</v>
      </c>
    </row>
    <row r="579" spans="1:4" x14ac:dyDescent="0.25">
      <c r="A579" s="159" t="s">
        <v>29</v>
      </c>
      <c r="B579" s="39">
        <v>42265</v>
      </c>
      <c r="C579" s="310">
        <v>0.65069444444444446</v>
      </c>
      <c r="D579" s="311">
        <v>469656</v>
      </c>
    </row>
    <row r="580" spans="1:4" x14ac:dyDescent="0.25">
      <c r="A580" s="82" t="s">
        <v>16</v>
      </c>
      <c r="B580" s="175">
        <v>42265</v>
      </c>
      <c r="C580" s="313">
        <v>0.58611111111111114</v>
      </c>
      <c r="D580" s="314">
        <v>610250</v>
      </c>
    </row>
    <row r="581" spans="1:4" x14ac:dyDescent="0.25">
      <c r="A581" s="82" t="s">
        <v>17</v>
      </c>
      <c r="B581" s="175">
        <v>42265</v>
      </c>
      <c r="C581" s="313">
        <v>0.58958333333333335</v>
      </c>
      <c r="D581" s="314">
        <v>665450</v>
      </c>
    </row>
    <row r="582" spans="1:4" x14ac:dyDescent="0.25">
      <c r="A582" s="82" t="s">
        <v>18</v>
      </c>
      <c r="B582" s="175">
        <v>42265</v>
      </c>
      <c r="C582" s="313">
        <v>0.59097222222222223</v>
      </c>
      <c r="D582" s="314">
        <v>599630</v>
      </c>
    </row>
    <row r="583" spans="1:4" x14ac:dyDescent="0.25">
      <c r="A583" s="82" t="s">
        <v>19</v>
      </c>
      <c r="B583" s="175">
        <v>42265</v>
      </c>
      <c r="C583" s="313">
        <v>0.59305555555555556</v>
      </c>
      <c r="D583" s="314">
        <v>664330</v>
      </c>
    </row>
    <row r="584" spans="1:4" x14ac:dyDescent="0.25">
      <c r="A584" s="82" t="s">
        <v>15</v>
      </c>
      <c r="B584" s="175">
        <v>42265</v>
      </c>
      <c r="C584" s="313">
        <v>0.57986111111111105</v>
      </c>
      <c r="D584" s="314">
        <v>1429480</v>
      </c>
    </row>
    <row r="585" spans="1:4" x14ac:dyDescent="0.25">
      <c r="A585" s="82" t="s">
        <v>14</v>
      </c>
      <c r="B585" s="175">
        <v>42265</v>
      </c>
      <c r="C585" s="313">
        <v>0.56944444444444442</v>
      </c>
      <c r="D585" s="314">
        <v>918320</v>
      </c>
    </row>
    <row r="586" spans="1:4" x14ac:dyDescent="0.25">
      <c r="A586" s="82" t="s">
        <v>13</v>
      </c>
      <c r="B586" s="175">
        <v>42265</v>
      </c>
      <c r="C586" s="313">
        <v>0.57430555555555551</v>
      </c>
      <c r="D586" s="314">
        <v>1215520</v>
      </c>
    </row>
    <row r="587" spans="1:4" x14ac:dyDescent="0.25">
      <c r="A587" s="159" t="s">
        <v>21</v>
      </c>
      <c r="B587" s="39">
        <v>42268</v>
      </c>
      <c r="C587" s="310">
        <v>0.6743055555555556</v>
      </c>
      <c r="D587" s="311">
        <v>386714</v>
      </c>
    </row>
    <row r="588" spans="1:4" x14ac:dyDescent="0.25">
      <c r="A588" s="159" t="s">
        <v>22</v>
      </c>
      <c r="B588" s="39">
        <v>42268</v>
      </c>
      <c r="C588" s="310">
        <v>0.67499999999999993</v>
      </c>
      <c r="D588" s="311">
        <v>179019</v>
      </c>
    </row>
    <row r="589" spans="1:4" x14ac:dyDescent="0.25">
      <c r="A589" s="159" t="s">
        <v>23</v>
      </c>
      <c r="B589" s="39">
        <v>42268</v>
      </c>
      <c r="C589" s="310">
        <v>0.67569444444444438</v>
      </c>
      <c r="D589" s="311">
        <v>493546</v>
      </c>
    </row>
    <row r="590" spans="1:4" x14ac:dyDescent="0.25">
      <c r="A590" s="159" t="s">
        <v>24</v>
      </c>
      <c r="B590" s="39">
        <v>42268</v>
      </c>
      <c r="C590" s="310">
        <v>0.67638888888888893</v>
      </c>
      <c r="D590" s="311">
        <v>159555</v>
      </c>
    </row>
    <row r="591" spans="1:4" x14ac:dyDescent="0.25">
      <c r="A591" s="159" t="s">
        <v>25</v>
      </c>
      <c r="B591" s="39">
        <v>42268</v>
      </c>
      <c r="C591" s="310">
        <v>0.67708333333333337</v>
      </c>
      <c r="D591" s="311">
        <v>401584</v>
      </c>
    </row>
    <row r="592" spans="1:4" x14ac:dyDescent="0.25">
      <c r="A592" s="159" t="s">
        <v>27</v>
      </c>
      <c r="B592" s="39">
        <v>42268</v>
      </c>
      <c r="C592" s="310">
        <v>0.6777777777777777</v>
      </c>
      <c r="D592" s="311">
        <v>424426</v>
      </c>
    </row>
    <row r="593" spans="1:4" x14ac:dyDescent="0.25">
      <c r="A593" s="159" t="s">
        <v>28</v>
      </c>
      <c r="B593" s="39">
        <v>42268</v>
      </c>
      <c r="C593" s="310">
        <v>0.67847222222222225</v>
      </c>
      <c r="D593" s="311">
        <v>114813</v>
      </c>
    </row>
    <row r="594" spans="1:4" x14ac:dyDescent="0.25">
      <c r="A594" s="159" t="s">
        <v>29</v>
      </c>
      <c r="B594" s="39">
        <v>42268</v>
      </c>
      <c r="C594" s="310">
        <v>0.6791666666666667</v>
      </c>
      <c r="D594" s="311">
        <v>481447</v>
      </c>
    </row>
    <row r="595" spans="1:4" x14ac:dyDescent="0.25">
      <c r="A595" s="82" t="s">
        <v>16</v>
      </c>
      <c r="B595" s="175">
        <v>42268</v>
      </c>
      <c r="C595" s="313">
        <v>0.66597222222222219</v>
      </c>
      <c r="D595" s="314">
        <v>620630</v>
      </c>
    </row>
    <row r="596" spans="1:4" x14ac:dyDescent="0.25">
      <c r="A596" s="82" t="s">
        <v>17</v>
      </c>
      <c r="B596" s="175">
        <v>42268</v>
      </c>
      <c r="C596" s="313">
        <v>0.66736111111111107</v>
      </c>
      <c r="D596" s="314">
        <v>680230</v>
      </c>
    </row>
    <row r="597" spans="1:4" x14ac:dyDescent="0.25">
      <c r="A597" s="82" t="s">
        <v>18</v>
      </c>
      <c r="B597" s="175">
        <v>42268</v>
      </c>
      <c r="C597" s="313">
        <v>0.67013888888888884</v>
      </c>
      <c r="D597" s="314">
        <v>609640</v>
      </c>
    </row>
    <row r="598" spans="1:4" x14ac:dyDescent="0.25">
      <c r="A598" s="82" t="s">
        <v>19</v>
      </c>
      <c r="B598" s="175">
        <v>42268</v>
      </c>
      <c r="C598" s="313">
        <v>0.67291666666666661</v>
      </c>
      <c r="D598" s="314">
        <v>682570</v>
      </c>
    </row>
    <row r="599" spans="1:4" x14ac:dyDescent="0.25">
      <c r="A599" s="82" t="s">
        <v>15</v>
      </c>
      <c r="B599" s="175">
        <v>42268</v>
      </c>
      <c r="C599" s="313">
        <v>0.65277777777777779</v>
      </c>
      <c r="D599" s="314">
        <v>1470420</v>
      </c>
    </row>
    <row r="600" spans="1:4" x14ac:dyDescent="0.25">
      <c r="A600" s="82" t="s">
        <v>14</v>
      </c>
      <c r="B600" s="175">
        <v>42268</v>
      </c>
      <c r="C600" s="313">
        <v>0.7090277777777777</v>
      </c>
      <c r="D600" s="314">
        <v>948460</v>
      </c>
    </row>
    <row r="601" spans="1:4" x14ac:dyDescent="0.25">
      <c r="A601" s="82" t="s">
        <v>13</v>
      </c>
      <c r="B601" s="175">
        <v>42268</v>
      </c>
      <c r="C601" s="313">
        <v>0.71388888888888891</v>
      </c>
      <c r="D601" s="314">
        <v>1241870</v>
      </c>
    </row>
    <row r="602" spans="1:4" x14ac:dyDescent="0.25">
      <c r="A602" s="159" t="s">
        <v>21</v>
      </c>
      <c r="B602" s="39">
        <v>42270</v>
      </c>
      <c r="C602" s="310">
        <v>0.4368055555555555</v>
      </c>
      <c r="D602" s="311">
        <v>387100</v>
      </c>
    </row>
    <row r="603" spans="1:4" x14ac:dyDescent="0.25">
      <c r="A603" s="159" t="s">
        <v>22</v>
      </c>
      <c r="B603" s="39">
        <v>42270</v>
      </c>
      <c r="C603" s="310">
        <v>0.43958333333333338</v>
      </c>
      <c r="D603" s="311">
        <v>180374</v>
      </c>
    </row>
    <row r="604" spans="1:4" x14ac:dyDescent="0.25">
      <c r="A604" s="159" t="s">
        <v>23</v>
      </c>
      <c r="B604" s="39">
        <v>42270</v>
      </c>
      <c r="C604" s="310">
        <v>0.43958333333333338</v>
      </c>
      <c r="D604" s="311">
        <v>495263</v>
      </c>
    </row>
    <row r="605" spans="1:4" x14ac:dyDescent="0.25">
      <c r="A605" s="159" t="s">
        <v>24</v>
      </c>
      <c r="B605" s="39">
        <v>42270</v>
      </c>
      <c r="C605" s="310">
        <v>0.4368055555555555</v>
      </c>
      <c r="D605" s="311">
        <v>160705</v>
      </c>
    </row>
    <row r="606" spans="1:4" x14ac:dyDescent="0.25">
      <c r="A606" s="159" t="s">
        <v>25</v>
      </c>
      <c r="B606" s="39">
        <v>42270</v>
      </c>
      <c r="C606" s="310">
        <v>0.43888888888888888</v>
      </c>
      <c r="D606" s="311">
        <v>404740</v>
      </c>
    </row>
    <row r="607" spans="1:4" x14ac:dyDescent="0.25">
      <c r="A607" s="159" t="s">
        <v>27</v>
      </c>
      <c r="B607" s="39">
        <v>42270</v>
      </c>
      <c r="C607" s="310">
        <v>0.4381944444444445</v>
      </c>
      <c r="D607" s="311">
        <v>425467</v>
      </c>
    </row>
    <row r="608" spans="1:4" x14ac:dyDescent="0.25">
      <c r="A608" s="159" t="s">
        <v>28</v>
      </c>
      <c r="B608" s="39">
        <v>42270</v>
      </c>
      <c r="C608" s="310">
        <v>0.43888888888888888</v>
      </c>
      <c r="D608" s="311">
        <v>116292</v>
      </c>
    </row>
    <row r="609" spans="1:4" x14ac:dyDescent="0.25">
      <c r="A609" s="159" t="s">
        <v>29</v>
      </c>
      <c r="B609" s="39">
        <v>42270</v>
      </c>
      <c r="C609" s="310">
        <v>0.44097222222222227</v>
      </c>
      <c r="D609" s="311">
        <v>482919</v>
      </c>
    </row>
    <row r="610" spans="1:4" x14ac:dyDescent="0.25">
      <c r="A610" s="82" t="s">
        <v>16</v>
      </c>
      <c r="B610" s="175">
        <v>42270</v>
      </c>
      <c r="C610" s="313">
        <v>0.4465277777777778</v>
      </c>
      <c r="D610" s="314">
        <v>625340</v>
      </c>
    </row>
    <row r="611" spans="1:4" x14ac:dyDescent="0.25">
      <c r="A611" s="82" t="s">
        <v>17</v>
      </c>
      <c r="B611" s="175">
        <v>42270</v>
      </c>
      <c r="C611" s="313">
        <v>0.44791666666666669</v>
      </c>
      <c r="D611" s="314">
        <v>687390</v>
      </c>
    </row>
    <row r="612" spans="1:4" x14ac:dyDescent="0.25">
      <c r="A612" s="82" t="s">
        <v>18</v>
      </c>
      <c r="B612" s="175">
        <v>42270</v>
      </c>
      <c r="C612" s="313">
        <v>0.44722222222222219</v>
      </c>
      <c r="D612" s="314">
        <v>614120</v>
      </c>
    </row>
    <row r="613" spans="1:4" x14ac:dyDescent="0.25">
      <c r="A613" s="82" t="s">
        <v>19</v>
      </c>
      <c r="B613" s="175">
        <v>42270</v>
      </c>
      <c r="C613" s="313">
        <v>0.44722222222222219</v>
      </c>
      <c r="D613" s="314">
        <v>690530</v>
      </c>
    </row>
    <row r="614" spans="1:4" x14ac:dyDescent="0.25">
      <c r="A614" s="82" t="s">
        <v>15</v>
      </c>
      <c r="B614" s="175">
        <v>42270</v>
      </c>
      <c r="C614" s="313">
        <v>0.41041666666666665</v>
      </c>
      <c r="D614" s="314">
        <v>1479790</v>
      </c>
    </row>
    <row r="615" spans="1:4" x14ac:dyDescent="0.25">
      <c r="A615" s="82" t="s">
        <v>14</v>
      </c>
      <c r="B615" s="175">
        <v>42270</v>
      </c>
      <c r="C615" s="313">
        <v>0.45833333333333331</v>
      </c>
      <c r="D615" s="314">
        <v>961020</v>
      </c>
    </row>
    <row r="616" spans="1:4" x14ac:dyDescent="0.25">
      <c r="A616" s="82" t="s">
        <v>13</v>
      </c>
      <c r="B616" s="175">
        <v>42270</v>
      </c>
      <c r="C616" s="313">
        <v>0.4513888888888889</v>
      </c>
      <c r="D616" s="314">
        <v>1253820</v>
      </c>
    </row>
    <row r="617" spans="1:4" x14ac:dyDescent="0.25">
      <c r="A617" s="159" t="s">
        <v>21</v>
      </c>
      <c r="B617" s="39">
        <v>42275</v>
      </c>
      <c r="C617" s="310">
        <v>0.4375</v>
      </c>
      <c r="D617" s="311">
        <v>397688</v>
      </c>
    </row>
    <row r="618" spans="1:4" x14ac:dyDescent="0.25">
      <c r="A618" s="159" t="s">
        <v>22</v>
      </c>
      <c r="B618" s="39">
        <v>42275</v>
      </c>
      <c r="C618" s="310">
        <v>0.44722222222222219</v>
      </c>
      <c r="D618" s="311">
        <v>202514</v>
      </c>
    </row>
    <row r="619" spans="1:4" x14ac:dyDescent="0.25">
      <c r="A619" s="159" t="s">
        <v>23</v>
      </c>
      <c r="B619" s="39">
        <v>42275</v>
      </c>
      <c r="C619" s="310">
        <v>0.45</v>
      </c>
      <c r="D619" s="311">
        <v>518827</v>
      </c>
    </row>
    <row r="620" spans="1:4" x14ac:dyDescent="0.25">
      <c r="A620" s="159" t="s">
        <v>24</v>
      </c>
      <c r="B620" s="39">
        <v>42275</v>
      </c>
      <c r="C620" s="310">
        <v>0.46111111111111108</v>
      </c>
      <c r="D620" s="311">
        <v>176521</v>
      </c>
    </row>
    <row r="621" spans="1:4" x14ac:dyDescent="0.25">
      <c r="A621" s="159" t="s">
        <v>25</v>
      </c>
      <c r="B621" s="39">
        <v>42275</v>
      </c>
      <c r="C621" s="310">
        <v>0.45208333333333334</v>
      </c>
      <c r="D621" s="311">
        <v>461982</v>
      </c>
    </row>
    <row r="622" spans="1:4" x14ac:dyDescent="0.25">
      <c r="A622" s="159" t="s">
        <v>27</v>
      </c>
      <c r="B622" s="39">
        <v>42275</v>
      </c>
      <c r="C622" s="310">
        <v>0.46458333333333335</v>
      </c>
      <c r="D622" s="311">
        <v>439902</v>
      </c>
    </row>
    <row r="623" spans="1:4" x14ac:dyDescent="0.25">
      <c r="A623" s="159" t="s">
        <v>28</v>
      </c>
      <c r="B623" s="39">
        <v>42275</v>
      </c>
      <c r="C623" s="310">
        <v>0.46736111111111112</v>
      </c>
      <c r="D623" s="311">
        <v>134001</v>
      </c>
    </row>
    <row r="624" spans="1:4" x14ac:dyDescent="0.25">
      <c r="A624" s="159" t="s">
        <v>29</v>
      </c>
      <c r="B624" s="39">
        <v>42275</v>
      </c>
      <c r="C624" s="310">
        <v>0.46875</v>
      </c>
      <c r="D624" s="311">
        <v>506636</v>
      </c>
    </row>
    <row r="625" spans="1:4" x14ac:dyDescent="0.25">
      <c r="A625" s="82" t="s">
        <v>16</v>
      </c>
      <c r="B625" s="175">
        <v>42275</v>
      </c>
      <c r="C625" s="313">
        <v>0.43611111111111112</v>
      </c>
      <c r="D625" s="314">
        <v>639910</v>
      </c>
    </row>
    <row r="626" spans="1:4" x14ac:dyDescent="0.25">
      <c r="A626" s="82" t="s">
        <v>17</v>
      </c>
      <c r="B626" s="175">
        <v>42275</v>
      </c>
      <c r="C626" s="313">
        <v>0.43541666666666662</v>
      </c>
      <c r="D626" s="314">
        <v>714500</v>
      </c>
    </row>
    <row r="627" spans="1:4" x14ac:dyDescent="0.25">
      <c r="A627" s="82" t="s">
        <v>18</v>
      </c>
      <c r="B627" s="175">
        <v>42275</v>
      </c>
      <c r="C627" s="313">
        <v>0.4368055555555555</v>
      </c>
      <c r="D627" s="314">
        <v>629310</v>
      </c>
    </row>
    <row r="628" spans="1:4" x14ac:dyDescent="0.25">
      <c r="A628" s="82" t="s">
        <v>19</v>
      </c>
      <c r="B628" s="175">
        <v>42275</v>
      </c>
      <c r="C628" s="313">
        <v>0.43541666666666662</v>
      </c>
      <c r="D628" s="314">
        <v>718670</v>
      </c>
    </row>
    <row r="629" spans="1:4" x14ac:dyDescent="0.25">
      <c r="A629" s="82" t="s">
        <v>15</v>
      </c>
      <c r="B629" s="175">
        <v>42275</v>
      </c>
      <c r="C629" s="313">
        <v>0.4291666666666667</v>
      </c>
      <c r="D629" s="314">
        <v>1581900</v>
      </c>
    </row>
    <row r="630" spans="1:4" x14ac:dyDescent="0.25">
      <c r="A630" s="82" t="s">
        <v>14</v>
      </c>
      <c r="B630" s="175">
        <v>42275</v>
      </c>
      <c r="C630" s="313">
        <v>0.48958333333333331</v>
      </c>
      <c r="D630" s="314">
        <v>1006970</v>
      </c>
    </row>
    <row r="631" spans="1:4" x14ac:dyDescent="0.25">
      <c r="A631" s="82" t="s">
        <v>13</v>
      </c>
      <c r="B631" s="175">
        <v>42275</v>
      </c>
      <c r="C631" s="313">
        <v>0.4993055555555555</v>
      </c>
      <c r="D631" s="314">
        <v>1294140</v>
      </c>
    </row>
    <row r="632" spans="1:4" x14ac:dyDescent="0.25">
      <c r="A632" s="159" t="s">
        <v>21</v>
      </c>
      <c r="B632" s="39">
        <v>42277</v>
      </c>
      <c r="C632" s="310">
        <v>0.3298611111111111</v>
      </c>
      <c r="D632" s="311">
        <v>401385</v>
      </c>
    </row>
    <row r="633" spans="1:4" x14ac:dyDescent="0.25">
      <c r="A633" s="159" t="s">
        <v>22</v>
      </c>
      <c r="B633" s="39">
        <v>42277</v>
      </c>
      <c r="C633" s="310">
        <v>0.33055555555555555</v>
      </c>
      <c r="D633" s="311">
        <v>212415</v>
      </c>
    </row>
    <row r="634" spans="1:4" x14ac:dyDescent="0.25">
      <c r="A634" s="159" t="s">
        <v>23</v>
      </c>
      <c r="B634" s="39">
        <v>42277</v>
      </c>
      <c r="C634" s="310">
        <v>0.33194444444444443</v>
      </c>
      <c r="D634" s="311">
        <v>526618</v>
      </c>
    </row>
    <row r="635" spans="1:4" x14ac:dyDescent="0.25">
      <c r="A635" s="159" t="s">
        <v>24</v>
      </c>
      <c r="B635" s="39">
        <v>42277</v>
      </c>
      <c r="C635" s="310">
        <v>0.33263888888888887</v>
      </c>
      <c r="D635" s="311">
        <v>182406</v>
      </c>
    </row>
    <row r="636" spans="1:4" x14ac:dyDescent="0.25">
      <c r="A636" s="159" t="s">
        <v>25</v>
      </c>
      <c r="B636" s="39">
        <v>42277</v>
      </c>
      <c r="C636" s="310">
        <v>0.33263888888888887</v>
      </c>
      <c r="D636" s="311">
        <v>484564</v>
      </c>
    </row>
    <row r="637" spans="1:4" x14ac:dyDescent="0.25">
      <c r="A637" s="159" t="s">
        <v>27</v>
      </c>
      <c r="B637" s="39">
        <v>42277</v>
      </c>
      <c r="C637" s="310">
        <v>0.33333333333333331</v>
      </c>
      <c r="D637" s="311">
        <v>445893</v>
      </c>
    </row>
    <row r="638" spans="1:4" x14ac:dyDescent="0.25">
      <c r="A638" s="159" t="s">
        <v>28</v>
      </c>
      <c r="B638" s="39">
        <v>42277</v>
      </c>
      <c r="C638" s="310">
        <v>0.33333333333333331</v>
      </c>
      <c r="D638" s="311">
        <v>142741</v>
      </c>
    </row>
    <row r="639" spans="1:4" x14ac:dyDescent="0.25">
      <c r="A639" s="159" t="s">
        <v>29</v>
      </c>
      <c r="B639" s="39">
        <v>42277</v>
      </c>
      <c r="C639" s="310">
        <v>0.33402777777777781</v>
      </c>
      <c r="D639" s="311">
        <v>515236</v>
      </c>
    </row>
    <row r="640" spans="1:4" x14ac:dyDescent="0.25">
      <c r="A640" s="82" t="s">
        <v>16</v>
      </c>
      <c r="B640" s="175">
        <v>42277</v>
      </c>
      <c r="C640" s="313">
        <v>0.33611111111111108</v>
      </c>
      <c r="D640" s="314">
        <v>641420</v>
      </c>
    </row>
    <row r="641" spans="1:4" x14ac:dyDescent="0.25">
      <c r="A641" s="82" t="s">
        <v>17</v>
      </c>
      <c r="B641" s="175">
        <v>42277</v>
      </c>
      <c r="C641" s="313">
        <v>0.34166666666666662</v>
      </c>
      <c r="D641" s="314">
        <v>719070</v>
      </c>
    </row>
    <row r="642" spans="1:4" x14ac:dyDescent="0.25">
      <c r="A642" s="82" t="s">
        <v>18</v>
      </c>
      <c r="B642" s="175">
        <v>42277</v>
      </c>
      <c r="C642" s="313">
        <v>0.34375</v>
      </c>
      <c r="D642" s="314">
        <v>631520</v>
      </c>
    </row>
    <row r="643" spans="1:4" x14ac:dyDescent="0.25">
      <c r="A643" s="82" t="s">
        <v>19</v>
      </c>
      <c r="B643" s="175">
        <v>42277</v>
      </c>
      <c r="C643" s="313">
        <v>0.34791666666666665</v>
      </c>
      <c r="D643" s="314">
        <v>724190</v>
      </c>
    </row>
    <row r="644" spans="1:4" x14ac:dyDescent="0.25">
      <c r="A644" s="82" t="s">
        <v>15</v>
      </c>
      <c r="B644" s="175">
        <v>42277</v>
      </c>
      <c r="C644" s="313">
        <v>0.37083333333333335</v>
      </c>
      <c r="D644" s="314">
        <v>1625300</v>
      </c>
    </row>
    <row r="645" spans="1:4" x14ac:dyDescent="0.25">
      <c r="A645" s="82" t="s">
        <v>14</v>
      </c>
      <c r="B645" s="175">
        <v>42277</v>
      </c>
      <c r="C645" s="313">
        <v>0.35416666666666669</v>
      </c>
      <c r="D645" s="314">
        <v>1013450</v>
      </c>
    </row>
    <row r="646" spans="1:4" x14ac:dyDescent="0.25">
      <c r="A646" s="82" t="s">
        <v>13</v>
      </c>
      <c r="B646" s="175">
        <v>42277</v>
      </c>
      <c r="C646" s="313">
        <v>0.3611111111111111</v>
      </c>
      <c r="D646" s="314">
        <v>1300810</v>
      </c>
    </row>
    <row r="647" spans="1:4" x14ac:dyDescent="0.25">
      <c r="A647" s="159" t="s">
        <v>21</v>
      </c>
      <c r="B647" s="39">
        <v>42279</v>
      </c>
      <c r="C647" s="310">
        <v>0.4055555555555555</v>
      </c>
      <c r="D647" s="311">
        <v>405287</v>
      </c>
    </row>
    <row r="648" spans="1:4" x14ac:dyDescent="0.25">
      <c r="A648" s="159" t="s">
        <v>22</v>
      </c>
      <c r="B648" s="39">
        <v>42279</v>
      </c>
      <c r="C648" s="310">
        <v>0.40625</v>
      </c>
      <c r="D648" s="311">
        <v>220255</v>
      </c>
    </row>
    <row r="649" spans="1:4" x14ac:dyDescent="0.25">
      <c r="A649" s="159" t="s">
        <v>23</v>
      </c>
      <c r="B649" s="39">
        <v>42279</v>
      </c>
      <c r="C649" s="310">
        <v>0.40625</v>
      </c>
      <c r="D649" s="311">
        <v>534293</v>
      </c>
    </row>
    <row r="650" spans="1:4" x14ac:dyDescent="0.25">
      <c r="A650" s="159" t="s">
        <v>24</v>
      </c>
      <c r="B650" s="39">
        <v>42279</v>
      </c>
      <c r="C650" s="310">
        <v>0.4069444444444445</v>
      </c>
      <c r="D650" s="311">
        <v>188313</v>
      </c>
    </row>
    <row r="651" spans="1:4" x14ac:dyDescent="0.25">
      <c r="A651" s="159" t="s">
        <v>25</v>
      </c>
      <c r="B651" s="39">
        <v>42279</v>
      </c>
      <c r="C651" s="310">
        <v>0.40833333333333338</v>
      </c>
      <c r="D651" s="311">
        <v>506483</v>
      </c>
    </row>
    <row r="652" spans="1:4" x14ac:dyDescent="0.25">
      <c r="A652" s="159" t="s">
        <v>27</v>
      </c>
      <c r="B652" s="39">
        <v>42279</v>
      </c>
      <c r="C652" s="310">
        <v>0.40902777777777777</v>
      </c>
      <c r="D652" s="311">
        <v>452284</v>
      </c>
    </row>
    <row r="653" spans="1:4" x14ac:dyDescent="0.25">
      <c r="A653" s="159" t="s">
        <v>28</v>
      </c>
      <c r="B653" s="39">
        <v>42279</v>
      </c>
      <c r="C653" s="310">
        <v>0.40972222222222227</v>
      </c>
      <c r="D653" s="311">
        <v>151375</v>
      </c>
    </row>
    <row r="654" spans="1:4" x14ac:dyDescent="0.25">
      <c r="A654" s="159" t="s">
        <v>29</v>
      </c>
      <c r="B654" s="39">
        <v>42279</v>
      </c>
      <c r="C654" s="310">
        <v>0.40972222222222227</v>
      </c>
      <c r="D654" s="311">
        <v>524861</v>
      </c>
    </row>
    <row r="655" spans="1:4" x14ac:dyDescent="0.25">
      <c r="A655" s="82" t="s">
        <v>16</v>
      </c>
      <c r="B655" s="175">
        <v>42279</v>
      </c>
      <c r="C655" s="313">
        <v>0.41180555555555554</v>
      </c>
      <c r="D655" s="314">
        <v>648010</v>
      </c>
    </row>
    <row r="656" spans="1:4" x14ac:dyDescent="0.25">
      <c r="A656" s="82" t="s">
        <v>17</v>
      </c>
      <c r="B656" s="175">
        <v>42279</v>
      </c>
      <c r="C656" s="313">
        <v>0.4152777777777778</v>
      </c>
      <c r="D656" s="314">
        <v>728960</v>
      </c>
    </row>
    <row r="657" spans="1:4" x14ac:dyDescent="0.25">
      <c r="A657" s="82" t="s">
        <v>18</v>
      </c>
      <c r="B657" s="175">
        <v>42279</v>
      </c>
      <c r="C657" s="313">
        <v>0.41805555555555557</v>
      </c>
      <c r="D657" s="314">
        <v>637130</v>
      </c>
    </row>
    <row r="658" spans="1:4" x14ac:dyDescent="0.25">
      <c r="A658" s="82" t="s">
        <v>19</v>
      </c>
      <c r="B658" s="175">
        <v>42279</v>
      </c>
      <c r="C658" s="313">
        <v>0.42083333333333334</v>
      </c>
      <c r="D658" s="314">
        <v>734480</v>
      </c>
    </row>
    <row r="659" spans="1:4" x14ac:dyDescent="0.25">
      <c r="A659" s="82" t="s">
        <v>15</v>
      </c>
      <c r="B659" s="175">
        <v>42279</v>
      </c>
      <c r="C659" s="313">
        <v>0.64236111111111105</v>
      </c>
      <c r="D659" s="314">
        <v>1667620</v>
      </c>
    </row>
    <row r="660" spans="1:4" x14ac:dyDescent="0.25">
      <c r="A660" s="82" t="s">
        <v>14</v>
      </c>
      <c r="B660" s="175">
        <v>42279</v>
      </c>
      <c r="C660" s="313">
        <v>0.60138888888888886</v>
      </c>
      <c r="D660" s="314">
        <v>1032060</v>
      </c>
    </row>
    <row r="661" spans="1:4" x14ac:dyDescent="0.25">
      <c r="A661" s="82" t="s">
        <v>13</v>
      </c>
      <c r="B661" s="175">
        <v>42279</v>
      </c>
      <c r="C661" s="313">
        <v>0.6069444444444444</v>
      </c>
      <c r="D661" s="314">
        <v>1315180</v>
      </c>
    </row>
    <row r="662" spans="1:4" x14ac:dyDescent="0.25">
      <c r="A662" s="159" t="s">
        <v>21</v>
      </c>
      <c r="B662" s="39">
        <v>42282</v>
      </c>
      <c r="C662" s="310">
        <v>0.32569444444444445</v>
      </c>
      <c r="D662" s="316">
        <v>551645</v>
      </c>
    </row>
    <row r="663" spans="1:4" x14ac:dyDescent="0.25">
      <c r="A663" s="159" t="s">
        <v>22</v>
      </c>
      <c r="B663" s="39">
        <v>42282</v>
      </c>
      <c r="C663" s="310">
        <v>0.32708333333333334</v>
      </c>
      <c r="D663" s="311">
        <v>228838</v>
      </c>
    </row>
    <row r="664" spans="1:4" x14ac:dyDescent="0.25">
      <c r="A664" s="159" t="s">
        <v>23</v>
      </c>
      <c r="B664" s="39">
        <v>42282</v>
      </c>
      <c r="C664" s="310">
        <v>0.32847222222222222</v>
      </c>
      <c r="D664" s="311">
        <v>644271</v>
      </c>
    </row>
    <row r="665" spans="1:4" x14ac:dyDescent="0.25">
      <c r="A665" s="159" t="s">
        <v>24</v>
      </c>
      <c r="B665" s="39">
        <v>42282</v>
      </c>
      <c r="C665" s="310">
        <v>0.33055555555555555</v>
      </c>
      <c r="D665" s="311">
        <v>194825</v>
      </c>
    </row>
    <row r="666" spans="1:4" x14ac:dyDescent="0.25">
      <c r="A666" s="159" t="s">
        <v>25</v>
      </c>
      <c r="B666" s="39">
        <v>42282</v>
      </c>
      <c r="C666" s="310">
        <v>0.33263888888888887</v>
      </c>
      <c r="D666" s="311">
        <v>532188</v>
      </c>
    </row>
    <row r="667" spans="1:4" x14ac:dyDescent="0.25">
      <c r="A667" s="159" t="s">
        <v>27</v>
      </c>
      <c r="B667" s="39">
        <v>42282</v>
      </c>
      <c r="C667" s="310">
        <v>0.33402777777777781</v>
      </c>
      <c r="D667" s="311">
        <v>461052</v>
      </c>
    </row>
    <row r="668" spans="1:4" x14ac:dyDescent="0.25">
      <c r="A668" s="159" t="s">
        <v>28</v>
      </c>
      <c r="B668" s="39">
        <v>42282</v>
      </c>
      <c r="C668" s="310">
        <v>0.3354166666666667</v>
      </c>
      <c r="D668" s="311">
        <v>160756</v>
      </c>
    </row>
    <row r="669" spans="1:4" x14ac:dyDescent="0.25">
      <c r="A669" s="159" t="s">
        <v>29</v>
      </c>
      <c r="B669" s="39">
        <v>42282</v>
      </c>
      <c r="C669" s="310">
        <v>0.33749999999999997</v>
      </c>
      <c r="D669" s="311">
        <v>535415</v>
      </c>
    </row>
    <row r="670" spans="1:4" x14ac:dyDescent="0.25">
      <c r="A670" s="82" t="s">
        <v>16</v>
      </c>
      <c r="B670" s="175">
        <v>42282</v>
      </c>
      <c r="C670" s="313">
        <v>0.34375</v>
      </c>
      <c r="D670" s="314">
        <v>655380</v>
      </c>
    </row>
    <row r="671" spans="1:4" x14ac:dyDescent="0.25">
      <c r="A671" s="82" t="s">
        <v>17</v>
      </c>
      <c r="B671" s="175">
        <v>42282</v>
      </c>
      <c r="C671" s="313">
        <v>0.34513888888888888</v>
      </c>
      <c r="D671" s="314">
        <v>743210</v>
      </c>
    </row>
    <row r="672" spans="1:4" x14ac:dyDescent="0.25">
      <c r="A672" s="82" t="s">
        <v>18</v>
      </c>
      <c r="B672" s="175">
        <v>42282</v>
      </c>
      <c r="C672" s="313">
        <v>0.34652777777777777</v>
      </c>
      <c r="D672" s="314">
        <v>644180</v>
      </c>
    </row>
    <row r="673" spans="1:4" x14ac:dyDescent="0.25">
      <c r="A673" s="82" t="s">
        <v>19</v>
      </c>
      <c r="B673" s="175">
        <v>42282</v>
      </c>
      <c r="C673" s="313">
        <v>0.34791666666666665</v>
      </c>
      <c r="D673" s="314">
        <v>748630</v>
      </c>
    </row>
    <row r="674" spans="1:4" x14ac:dyDescent="0.25">
      <c r="A674" s="82" t="s">
        <v>15</v>
      </c>
      <c r="B674" s="175">
        <v>42282</v>
      </c>
      <c r="C674" s="313">
        <v>0.3756944444444445</v>
      </c>
      <c r="D674" s="314">
        <v>1712780</v>
      </c>
    </row>
    <row r="675" spans="1:4" x14ac:dyDescent="0.25">
      <c r="A675" s="82" t="s">
        <v>14</v>
      </c>
      <c r="B675" s="175">
        <v>42282</v>
      </c>
      <c r="C675" s="313">
        <v>0.35555555555555557</v>
      </c>
      <c r="D675" s="314">
        <v>1055360</v>
      </c>
    </row>
    <row r="676" spans="1:4" x14ac:dyDescent="0.25">
      <c r="A676" s="82" t="s">
        <v>13</v>
      </c>
      <c r="B676" s="175">
        <v>42282</v>
      </c>
      <c r="C676" s="313">
        <v>0.36180555555555555</v>
      </c>
      <c r="D676" s="314">
        <v>1335870</v>
      </c>
    </row>
    <row r="677" spans="1:4" x14ac:dyDescent="0.25">
      <c r="A677" s="159" t="s">
        <v>21</v>
      </c>
      <c r="B677" s="39">
        <v>42284</v>
      </c>
      <c r="C677" s="310">
        <v>0.33958333333333335</v>
      </c>
      <c r="D677" s="311">
        <v>412668</v>
      </c>
    </row>
    <row r="678" spans="1:4" x14ac:dyDescent="0.25">
      <c r="A678" s="159" t="s">
        <v>22</v>
      </c>
      <c r="B678" s="39">
        <v>42284</v>
      </c>
      <c r="C678" s="310">
        <v>0.34027777777777773</v>
      </c>
      <c r="D678" s="311">
        <v>237895</v>
      </c>
    </row>
    <row r="679" spans="1:4" x14ac:dyDescent="0.25">
      <c r="A679" s="159" t="s">
        <v>23</v>
      </c>
      <c r="B679" s="39">
        <v>42284</v>
      </c>
      <c r="C679" s="310">
        <v>0.34027777777777773</v>
      </c>
      <c r="D679" s="316">
        <v>544271</v>
      </c>
    </row>
    <row r="680" spans="1:4" x14ac:dyDescent="0.25">
      <c r="A680" s="159" t="s">
        <v>24</v>
      </c>
      <c r="B680" s="39">
        <v>42284</v>
      </c>
      <c r="C680" s="310">
        <v>0.34166666666666662</v>
      </c>
      <c r="D680" s="311">
        <v>199516</v>
      </c>
    </row>
    <row r="681" spans="1:4" x14ac:dyDescent="0.25">
      <c r="A681" s="159" t="s">
        <v>25</v>
      </c>
      <c r="B681" s="39">
        <v>42284</v>
      </c>
      <c r="C681" s="310">
        <v>0.34166666666666662</v>
      </c>
      <c r="D681" s="311">
        <v>549155</v>
      </c>
    </row>
    <row r="682" spans="1:4" x14ac:dyDescent="0.25">
      <c r="A682" s="159" t="s">
        <v>27</v>
      </c>
      <c r="B682" s="39">
        <v>42284</v>
      </c>
      <c r="C682" s="310">
        <v>0.34236111111111112</v>
      </c>
      <c r="D682" s="311">
        <v>467576</v>
      </c>
    </row>
    <row r="683" spans="1:4" x14ac:dyDescent="0.25">
      <c r="A683" s="159" t="s">
        <v>28</v>
      </c>
      <c r="B683" s="39">
        <v>42284</v>
      </c>
      <c r="C683" s="310">
        <v>0.3430555555555555</v>
      </c>
      <c r="D683" s="311">
        <v>166778</v>
      </c>
    </row>
    <row r="684" spans="1:4" x14ac:dyDescent="0.25">
      <c r="A684" s="159" t="s">
        <v>29</v>
      </c>
      <c r="B684" s="39">
        <v>42284</v>
      </c>
      <c r="C684" s="310">
        <v>0.3430555555555555</v>
      </c>
      <c r="D684" s="311">
        <v>544217</v>
      </c>
    </row>
    <row r="685" spans="1:4" x14ac:dyDescent="0.25">
      <c r="A685" s="82" t="s">
        <v>16</v>
      </c>
      <c r="B685" s="175">
        <v>42284</v>
      </c>
      <c r="C685" s="313">
        <v>0.34583333333333338</v>
      </c>
      <c r="D685" s="314">
        <v>660140</v>
      </c>
    </row>
    <row r="686" spans="1:4" x14ac:dyDescent="0.25">
      <c r="A686" s="82" t="s">
        <v>17</v>
      </c>
      <c r="B686" s="175">
        <v>42284</v>
      </c>
      <c r="C686" s="313">
        <v>0.34791666666666665</v>
      </c>
      <c r="D686" s="314">
        <v>752630</v>
      </c>
    </row>
    <row r="687" spans="1:4" x14ac:dyDescent="0.25">
      <c r="A687" s="82" t="s">
        <v>18</v>
      </c>
      <c r="B687" s="175">
        <v>42284</v>
      </c>
      <c r="C687" s="313">
        <v>0.34930555555555554</v>
      </c>
      <c r="D687" s="314">
        <v>649150</v>
      </c>
    </row>
    <row r="688" spans="1:4" x14ac:dyDescent="0.25">
      <c r="A688" s="82" t="s">
        <v>19</v>
      </c>
      <c r="B688" s="175">
        <v>42284</v>
      </c>
      <c r="C688" s="313">
        <v>0.35069444444444442</v>
      </c>
      <c r="D688" s="314">
        <v>757300</v>
      </c>
    </row>
    <row r="689" spans="1:4" x14ac:dyDescent="0.25">
      <c r="A689" s="82" t="s">
        <v>15</v>
      </c>
      <c r="B689" s="175">
        <v>42284</v>
      </c>
      <c r="C689" s="313">
        <v>0.36805555555555558</v>
      </c>
      <c r="D689" s="314">
        <v>1745650</v>
      </c>
    </row>
    <row r="690" spans="1:4" x14ac:dyDescent="0.25">
      <c r="A690" s="82" t="s">
        <v>14</v>
      </c>
      <c r="B690" s="175">
        <v>42284</v>
      </c>
      <c r="C690" s="313">
        <v>0.35902777777777778</v>
      </c>
      <c r="D690" s="314">
        <v>1071100</v>
      </c>
    </row>
    <row r="691" spans="1:4" x14ac:dyDescent="0.25">
      <c r="A691" s="82" t="s">
        <v>13</v>
      </c>
      <c r="B691" s="175">
        <v>42284</v>
      </c>
      <c r="C691" s="313">
        <v>0.36180555555555555</v>
      </c>
      <c r="D691" s="314">
        <v>1349000</v>
      </c>
    </row>
    <row r="692" spans="1:4" x14ac:dyDescent="0.25">
      <c r="A692" s="159" t="s">
        <v>21</v>
      </c>
      <c r="B692" s="39">
        <v>42286</v>
      </c>
      <c r="C692" s="310">
        <v>0.32708333333333334</v>
      </c>
      <c r="D692" s="311">
        <v>415941</v>
      </c>
    </row>
    <row r="693" spans="1:4" x14ac:dyDescent="0.25">
      <c r="A693" s="159" t="s">
        <v>22</v>
      </c>
      <c r="B693" s="39">
        <v>42286</v>
      </c>
      <c r="C693" s="310">
        <v>0.32708333333333334</v>
      </c>
      <c r="D693" s="311">
        <v>248958</v>
      </c>
    </row>
    <row r="694" spans="1:4" x14ac:dyDescent="0.25">
      <c r="A694" s="159" t="s">
        <v>23</v>
      </c>
      <c r="B694" s="39">
        <v>42286</v>
      </c>
      <c r="C694" s="310">
        <v>0.32777777777777778</v>
      </c>
      <c r="D694" s="311">
        <v>560176</v>
      </c>
    </row>
    <row r="695" spans="1:4" x14ac:dyDescent="0.25">
      <c r="A695" s="159" t="s">
        <v>24</v>
      </c>
      <c r="B695" s="39">
        <v>42286</v>
      </c>
      <c r="C695" s="310">
        <v>0.32847222222222222</v>
      </c>
      <c r="D695" s="311">
        <v>205134</v>
      </c>
    </row>
    <row r="696" spans="1:4" x14ac:dyDescent="0.25">
      <c r="A696" s="159" t="s">
        <v>25</v>
      </c>
      <c r="B696" s="39">
        <v>42286</v>
      </c>
      <c r="C696" s="310">
        <v>0.32847222222222222</v>
      </c>
      <c r="D696" s="311">
        <v>572079</v>
      </c>
    </row>
    <row r="697" spans="1:4" x14ac:dyDescent="0.25">
      <c r="A697" s="159" t="s">
        <v>27</v>
      </c>
      <c r="B697" s="39">
        <v>42286</v>
      </c>
      <c r="C697" s="310">
        <v>0.32916666666666666</v>
      </c>
      <c r="D697" s="311">
        <v>474561</v>
      </c>
    </row>
    <row r="698" spans="1:4" x14ac:dyDescent="0.25">
      <c r="A698" s="159" t="s">
        <v>28</v>
      </c>
      <c r="B698" s="39">
        <v>42286</v>
      </c>
      <c r="C698" s="310">
        <v>0.32916666666666666</v>
      </c>
      <c r="D698" s="311">
        <v>175053</v>
      </c>
    </row>
    <row r="699" spans="1:4" x14ac:dyDescent="0.25">
      <c r="A699" s="159" t="s">
        <v>29</v>
      </c>
      <c r="B699" s="39">
        <v>42286</v>
      </c>
      <c r="C699" s="310">
        <v>0.33055555555555555</v>
      </c>
      <c r="D699" s="311">
        <v>552653</v>
      </c>
    </row>
    <row r="700" spans="1:4" x14ac:dyDescent="0.25">
      <c r="A700" s="82" t="s">
        <v>16</v>
      </c>
      <c r="B700" s="175">
        <v>42286</v>
      </c>
      <c r="C700" s="313">
        <v>0.33055555555555555</v>
      </c>
      <c r="D700" s="314">
        <v>666170</v>
      </c>
    </row>
    <row r="701" spans="1:4" x14ac:dyDescent="0.25">
      <c r="A701" s="82" t="s">
        <v>17</v>
      </c>
      <c r="B701" s="175">
        <v>42286</v>
      </c>
      <c r="C701" s="313">
        <v>0.33194444444444443</v>
      </c>
      <c r="D701" s="314">
        <v>763150</v>
      </c>
    </row>
    <row r="702" spans="1:4" x14ac:dyDescent="0.25">
      <c r="A702" s="82" t="s">
        <v>18</v>
      </c>
      <c r="B702" s="175">
        <v>42286</v>
      </c>
      <c r="C702" s="313">
        <v>0.33402777777777781</v>
      </c>
      <c r="D702" s="314">
        <v>654840</v>
      </c>
    </row>
    <row r="703" spans="1:4" x14ac:dyDescent="0.25">
      <c r="A703" s="82" t="s">
        <v>19</v>
      </c>
      <c r="B703" s="175">
        <v>42286</v>
      </c>
      <c r="C703" s="313">
        <v>0.3347222222222222</v>
      </c>
      <c r="D703" s="314">
        <v>767580</v>
      </c>
    </row>
    <row r="704" spans="1:4" x14ac:dyDescent="0.25">
      <c r="A704" s="82" t="s">
        <v>15</v>
      </c>
      <c r="B704" s="175">
        <v>42286</v>
      </c>
      <c r="C704" s="313">
        <v>0.34791666666666665</v>
      </c>
      <c r="D704" s="314">
        <v>1784310</v>
      </c>
    </row>
    <row r="705" spans="1:4" x14ac:dyDescent="0.25">
      <c r="A705" s="82" t="s">
        <v>14</v>
      </c>
      <c r="B705" s="175">
        <v>42286</v>
      </c>
      <c r="C705" s="313">
        <v>0.33888888888888885</v>
      </c>
      <c r="D705" s="314">
        <v>1088980</v>
      </c>
    </row>
    <row r="706" spans="1:4" x14ac:dyDescent="0.25">
      <c r="A706" s="82" t="s">
        <v>13</v>
      </c>
      <c r="B706" s="175">
        <v>42286</v>
      </c>
      <c r="C706" s="313">
        <v>0.34236111111111112</v>
      </c>
      <c r="D706" s="314">
        <v>1363870</v>
      </c>
    </row>
    <row r="707" spans="1:4" x14ac:dyDescent="0.25">
      <c r="A707" s="159" t="s">
        <v>21</v>
      </c>
      <c r="B707" s="39">
        <v>42289</v>
      </c>
      <c r="C707" s="310">
        <v>0.32361111111111113</v>
      </c>
      <c r="D707" s="311">
        <v>419950</v>
      </c>
    </row>
    <row r="708" spans="1:4" x14ac:dyDescent="0.25">
      <c r="A708" s="159" t="s">
        <v>22</v>
      </c>
      <c r="B708" s="39">
        <v>42289</v>
      </c>
      <c r="C708" s="310">
        <v>0.32569444444444445</v>
      </c>
      <c r="D708" s="311">
        <v>264138</v>
      </c>
    </row>
    <row r="709" spans="1:4" x14ac:dyDescent="0.25">
      <c r="A709" s="159" t="s">
        <v>23</v>
      </c>
      <c r="B709" s="39">
        <v>42289</v>
      </c>
      <c r="C709" s="310">
        <v>0.3263888888888889</v>
      </c>
      <c r="D709" s="311">
        <v>570421</v>
      </c>
    </row>
    <row r="710" spans="1:4" x14ac:dyDescent="0.25">
      <c r="A710" s="159" t="s">
        <v>24</v>
      </c>
      <c r="B710" s="39">
        <v>42289</v>
      </c>
      <c r="C710" s="310">
        <v>0.32847222222222222</v>
      </c>
      <c r="D710" s="311">
        <v>213050</v>
      </c>
    </row>
    <row r="711" spans="1:4" x14ac:dyDescent="0.25">
      <c r="A711" s="159" t="s">
        <v>25</v>
      </c>
      <c r="B711" s="39">
        <v>42289</v>
      </c>
      <c r="C711" s="310">
        <v>0.3298611111111111</v>
      </c>
      <c r="D711" s="311">
        <v>602547</v>
      </c>
    </row>
    <row r="712" spans="1:4" x14ac:dyDescent="0.25">
      <c r="A712" s="159" t="s">
        <v>27</v>
      </c>
      <c r="B712" s="39">
        <v>42289</v>
      </c>
      <c r="C712" s="310">
        <v>0.33194444444444443</v>
      </c>
      <c r="D712" s="311">
        <v>485147</v>
      </c>
    </row>
    <row r="713" spans="1:4" x14ac:dyDescent="0.25">
      <c r="A713" s="159" t="s">
        <v>28</v>
      </c>
      <c r="B713" s="39">
        <v>42289</v>
      </c>
      <c r="C713" s="310">
        <v>0.33333333333333331</v>
      </c>
      <c r="D713" s="311">
        <v>187862</v>
      </c>
    </row>
    <row r="714" spans="1:4" x14ac:dyDescent="0.25">
      <c r="A714" s="159" t="s">
        <v>29</v>
      </c>
      <c r="B714" s="39">
        <v>42289</v>
      </c>
      <c r="C714" s="310">
        <v>0.3347222222222222</v>
      </c>
      <c r="D714" s="311">
        <v>565412</v>
      </c>
    </row>
    <row r="715" spans="1:4" x14ac:dyDescent="0.25">
      <c r="A715" s="82" t="s">
        <v>16</v>
      </c>
      <c r="B715" s="175">
        <v>42289</v>
      </c>
      <c r="C715" s="313">
        <v>0.33888888888888885</v>
      </c>
      <c r="D715" s="314">
        <v>674110</v>
      </c>
    </row>
    <row r="716" spans="1:4" x14ac:dyDescent="0.25">
      <c r="A716" s="82" t="s">
        <v>17</v>
      </c>
      <c r="B716" s="175">
        <v>42289</v>
      </c>
      <c r="C716" s="313">
        <v>0.34097222222222223</v>
      </c>
      <c r="D716" s="314">
        <v>778900</v>
      </c>
    </row>
    <row r="717" spans="1:4" x14ac:dyDescent="0.25">
      <c r="A717" s="82" t="s">
        <v>18</v>
      </c>
      <c r="B717" s="175">
        <v>42289</v>
      </c>
      <c r="C717" s="313">
        <v>0.3444444444444445</v>
      </c>
      <c r="D717" s="314">
        <v>663380</v>
      </c>
    </row>
    <row r="718" spans="1:4" x14ac:dyDescent="0.25">
      <c r="A718" s="82" t="s">
        <v>19</v>
      </c>
      <c r="B718" s="175">
        <v>42289</v>
      </c>
      <c r="C718" s="313">
        <v>0.34583333333333338</v>
      </c>
      <c r="D718" s="314">
        <v>783020</v>
      </c>
    </row>
    <row r="719" spans="1:4" x14ac:dyDescent="0.25">
      <c r="A719" s="82" t="s">
        <v>15</v>
      </c>
      <c r="B719" s="175">
        <v>42289</v>
      </c>
      <c r="C719" s="313">
        <v>0.36180555555555555</v>
      </c>
      <c r="D719" s="314">
        <v>1836140</v>
      </c>
    </row>
    <row r="720" spans="1:4" x14ac:dyDescent="0.25">
      <c r="A720" s="82" t="s">
        <v>14</v>
      </c>
      <c r="B720" s="175">
        <v>42289</v>
      </c>
      <c r="C720" s="313">
        <v>0.34930555555555554</v>
      </c>
      <c r="D720" s="314">
        <v>1112940</v>
      </c>
    </row>
    <row r="721" spans="1:4" x14ac:dyDescent="0.25">
      <c r="A721" s="82" t="s">
        <v>13</v>
      </c>
      <c r="B721" s="175">
        <v>42289</v>
      </c>
      <c r="C721" s="313">
        <v>0.35555555555555557</v>
      </c>
      <c r="D721" s="314">
        <v>1386530</v>
      </c>
    </row>
    <row r="722" spans="1:4" x14ac:dyDescent="0.25">
      <c r="A722" s="159" t="s">
        <v>21</v>
      </c>
      <c r="B722" s="39">
        <v>42291</v>
      </c>
      <c r="C722" s="310">
        <v>0.3034722222222222</v>
      </c>
      <c r="D722" s="311">
        <v>422642</v>
      </c>
    </row>
    <row r="723" spans="1:4" x14ac:dyDescent="0.25">
      <c r="A723" s="159" t="s">
        <v>22</v>
      </c>
      <c r="B723" s="39">
        <v>42291</v>
      </c>
      <c r="C723" s="310">
        <v>0.30416666666666664</v>
      </c>
      <c r="D723" s="311">
        <v>273393</v>
      </c>
    </row>
    <row r="724" spans="1:4" x14ac:dyDescent="0.25">
      <c r="A724" s="159" t="s">
        <v>23</v>
      </c>
      <c r="B724" s="39">
        <v>42291</v>
      </c>
      <c r="C724" s="310">
        <v>0.30486111111111108</v>
      </c>
      <c r="D724" s="311">
        <v>579505</v>
      </c>
    </row>
    <row r="725" spans="1:4" x14ac:dyDescent="0.25">
      <c r="A725" s="159" t="s">
        <v>24</v>
      </c>
      <c r="B725" s="39">
        <v>42291</v>
      </c>
      <c r="C725" s="310">
        <v>0.30555555555555552</v>
      </c>
      <c r="D725" s="311">
        <v>218372</v>
      </c>
    </row>
    <row r="726" spans="1:4" x14ac:dyDescent="0.25">
      <c r="A726" s="159" t="s">
        <v>25</v>
      </c>
      <c r="B726" s="39">
        <v>42291</v>
      </c>
      <c r="C726" s="310">
        <v>0.30555555555555552</v>
      </c>
      <c r="D726" s="311">
        <v>622042</v>
      </c>
    </row>
    <row r="727" spans="1:4" x14ac:dyDescent="0.25">
      <c r="A727" s="159" t="s">
        <v>27</v>
      </c>
      <c r="B727" s="39">
        <v>42291</v>
      </c>
      <c r="C727" s="310">
        <v>0.30624999999999997</v>
      </c>
      <c r="D727" s="311">
        <v>487347</v>
      </c>
    </row>
    <row r="728" spans="1:4" x14ac:dyDescent="0.25">
      <c r="A728" s="159" t="s">
        <v>28</v>
      </c>
      <c r="B728" s="39">
        <v>42291</v>
      </c>
      <c r="C728" s="310">
        <v>0.30624999999999997</v>
      </c>
      <c r="D728" s="311">
        <v>190978</v>
      </c>
    </row>
    <row r="729" spans="1:4" x14ac:dyDescent="0.25">
      <c r="A729" s="159" t="s">
        <v>29</v>
      </c>
      <c r="B729" s="39">
        <v>42291</v>
      </c>
      <c r="C729" s="310">
        <v>0.30694444444444441</v>
      </c>
      <c r="D729" s="311">
        <v>574373</v>
      </c>
    </row>
    <row r="730" spans="1:4" x14ac:dyDescent="0.25">
      <c r="A730" s="82" t="s">
        <v>16</v>
      </c>
      <c r="B730" s="175">
        <v>42291</v>
      </c>
      <c r="C730" s="313">
        <v>0.30902777777777779</v>
      </c>
      <c r="D730" s="314">
        <v>678530</v>
      </c>
    </row>
    <row r="731" spans="1:4" x14ac:dyDescent="0.25">
      <c r="A731" s="82" t="s">
        <v>17</v>
      </c>
      <c r="B731" s="175">
        <v>42291</v>
      </c>
      <c r="C731" s="313">
        <v>0.31111111111111112</v>
      </c>
      <c r="D731" s="314">
        <v>787610</v>
      </c>
    </row>
    <row r="732" spans="1:4" x14ac:dyDescent="0.25">
      <c r="A732" s="82" t="s">
        <v>18</v>
      </c>
      <c r="B732" s="175">
        <v>42291</v>
      </c>
      <c r="C732" s="313">
        <v>0.31319444444444444</v>
      </c>
      <c r="D732" s="314">
        <v>667660</v>
      </c>
    </row>
    <row r="733" spans="1:4" x14ac:dyDescent="0.25">
      <c r="A733" s="82" t="s">
        <v>19</v>
      </c>
      <c r="B733" s="175">
        <v>42291</v>
      </c>
      <c r="C733" s="313">
        <v>0.31527777777777777</v>
      </c>
      <c r="D733" s="314">
        <v>790000</v>
      </c>
    </row>
    <row r="734" spans="1:4" x14ac:dyDescent="0.25">
      <c r="A734" s="82" t="s">
        <v>15</v>
      </c>
      <c r="B734" s="175">
        <v>42291</v>
      </c>
      <c r="C734" s="313">
        <v>0.33749999999999997</v>
      </c>
      <c r="D734" s="314">
        <v>1868030</v>
      </c>
    </row>
    <row r="735" spans="1:4" x14ac:dyDescent="0.25">
      <c r="A735" s="82" t="s">
        <v>14</v>
      </c>
      <c r="B735" s="175">
        <v>42291</v>
      </c>
      <c r="C735" s="313">
        <v>0.32361111111111113</v>
      </c>
      <c r="D735" s="314">
        <v>1125830</v>
      </c>
    </row>
    <row r="736" spans="1:4" x14ac:dyDescent="0.25">
      <c r="A736" s="82" t="s">
        <v>13</v>
      </c>
      <c r="B736" s="175">
        <v>42291</v>
      </c>
      <c r="C736" s="313">
        <v>0.3263888888888889</v>
      </c>
      <c r="D736" s="314">
        <v>1401350</v>
      </c>
    </row>
    <row r="737" spans="1:4" x14ac:dyDescent="0.25">
      <c r="A737" s="159" t="s">
        <v>21</v>
      </c>
      <c r="B737" s="39">
        <v>42293</v>
      </c>
      <c r="C737" s="310">
        <v>0.31597222222222221</v>
      </c>
      <c r="D737" s="311">
        <v>425300</v>
      </c>
    </row>
    <row r="738" spans="1:4" x14ac:dyDescent="0.25">
      <c r="A738" s="159" t="s">
        <v>22</v>
      </c>
      <c r="B738" s="39">
        <v>42293</v>
      </c>
      <c r="C738" s="310">
        <v>0.31597222222222221</v>
      </c>
      <c r="D738" s="311">
        <v>281437</v>
      </c>
    </row>
    <row r="739" spans="1:4" x14ac:dyDescent="0.25">
      <c r="A739" s="159" t="s">
        <v>23</v>
      </c>
      <c r="B739" s="39">
        <v>42293</v>
      </c>
      <c r="C739" s="310">
        <v>0.31666666666666665</v>
      </c>
      <c r="D739" s="311">
        <v>587773</v>
      </c>
    </row>
    <row r="740" spans="1:4" x14ac:dyDescent="0.25">
      <c r="A740" s="159" t="s">
        <v>24</v>
      </c>
      <c r="B740" s="39">
        <v>42293</v>
      </c>
      <c r="C740" s="310">
        <v>0.31736111111111115</v>
      </c>
      <c r="D740" s="311">
        <v>223252</v>
      </c>
    </row>
    <row r="741" spans="1:4" x14ac:dyDescent="0.25">
      <c r="A741" s="159" t="s">
        <v>25</v>
      </c>
      <c r="B741" s="39">
        <v>42293</v>
      </c>
      <c r="C741" s="310">
        <v>0.31736111111111115</v>
      </c>
      <c r="D741" s="311">
        <v>628719</v>
      </c>
    </row>
    <row r="742" spans="1:4" x14ac:dyDescent="0.25">
      <c r="A742" s="159" t="s">
        <v>27</v>
      </c>
      <c r="B742" s="39">
        <v>42293</v>
      </c>
      <c r="C742" s="310">
        <v>0.31805555555555554</v>
      </c>
      <c r="D742" s="311">
        <v>493111</v>
      </c>
    </row>
    <row r="743" spans="1:4" x14ac:dyDescent="0.25">
      <c r="A743" s="159" t="s">
        <v>28</v>
      </c>
      <c r="B743" s="39">
        <v>42293</v>
      </c>
      <c r="C743" s="310">
        <v>0.31875000000000003</v>
      </c>
      <c r="D743" s="311">
        <v>190981</v>
      </c>
    </row>
    <row r="744" spans="1:4" x14ac:dyDescent="0.25">
      <c r="A744" s="159" t="s">
        <v>29</v>
      </c>
      <c r="B744" s="39">
        <v>42293</v>
      </c>
      <c r="C744" s="310">
        <v>0.31875000000000003</v>
      </c>
      <c r="D744" s="311">
        <v>584756</v>
      </c>
    </row>
    <row r="745" spans="1:4" x14ac:dyDescent="0.25">
      <c r="A745" s="82" t="s">
        <v>16</v>
      </c>
      <c r="B745" s="175">
        <v>42293</v>
      </c>
      <c r="C745" s="313">
        <v>0.31944444444444448</v>
      </c>
      <c r="D745" s="314">
        <v>683900</v>
      </c>
    </row>
    <row r="746" spans="1:4" x14ac:dyDescent="0.25">
      <c r="A746" s="82" t="s">
        <v>17</v>
      </c>
      <c r="B746" s="175">
        <v>42293</v>
      </c>
      <c r="C746" s="313">
        <v>0.32013888888888892</v>
      </c>
      <c r="D746" s="314">
        <v>799440</v>
      </c>
    </row>
    <row r="747" spans="1:4" x14ac:dyDescent="0.25">
      <c r="A747" s="82" t="s">
        <v>18</v>
      </c>
      <c r="B747" s="175">
        <v>42293</v>
      </c>
      <c r="C747" s="313">
        <v>0.32083333333333336</v>
      </c>
      <c r="D747" s="314">
        <v>672980</v>
      </c>
    </row>
    <row r="748" spans="1:4" x14ac:dyDescent="0.25">
      <c r="A748" s="82" t="s">
        <v>19</v>
      </c>
      <c r="B748" s="175">
        <v>42293</v>
      </c>
      <c r="C748" s="313">
        <v>0.32222222222222224</v>
      </c>
      <c r="D748" s="314">
        <v>800250</v>
      </c>
    </row>
    <row r="749" spans="1:4" x14ac:dyDescent="0.25">
      <c r="A749" s="82" t="s">
        <v>15</v>
      </c>
      <c r="B749" s="175">
        <v>42293</v>
      </c>
      <c r="C749" s="313">
        <v>0.44791666666666669</v>
      </c>
      <c r="D749" s="314">
        <v>1891310</v>
      </c>
    </row>
    <row r="750" spans="1:4" x14ac:dyDescent="0.25">
      <c r="A750" s="82" t="s">
        <v>14</v>
      </c>
      <c r="B750" s="175">
        <v>42293</v>
      </c>
      <c r="C750" s="313">
        <v>0.3430555555555555</v>
      </c>
      <c r="D750" s="314">
        <v>1141010</v>
      </c>
    </row>
    <row r="751" spans="1:4" x14ac:dyDescent="0.25">
      <c r="A751" s="82" t="s">
        <v>13</v>
      </c>
      <c r="B751" s="175">
        <v>42293</v>
      </c>
      <c r="C751" s="313">
        <v>0.34583333333333338</v>
      </c>
      <c r="D751" s="314">
        <v>1418060</v>
      </c>
    </row>
    <row r="752" spans="1:4" x14ac:dyDescent="0.25">
      <c r="A752" s="159" t="s">
        <v>21</v>
      </c>
      <c r="B752" s="39">
        <v>42296</v>
      </c>
      <c r="C752" s="310">
        <v>0.4069444444444445</v>
      </c>
      <c r="D752" s="311">
        <v>426871</v>
      </c>
    </row>
    <row r="753" spans="1:4" x14ac:dyDescent="0.25">
      <c r="A753" s="159" t="s">
        <v>22</v>
      </c>
      <c r="B753" s="39">
        <v>42296</v>
      </c>
      <c r="C753" s="310">
        <v>0.40902777777777777</v>
      </c>
      <c r="D753" s="311">
        <v>284168</v>
      </c>
    </row>
    <row r="754" spans="1:4" x14ac:dyDescent="0.25">
      <c r="A754" s="159" t="s">
        <v>23</v>
      </c>
      <c r="B754" s="39">
        <v>42296</v>
      </c>
      <c r="C754" s="310">
        <v>0.41041666666666665</v>
      </c>
      <c r="D754" s="311">
        <v>593789</v>
      </c>
    </row>
    <row r="755" spans="1:4" x14ac:dyDescent="0.25">
      <c r="A755" s="159" t="s">
        <v>24</v>
      </c>
      <c r="B755" s="39">
        <v>42296</v>
      </c>
      <c r="C755" s="310">
        <v>0.41250000000000003</v>
      </c>
      <c r="D755" s="311">
        <v>224738</v>
      </c>
    </row>
    <row r="756" spans="1:4" x14ac:dyDescent="0.25">
      <c r="A756" s="159" t="s">
        <v>25</v>
      </c>
      <c r="B756" s="39">
        <v>42296</v>
      </c>
      <c r="C756" s="310">
        <v>0.41388888888888892</v>
      </c>
      <c r="D756" s="311">
        <v>635821</v>
      </c>
    </row>
    <row r="757" spans="1:4" x14ac:dyDescent="0.25">
      <c r="A757" s="159" t="s">
        <v>27</v>
      </c>
      <c r="B757" s="39">
        <v>42296</v>
      </c>
      <c r="C757" s="310">
        <v>0.4152777777777778</v>
      </c>
      <c r="D757" s="311">
        <v>494348</v>
      </c>
    </row>
    <row r="758" spans="1:4" x14ac:dyDescent="0.25">
      <c r="A758" s="159" t="s">
        <v>28</v>
      </c>
      <c r="B758" s="39">
        <v>42296</v>
      </c>
      <c r="C758" s="310">
        <v>0.41597222222222219</v>
      </c>
      <c r="D758" s="311">
        <v>190981</v>
      </c>
    </row>
    <row r="759" spans="1:4" x14ac:dyDescent="0.25">
      <c r="A759" s="159" t="s">
        <v>29</v>
      </c>
      <c r="B759" s="39">
        <v>42296</v>
      </c>
      <c r="C759" s="310">
        <v>0.41875000000000001</v>
      </c>
      <c r="D759" s="311">
        <v>595013</v>
      </c>
    </row>
    <row r="760" spans="1:4" x14ac:dyDescent="0.25">
      <c r="A760" s="82" t="s">
        <v>16</v>
      </c>
      <c r="B760" s="175">
        <v>42296</v>
      </c>
      <c r="C760" s="313">
        <v>0.39652777777777781</v>
      </c>
      <c r="D760" s="314">
        <v>691170</v>
      </c>
    </row>
    <row r="761" spans="1:4" x14ac:dyDescent="0.25">
      <c r="A761" s="82" t="s">
        <v>17</v>
      </c>
      <c r="B761" s="175">
        <v>42296</v>
      </c>
      <c r="C761" s="313">
        <v>0.39861111111111108</v>
      </c>
      <c r="D761" s="314">
        <v>814950</v>
      </c>
    </row>
    <row r="762" spans="1:4" x14ac:dyDescent="0.25">
      <c r="A762" s="82" t="s">
        <v>18</v>
      </c>
      <c r="B762" s="175">
        <v>42296</v>
      </c>
      <c r="C762" s="313">
        <v>0.40069444444444446</v>
      </c>
      <c r="D762" s="314">
        <v>680460</v>
      </c>
    </row>
    <row r="763" spans="1:4" x14ac:dyDescent="0.25">
      <c r="A763" s="82" t="s">
        <v>19</v>
      </c>
      <c r="B763" s="175">
        <v>42296</v>
      </c>
      <c r="C763" s="313">
        <v>0.40277777777777773</v>
      </c>
      <c r="D763" s="314">
        <v>814100</v>
      </c>
    </row>
    <row r="764" spans="1:4" x14ac:dyDescent="0.25">
      <c r="A764" s="82" t="s">
        <v>15</v>
      </c>
      <c r="B764" s="175">
        <v>42296</v>
      </c>
      <c r="C764" s="313">
        <v>0.5541666666666667</v>
      </c>
      <c r="D764" s="314">
        <v>1907530</v>
      </c>
    </row>
    <row r="765" spans="1:4" x14ac:dyDescent="0.25">
      <c r="A765" s="82" t="s">
        <v>14</v>
      </c>
      <c r="B765" s="175">
        <v>42296</v>
      </c>
      <c r="C765" s="313">
        <v>0.37222222222222223</v>
      </c>
      <c r="D765" s="314">
        <v>1170840</v>
      </c>
    </row>
    <row r="766" spans="1:4" x14ac:dyDescent="0.25">
      <c r="A766" s="82" t="s">
        <v>13</v>
      </c>
      <c r="B766" s="175">
        <v>42296</v>
      </c>
      <c r="C766" s="313">
        <v>0.37986111111111115</v>
      </c>
      <c r="D766" s="314">
        <v>1433590</v>
      </c>
    </row>
    <row r="767" spans="1:4" x14ac:dyDescent="0.25">
      <c r="A767" s="79" t="s">
        <v>21</v>
      </c>
      <c r="B767" s="40">
        <v>42300</v>
      </c>
      <c r="C767" s="315">
        <v>0.64583333333333337</v>
      </c>
      <c r="D767" s="316">
        <v>431634</v>
      </c>
    </row>
    <row r="768" spans="1:4" x14ac:dyDescent="0.25">
      <c r="A768" s="79" t="s">
        <v>21</v>
      </c>
      <c r="B768" s="40">
        <v>42300</v>
      </c>
      <c r="C768" s="315">
        <v>0.72152777777777777</v>
      </c>
      <c r="D768" s="316">
        <v>431662</v>
      </c>
    </row>
    <row r="769" spans="1:4" x14ac:dyDescent="0.25">
      <c r="A769" s="79" t="s">
        <v>22</v>
      </c>
      <c r="B769" s="40">
        <v>42300</v>
      </c>
      <c r="C769" s="315">
        <v>0.64583333333333337</v>
      </c>
      <c r="D769" s="316">
        <v>296041</v>
      </c>
    </row>
    <row r="770" spans="1:4" x14ac:dyDescent="0.25">
      <c r="A770" s="79" t="s">
        <v>22</v>
      </c>
      <c r="B770" s="40">
        <v>42300</v>
      </c>
      <c r="C770" s="315">
        <v>0.72013888888888899</v>
      </c>
      <c r="D770" s="316">
        <v>296742</v>
      </c>
    </row>
    <row r="771" spans="1:4" x14ac:dyDescent="0.25">
      <c r="A771" s="79" t="s">
        <v>23</v>
      </c>
      <c r="B771" s="40">
        <v>42300</v>
      </c>
      <c r="C771" s="315">
        <v>0.64583333333333337</v>
      </c>
      <c r="D771" s="316">
        <v>605772</v>
      </c>
    </row>
    <row r="772" spans="1:4" x14ac:dyDescent="0.25">
      <c r="A772" s="79" t="s">
        <v>23</v>
      </c>
      <c r="B772" s="40">
        <v>42300</v>
      </c>
      <c r="C772" s="315">
        <v>0.71944444444444444</v>
      </c>
      <c r="D772" s="316">
        <v>605783</v>
      </c>
    </row>
    <row r="773" spans="1:4" x14ac:dyDescent="0.25">
      <c r="A773" s="79" t="s">
        <v>24</v>
      </c>
      <c r="B773" s="40">
        <v>42300</v>
      </c>
      <c r="C773" s="315">
        <v>0.64583333333333337</v>
      </c>
      <c r="D773" s="316">
        <v>234010</v>
      </c>
    </row>
    <row r="774" spans="1:4" x14ac:dyDescent="0.25">
      <c r="A774" s="79" t="s">
        <v>24</v>
      </c>
      <c r="B774" s="40">
        <v>42300</v>
      </c>
      <c r="C774" s="315">
        <v>0.72777777777777775</v>
      </c>
      <c r="D774" s="316">
        <v>234015</v>
      </c>
    </row>
    <row r="775" spans="1:4" x14ac:dyDescent="0.25">
      <c r="A775" s="79" t="s">
        <v>25</v>
      </c>
      <c r="B775" s="40">
        <v>42300</v>
      </c>
      <c r="C775" s="315">
        <v>0.64583333333333337</v>
      </c>
      <c r="D775" s="316">
        <v>667093</v>
      </c>
    </row>
    <row r="776" spans="1:4" x14ac:dyDescent="0.25">
      <c r="A776" s="79" t="s">
        <v>25</v>
      </c>
      <c r="B776" s="40">
        <v>42300</v>
      </c>
      <c r="C776" s="315">
        <v>0.72361111111111109</v>
      </c>
      <c r="D776" s="316">
        <v>667095</v>
      </c>
    </row>
    <row r="777" spans="1:4" x14ac:dyDescent="0.25">
      <c r="A777" s="79" t="s">
        <v>27</v>
      </c>
      <c r="B777" s="40">
        <v>42300</v>
      </c>
      <c r="C777" s="315">
        <v>0.64583333333333337</v>
      </c>
      <c r="D777" s="316">
        <v>500720</v>
      </c>
    </row>
    <row r="778" spans="1:4" x14ac:dyDescent="0.25">
      <c r="A778" s="79" t="s">
        <v>27</v>
      </c>
      <c r="B778" s="40">
        <v>42300</v>
      </c>
      <c r="C778" s="315">
        <v>0.74722222222222223</v>
      </c>
      <c r="D778" s="316">
        <v>501531</v>
      </c>
    </row>
    <row r="779" spans="1:4" x14ac:dyDescent="0.25">
      <c r="A779" s="79" t="s">
        <v>28</v>
      </c>
      <c r="B779" s="40">
        <v>42300</v>
      </c>
      <c r="C779" s="315">
        <v>0.64583333333333337</v>
      </c>
      <c r="D779" s="316">
        <v>197573</v>
      </c>
    </row>
    <row r="780" spans="1:4" x14ac:dyDescent="0.25">
      <c r="A780" s="79" t="s">
        <v>28</v>
      </c>
      <c r="B780" s="40">
        <v>42300</v>
      </c>
      <c r="C780" s="315">
        <v>0.74791666666666667</v>
      </c>
      <c r="D780" s="316">
        <v>198361</v>
      </c>
    </row>
    <row r="781" spans="1:4" x14ac:dyDescent="0.25">
      <c r="A781" s="79" t="s">
        <v>29</v>
      </c>
      <c r="B781" s="40">
        <v>42300</v>
      </c>
      <c r="C781" s="315">
        <v>0.64583333333333337</v>
      </c>
      <c r="D781" s="316">
        <v>613006</v>
      </c>
    </row>
    <row r="782" spans="1:4" x14ac:dyDescent="0.25">
      <c r="A782" s="79" t="s">
        <v>29</v>
      </c>
      <c r="B782" s="40">
        <v>42300</v>
      </c>
      <c r="C782" s="315">
        <v>0.72430555555555554</v>
      </c>
      <c r="D782" s="316">
        <v>613478</v>
      </c>
    </row>
    <row r="783" spans="1:4" x14ac:dyDescent="0.25">
      <c r="A783" s="92" t="s">
        <v>16</v>
      </c>
      <c r="B783" s="177">
        <v>42300</v>
      </c>
      <c r="C783" s="317">
        <v>0.68402777777777779</v>
      </c>
      <c r="D783" s="318">
        <v>701430</v>
      </c>
    </row>
    <row r="784" spans="1:4" x14ac:dyDescent="0.25">
      <c r="A784" s="82" t="s">
        <v>17</v>
      </c>
      <c r="B784" s="175">
        <v>42300</v>
      </c>
      <c r="C784" s="313">
        <v>0.68541666666666667</v>
      </c>
      <c r="D784" s="314">
        <v>835700</v>
      </c>
    </row>
    <row r="785" spans="1:4" x14ac:dyDescent="0.25">
      <c r="A785" s="82" t="s">
        <v>18</v>
      </c>
      <c r="B785" s="175">
        <v>42300</v>
      </c>
      <c r="C785" s="313">
        <v>0.68611111111111101</v>
      </c>
      <c r="D785" s="314">
        <v>691170</v>
      </c>
    </row>
    <row r="786" spans="1:4" x14ac:dyDescent="0.25">
      <c r="A786" s="82" t="s">
        <v>19</v>
      </c>
      <c r="B786" s="175">
        <v>42300</v>
      </c>
      <c r="C786" s="313">
        <v>0.6875</v>
      </c>
      <c r="D786" s="314">
        <v>834560</v>
      </c>
    </row>
    <row r="787" spans="1:4" x14ac:dyDescent="0.25">
      <c r="A787" s="82" t="s">
        <v>15</v>
      </c>
      <c r="B787" s="175">
        <v>42300</v>
      </c>
      <c r="C787" s="313">
        <v>0.68055555555555547</v>
      </c>
      <c r="D787" s="314">
        <v>1959930</v>
      </c>
    </row>
    <row r="788" spans="1:4" x14ac:dyDescent="0.25">
      <c r="A788" s="82" t="s">
        <v>14</v>
      </c>
      <c r="B788" s="175">
        <v>42300</v>
      </c>
      <c r="C788" s="313">
        <v>0.69444444444444453</v>
      </c>
      <c r="D788" s="314">
        <v>1207390</v>
      </c>
    </row>
    <row r="789" spans="1:4" x14ac:dyDescent="0.25">
      <c r="A789" s="82" t="s">
        <v>13</v>
      </c>
      <c r="B789" s="175">
        <v>42300</v>
      </c>
      <c r="C789" s="313">
        <v>0.70138888888888884</v>
      </c>
      <c r="D789" s="314">
        <v>1460950</v>
      </c>
    </row>
    <row r="790" spans="1:4" x14ac:dyDescent="0.25">
      <c r="A790" s="159" t="s">
        <v>21</v>
      </c>
      <c r="B790" s="39">
        <v>42303</v>
      </c>
      <c r="C790" s="310">
        <v>0.34097222222222223</v>
      </c>
      <c r="D790" s="311">
        <v>436515</v>
      </c>
    </row>
    <row r="791" spans="1:4" x14ac:dyDescent="0.25">
      <c r="A791" s="159" t="s">
        <v>22</v>
      </c>
      <c r="B791" s="39">
        <v>42303</v>
      </c>
      <c r="C791" s="310">
        <v>0.34236111111111112</v>
      </c>
      <c r="D791" s="311">
        <v>304013</v>
      </c>
    </row>
    <row r="792" spans="1:4" x14ac:dyDescent="0.25">
      <c r="A792" s="159" t="s">
        <v>23</v>
      </c>
      <c r="B792" s="39">
        <v>42303</v>
      </c>
      <c r="C792" s="310">
        <v>0.34375</v>
      </c>
      <c r="D792" s="311">
        <v>618072</v>
      </c>
    </row>
    <row r="793" spans="1:4" x14ac:dyDescent="0.25">
      <c r="A793" s="159" t="s">
        <v>24</v>
      </c>
      <c r="B793" s="39">
        <v>42303</v>
      </c>
      <c r="C793" s="310">
        <v>0.35000000000000003</v>
      </c>
      <c r="D793" s="311">
        <v>240688</v>
      </c>
    </row>
    <row r="794" spans="1:4" x14ac:dyDescent="0.25">
      <c r="A794" s="159" t="s">
        <v>25</v>
      </c>
      <c r="B794" s="39">
        <v>42303</v>
      </c>
      <c r="C794" s="310">
        <v>0.35138888888888892</v>
      </c>
      <c r="D794" s="311">
        <v>690653</v>
      </c>
    </row>
    <row r="795" spans="1:4" x14ac:dyDescent="0.25">
      <c r="A795" s="159" t="s">
        <v>27</v>
      </c>
      <c r="B795" s="39">
        <v>42303</v>
      </c>
      <c r="C795" s="310">
        <v>0.3527777777777778</v>
      </c>
      <c r="D795" s="311">
        <v>508387</v>
      </c>
    </row>
    <row r="796" spans="1:4" x14ac:dyDescent="0.25">
      <c r="A796" s="159" t="s">
        <v>28</v>
      </c>
      <c r="B796" s="39">
        <v>42303</v>
      </c>
      <c r="C796" s="310">
        <v>0.35416666666666669</v>
      </c>
      <c r="D796" s="311">
        <v>208458</v>
      </c>
    </row>
    <row r="797" spans="1:4" x14ac:dyDescent="0.25">
      <c r="A797" s="159" t="s">
        <v>29</v>
      </c>
      <c r="B797" s="39">
        <v>42303</v>
      </c>
      <c r="C797" s="310">
        <v>0.35625000000000001</v>
      </c>
      <c r="D797" s="311">
        <v>621696</v>
      </c>
    </row>
    <row r="798" spans="1:4" x14ac:dyDescent="0.25">
      <c r="A798" s="82" t="s">
        <v>16</v>
      </c>
      <c r="B798" s="175">
        <v>42303</v>
      </c>
      <c r="C798" s="313">
        <v>0.3576388888888889</v>
      </c>
      <c r="D798" s="314">
        <v>709150</v>
      </c>
    </row>
    <row r="799" spans="1:4" x14ac:dyDescent="0.25">
      <c r="A799" s="82" t="s">
        <v>17</v>
      </c>
      <c r="B799" s="175">
        <v>42303</v>
      </c>
      <c r="C799" s="313">
        <v>0.3611111111111111</v>
      </c>
      <c r="D799" s="314">
        <v>850430</v>
      </c>
    </row>
    <row r="800" spans="1:4" x14ac:dyDescent="0.25">
      <c r="A800" s="82" t="s">
        <v>18</v>
      </c>
      <c r="B800" s="175">
        <v>42303</v>
      </c>
      <c r="C800" s="313">
        <v>0.36527777777777781</v>
      </c>
      <c r="D800" s="314">
        <v>699170</v>
      </c>
    </row>
    <row r="801" spans="1:4" x14ac:dyDescent="0.25">
      <c r="A801" s="82" t="s">
        <v>19</v>
      </c>
      <c r="B801" s="175">
        <v>42303</v>
      </c>
      <c r="C801" s="313">
        <v>0.36736111111111108</v>
      </c>
      <c r="D801" s="314">
        <v>849480</v>
      </c>
    </row>
    <row r="802" spans="1:4" x14ac:dyDescent="0.25">
      <c r="A802" s="82" t="s">
        <v>15</v>
      </c>
      <c r="B802" s="175">
        <v>42303</v>
      </c>
      <c r="C802" s="313">
        <v>0.37013888888888885</v>
      </c>
      <c r="D802" s="314">
        <v>2005870</v>
      </c>
    </row>
    <row r="803" spans="1:4" x14ac:dyDescent="0.25">
      <c r="A803" s="82" t="s">
        <v>14</v>
      </c>
      <c r="B803" s="175">
        <v>42303</v>
      </c>
      <c r="C803" s="313">
        <v>0.38750000000000001</v>
      </c>
      <c r="D803" s="314">
        <v>1233790</v>
      </c>
    </row>
    <row r="804" spans="1:4" x14ac:dyDescent="0.25">
      <c r="A804" s="82" t="s">
        <v>13</v>
      </c>
      <c r="B804" s="175">
        <v>42303</v>
      </c>
      <c r="C804" s="313">
        <v>0.3923611111111111</v>
      </c>
      <c r="D804" s="314">
        <v>1481210</v>
      </c>
    </row>
    <row r="805" spans="1:4" x14ac:dyDescent="0.25">
      <c r="A805" s="159" t="s">
        <v>21</v>
      </c>
      <c r="B805" s="39">
        <v>42305</v>
      </c>
      <c r="C805" s="310">
        <v>0.45902777777777781</v>
      </c>
      <c r="D805" s="311">
        <v>440243</v>
      </c>
    </row>
    <row r="806" spans="1:4" x14ac:dyDescent="0.25">
      <c r="A806" s="159" t="s">
        <v>22</v>
      </c>
      <c r="B806" s="39">
        <v>42305</v>
      </c>
      <c r="C806" s="310">
        <v>0.4597222222222222</v>
      </c>
      <c r="D806" s="311">
        <v>312945</v>
      </c>
    </row>
    <row r="807" spans="1:4" x14ac:dyDescent="0.25">
      <c r="A807" s="159" t="s">
        <v>23</v>
      </c>
      <c r="B807" s="39">
        <v>42305</v>
      </c>
      <c r="C807" s="310">
        <v>0.4597222222222222</v>
      </c>
      <c r="D807" s="311">
        <v>628721</v>
      </c>
    </row>
    <row r="808" spans="1:4" x14ac:dyDescent="0.25">
      <c r="A808" s="159" t="s">
        <v>24</v>
      </c>
      <c r="B808" s="39">
        <v>42305</v>
      </c>
      <c r="C808" s="310">
        <v>0.45902777777777781</v>
      </c>
      <c r="D808" s="311">
        <v>246010</v>
      </c>
    </row>
    <row r="809" spans="1:4" x14ac:dyDescent="0.25">
      <c r="A809" s="159" t="s">
        <v>25</v>
      </c>
      <c r="B809" s="39">
        <v>42305</v>
      </c>
      <c r="C809" s="310">
        <v>0.45833333333333331</v>
      </c>
      <c r="D809" s="311">
        <v>699649</v>
      </c>
    </row>
    <row r="810" spans="1:4" x14ac:dyDescent="0.25">
      <c r="A810" s="159" t="s">
        <v>27</v>
      </c>
      <c r="B810" s="39">
        <v>42305</v>
      </c>
      <c r="C810" s="310">
        <v>0.45624999999999999</v>
      </c>
      <c r="D810" s="311">
        <v>515164</v>
      </c>
    </row>
    <row r="811" spans="1:4" x14ac:dyDescent="0.25">
      <c r="A811" s="159" t="s">
        <v>28</v>
      </c>
      <c r="B811" s="39">
        <v>42305</v>
      </c>
      <c r="C811" s="310">
        <v>0.45694444444444443</v>
      </c>
      <c r="D811" s="311">
        <v>219241</v>
      </c>
    </row>
    <row r="812" spans="1:4" x14ac:dyDescent="0.25">
      <c r="A812" s="159" t="s">
        <v>29</v>
      </c>
      <c r="B812" s="39">
        <v>42305</v>
      </c>
      <c r="C812" s="310">
        <v>0.45763888888888887</v>
      </c>
      <c r="D812" s="311">
        <v>630722</v>
      </c>
    </row>
    <row r="813" spans="1:4" x14ac:dyDescent="0.25">
      <c r="A813" s="82" t="s">
        <v>16</v>
      </c>
      <c r="B813" s="175">
        <v>42305</v>
      </c>
      <c r="C813" s="313">
        <v>0.44027777777777777</v>
      </c>
      <c r="D813" s="314">
        <v>715090</v>
      </c>
    </row>
    <row r="814" spans="1:4" x14ac:dyDescent="0.25">
      <c r="A814" s="82" t="s">
        <v>17</v>
      </c>
      <c r="B814" s="175">
        <v>42305</v>
      </c>
      <c r="C814" s="313">
        <v>0.44375000000000003</v>
      </c>
      <c r="D814" s="314">
        <v>861970</v>
      </c>
    </row>
    <row r="815" spans="1:4" x14ac:dyDescent="0.25">
      <c r="A815" s="82" t="s">
        <v>18</v>
      </c>
      <c r="B815" s="175">
        <v>42305</v>
      </c>
      <c r="C815" s="313">
        <v>0.4368055555555555</v>
      </c>
      <c r="D815" s="314">
        <v>705340</v>
      </c>
    </row>
    <row r="816" spans="1:4" x14ac:dyDescent="0.25">
      <c r="A816" s="82" t="s">
        <v>19</v>
      </c>
      <c r="B816" s="175">
        <v>42305</v>
      </c>
      <c r="C816" s="313">
        <v>0.44722222222222219</v>
      </c>
      <c r="D816" s="314">
        <v>860840</v>
      </c>
    </row>
    <row r="817" spans="1:4" x14ac:dyDescent="0.25">
      <c r="A817" s="82" t="s">
        <v>15</v>
      </c>
      <c r="B817" s="175">
        <v>42305</v>
      </c>
      <c r="C817" s="313">
        <v>0.46111111111111108</v>
      </c>
      <c r="D817" s="314">
        <v>2041756</v>
      </c>
    </row>
    <row r="818" spans="1:4" x14ac:dyDescent="0.25">
      <c r="A818" s="82" t="s">
        <v>14</v>
      </c>
      <c r="B818" s="175">
        <v>42305</v>
      </c>
      <c r="C818" s="313">
        <v>0.3979166666666667</v>
      </c>
      <c r="D818" s="314">
        <v>1252860</v>
      </c>
    </row>
    <row r="819" spans="1:4" x14ac:dyDescent="0.25">
      <c r="A819" s="82" t="s">
        <v>13</v>
      </c>
      <c r="B819" s="175">
        <v>42305</v>
      </c>
      <c r="C819" s="313">
        <v>0.40347222222222223</v>
      </c>
      <c r="D819" s="314">
        <v>1496040</v>
      </c>
    </row>
    <row r="820" spans="1:4" x14ac:dyDescent="0.25">
      <c r="A820" s="319" t="s">
        <v>21</v>
      </c>
      <c r="B820" s="320">
        <v>42307</v>
      </c>
      <c r="C820" s="321">
        <v>0.55138888888888882</v>
      </c>
      <c r="D820" s="322">
        <v>442005</v>
      </c>
    </row>
    <row r="821" spans="1:4" x14ac:dyDescent="0.25">
      <c r="A821" s="319" t="s">
        <v>22</v>
      </c>
      <c r="B821" s="320">
        <v>42307</v>
      </c>
      <c r="C821" s="321">
        <v>0.55208333333333337</v>
      </c>
      <c r="D821" s="322">
        <v>321531</v>
      </c>
    </row>
    <row r="822" spans="1:4" x14ac:dyDescent="0.25">
      <c r="A822" s="319" t="s">
        <v>23</v>
      </c>
      <c r="B822" s="320">
        <v>42307</v>
      </c>
      <c r="C822" s="321">
        <v>0.55277777777777781</v>
      </c>
      <c r="D822" s="322">
        <v>638665</v>
      </c>
    </row>
    <row r="823" spans="1:4" x14ac:dyDescent="0.25">
      <c r="A823" s="319" t="s">
        <v>24</v>
      </c>
      <c r="B823" s="320">
        <v>42307</v>
      </c>
      <c r="C823" s="321">
        <v>0.5541666666666667</v>
      </c>
      <c r="D823" s="322">
        <v>251621</v>
      </c>
    </row>
    <row r="824" spans="1:4" x14ac:dyDescent="0.25">
      <c r="A824" s="319" t="s">
        <v>25</v>
      </c>
      <c r="B824" s="320">
        <v>42307</v>
      </c>
      <c r="C824" s="321">
        <v>0.55486111111111114</v>
      </c>
      <c r="D824" s="322">
        <v>718015</v>
      </c>
    </row>
    <row r="825" spans="1:4" x14ac:dyDescent="0.25">
      <c r="A825" s="319" t="s">
        <v>27</v>
      </c>
      <c r="B825" s="320">
        <v>42307</v>
      </c>
      <c r="C825" s="321">
        <v>0.55486111111111114</v>
      </c>
      <c r="D825" s="322">
        <v>521858</v>
      </c>
    </row>
    <row r="826" spans="1:4" x14ac:dyDescent="0.25">
      <c r="A826" s="319" t="s">
        <v>28</v>
      </c>
      <c r="B826" s="320">
        <v>42307</v>
      </c>
      <c r="C826" s="321">
        <v>0.55555555555555558</v>
      </c>
      <c r="D826" s="322">
        <v>229770</v>
      </c>
    </row>
    <row r="827" spans="1:4" x14ac:dyDescent="0.25">
      <c r="A827" s="319" t="s">
        <v>29</v>
      </c>
      <c r="B827" s="320">
        <v>42307</v>
      </c>
      <c r="C827" s="321">
        <v>0.55625000000000002</v>
      </c>
      <c r="D827" s="322">
        <v>640572</v>
      </c>
    </row>
    <row r="828" spans="1:4" x14ac:dyDescent="0.25">
      <c r="A828" s="323" t="s">
        <v>16</v>
      </c>
      <c r="B828" s="324">
        <v>42307</v>
      </c>
      <c r="C828" s="325">
        <v>0.55347222222222225</v>
      </c>
      <c r="D828" s="326">
        <v>720420</v>
      </c>
    </row>
    <row r="829" spans="1:4" x14ac:dyDescent="0.25">
      <c r="A829" s="323" t="s">
        <v>17</v>
      </c>
      <c r="B829" s="324">
        <v>42307</v>
      </c>
      <c r="C829" s="325">
        <v>0.55277777777777781</v>
      </c>
      <c r="D829" s="326">
        <v>871870</v>
      </c>
    </row>
    <row r="830" spans="1:4" x14ac:dyDescent="0.25">
      <c r="A830" s="323" t="s">
        <v>18</v>
      </c>
      <c r="B830" s="324">
        <v>42307</v>
      </c>
      <c r="C830" s="325">
        <v>0.55486111111111114</v>
      </c>
      <c r="D830" s="326">
        <v>710880</v>
      </c>
    </row>
    <row r="831" spans="1:4" x14ac:dyDescent="0.25">
      <c r="A831" s="323" t="s">
        <v>19</v>
      </c>
      <c r="B831" s="324">
        <v>42307</v>
      </c>
      <c r="C831" s="325">
        <v>0.55555555555555558</v>
      </c>
      <c r="D831" s="326">
        <v>871270</v>
      </c>
    </row>
    <row r="832" spans="1:4" x14ac:dyDescent="0.25">
      <c r="A832" s="323" t="s">
        <v>15</v>
      </c>
      <c r="B832" s="324">
        <v>42307</v>
      </c>
      <c r="C832" s="325">
        <v>0.55694444444444446</v>
      </c>
      <c r="D832" s="326">
        <v>2083590</v>
      </c>
    </row>
    <row r="833" spans="1:4" x14ac:dyDescent="0.25">
      <c r="A833" s="323" t="s">
        <v>14</v>
      </c>
      <c r="B833" s="324">
        <v>42307</v>
      </c>
      <c r="C833" s="325">
        <v>0.58680555555555558</v>
      </c>
      <c r="D833" s="326">
        <v>1271710</v>
      </c>
    </row>
    <row r="834" spans="1:4" x14ac:dyDescent="0.25">
      <c r="A834" s="323" t="s">
        <v>13</v>
      </c>
      <c r="B834" s="324">
        <v>42307</v>
      </c>
      <c r="C834" s="325">
        <v>0.59166666666666667</v>
      </c>
      <c r="D834" s="326">
        <v>1511390</v>
      </c>
    </row>
    <row r="835" spans="1:4" x14ac:dyDescent="0.25">
      <c r="A835" s="319" t="s">
        <v>21</v>
      </c>
      <c r="B835" s="320">
        <v>42310</v>
      </c>
      <c r="C835" s="321">
        <v>0.34375</v>
      </c>
      <c r="D835" s="322">
        <v>446075</v>
      </c>
    </row>
    <row r="836" spans="1:4" x14ac:dyDescent="0.25">
      <c r="A836" s="319" t="s">
        <v>22</v>
      </c>
      <c r="B836" s="320">
        <v>42310</v>
      </c>
      <c r="C836" s="321">
        <v>0.34930555555555554</v>
      </c>
      <c r="D836" s="322">
        <v>330221</v>
      </c>
    </row>
    <row r="837" spans="1:4" x14ac:dyDescent="0.25">
      <c r="A837" s="319" t="s">
        <v>23</v>
      </c>
      <c r="B837" s="320">
        <v>42310</v>
      </c>
      <c r="C837" s="321">
        <v>0.35069444444444442</v>
      </c>
      <c r="D837" s="322">
        <v>652635</v>
      </c>
    </row>
    <row r="838" spans="1:4" x14ac:dyDescent="0.25">
      <c r="A838" s="319" t="s">
        <v>24</v>
      </c>
      <c r="B838" s="320">
        <v>42310</v>
      </c>
      <c r="C838" s="321">
        <v>0.3527777777777778</v>
      </c>
      <c r="D838" s="322">
        <v>258770</v>
      </c>
    </row>
    <row r="839" spans="1:4" x14ac:dyDescent="0.25">
      <c r="A839" s="319" t="s">
        <v>25</v>
      </c>
      <c r="B839" s="320">
        <v>42310</v>
      </c>
      <c r="C839" s="321">
        <v>0.35625000000000001</v>
      </c>
      <c r="D839" s="322">
        <v>738161</v>
      </c>
    </row>
    <row r="840" spans="1:4" x14ac:dyDescent="0.25">
      <c r="A840" s="319" t="s">
        <v>27</v>
      </c>
      <c r="B840" s="320">
        <v>42310</v>
      </c>
      <c r="C840" s="321">
        <v>0.3576388888888889</v>
      </c>
      <c r="D840" s="322">
        <v>529843</v>
      </c>
    </row>
    <row r="841" spans="1:4" x14ac:dyDescent="0.25">
      <c r="A841" s="319" t="s">
        <v>28</v>
      </c>
      <c r="B841" s="320">
        <v>42310</v>
      </c>
      <c r="C841" s="321">
        <v>0.35972222222222222</v>
      </c>
      <c r="D841" s="322">
        <v>242000</v>
      </c>
    </row>
    <row r="842" spans="1:4" x14ac:dyDescent="0.25">
      <c r="A842" s="319" t="s">
        <v>29</v>
      </c>
      <c r="B842" s="320">
        <v>42310</v>
      </c>
      <c r="C842" s="321">
        <v>0.3611111111111111</v>
      </c>
      <c r="D842" s="322">
        <v>650995</v>
      </c>
    </row>
    <row r="843" spans="1:4" x14ac:dyDescent="0.25">
      <c r="A843" s="323" t="s">
        <v>16</v>
      </c>
      <c r="B843" s="324">
        <v>42310</v>
      </c>
      <c r="C843" s="325">
        <v>0.37986111111111115</v>
      </c>
      <c r="D843" s="326">
        <v>721320</v>
      </c>
    </row>
    <row r="844" spans="1:4" x14ac:dyDescent="0.25">
      <c r="A844" s="323" t="s">
        <v>17</v>
      </c>
      <c r="B844" s="324">
        <v>42310</v>
      </c>
      <c r="C844" s="325">
        <v>0.38125000000000003</v>
      </c>
      <c r="D844" s="326">
        <v>873660</v>
      </c>
    </row>
    <row r="845" spans="1:4" x14ac:dyDescent="0.25">
      <c r="A845" s="323" t="s">
        <v>18</v>
      </c>
      <c r="B845" s="324">
        <v>42310</v>
      </c>
      <c r="C845" s="325">
        <v>0.38611111111111113</v>
      </c>
      <c r="D845" s="326">
        <v>711870</v>
      </c>
    </row>
    <row r="846" spans="1:4" x14ac:dyDescent="0.25">
      <c r="A846" s="323" t="s">
        <v>19</v>
      </c>
      <c r="B846" s="324">
        <v>42310</v>
      </c>
      <c r="C846" s="325">
        <v>0.3888888888888889</v>
      </c>
      <c r="D846" s="326">
        <v>873210</v>
      </c>
    </row>
    <row r="847" spans="1:4" x14ac:dyDescent="0.25">
      <c r="A847" s="323" t="s">
        <v>15</v>
      </c>
      <c r="B847" s="324">
        <v>42310</v>
      </c>
      <c r="C847" s="325">
        <v>0.3972222222222222</v>
      </c>
      <c r="D847" s="326">
        <v>2128990</v>
      </c>
    </row>
    <row r="848" spans="1:4" x14ac:dyDescent="0.25">
      <c r="A848" s="323" t="s">
        <v>14</v>
      </c>
      <c r="B848" s="324">
        <v>42310</v>
      </c>
      <c r="C848" s="325">
        <v>0.3659722222222222</v>
      </c>
      <c r="D848" s="326">
        <v>1273640</v>
      </c>
    </row>
    <row r="849" spans="1:4" x14ac:dyDescent="0.25">
      <c r="A849" s="323" t="s">
        <v>13</v>
      </c>
      <c r="B849" s="324">
        <v>42310</v>
      </c>
      <c r="C849" s="325">
        <v>0.37083333333333335</v>
      </c>
      <c r="D849" s="326">
        <v>1513440</v>
      </c>
    </row>
    <row r="850" spans="1:4" x14ac:dyDescent="0.25">
      <c r="A850" s="159" t="s">
        <v>21</v>
      </c>
      <c r="B850" s="39">
        <v>42312</v>
      </c>
      <c r="C850" s="310">
        <v>0.35416666666666669</v>
      </c>
      <c r="D850" s="311">
        <v>450886</v>
      </c>
    </row>
    <row r="851" spans="1:4" x14ac:dyDescent="0.25">
      <c r="A851" s="159" t="s">
        <v>22</v>
      </c>
      <c r="B851" s="39">
        <v>42312</v>
      </c>
      <c r="C851" s="310">
        <v>0.35486111111111113</v>
      </c>
      <c r="D851" s="311">
        <v>335895</v>
      </c>
    </row>
    <row r="852" spans="1:4" x14ac:dyDescent="0.25">
      <c r="A852" s="159" t="s">
        <v>23</v>
      </c>
      <c r="B852" s="39">
        <v>42312</v>
      </c>
      <c r="C852" s="310">
        <v>0.35555555555555557</v>
      </c>
      <c r="D852" s="311">
        <v>660052</v>
      </c>
    </row>
    <row r="853" spans="1:4" x14ac:dyDescent="0.25">
      <c r="A853" s="159" t="s">
        <v>24</v>
      </c>
      <c r="B853" s="39">
        <v>42312</v>
      </c>
      <c r="C853" s="310">
        <v>0.35625000000000001</v>
      </c>
      <c r="D853" s="311">
        <v>263707</v>
      </c>
    </row>
    <row r="854" spans="1:4" x14ac:dyDescent="0.25">
      <c r="A854" s="159" t="s">
        <v>25</v>
      </c>
      <c r="B854" s="39">
        <v>42312</v>
      </c>
      <c r="C854" s="310">
        <v>0.35625000000000001</v>
      </c>
      <c r="D854" s="311">
        <v>755345</v>
      </c>
    </row>
    <row r="855" spans="1:4" x14ac:dyDescent="0.25">
      <c r="A855" s="159" t="s">
        <v>27</v>
      </c>
      <c r="B855" s="39">
        <v>42312</v>
      </c>
      <c r="C855" s="310">
        <v>0.35694444444444445</v>
      </c>
      <c r="D855" s="311">
        <v>534878</v>
      </c>
    </row>
    <row r="856" spans="1:4" x14ac:dyDescent="0.25">
      <c r="A856" s="159" t="s">
        <v>28</v>
      </c>
      <c r="B856" s="39">
        <v>42312</v>
      </c>
      <c r="C856" s="310">
        <v>0.35694444444444445</v>
      </c>
      <c r="D856" s="311">
        <v>249016</v>
      </c>
    </row>
    <row r="857" spans="1:4" x14ac:dyDescent="0.25">
      <c r="A857" s="159" t="s">
        <v>29</v>
      </c>
      <c r="B857" s="39">
        <v>42312</v>
      </c>
      <c r="C857" s="310">
        <v>0.3576388888888889</v>
      </c>
      <c r="D857" s="311">
        <v>657840</v>
      </c>
    </row>
    <row r="858" spans="1:4" x14ac:dyDescent="0.25">
      <c r="A858" s="82" t="s">
        <v>16</v>
      </c>
      <c r="B858" s="175">
        <v>42312</v>
      </c>
      <c r="C858" s="313">
        <v>0.35833333333333334</v>
      </c>
      <c r="D858" s="314">
        <v>724880</v>
      </c>
    </row>
    <row r="859" spans="1:4" x14ac:dyDescent="0.25">
      <c r="A859" s="82" t="s">
        <v>17</v>
      </c>
      <c r="B859" s="175">
        <v>42312</v>
      </c>
      <c r="C859" s="313">
        <v>0.3611111111111111</v>
      </c>
      <c r="D859" s="314">
        <v>881830</v>
      </c>
    </row>
    <row r="860" spans="1:4" x14ac:dyDescent="0.25">
      <c r="A860" s="82" t="s">
        <v>18</v>
      </c>
      <c r="B860" s="175">
        <v>42312</v>
      </c>
      <c r="C860" s="313">
        <v>0.36319444444444443</v>
      </c>
      <c r="D860" s="314">
        <v>717420</v>
      </c>
    </row>
    <row r="861" spans="1:4" x14ac:dyDescent="0.25">
      <c r="A861" s="82" t="s">
        <v>19</v>
      </c>
      <c r="B861" s="175">
        <v>42312</v>
      </c>
      <c r="C861" s="313">
        <v>0.36388888888888887</v>
      </c>
      <c r="D861" s="314">
        <v>883220</v>
      </c>
    </row>
    <row r="862" spans="1:4" x14ac:dyDescent="0.25">
      <c r="A862" s="82" t="s">
        <v>15</v>
      </c>
      <c r="B862" s="175">
        <v>42312</v>
      </c>
      <c r="C862" s="313">
        <v>0.38958333333333334</v>
      </c>
      <c r="D862" s="314">
        <v>2159190</v>
      </c>
    </row>
    <row r="863" spans="1:4" x14ac:dyDescent="0.25">
      <c r="A863" s="82" t="s">
        <v>14</v>
      </c>
      <c r="B863" s="175">
        <v>42312</v>
      </c>
      <c r="C863" s="313">
        <v>0.36805555555555558</v>
      </c>
      <c r="D863" s="314">
        <v>1288370</v>
      </c>
    </row>
    <row r="864" spans="1:4" x14ac:dyDescent="0.25">
      <c r="A864" s="82" t="s">
        <v>13</v>
      </c>
      <c r="B864" s="175">
        <v>42312</v>
      </c>
      <c r="C864" s="313">
        <v>0.37152777777777773</v>
      </c>
      <c r="D864" s="314">
        <v>1528090</v>
      </c>
    </row>
    <row r="865" spans="1:4" x14ac:dyDescent="0.25">
      <c r="A865" s="159" t="s">
        <v>21</v>
      </c>
      <c r="B865" s="39">
        <v>42314</v>
      </c>
      <c r="C865" s="310">
        <v>0.37847222222222227</v>
      </c>
      <c r="D865" s="311">
        <v>455940</v>
      </c>
    </row>
    <row r="866" spans="1:4" x14ac:dyDescent="0.25">
      <c r="A866" s="159" t="s">
        <v>22</v>
      </c>
      <c r="B866" s="39">
        <v>42314</v>
      </c>
      <c r="C866" s="310">
        <v>0.37847222222222227</v>
      </c>
      <c r="D866" s="311">
        <v>342628</v>
      </c>
    </row>
    <row r="867" spans="1:4" x14ac:dyDescent="0.25">
      <c r="A867" s="159" t="s">
        <v>23</v>
      </c>
      <c r="B867" s="39">
        <v>42314</v>
      </c>
      <c r="C867" s="310">
        <v>0.37916666666666665</v>
      </c>
      <c r="D867" s="311">
        <v>667927</v>
      </c>
    </row>
    <row r="868" spans="1:4" x14ac:dyDescent="0.25">
      <c r="A868" s="159" t="s">
        <v>24</v>
      </c>
      <c r="B868" s="39">
        <v>42314</v>
      </c>
      <c r="C868" s="310">
        <v>0.37986111111111115</v>
      </c>
      <c r="D868" s="311">
        <v>269257</v>
      </c>
    </row>
    <row r="869" spans="1:4" x14ac:dyDescent="0.25">
      <c r="A869" s="159" t="s">
        <v>25</v>
      </c>
      <c r="B869" s="39">
        <v>42314</v>
      </c>
      <c r="C869" s="310">
        <v>0.38055555555555554</v>
      </c>
      <c r="D869" s="311">
        <v>773890</v>
      </c>
    </row>
    <row r="870" spans="1:4" x14ac:dyDescent="0.25">
      <c r="A870" s="159" t="s">
        <v>27</v>
      </c>
      <c r="B870" s="39">
        <v>42314</v>
      </c>
      <c r="C870" s="310">
        <v>0.38194444444444442</v>
      </c>
      <c r="D870" s="311">
        <v>540590</v>
      </c>
    </row>
    <row r="871" spans="1:4" x14ac:dyDescent="0.25">
      <c r="A871" s="159" t="s">
        <v>28</v>
      </c>
      <c r="B871" s="39">
        <v>42314</v>
      </c>
      <c r="C871" s="310">
        <v>0.38194444444444442</v>
      </c>
      <c r="D871" s="311">
        <v>258645</v>
      </c>
    </row>
    <row r="872" spans="1:4" x14ac:dyDescent="0.25">
      <c r="A872" s="159" t="s">
        <v>29</v>
      </c>
      <c r="B872" s="39">
        <v>42314</v>
      </c>
      <c r="C872" s="310">
        <v>0.38263888888888892</v>
      </c>
      <c r="D872" s="311">
        <v>665106</v>
      </c>
    </row>
    <row r="873" spans="1:4" x14ac:dyDescent="0.25">
      <c r="A873" s="82" t="s">
        <v>16</v>
      </c>
      <c r="B873" s="175">
        <v>42314</v>
      </c>
      <c r="C873" s="313">
        <v>0.37916666666666665</v>
      </c>
      <c r="D873" s="314">
        <v>729950</v>
      </c>
    </row>
    <row r="874" spans="1:4" x14ac:dyDescent="0.25">
      <c r="A874" s="82" t="s">
        <v>17</v>
      </c>
      <c r="B874" s="175">
        <v>42314</v>
      </c>
      <c r="C874" s="313">
        <v>0.37916666666666665</v>
      </c>
      <c r="D874" s="314">
        <v>890600</v>
      </c>
    </row>
    <row r="875" spans="1:4" x14ac:dyDescent="0.25">
      <c r="A875" s="82" t="s">
        <v>18</v>
      </c>
      <c r="B875" s="175">
        <v>42314</v>
      </c>
      <c r="C875" s="313">
        <v>0.38125000000000003</v>
      </c>
      <c r="D875" s="314">
        <v>722460</v>
      </c>
    </row>
    <row r="876" spans="1:4" x14ac:dyDescent="0.25">
      <c r="A876" s="82" t="s">
        <v>19</v>
      </c>
      <c r="B876" s="175">
        <v>42314</v>
      </c>
      <c r="C876" s="313">
        <v>0.38125000000000003</v>
      </c>
      <c r="D876" s="314">
        <v>892820</v>
      </c>
    </row>
    <row r="877" spans="1:4" x14ac:dyDescent="0.25">
      <c r="A877" s="82" t="s">
        <v>14</v>
      </c>
      <c r="B877" s="175">
        <v>42314</v>
      </c>
      <c r="C877" s="313">
        <v>0.39374999999999999</v>
      </c>
      <c r="D877" s="314">
        <v>1302920</v>
      </c>
    </row>
    <row r="878" spans="1:4" x14ac:dyDescent="0.25">
      <c r="A878" s="82" t="s">
        <v>13</v>
      </c>
      <c r="B878" s="175">
        <v>42314</v>
      </c>
      <c r="C878" s="313">
        <v>0.39999999999999997</v>
      </c>
      <c r="D878" s="314">
        <v>1543840</v>
      </c>
    </row>
    <row r="879" spans="1:4" x14ac:dyDescent="0.25">
      <c r="A879" s="159" t="s">
        <v>21</v>
      </c>
      <c r="B879" s="39">
        <v>42317</v>
      </c>
      <c r="C879" s="310">
        <v>0.55763888888888891</v>
      </c>
      <c r="D879" s="311">
        <v>462705</v>
      </c>
    </row>
    <row r="880" spans="1:4" x14ac:dyDescent="0.25">
      <c r="A880" s="159" t="s">
        <v>22</v>
      </c>
      <c r="B880" s="39">
        <v>42317</v>
      </c>
      <c r="C880" s="310">
        <v>0.56180555555555556</v>
      </c>
      <c r="D880" s="311">
        <v>352457</v>
      </c>
    </row>
    <row r="881" spans="1:4" x14ac:dyDescent="0.25">
      <c r="A881" s="159" t="s">
        <v>23</v>
      </c>
      <c r="B881" s="39">
        <v>42317</v>
      </c>
      <c r="C881" s="310">
        <v>0.56319444444444444</v>
      </c>
      <c r="D881" s="311">
        <v>682745</v>
      </c>
    </row>
    <row r="882" spans="1:4" x14ac:dyDescent="0.25">
      <c r="A882" s="159" t="s">
        <v>24</v>
      </c>
      <c r="B882" s="39">
        <v>42317</v>
      </c>
      <c r="C882" s="310">
        <v>0.56597222222222221</v>
      </c>
      <c r="D882" s="311">
        <v>276924</v>
      </c>
    </row>
    <row r="883" spans="1:4" x14ac:dyDescent="0.25">
      <c r="A883" s="159" t="s">
        <v>25</v>
      </c>
      <c r="B883" s="39">
        <v>42317</v>
      </c>
      <c r="C883" s="310">
        <v>0.56736111111111109</v>
      </c>
      <c r="D883" s="311">
        <v>794223</v>
      </c>
    </row>
    <row r="884" spans="1:4" x14ac:dyDescent="0.25">
      <c r="A884" s="159" t="s">
        <v>27</v>
      </c>
      <c r="B884" s="39">
        <v>42317</v>
      </c>
      <c r="C884" s="310">
        <v>0.56736111111111109</v>
      </c>
      <c r="D884" s="311">
        <v>549971</v>
      </c>
    </row>
    <row r="885" spans="1:4" x14ac:dyDescent="0.25">
      <c r="A885" s="159" t="s">
        <v>28</v>
      </c>
      <c r="B885" s="39">
        <v>42317</v>
      </c>
      <c r="C885" s="310">
        <v>0.57013888888888886</v>
      </c>
      <c r="D885" s="311">
        <v>274743</v>
      </c>
    </row>
    <row r="886" spans="1:4" x14ac:dyDescent="0.25">
      <c r="A886" s="159" t="s">
        <v>29</v>
      </c>
      <c r="B886" s="39">
        <v>42317</v>
      </c>
      <c r="C886" s="310">
        <v>0.57152777777777775</v>
      </c>
      <c r="D886" s="311">
        <v>679219</v>
      </c>
    </row>
    <row r="887" spans="1:4" x14ac:dyDescent="0.25">
      <c r="A887" s="82" t="s">
        <v>16</v>
      </c>
      <c r="B887" s="175">
        <v>42317</v>
      </c>
      <c r="C887" s="313">
        <v>0.57500000000000007</v>
      </c>
      <c r="D887" s="314">
        <v>731860</v>
      </c>
    </row>
    <row r="888" spans="1:4" x14ac:dyDescent="0.25">
      <c r="A888" s="82" t="s">
        <v>17</v>
      </c>
      <c r="B888" s="175">
        <v>42317</v>
      </c>
      <c r="C888" s="313">
        <v>0.58819444444444446</v>
      </c>
      <c r="D888" s="314">
        <v>896880</v>
      </c>
    </row>
    <row r="889" spans="1:4" x14ac:dyDescent="0.25">
      <c r="A889" s="82" t="s">
        <v>18</v>
      </c>
      <c r="B889" s="175">
        <v>42317</v>
      </c>
      <c r="C889" s="313">
        <v>0.59027777777777779</v>
      </c>
      <c r="D889" s="314">
        <v>726220</v>
      </c>
    </row>
    <row r="890" spans="1:4" x14ac:dyDescent="0.25">
      <c r="A890" s="82" t="s">
        <v>19</v>
      </c>
      <c r="B890" s="175">
        <v>42317</v>
      </c>
      <c r="C890" s="313">
        <v>0.59166666666666667</v>
      </c>
      <c r="D890" s="314">
        <v>900390</v>
      </c>
    </row>
    <row r="891" spans="1:4" x14ac:dyDescent="0.25">
      <c r="A891" s="82" t="s">
        <v>15</v>
      </c>
      <c r="B891" s="175">
        <v>42317</v>
      </c>
      <c r="C891" s="313">
        <v>0.6430555555555556</v>
      </c>
      <c r="D891" s="314">
        <v>2237180</v>
      </c>
    </row>
    <row r="892" spans="1:4" x14ac:dyDescent="0.25">
      <c r="A892" s="82" t="s">
        <v>14</v>
      </c>
      <c r="B892" s="175">
        <v>42317</v>
      </c>
      <c r="C892" s="313">
        <v>0.58333333333333337</v>
      </c>
      <c r="D892" s="314">
        <v>1310990</v>
      </c>
    </row>
    <row r="893" spans="1:4" x14ac:dyDescent="0.25">
      <c r="A893" s="82" t="s">
        <v>13</v>
      </c>
      <c r="B893" s="175">
        <v>42317</v>
      </c>
      <c r="C893" s="313">
        <v>0.57638888888888895</v>
      </c>
      <c r="D893" s="314">
        <v>1554120</v>
      </c>
    </row>
    <row r="894" spans="1:4" x14ac:dyDescent="0.25">
      <c r="A894" s="159" t="s">
        <v>21</v>
      </c>
      <c r="B894" s="39">
        <v>42319</v>
      </c>
      <c r="C894" s="310">
        <v>0.30416666666666664</v>
      </c>
      <c r="D894" s="311">
        <v>466148</v>
      </c>
    </row>
    <row r="895" spans="1:4" x14ac:dyDescent="0.25">
      <c r="A895" s="159" t="s">
        <v>22</v>
      </c>
      <c r="B895" s="39">
        <v>42319</v>
      </c>
      <c r="C895" s="310">
        <v>0.30486111111111108</v>
      </c>
      <c r="D895" s="311">
        <v>356877</v>
      </c>
    </row>
    <row r="896" spans="1:4" x14ac:dyDescent="0.25">
      <c r="A896" s="159" t="s">
        <v>23</v>
      </c>
      <c r="B896" s="39">
        <v>42319</v>
      </c>
      <c r="C896" s="310">
        <v>0.30486111111111108</v>
      </c>
      <c r="D896" s="311">
        <v>687662</v>
      </c>
    </row>
    <row r="897" spans="1:4" x14ac:dyDescent="0.25">
      <c r="A897" s="159" t="s">
        <v>24</v>
      </c>
      <c r="B897" s="39">
        <v>42319</v>
      </c>
      <c r="C897" s="310">
        <v>0.30624999999999997</v>
      </c>
      <c r="D897" s="311">
        <v>280514</v>
      </c>
    </row>
    <row r="898" spans="1:4" x14ac:dyDescent="0.25">
      <c r="A898" s="159" t="s">
        <v>25</v>
      </c>
      <c r="B898" s="39">
        <v>42319</v>
      </c>
      <c r="C898" s="310">
        <v>0.30624999999999997</v>
      </c>
      <c r="D898" s="311">
        <v>808489</v>
      </c>
    </row>
    <row r="899" spans="1:4" x14ac:dyDescent="0.25">
      <c r="A899" s="159" t="s">
        <v>27</v>
      </c>
      <c r="B899" s="39">
        <v>42319</v>
      </c>
      <c r="C899" s="310">
        <v>0.30694444444444441</v>
      </c>
      <c r="D899" s="311">
        <v>556246</v>
      </c>
    </row>
    <row r="900" spans="1:4" x14ac:dyDescent="0.25">
      <c r="A900" s="159" t="s">
        <v>28</v>
      </c>
      <c r="B900" s="39">
        <v>42319</v>
      </c>
      <c r="C900" s="310">
        <v>0.30763888888888891</v>
      </c>
      <c r="D900" s="311">
        <v>284708</v>
      </c>
    </row>
    <row r="901" spans="1:4" x14ac:dyDescent="0.25">
      <c r="A901" s="159" t="s">
        <v>29</v>
      </c>
      <c r="B901" s="39">
        <v>42319</v>
      </c>
      <c r="C901" s="310">
        <v>0.30763888888888891</v>
      </c>
      <c r="D901" s="311">
        <v>688469</v>
      </c>
    </row>
    <row r="902" spans="1:4" x14ac:dyDescent="0.25">
      <c r="A902" s="82" t="s">
        <v>16</v>
      </c>
      <c r="B902" s="175">
        <v>42319</v>
      </c>
      <c r="C902" s="313">
        <v>0.30763888888888891</v>
      </c>
      <c r="D902" s="314">
        <v>737330</v>
      </c>
    </row>
    <row r="903" spans="1:4" x14ac:dyDescent="0.25">
      <c r="A903" s="82" t="s">
        <v>17</v>
      </c>
      <c r="B903" s="175">
        <v>42319</v>
      </c>
      <c r="C903" s="313">
        <v>0.31041666666666667</v>
      </c>
      <c r="D903" s="314">
        <v>906560</v>
      </c>
    </row>
    <row r="904" spans="1:4" x14ac:dyDescent="0.25">
      <c r="A904" s="82" t="s">
        <v>18</v>
      </c>
      <c r="B904" s="175">
        <v>42319</v>
      </c>
      <c r="C904" s="313">
        <v>0.31319444444444444</v>
      </c>
      <c r="D904" s="314">
        <v>731420</v>
      </c>
    </row>
    <row r="905" spans="1:4" x14ac:dyDescent="0.25">
      <c r="A905" s="82" t="s">
        <v>19</v>
      </c>
      <c r="B905" s="175">
        <v>42319</v>
      </c>
      <c r="C905" s="313">
        <v>0.31458333333333333</v>
      </c>
      <c r="D905" s="314">
        <v>910020</v>
      </c>
    </row>
    <row r="906" spans="1:4" x14ac:dyDescent="0.25">
      <c r="A906" s="82" t="s">
        <v>15</v>
      </c>
      <c r="B906" s="175">
        <v>42319</v>
      </c>
      <c r="C906" s="313">
        <v>0.3347222222222222</v>
      </c>
      <c r="D906" s="314">
        <v>2261880</v>
      </c>
    </row>
    <row r="907" spans="1:4" x14ac:dyDescent="0.25">
      <c r="A907" s="82" t="s">
        <v>14</v>
      </c>
      <c r="B907" s="175">
        <v>42319</v>
      </c>
      <c r="C907" s="313">
        <v>0.32013888888888892</v>
      </c>
      <c r="D907" s="314">
        <v>1326180</v>
      </c>
    </row>
    <row r="908" spans="1:4" x14ac:dyDescent="0.25">
      <c r="A908" s="82" t="s">
        <v>13</v>
      </c>
      <c r="B908" s="175">
        <v>42319</v>
      </c>
      <c r="C908" s="313">
        <v>0.32569444444444445</v>
      </c>
      <c r="D908" s="314">
        <v>1569830</v>
      </c>
    </row>
    <row r="909" spans="1:4" x14ac:dyDescent="0.25">
      <c r="A909" s="159" t="s">
        <v>21</v>
      </c>
      <c r="B909" s="39">
        <v>42321</v>
      </c>
      <c r="C909" s="310">
        <v>0.30208333333333331</v>
      </c>
      <c r="D909" s="311">
        <v>471115</v>
      </c>
    </row>
    <row r="910" spans="1:4" x14ac:dyDescent="0.25">
      <c r="A910" s="159" t="s">
        <v>22</v>
      </c>
      <c r="B910" s="39">
        <v>42321</v>
      </c>
      <c r="C910" s="310">
        <v>0.30208333333333331</v>
      </c>
      <c r="D910" s="311">
        <v>362285</v>
      </c>
    </row>
    <row r="911" spans="1:4" x14ac:dyDescent="0.25">
      <c r="A911" s="159" t="s">
        <v>23</v>
      </c>
      <c r="B911" s="39">
        <v>42321</v>
      </c>
      <c r="C911" s="310">
        <v>0.30277777777777776</v>
      </c>
      <c r="D911" s="311">
        <v>696141</v>
      </c>
    </row>
    <row r="912" spans="1:4" x14ac:dyDescent="0.25">
      <c r="A912" s="159" t="s">
        <v>24</v>
      </c>
      <c r="B912" s="39">
        <v>42321</v>
      </c>
      <c r="C912" s="310">
        <v>0.3034722222222222</v>
      </c>
      <c r="D912" s="311">
        <v>285376</v>
      </c>
    </row>
    <row r="913" spans="1:4" x14ac:dyDescent="0.25">
      <c r="A913" s="159" t="s">
        <v>25</v>
      </c>
      <c r="B913" s="39">
        <v>42321</v>
      </c>
      <c r="C913" s="310">
        <v>0.3034722222222222</v>
      </c>
      <c r="D913" s="311">
        <v>828508</v>
      </c>
    </row>
    <row r="914" spans="1:4" x14ac:dyDescent="0.25">
      <c r="A914" s="159" t="s">
        <v>27</v>
      </c>
      <c r="B914" s="39">
        <v>42321</v>
      </c>
      <c r="C914" s="310">
        <v>0.30416666666666664</v>
      </c>
      <c r="D914" s="311">
        <v>560818</v>
      </c>
    </row>
    <row r="915" spans="1:4" x14ac:dyDescent="0.25">
      <c r="A915" s="159" t="s">
        <v>28</v>
      </c>
      <c r="B915" s="39">
        <v>42321</v>
      </c>
      <c r="C915" s="310">
        <v>0.30486111111111108</v>
      </c>
      <c r="D915" s="311">
        <v>294405</v>
      </c>
    </row>
    <row r="916" spans="1:4" x14ac:dyDescent="0.25">
      <c r="A916" s="159" t="s">
        <v>29</v>
      </c>
      <c r="B916" s="39">
        <v>42321</v>
      </c>
      <c r="C916" s="310">
        <v>0.30486111111111108</v>
      </c>
      <c r="D916" s="311">
        <v>693732</v>
      </c>
    </row>
    <row r="917" spans="1:4" x14ac:dyDescent="0.25">
      <c r="A917" s="82" t="s">
        <v>16</v>
      </c>
      <c r="B917" s="175">
        <v>42321</v>
      </c>
      <c r="C917" s="313">
        <v>0.30555555555555552</v>
      </c>
      <c r="D917" s="314">
        <v>743030</v>
      </c>
    </row>
    <row r="918" spans="1:4" x14ac:dyDescent="0.25">
      <c r="A918" s="82" t="s">
        <v>17</v>
      </c>
      <c r="B918" s="175">
        <v>42321</v>
      </c>
      <c r="C918" s="313">
        <v>0.30763888888888891</v>
      </c>
      <c r="D918" s="314">
        <v>917200</v>
      </c>
    </row>
    <row r="919" spans="1:4" x14ac:dyDescent="0.25">
      <c r="A919" s="82" t="s">
        <v>18</v>
      </c>
      <c r="B919" s="175">
        <v>42321</v>
      </c>
      <c r="C919" s="313">
        <v>0.30902777777777779</v>
      </c>
      <c r="D919" s="314">
        <v>736890</v>
      </c>
    </row>
    <row r="920" spans="1:4" x14ac:dyDescent="0.25">
      <c r="A920" s="82" t="s">
        <v>19</v>
      </c>
      <c r="B920" s="175">
        <v>42321</v>
      </c>
      <c r="C920" s="313">
        <v>0.31041666666666667</v>
      </c>
      <c r="D920" s="314">
        <v>921070</v>
      </c>
    </row>
    <row r="921" spans="1:4" x14ac:dyDescent="0.25">
      <c r="A921" s="82" t="s">
        <v>15</v>
      </c>
      <c r="B921" s="175">
        <v>42321</v>
      </c>
      <c r="C921" s="313">
        <v>0.32361111111111113</v>
      </c>
      <c r="D921" s="314">
        <v>2294530</v>
      </c>
    </row>
    <row r="922" spans="1:4" x14ac:dyDescent="0.25">
      <c r="A922" s="82" t="s">
        <v>14</v>
      </c>
      <c r="B922" s="175">
        <v>42321</v>
      </c>
      <c r="C922" s="313">
        <v>0.31527777777777777</v>
      </c>
      <c r="D922" s="314">
        <v>1343760</v>
      </c>
    </row>
    <row r="923" spans="1:4" x14ac:dyDescent="0.25">
      <c r="A923" s="82" t="s">
        <v>13</v>
      </c>
      <c r="B923" s="175">
        <v>42321</v>
      </c>
      <c r="C923" s="313">
        <v>0.31805555555555554</v>
      </c>
      <c r="D923" s="314">
        <v>1587250</v>
      </c>
    </row>
    <row r="924" spans="1:4" x14ac:dyDescent="0.25">
      <c r="A924" s="159" t="s">
        <v>21</v>
      </c>
      <c r="B924" s="39">
        <v>42324</v>
      </c>
      <c r="C924" s="310">
        <v>0.41319444444444442</v>
      </c>
      <c r="D924" s="311">
        <v>478043</v>
      </c>
    </row>
    <row r="925" spans="1:4" x14ac:dyDescent="0.25">
      <c r="A925" s="159" t="s">
        <v>22</v>
      </c>
      <c r="B925" s="39">
        <v>42324</v>
      </c>
      <c r="C925" s="310">
        <v>0.41319444444444442</v>
      </c>
      <c r="D925" s="311">
        <v>370547</v>
      </c>
    </row>
    <row r="926" spans="1:4" x14ac:dyDescent="0.25">
      <c r="A926" s="159" t="s">
        <v>23</v>
      </c>
      <c r="B926" s="39">
        <v>42324</v>
      </c>
      <c r="C926" s="310">
        <v>0.41388888888888892</v>
      </c>
      <c r="D926" s="311">
        <v>709405</v>
      </c>
    </row>
    <row r="927" spans="1:4" x14ac:dyDescent="0.25">
      <c r="A927" s="159" t="s">
        <v>24</v>
      </c>
      <c r="B927" s="39">
        <v>42324</v>
      </c>
      <c r="C927" s="310">
        <v>0.41388888888888892</v>
      </c>
      <c r="D927" s="311">
        <v>293313</v>
      </c>
    </row>
    <row r="928" spans="1:4" x14ac:dyDescent="0.25">
      <c r="A928" s="159" t="s">
        <v>25</v>
      </c>
      <c r="B928" s="39">
        <v>42324</v>
      </c>
      <c r="C928" s="310">
        <v>0.4145833333333333</v>
      </c>
      <c r="D928" s="311">
        <v>850796</v>
      </c>
    </row>
    <row r="929" spans="1:4" x14ac:dyDescent="0.25">
      <c r="A929" s="159" t="s">
        <v>27</v>
      </c>
      <c r="B929" s="39">
        <v>42324</v>
      </c>
      <c r="C929" s="310">
        <v>0.4152777777777778</v>
      </c>
      <c r="D929" s="311">
        <v>568489</v>
      </c>
    </row>
    <row r="930" spans="1:4" x14ac:dyDescent="0.25">
      <c r="A930" s="159" t="s">
        <v>28</v>
      </c>
      <c r="B930" s="39">
        <v>42324</v>
      </c>
      <c r="C930" s="310">
        <v>0.4152777777777778</v>
      </c>
      <c r="D930" s="311">
        <v>306043</v>
      </c>
    </row>
    <row r="931" spans="1:4" x14ac:dyDescent="0.25">
      <c r="A931" s="159" t="s">
        <v>29</v>
      </c>
      <c r="B931" s="39">
        <v>42324</v>
      </c>
      <c r="C931" s="310">
        <v>0.4152777777777778</v>
      </c>
      <c r="D931" s="311">
        <v>704876</v>
      </c>
    </row>
    <row r="932" spans="1:4" x14ac:dyDescent="0.25">
      <c r="A932" s="82" t="s">
        <v>16</v>
      </c>
      <c r="B932" s="175">
        <v>42324</v>
      </c>
      <c r="C932" s="313">
        <v>0.41666666666666669</v>
      </c>
      <c r="D932" s="314">
        <v>744680</v>
      </c>
    </row>
    <row r="933" spans="1:4" x14ac:dyDescent="0.25">
      <c r="A933" s="82" t="s">
        <v>17</v>
      </c>
      <c r="B933" s="175">
        <v>42324</v>
      </c>
      <c r="C933" s="313">
        <v>0.41666666666666669</v>
      </c>
      <c r="D933" s="314">
        <v>920090</v>
      </c>
    </row>
    <row r="934" spans="1:4" x14ac:dyDescent="0.25">
      <c r="A934" s="82" t="s">
        <v>18</v>
      </c>
      <c r="B934" s="175">
        <v>42324</v>
      </c>
      <c r="C934" s="313">
        <v>0.41666666666666669</v>
      </c>
      <c r="D934" s="314">
        <v>738470</v>
      </c>
    </row>
    <row r="935" spans="1:4" x14ac:dyDescent="0.25">
      <c r="A935" s="82" t="s">
        <v>19</v>
      </c>
      <c r="B935" s="175">
        <v>42324</v>
      </c>
      <c r="C935" s="313">
        <v>0.41666666666666669</v>
      </c>
      <c r="D935" s="314">
        <v>924660</v>
      </c>
    </row>
    <row r="936" spans="1:4" x14ac:dyDescent="0.25">
      <c r="A936" s="82" t="s">
        <v>15</v>
      </c>
      <c r="B936" s="175">
        <v>42324</v>
      </c>
      <c r="C936" s="313">
        <v>0.47916666666666669</v>
      </c>
      <c r="D936" s="314">
        <v>2335760</v>
      </c>
    </row>
    <row r="937" spans="1:4" x14ac:dyDescent="0.25">
      <c r="A937" s="82" t="s">
        <v>14</v>
      </c>
      <c r="B937" s="175">
        <v>42324</v>
      </c>
      <c r="C937" s="313">
        <v>0.59027777777777779</v>
      </c>
      <c r="D937" s="314">
        <v>1348670</v>
      </c>
    </row>
    <row r="938" spans="1:4" x14ac:dyDescent="0.25">
      <c r="A938" s="82" t="s">
        <v>13</v>
      </c>
      <c r="B938" s="175">
        <v>42324</v>
      </c>
      <c r="C938" s="313">
        <v>0.58333333333333337</v>
      </c>
      <c r="D938" s="314">
        <v>1529170</v>
      </c>
    </row>
    <row r="939" spans="1:4" x14ac:dyDescent="0.25">
      <c r="A939" s="159" t="s">
        <v>21</v>
      </c>
      <c r="B939" s="39">
        <v>42326</v>
      </c>
      <c r="C939" s="310">
        <v>0.58680555555555558</v>
      </c>
      <c r="D939" s="311">
        <v>484307</v>
      </c>
    </row>
    <row r="940" spans="1:4" x14ac:dyDescent="0.25">
      <c r="A940" s="159" t="s">
        <v>22</v>
      </c>
      <c r="B940" s="39">
        <v>42326</v>
      </c>
      <c r="C940" s="310">
        <v>0.58750000000000002</v>
      </c>
      <c r="D940" s="311">
        <v>379046</v>
      </c>
    </row>
    <row r="941" spans="1:4" x14ac:dyDescent="0.25">
      <c r="A941" s="159" t="s">
        <v>23</v>
      </c>
      <c r="B941" s="39">
        <v>42326</v>
      </c>
      <c r="C941" s="310">
        <v>0.58750000000000002</v>
      </c>
      <c r="D941" s="311">
        <v>720470</v>
      </c>
    </row>
    <row r="942" spans="1:4" x14ac:dyDescent="0.25">
      <c r="A942" s="159" t="s">
        <v>24</v>
      </c>
      <c r="B942" s="39">
        <v>42326</v>
      </c>
      <c r="C942" s="310">
        <v>0.58888888888888891</v>
      </c>
      <c r="D942" s="311">
        <v>300687</v>
      </c>
    </row>
    <row r="943" spans="1:4" x14ac:dyDescent="0.25">
      <c r="A943" s="159" t="s">
        <v>25</v>
      </c>
      <c r="B943" s="39">
        <v>42326</v>
      </c>
      <c r="C943" s="310">
        <v>0.58958333333333335</v>
      </c>
      <c r="D943" s="311">
        <v>850797</v>
      </c>
    </row>
    <row r="944" spans="1:4" x14ac:dyDescent="0.25">
      <c r="A944" s="159" t="s">
        <v>27</v>
      </c>
      <c r="B944" s="39">
        <v>42326</v>
      </c>
      <c r="C944" s="310">
        <v>0.59027777777777779</v>
      </c>
      <c r="D944" s="311">
        <v>576712</v>
      </c>
    </row>
    <row r="945" spans="1:4" x14ac:dyDescent="0.25">
      <c r="A945" s="159" t="s">
        <v>28</v>
      </c>
      <c r="B945" s="39">
        <v>42326</v>
      </c>
      <c r="C945" s="310">
        <v>0.59097222222222223</v>
      </c>
      <c r="D945" s="311">
        <v>315507</v>
      </c>
    </row>
    <row r="946" spans="1:4" x14ac:dyDescent="0.25">
      <c r="A946" s="159" t="s">
        <v>29</v>
      </c>
      <c r="B946" s="39">
        <v>42326</v>
      </c>
      <c r="C946" s="310">
        <v>0.59097222222222223</v>
      </c>
      <c r="D946" s="311">
        <v>717192</v>
      </c>
    </row>
    <row r="947" spans="1:4" x14ac:dyDescent="0.25">
      <c r="A947" s="82" t="s">
        <v>16</v>
      </c>
      <c r="B947" s="175">
        <v>42326</v>
      </c>
      <c r="C947" s="313">
        <v>0.58819444444444446</v>
      </c>
      <c r="D947" s="314">
        <v>750440</v>
      </c>
    </row>
    <row r="948" spans="1:4" x14ac:dyDescent="0.25">
      <c r="A948" s="82" t="s">
        <v>17</v>
      </c>
      <c r="B948" s="175">
        <v>42326</v>
      </c>
      <c r="C948" s="313">
        <v>0.58819444444444446</v>
      </c>
      <c r="D948" s="314">
        <v>929570</v>
      </c>
    </row>
    <row r="949" spans="1:4" x14ac:dyDescent="0.25">
      <c r="A949" s="82" t="s">
        <v>18</v>
      </c>
      <c r="B949" s="175">
        <v>42326</v>
      </c>
      <c r="C949" s="313">
        <v>0.59027777777777779</v>
      </c>
      <c r="D949" s="314">
        <v>744320</v>
      </c>
    </row>
    <row r="950" spans="1:4" x14ac:dyDescent="0.25">
      <c r="A950" s="82" t="s">
        <v>19</v>
      </c>
      <c r="B950" s="175">
        <v>42326</v>
      </c>
      <c r="C950" s="313">
        <v>0.58958333333333335</v>
      </c>
      <c r="D950" s="314">
        <v>934530</v>
      </c>
    </row>
    <row r="951" spans="1:4" x14ac:dyDescent="0.25">
      <c r="A951" s="82" t="s">
        <v>15</v>
      </c>
      <c r="B951" s="175">
        <v>42326</v>
      </c>
      <c r="C951" s="313">
        <v>0.59236111111111112</v>
      </c>
      <c r="D951" s="314">
        <v>2365140</v>
      </c>
    </row>
    <row r="952" spans="1:4" x14ac:dyDescent="0.25">
      <c r="A952" s="82" t="s">
        <v>14</v>
      </c>
      <c r="B952" s="175">
        <v>42326</v>
      </c>
      <c r="C952" s="313">
        <v>0.59722222222222221</v>
      </c>
      <c r="D952" s="314">
        <v>1366590</v>
      </c>
    </row>
    <row r="953" spans="1:4" x14ac:dyDescent="0.25">
      <c r="A953" s="82" t="s">
        <v>13</v>
      </c>
      <c r="B953" s="175">
        <v>42326</v>
      </c>
      <c r="C953" s="313">
        <v>0.60138888888888886</v>
      </c>
      <c r="D953" s="314">
        <v>1604340</v>
      </c>
    </row>
    <row r="954" spans="1:4" x14ac:dyDescent="0.25">
      <c r="A954" s="159" t="s">
        <v>21</v>
      </c>
      <c r="B954" s="39">
        <v>42328</v>
      </c>
      <c r="C954" s="310">
        <v>0.36249999999999999</v>
      </c>
      <c r="D954" s="311">
        <v>487384</v>
      </c>
    </row>
    <row r="955" spans="1:4" x14ac:dyDescent="0.25">
      <c r="A955" s="159" t="s">
        <v>22</v>
      </c>
      <c r="B955" s="39">
        <v>42328</v>
      </c>
      <c r="C955" s="310">
        <v>0.36527777777777781</v>
      </c>
      <c r="D955" s="311">
        <v>455008</v>
      </c>
    </row>
    <row r="956" spans="1:4" x14ac:dyDescent="0.25">
      <c r="A956" s="159" t="s">
        <v>23</v>
      </c>
      <c r="B956" s="39">
        <v>42328</v>
      </c>
      <c r="C956" s="310">
        <v>0.3666666666666667</v>
      </c>
      <c r="D956" s="311">
        <v>729207</v>
      </c>
    </row>
    <row r="957" spans="1:4" x14ac:dyDescent="0.25">
      <c r="A957" s="159" t="s">
        <v>24</v>
      </c>
      <c r="B957" s="39">
        <v>42328</v>
      </c>
      <c r="C957" s="310">
        <v>0.36805555555555558</v>
      </c>
      <c r="D957" s="311">
        <v>304584</v>
      </c>
    </row>
    <row r="958" spans="1:4" x14ac:dyDescent="0.25">
      <c r="A958" s="159" t="s">
        <v>25</v>
      </c>
      <c r="B958" s="39">
        <v>42328</v>
      </c>
      <c r="C958" s="310">
        <v>0.36874999999999997</v>
      </c>
      <c r="D958" s="311">
        <v>851696</v>
      </c>
    </row>
    <row r="959" spans="1:4" x14ac:dyDescent="0.25">
      <c r="A959" s="159" t="s">
        <v>27</v>
      </c>
      <c r="B959" s="39">
        <v>42328</v>
      </c>
      <c r="C959" s="310">
        <v>0.36944444444444446</v>
      </c>
      <c r="D959" s="311">
        <v>581719</v>
      </c>
    </row>
    <row r="960" spans="1:4" x14ac:dyDescent="0.25">
      <c r="A960" s="159" t="s">
        <v>28</v>
      </c>
      <c r="B960" s="39">
        <v>42328</v>
      </c>
      <c r="C960" s="310">
        <v>0.37013888888888885</v>
      </c>
      <c r="D960" s="311">
        <v>320959</v>
      </c>
    </row>
    <row r="961" spans="1:4" x14ac:dyDescent="0.25">
      <c r="A961" s="159" t="s">
        <v>29</v>
      </c>
      <c r="B961" s="39">
        <v>42328</v>
      </c>
      <c r="C961" s="310">
        <v>0.37083333333333335</v>
      </c>
      <c r="D961" s="311">
        <v>726809</v>
      </c>
    </row>
    <row r="962" spans="1:4" x14ac:dyDescent="0.25">
      <c r="A962" s="82" t="s">
        <v>16</v>
      </c>
      <c r="B962" s="175">
        <v>42328</v>
      </c>
      <c r="C962" s="313">
        <v>0.37291666666666662</v>
      </c>
      <c r="D962" s="314">
        <v>755660</v>
      </c>
    </row>
    <row r="963" spans="1:4" x14ac:dyDescent="0.25">
      <c r="A963" s="82" t="s">
        <v>17</v>
      </c>
      <c r="B963" s="175">
        <v>42328</v>
      </c>
      <c r="C963" s="313">
        <v>0.3743055555555555</v>
      </c>
      <c r="D963" s="314">
        <v>939068</v>
      </c>
    </row>
    <row r="964" spans="1:4" x14ac:dyDescent="0.25">
      <c r="A964" s="82" t="s">
        <v>18</v>
      </c>
      <c r="B964" s="175">
        <v>42328</v>
      </c>
      <c r="C964" s="313">
        <v>0.3743055555555555</v>
      </c>
      <c r="D964" s="314">
        <v>749576</v>
      </c>
    </row>
    <row r="965" spans="1:4" x14ac:dyDescent="0.25">
      <c r="A965" s="82" t="s">
        <v>19</v>
      </c>
      <c r="B965" s="175">
        <v>42328</v>
      </c>
      <c r="C965" s="313">
        <v>0.375</v>
      </c>
      <c r="D965" s="314">
        <v>943390</v>
      </c>
    </row>
    <row r="966" spans="1:4" x14ac:dyDescent="0.25">
      <c r="A966" s="82" t="s">
        <v>15</v>
      </c>
      <c r="B966" s="175">
        <v>42328</v>
      </c>
      <c r="C966" s="313">
        <v>0.35000000000000003</v>
      </c>
      <c r="D966" s="314">
        <v>2386960</v>
      </c>
    </row>
    <row r="967" spans="1:4" x14ac:dyDescent="0.25">
      <c r="A967" s="82" t="s">
        <v>14</v>
      </c>
      <c r="B967" s="175">
        <v>42328</v>
      </c>
      <c r="C967" s="313">
        <v>0.42569444444444443</v>
      </c>
      <c r="D967" s="314">
        <v>1383590</v>
      </c>
    </row>
    <row r="968" spans="1:4" x14ac:dyDescent="0.25">
      <c r="A968" s="82" t="s">
        <v>13</v>
      </c>
      <c r="B968" s="175">
        <v>42328</v>
      </c>
      <c r="C968" s="313">
        <v>0.43055555555555558</v>
      </c>
      <c r="D968" s="314">
        <v>1619230</v>
      </c>
    </row>
    <row r="969" spans="1:4" x14ac:dyDescent="0.25">
      <c r="A969" s="159" t="s">
        <v>21</v>
      </c>
      <c r="B969" s="39">
        <v>42331</v>
      </c>
      <c r="C969" s="310">
        <v>0.32847222222222222</v>
      </c>
      <c r="D969" s="311">
        <v>494820</v>
      </c>
    </row>
    <row r="970" spans="1:4" x14ac:dyDescent="0.25">
      <c r="A970" s="159" t="s">
        <v>22</v>
      </c>
      <c r="B970" s="39">
        <v>42331</v>
      </c>
      <c r="C970" s="310">
        <v>0.33194444444444443</v>
      </c>
      <c r="D970" s="311">
        <v>392363</v>
      </c>
    </row>
    <row r="971" spans="1:4" x14ac:dyDescent="0.25">
      <c r="A971" s="159" t="s">
        <v>23</v>
      </c>
      <c r="B971" s="39">
        <v>42331</v>
      </c>
      <c r="C971" s="310">
        <v>0.33402777777777781</v>
      </c>
      <c r="D971" s="311">
        <v>743163</v>
      </c>
    </row>
    <row r="972" spans="1:4" x14ac:dyDescent="0.25">
      <c r="A972" s="159" t="s">
        <v>24</v>
      </c>
      <c r="B972" s="39">
        <v>42331</v>
      </c>
      <c r="C972" s="310">
        <v>0.3354166666666667</v>
      </c>
      <c r="D972" s="311">
        <v>313311</v>
      </c>
    </row>
    <row r="973" spans="1:4" x14ac:dyDescent="0.25">
      <c r="A973" s="159" t="s">
        <v>25</v>
      </c>
      <c r="B973" s="39">
        <v>42331</v>
      </c>
      <c r="C973" s="310">
        <v>0.33680555555555558</v>
      </c>
      <c r="D973" s="311">
        <v>869194</v>
      </c>
    </row>
    <row r="974" spans="1:4" x14ac:dyDescent="0.25">
      <c r="A974" s="159" t="s">
        <v>27</v>
      </c>
      <c r="B974" s="39">
        <v>42331</v>
      </c>
      <c r="C974" s="310">
        <v>0.33888888888888885</v>
      </c>
      <c r="D974" s="311">
        <v>591880</v>
      </c>
    </row>
    <row r="975" spans="1:4" x14ac:dyDescent="0.25">
      <c r="A975" s="159" t="s">
        <v>28</v>
      </c>
      <c r="B975" s="39">
        <v>42331</v>
      </c>
      <c r="C975" s="310">
        <v>0.33958333333333335</v>
      </c>
      <c r="D975" s="311">
        <v>340822</v>
      </c>
    </row>
    <row r="976" spans="1:4" x14ac:dyDescent="0.25">
      <c r="A976" s="159" t="s">
        <v>29</v>
      </c>
      <c r="B976" s="39">
        <v>42331</v>
      </c>
      <c r="C976" s="310">
        <v>0.34097222222222223</v>
      </c>
      <c r="D976" s="311">
        <v>739127</v>
      </c>
    </row>
    <row r="977" spans="1:4" x14ac:dyDescent="0.25">
      <c r="A977" s="82" t="s">
        <v>16</v>
      </c>
      <c r="B977" s="175">
        <v>42331</v>
      </c>
      <c r="C977" s="313">
        <v>0.34861111111111115</v>
      </c>
      <c r="D977" s="314">
        <v>757840</v>
      </c>
    </row>
    <row r="978" spans="1:4" x14ac:dyDescent="0.25">
      <c r="A978" s="82" t="s">
        <v>17</v>
      </c>
      <c r="B978" s="175">
        <v>42331</v>
      </c>
      <c r="C978" s="313">
        <v>0.3576388888888889</v>
      </c>
      <c r="D978" s="314">
        <v>948210</v>
      </c>
    </row>
    <row r="979" spans="1:4" x14ac:dyDescent="0.25">
      <c r="A979" s="82" t="s">
        <v>18</v>
      </c>
      <c r="B979" s="175">
        <v>42331</v>
      </c>
      <c r="C979" s="313">
        <v>0.36180555555555555</v>
      </c>
      <c r="D979" s="314">
        <v>755280</v>
      </c>
    </row>
    <row r="980" spans="1:4" x14ac:dyDescent="0.25">
      <c r="A980" s="82" t="s">
        <v>19</v>
      </c>
      <c r="B980" s="175">
        <v>42331</v>
      </c>
      <c r="C980" s="313">
        <v>0.36249999999999999</v>
      </c>
      <c r="D980" s="314">
        <v>955200</v>
      </c>
    </row>
    <row r="981" spans="1:4" x14ac:dyDescent="0.25">
      <c r="A981" s="82" t="s">
        <v>15</v>
      </c>
      <c r="B981" s="175">
        <v>42331</v>
      </c>
      <c r="C981" s="313">
        <v>0.40486111111111112</v>
      </c>
      <c r="D981" s="314">
        <v>2438550</v>
      </c>
    </row>
    <row r="982" spans="1:4" x14ac:dyDescent="0.25">
      <c r="A982" s="82" t="s">
        <v>14</v>
      </c>
      <c r="B982" s="175">
        <v>42331</v>
      </c>
      <c r="C982" s="313">
        <v>0.38472222222222219</v>
      </c>
      <c r="D982" s="314">
        <v>1395610</v>
      </c>
    </row>
    <row r="983" spans="1:4" x14ac:dyDescent="0.25">
      <c r="A983" s="82" t="s">
        <v>13</v>
      </c>
      <c r="B983" s="175">
        <v>42331</v>
      </c>
      <c r="C983" s="313">
        <v>0.39027777777777778</v>
      </c>
      <c r="D983" s="314">
        <v>1634340</v>
      </c>
    </row>
    <row r="984" spans="1:4" x14ac:dyDescent="0.25">
      <c r="A984" s="159" t="s">
        <v>21</v>
      </c>
      <c r="B984" s="39">
        <v>42333</v>
      </c>
      <c r="C984" s="310">
        <v>0.30972222222222223</v>
      </c>
      <c r="D984" s="311">
        <v>500469</v>
      </c>
    </row>
    <row r="985" spans="1:4" x14ac:dyDescent="0.25">
      <c r="A985" s="159" t="s">
        <v>22</v>
      </c>
      <c r="B985" s="39">
        <v>42333</v>
      </c>
      <c r="C985" s="310">
        <v>0.31041666666666667</v>
      </c>
      <c r="D985" s="311">
        <v>398580</v>
      </c>
    </row>
    <row r="986" spans="1:4" x14ac:dyDescent="0.25">
      <c r="A986" s="159" t="s">
        <v>23</v>
      </c>
      <c r="B986" s="39">
        <v>42333</v>
      </c>
      <c r="C986" s="310">
        <v>0.31111111111111112</v>
      </c>
      <c r="D986" s="311">
        <v>751437</v>
      </c>
    </row>
    <row r="987" spans="1:4" x14ac:dyDescent="0.25">
      <c r="A987" s="159" t="s">
        <v>24</v>
      </c>
      <c r="B987" s="39">
        <v>42333</v>
      </c>
      <c r="C987" s="310">
        <v>0.31111111111111112</v>
      </c>
      <c r="D987" s="311">
        <v>318963</v>
      </c>
    </row>
    <row r="988" spans="1:4" x14ac:dyDescent="0.25">
      <c r="A988" s="159" t="s">
        <v>25</v>
      </c>
      <c r="B988" s="39">
        <v>42333</v>
      </c>
      <c r="C988" s="310">
        <v>0.31180555555555556</v>
      </c>
      <c r="D988" s="311">
        <v>885416</v>
      </c>
    </row>
    <row r="989" spans="1:4" x14ac:dyDescent="0.25">
      <c r="A989" s="159" t="s">
        <v>27</v>
      </c>
      <c r="B989" s="39">
        <v>42333</v>
      </c>
      <c r="C989" s="310">
        <v>0.3125</v>
      </c>
      <c r="D989" s="311">
        <v>595645</v>
      </c>
    </row>
    <row r="990" spans="1:4" x14ac:dyDescent="0.25">
      <c r="A990" s="159" t="s">
        <v>28</v>
      </c>
      <c r="B990" s="39">
        <v>42333</v>
      </c>
      <c r="C990" s="310">
        <v>0.31319444444444444</v>
      </c>
      <c r="D990" s="311">
        <v>348850</v>
      </c>
    </row>
    <row r="991" spans="1:4" x14ac:dyDescent="0.25">
      <c r="A991" s="159" t="s">
        <v>29</v>
      </c>
      <c r="B991" s="39">
        <v>42333</v>
      </c>
      <c r="C991" s="310">
        <v>0.31319444444444444</v>
      </c>
      <c r="D991" s="311">
        <v>745795</v>
      </c>
    </row>
    <row r="992" spans="1:4" x14ac:dyDescent="0.25">
      <c r="A992" s="82" t="s">
        <v>16</v>
      </c>
      <c r="B992" s="175">
        <v>42333</v>
      </c>
      <c r="C992" s="313">
        <v>0.31458333333333333</v>
      </c>
      <c r="D992" s="314">
        <v>763210</v>
      </c>
    </row>
    <row r="993" spans="1:4" x14ac:dyDescent="0.25">
      <c r="A993" s="82" t="s">
        <v>17</v>
      </c>
      <c r="B993" s="175">
        <v>42333</v>
      </c>
      <c r="C993" s="313">
        <v>0.31527777777777777</v>
      </c>
      <c r="D993" s="314">
        <v>958440</v>
      </c>
    </row>
    <row r="994" spans="1:4" x14ac:dyDescent="0.25">
      <c r="A994" s="82" t="s">
        <v>18</v>
      </c>
      <c r="B994" s="175">
        <v>42333</v>
      </c>
      <c r="C994" s="313">
        <v>0.31736111111111115</v>
      </c>
      <c r="D994" s="314">
        <v>760140</v>
      </c>
    </row>
    <row r="995" spans="1:4" x14ac:dyDescent="0.25">
      <c r="A995" s="82" t="s">
        <v>19</v>
      </c>
      <c r="B995" s="175">
        <v>42333</v>
      </c>
      <c r="C995" s="313">
        <v>0.31875000000000003</v>
      </c>
      <c r="D995" s="314">
        <v>965410</v>
      </c>
    </row>
    <row r="996" spans="1:4" x14ac:dyDescent="0.25">
      <c r="A996" s="82" t="s">
        <v>15</v>
      </c>
      <c r="B996" s="175">
        <v>42333</v>
      </c>
      <c r="C996" s="313">
        <v>0.33333333333333331</v>
      </c>
      <c r="D996" s="314">
        <v>2471480</v>
      </c>
    </row>
    <row r="997" spans="1:4" x14ac:dyDescent="0.25">
      <c r="A997" s="82" t="s">
        <v>14</v>
      </c>
      <c r="B997" s="175">
        <v>42333</v>
      </c>
      <c r="C997" s="313">
        <v>0.32222222222222224</v>
      </c>
      <c r="D997" s="314">
        <v>1413810</v>
      </c>
    </row>
    <row r="998" spans="1:4" x14ac:dyDescent="0.25">
      <c r="A998" s="82" t="s">
        <v>13</v>
      </c>
      <c r="B998" s="175">
        <v>42333</v>
      </c>
      <c r="C998" s="313">
        <v>0.32500000000000001</v>
      </c>
      <c r="D998" s="314">
        <v>1647610</v>
      </c>
    </row>
    <row r="999" spans="1:4" x14ac:dyDescent="0.25">
      <c r="A999" s="159" t="s">
        <v>21</v>
      </c>
      <c r="B999" s="39">
        <v>42338</v>
      </c>
      <c r="C999" s="310">
        <v>0.52361111111111114</v>
      </c>
      <c r="D999" s="311">
        <v>514787</v>
      </c>
    </row>
    <row r="1000" spans="1:4" x14ac:dyDescent="0.25">
      <c r="A1000" s="159" t="s">
        <v>22</v>
      </c>
      <c r="B1000" s="39">
        <v>42338</v>
      </c>
      <c r="C1000" s="310">
        <v>0.52361111111111114</v>
      </c>
      <c r="D1000" s="311">
        <v>414084</v>
      </c>
    </row>
    <row r="1001" spans="1:4" x14ac:dyDescent="0.25">
      <c r="A1001" s="159" t="s">
        <v>23</v>
      </c>
      <c r="B1001" s="39">
        <v>42338</v>
      </c>
      <c r="C1001" s="310">
        <v>0.52361111111111114</v>
      </c>
      <c r="D1001" s="311">
        <v>775567</v>
      </c>
    </row>
    <row r="1002" spans="1:4" x14ac:dyDescent="0.25">
      <c r="A1002" s="159" t="s">
        <v>24</v>
      </c>
      <c r="B1002" s="39">
        <v>42338</v>
      </c>
      <c r="C1002" s="310">
        <v>0.52430555555555558</v>
      </c>
      <c r="D1002" s="311">
        <v>332463</v>
      </c>
    </row>
    <row r="1003" spans="1:4" x14ac:dyDescent="0.25">
      <c r="A1003" s="159" t="s">
        <v>25</v>
      </c>
      <c r="B1003" s="39">
        <v>42338</v>
      </c>
      <c r="C1003" s="310">
        <v>0.52430555555555558</v>
      </c>
      <c r="D1003" s="311">
        <v>931998</v>
      </c>
    </row>
    <row r="1004" spans="1:4" x14ac:dyDescent="0.25">
      <c r="A1004" s="159" t="s">
        <v>27</v>
      </c>
      <c r="B1004" s="39">
        <v>42338</v>
      </c>
      <c r="C1004" s="310">
        <v>0.52500000000000002</v>
      </c>
      <c r="D1004" s="311">
        <v>604352</v>
      </c>
    </row>
    <row r="1005" spans="1:4" x14ac:dyDescent="0.25">
      <c r="A1005" s="159" t="s">
        <v>28</v>
      </c>
      <c r="B1005" s="39">
        <v>42338</v>
      </c>
      <c r="C1005" s="310">
        <v>0.52500000000000002</v>
      </c>
      <c r="D1005" s="311">
        <v>369624</v>
      </c>
    </row>
    <row r="1006" spans="1:4" x14ac:dyDescent="0.25">
      <c r="A1006" s="159" t="s">
        <v>29</v>
      </c>
      <c r="B1006" s="39">
        <v>42338</v>
      </c>
      <c r="C1006" s="310">
        <v>0.52569444444444446</v>
      </c>
      <c r="D1006" s="311">
        <v>764040</v>
      </c>
    </row>
    <row r="1007" spans="1:4" x14ac:dyDescent="0.25">
      <c r="A1007" s="82" t="s">
        <v>16</v>
      </c>
      <c r="B1007" s="175">
        <v>42338</v>
      </c>
      <c r="C1007" s="313">
        <v>0.52777777777777779</v>
      </c>
      <c r="D1007" s="314">
        <v>772610</v>
      </c>
    </row>
    <row r="1008" spans="1:4" x14ac:dyDescent="0.25">
      <c r="A1008" s="82" t="s">
        <v>17</v>
      </c>
      <c r="B1008" s="175">
        <v>42338</v>
      </c>
      <c r="C1008" s="313">
        <v>0.52777777777777779</v>
      </c>
      <c r="D1008" s="314">
        <v>977610</v>
      </c>
    </row>
    <row r="1009" spans="1:4" x14ac:dyDescent="0.25">
      <c r="A1009" s="82" t="s">
        <v>18</v>
      </c>
      <c r="B1009" s="175">
        <v>42338</v>
      </c>
      <c r="C1009" s="313">
        <v>0.52777777777777779</v>
      </c>
      <c r="D1009" s="314">
        <v>769190</v>
      </c>
    </row>
    <row r="1010" spans="1:4" x14ac:dyDescent="0.25">
      <c r="A1010" s="82" t="s">
        <v>19</v>
      </c>
      <c r="B1010" s="175">
        <v>42338</v>
      </c>
      <c r="C1010" s="313">
        <v>0.52777777777777779</v>
      </c>
      <c r="D1010" s="314">
        <v>984450</v>
      </c>
    </row>
    <row r="1011" spans="1:4" x14ac:dyDescent="0.25">
      <c r="A1011" s="82" t="s">
        <v>15</v>
      </c>
      <c r="B1011" s="175">
        <v>42338</v>
      </c>
      <c r="C1011" s="313">
        <v>0.5444444444444444</v>
      </c>
      <c r="D1011" s="314">
        <v>2556840</v>
      </c>
    </row>
    <row r="1012" spans="1:4" x14ac:dyDescent="0.25">
      <c r="A1012" s="82" t="s">
        <v>14</v>
      </c>
      <c r="B1012" s="175">
        <v>42338</v>
      </c>
      <c r="C1012" s="313">
        <v>0.54791666666666672</v>
      </c>
      <c r="D1012" s="314">
        <v>1445440</v>
      </c>
    </row>
    <row r="1013" spans="1:4" x14ac:dyDescent="0.25">
      <c r="A1013" s="82" t="s">
        <v>13</v>
      </c>
      <c r="B1013" s="175">
        <v>42338</v>
      </c>
      <c r="C1013" s="313">
        <v>0.55208333333333337</v>
      </c>
      <c r="D1013" s="314">
        <v>1673490</v>
      </c>
    </row>
    <row r="1014" spans="1:4" x14ac:dyDescent="0.25">
      <c r="A1014" s="82" t="s">
        <v>16</v>
      </c>
      <c r="B1014" s="175">
        <v>42342</v>
      </c>
      <c r="C1014" s="313">
        <v>0.56041666666666667</v>
      </c>
      <c r="D1014" s="314">
        <v>777530</v>
      </c>
    </row>
    <row r="1015" spans="1:4" x14ac:dyDescent="0.25">
      <c r="A1015" s="82" t="s">
        <v>17</v>
      </c>
      <c r="B1015" s="175">
        <v>42342</v>
      </c>
      <c r="C1015" s="313">
        <v>0.56388888888888888</v>
      </c>
      <c r="D1015" s="314">
        <v>992920</v>
      </c>
    </row>
    <row r="1016" spans="1:4" x14ac:dyDescent="0.25">
      <c r="A1016" s="82" t="s">
        <v>18</v>
      </c>
      <c r="B1016" s="175">
        <v>42342</v>
      </c>
      <c r="C1016" s="313">
        <v>0.56597222222222221</v>
      </c>
      <c r="D1016" s="314">
        <v>775400</v>
      </c>
    </row>
    <row r="1017" spans="1:4" x14ac:dyDescent="0.25">
      <c r="A1017" s="82" t="s">
        <v>19</v>
      </c>
      <c r="B1017" s="175">
        <v>42342</v>
      </c>
      <c r="C1017" s="313">
        <v>0.56736111111111109</v>
      </c>
      <c r="D1017" s="314">
        <v>997450</v>
      </c>
    </row>
    <row r="1018" spans="1:4" x14ac:dyDescent="0.25">
      <c r="A1018" s="82" t="s">
        <v>15</v>
      </c>
      <c r="B1018" s="175">
        <v>42342</v>
      </c>
      <c r="C1018" s="313">
        <v>0.55555555555555558</v>
      </c>
      <c r="D1018" s="314">
        <v>2643760</v>
      </c>
    </row>
    <row r="1019" spans="1:4" x14ac:dyDescent="0.25">
      <c r="A1019" s="82" t="s">
        <v>14</v>
      </c>
      <c r="B1019" s="175">
        <v>42342</v>
      </c>
      <c r="C1019" s="313">
        <v>0.60138888888888886</v>
      </c>
      <c r="D1019" s="314">
        <v>1467670</v>
      </c>
    </row>
    <row r="1020" spans="1:4" x14ac:dyDescent="0.25">
      <c r="A1020" s="82" t="s">
        <v>13</v>
      </c>
      <c r="B1020" s="175">
        <v>42342</v>
      </c>
      <c r="C1020" s="313">
        <v>0.59791666666666665</v>
      </c>
      <c r="D1020" s="314">
        <v>1692700</v>
      </c>
    </row>
    <row r="1021" spans="1:4" x14ac:dyDescent="0.25">
      <c r="A1021" s="159" t="s">
        <v>21</v>
      </c>
      <c r="B1021" s="39">
        <v>42345</v>
      </c>
      <c r="C1021" s="310">
        <v>0.63194444444444442</v>
      </c>
      <c r="D1021" s="311">
        <v>537071</v>
      </c>
    </row>
    <row r="1022" spans="1:4" x14ac:dyDescent="0.25">
      <c r="A1022" s="159" t="s">
        <v>22</v>
      </c>
      <c r="B1022" s="39">
        <v>42345</v>
      </c>
      <c r="C1022" s="310">
        <v>0.63402777777777775</v>
      </c>
      <c r="D1022" s="311">
        <v>446111</v>
      </c>
    </row>
    <row r="1023" spans="1:4" x14ac:dyDescent="0.25">
      <c r="A1023" s="159" t="s">
        <v>23</v>
      </c>
      <c r="B1023" s="39">
        <v>42345</v>
      </c>
      <c r="C1023" s="310">
        <v>0.63541666666666663</v>
      </c>
      <c r="D1023" s="311">
        <v>816117</v>
      </c>
    </row>
    <row r="1024" spans="1:4" x14ac:dyDescent="0.25">
      <c r="A1024" s="159" t="s">
        <v>24</v>
      </c>
      <c r="B1024" s="39">
        <v>42345</v>
      </c>
      <c r="C1024" s="310">
        <v>0.63680555555555551</v>
      </c>
      <c r="D1024" s="311">
        <v>357897</v>
      </c>
    </row>
    <row r="1025" spans="1:5" x14ac:dyDescent="0.25">
      <c r="A1025" s="159" t="s">
        <v>25</v>
      </c>
      <c r="B1025" s="39">
        <v>42345</v>
      </c>
      <c r="C1025" s="310">
        <v>0.6381944444444444</v>
      </c>
      <c r="D1025" s="316">
        <v>14741</v>
      </c>
      <c r="E1025" s="312" t="s">
        <v>130</v>
      </c>
    </row>
    <row r="1026" spans="1:5" x14ac:dyDescent="0.25">
      <c r="A1026" s="159" t="s">
        <v>27</v>
      </c>
      <c r="B1026" s="39">
        <v>42345</v>
      </c>
      <c r="C1026" s="310">
        <v>0.64027777777777783</v>
      </c>
      <c r="D1026" s="311">
        <v>628842</v>
      </c>
    </row>
    <row r="1027" spans="1:5" x14ac:dyDescent="0.25">
      <c r="A1027" s="159" t="s">
        <v>28</v>
      </c>
      <c r="B1027" s="39">
        <v>42345</v>
      </c>
      <c r="C1027" s="310">
        <v>0.64166666666666672</v>
      </c>
      <c r="D1027" s="311">
        <v>407527</v>
      </c>
    </row>
    <row r="1028" spans="1:5" x14ac:dyDescent="0.25">
      <c r="A1028" s="159" t="s">
        <v>29</v>
      </c>
      <c r="B1028" s="39">
        <v>42345</v>
      </c>
      <c r="C1028" s="310">
        <v>0.6430555555555556</v>
      </c>
      <c r="D1028" s="311">
        <v>795737</v>
      </c>
    </row>
    <row r="1029" spans="1:5" x14ac:dyDescent="0.25">
      <c r="A1029" s="82" t="s">
        <v>16</v>
      </c>
      <c r="B1029" s="175">
        <v>42345</v>
      </c>
      <c r="C1029" s="313">
        <v>0.64583333333333337</v>
      </c>
      <c r="D1029" s="314">
        <v>784130</v>
      </c>
    </row>
    <row r="1030" spans="1:5" x14ac:dyDescent="0.25">
      <c r="A1030" s="82" t="s">
        <v>17</v>
      </c>
      <c r="B1030" s="175">
        <v>42345</v>
      </c>
      <c r="C1030" s="313">
        <v>0.64583333333333337</v>
      </c>
      <c r="D1030" s="314">
        <v>1005130</v>
      </c>
    </row>
    <row r="1031" spans="1:5" x14ac:dyDescent="0.25">
      <c r="A1031" s="82" t="s">
        <v>18</v>
      </c>
      <c r="B1031" s="175">
        <v>42345</v>
      </c>
      <c r="C1031" s="313">
        <v>0.64652777777777781</v>
      </c>
      <c r="D1031" s="314">
        <v>782440</v>
      </c>
    </row>
    <row r="1032" spans="1:5" x14ac:dyDescent="0.25">
      <c r="A1032" s="82" t="s">
        <v>19</v>
      </c>
      <c r="B1032" s="175">
        <v>42345</v>
      </c>
      <c r="C1032" s="313">
        <v>0.64652777777777781</v>
      </c>
      <c r="D1032" s="314">
        <v>1012070</v>
      </c>
    </row>
    <row r="1033" spans="1:5" x14ac:dyDescent="0.25">
      <c r="A1033" s="82" t="s">
        <v>15</v>
      </c>
      <c r="B1033" s="175">
        <v>42345</v>
      </c>
      <c r="C1033" s="313">
        <v>0.61458333333333337</v>
      </c>
      <c r="D1033" s="314">
        <v>2708340</v>
      </c>
    </row>
    <row r="1034" spans="1:5" x14ac:dyDescent="0.25">
      <c r="A1034" s="82" t="s">
        <v>14</v>
      </c>
      <c r="B1034" s="175">
        <v>42345</v>
      </c>
      <c r="C1034" s="313">
        <v>0.60555555555555551</v>
      </c>
      <c r="D1034" s="314">
        <v>1491440</v>
      </c>
    </row>
    <row r="1035" spans="1:5" x14ac:dyDescent="0.25">
      <c r="A1035" s="82" t="s">
        <v>13</v>
      </c>
      <c r="B1035" s="175">
        <v>42345</v>
      </c>
      <c r="C1035" s="313">
        <v>0.60902777777777783</v>
      </c>
      <c r="D1035" s="314">
        <v>1708940</v>
      </c>
    </row>
    <row r="1036" spans="1:5" x14ac:dyDescent="0.25">
      <c r="A1036" s="82" t="s">
        <v>16</v>
      </c>
      <c r="B1036" s="175">
        <v>42347</v>
      </c>
      <c r="C1036" s="313">
        <v>0.5493055555555556</v>
      </c>
      <c r="D1036" s="314">
        <v>789360</v>
      </c>
    </row>
    <row r="1037" spans="1:5" x14ac:dyDescent="0.25">
      <c r="A1037" s="82" t="s">
        <v>17</v>
      </c>
      <c r="B1037" s="175">
        <v>42347</v>
      </c>
      <c r="C1037" s="313">
        <v>0.55277777777777781</v>
      </c>
      <c r="D1037" s="314">
        <v>1015450</v>
      </c>
    </row>
    <row r="1038" spans="1:5" x14ac:dyDescent="0.25">
      <c r="A1038" s="82" t="s">
        <v>18</v>
      </c>
      <c r="B1038" s="175">
        <v>42347</v>
      </c>
      <c r="C1038" s="313">
        <v>0.54999999999999993</v>
      </c>
      <c r="D1038" s="314">
        <v>787790</v>
      </c>
    </row>
    <row r="1039" spans="1:5" x14ac:dyDescent="0.25">
      <c r="A1039" s="82" t="s">
        <v>19</v>
      </c>
      <c r="B1039" s="175">
        <v>42347</v>
      </c>
      <c r="C1039" s="313">
        <v>0.55138888888888882</v>
      </c>
      <c r="D1039" s="314">
        <v>1023200</v>
      </c>
    </row>
    <row r="1040" spans="1:5" x14ac:dyDescent="0.25">
      <c r="A1040" s="82" t="s">
        <v>15</v>
      </c>
      <c r="B1040" s="175">
        <v>42347</v>
      </c>
      <c r="C1040" s="313">
        <v>0.47152777777777777</v>
      </c>
      <c r="D1040" s="314">
        <v>2745030</v>
      </c>
    </row>
    <row r="1041" spans="1:4" x14ac:dyDescent="0.25">
      <c r="A1041" s="82" t="s">
        <v>14</v>
      </c>
      <c r="B1041" s="175">
        <v>42347</v>
      </c>
      <c r="C1041" s="313">
        <v>0.64444444444444449</v>
      </c>
      <c r="D1041" s="314">
        <v>1509660</v>
      </c>
    </row>
    <row r="1042" spans="1:4" x14ac:dyDescent="0.25">
      <c r="A1042" s="82" t="s">
        <v>13</v>
      </c>
      <c r="B1042" s="175">
        <v>42347</v>
      </c>
      <c r="C1042" s="313">
        <v>0.64722222222222225</v>
      </c>
      <c r="D1042" s="314">
        <v>1724720</v>
      </c>
    </row>
    <row r="1043" spans="1:4" x14ac:dyDescent="0.25">
      <c r="A1043" s="82" t="s">
        <v>16</v>
      </c>
      <c r="B1043" s="175">
        <v>42349</v>
      </c>
      <c r="C1043" s="313">
        <v>0.47083333333333338</v>
      </c>
      <c r="D1043" s="314">
        <v>793690</v>
      </c>
    </row>
    <row r="1044" spans="1:4" x14ac:dyDescent="0.25">
      <c r="A1044" s="82" t="s">
        <v>17</v>
      </c>
      <c r="B1044" s="175">
        <v>42349</v>
      </c>
      <c r="C1044" s="313">
        <v>0.47361111111111115</v>
      </c>
      <c r="D1044" s="314">
        <v>1023450</v>
      </c>
    </row>
    <row r="1045" spans="1:4" x14ac:dyDescent="0.25">
      <c r="A1045" s="82" t="s">
        <v>18</v>
      </c>
      <c r="B1045" s="175">
        <v>42349</v>
      </c>
      <c r="C1045" s="313">
        <v>0.47500000000000003</v>
      </c>
      <c r="D1045" s="314">
        <v>792550</v>
      </c>
    </row>
    <row r="1046" spans="1:4" x14ac:dyDescent="0.25">
      <c r="A1046" s="82" t="s">
        <v>19</v>
      </c>
      <c r="B1046" s="175">
        <v>42349</v>
      </c>
      <c r="C1046" s="313">
        <v>0.47638888888888892</v>
      </c>
      <c r="D1046" s="314">
        <v>1033280</v>
      </c>
    </row>
    <row r="1047" spans="1:4" x14ac:dyDescent="0.25">
      <c r="A1047" s="82" t="s">
        <v>15</v>
      </c>
      <c r="B1047" s="175">
        <v>42349</v>
      </c>
      <c r="C1047" s="313">
        <v>0.46111111111111108</v>
      </c>
      <c r="D1047" s="314">
        <v>2787620</v>
      </c>
    </row>
    <row r="1048" spans="1:4" x14ac:dyDescent="0.25">
      <c r="A1048" s="82" t="s">
        <v>14</v>
      </c>
      <c r="B1048" s="175">
        <v>42349</v>
      </c>
      <c r="C1048" s="313">
        <v>0.56041666666666667</v>
      </c>
      <c r="D1048" s="314">
        <v>1525970</v>
      </c>
    </row>
    <row r="1049" spans="1:4" x14ac:dyDescent="0.25">
      <c r="A1049" s="82" t="s">
        <v>13</v>
      </c>
      <c r="B1049" s="175">
        <v>42349</v>
      </c>
      <c r="C1049" s="313">
        <v>0.55555555555555558</v>
      </c>
      <c r="D1049" s="314">
        <v>1736810</v>
      </c>
    </row>
    <row r="1050" spans="1:4" x14ac:dyDescent="0.25">
      <c r="A1050" s="159" t="s">
        <v>21</v>
      </c>
      <c r="B1050" s="39">
        <v>42352</v>
      </c>
      <c r="C1050" s="310">
        <v>0.31944444444444448</v>
      </c>
      <c r="D1050" s="311">
        <v>556321</v>
      </c>
    </row>
    <row r="1051" spans="1:4" x14ac:dyDescent="0.25">
      <c r="A1051" s="159" t="s">
        <v>22</v>
      </c>
      <c r="B1051" s="39">
        <v>42352</v>
      </c>
      <c r="C1051" s="310">
        <v>0.32013888888888892</v>
      </c>
      <c r="D1051" s="311">
        <v>482395</v>
      </c>
    </row>
    <row r="1052" spans="1:4" x14ac:dyDescent="0.25">
      <c r="A1052" s="159" t="s">
        <v>23</v>
      </c>
      <c r="B1052" s="39">
        <v>42352</v>
      </c>
      <c r="C1052" s="310">
        <v>0.3215277777777778</v>
      </c>
      <c r="D1052" s="311">
        <v>853805</v>
      </c>
    </row>
    <row r="1053" spans="1:4" x14ac:dyDescent="0.25">
      <c r="A1053" s="159" t="s">
        <v>24</v>
      </c>
      <c r="B1053" s="39">
        <v>42352</v>
      </c>
      <c r="C1053" s="310">
        <v>0.32361111111111113</v>
      </c>
      <c r="D1053" s="311">
        <v>381891</v>
      </c>
    </row>
    <row r="1054" spans="1:4" x14ac:dyDescent="0.25">
      <c r="A1054" s="159" t="s">
        <v>25</v>
      </c>
      <c r="B1054" s="39">
        <v>42352</v>
      </c>
      <c r="C1054" s="310">
        <v>0.32569444444444445</v>
      </c>
      <c r="D1054" s="316">
        <v>87977</v>
      </c>
    </row>
    <row r="1055" spans="1:4" x14ac:dyDescent="0.25">
      <c r="A1055" s="159" t="s">
        <v>27</v>
      </c>
      <c r="B1055" s="39">
        <v>42352</v>
      </c>
      <c r="C1055" s="310">
        <v>0.32777777777777778</v>
      </c>
      <c r="D1055" s="311">
        <v>649087</v>
      </c>
    </row>
    <row r="1056" spans="1:4" x14ac:dyDescent="0.25">
      <c r="A1056" s="159" t="s">
        <v>28</v>
      </c>
      <c r="B1056" s="39">
        <v>42352</v>
      </c>
      <c r="C1056" s="310">
        <v>0.32916666666666666</v>
      </c>
      <c r="D1056" s="311">
        <v>436547</v>
      </c>
    </row>
    <row r="1057" spans="1:4" x14ac:dyDescent="0.25">
      <c r="A1057" s="159" t="s">
        <v>29</v>
      </c>
      <c r="B1057" s="39">
        <v>42352</v>
      </c>
      <c r="C1057" s="310">
        <v>0.33055555555555555</v>
      </c>
      <c r="D1057" s="311">
        <v>827865</v>
      </c>
    </row>
    <row r="1058" spans="1:4" x14ac:dyDescent="0.25">
      <c r="A1058" s="82" t="s">
        <v>16</v>
      </c>
      <c r="B1058" s="175">
        <v>42352</v>
      </c>
      <c r="C1058" s="313">
        <v>0.33402777777777781</v>
      </c>
      <c r="D1058" s="314">
        <v>800810</v>
      </c>
    </row>
    <row r="1059" spans="1:4" x14ac:dyDescent="0.25">
      <c r="A1059" s="82" t="s">
        <v>17</v>
      </c>
      <c r="B1059" s="175">
        <v>42352</v>
      </c>
      <c r="C1059" s="313">
        <v>0.33749999999999997</v>
      </c>
      <c r="D1059" s="314">
        <v>1036200</v>
      </c>
    </row>
    <row r="1060" spans="1:4" x14ac:dyDescent="0.25">
      <c r="A1060" s="82" t="s">
        <v>18</v>
      </c>
      <c r="B1060" s="175">
        <v>42352</v>
      </c>
      <c r="C1060" s="313">
        <v>0.33888888888888885</v>
      </c>
      <c r="D1060" s="314">
        <v>799420</v>
      </c>
    </row>
    <row r="1061" spans="1:4" x14ac:dyDescent="0.25">
      <c r="A1061" s="82" t="s">
        <v>19</v>
      </c>
      <c r="B1061" s="175">
        <v>42352</v>
      </c>
      <c r="C1061" s="313">
        <v>0.34027777777777773</v>
      </c>
      <c r="D1061" s="314">
        <v>1047930</v>
      </c>
    </row>
    <row r="1062" spans="1:4" x14ac:dyDescent="0.25">
      <c r="A1062" s="82" t="s">
        <v>15</v>
      </c>
      <c r="B1062" s="175">
        <v>42352</v>
      </c>
      <c r="C1062" s="313">
        <v>0.3666666666666667</v>
      </c>
      <c r="D1062" s="314">
        <v>2846040</v>
      </c>
    </row>
    <row r="1063" spans="1:4" x14ac:dyDescent="0.25">
      <c r="A1063" s="82" t="s">
        <v>14</v>
      </c>
      <c r="B1063" s="175">
        <v>42352</v>
      </c>
      <c r="C1063" s="313">
        <v>0.34791666666666665</v>
      </c>
      <c r="D1063" s="314">
        <v>1549920</v>
      </c>
    </row>
    <row r="1064" spans="1:4" x14ac:dyDescent="0.25">
      <c r="A1064" s="82" t="s">
        <v>13</v>
      </c>
      <c r="B1064" s="175">
        <v>42352</v>
      </c>
      <c r="C1064" s="313">
        <v>0.35694444444444445</v>
      </c>
      <c r="D1064" s="314">
        <v>1754810</v>
      </c>
    </row>
    <row r="1065" spans="1:4" x14ac:dyDescent="0.25">
      <c r="A1065" s="82" t="s">
        <v>16</v>
      </c>
      <c r="B1065" s="175">
        <v>42354</v>
      </c>
      <c r="C1065" s="313">
        <v>0.31527777777777777</v>
      </c>
      <c r="D1065" s="314">
        <v>805120</v>
      </c>
    </row>
    <row r="1066" spans="1:4" x14ac:dyDescent="0.25">
      <c r="A1066" s="82" t="s">
        <v>17</v>
      </c>
      <c r="B1066" s="175">
        <v>42354</v>
      </c>
      <c r="C1066" s="313">
        <v>0.31388888888888888</v>
      </c>
      <c r="D1066" s="314">
        <v>1044630</v>
      </c>
    </row>
    <row r="1067" spans="1:4" x14ac:dyDescent="0.25">
      <c r="A1067" s="82" t="s">
        <v>18</v>
      </c>
      <c r="B1067" s="175">
        <v>42354</v>
      </c>
      <c r="C1067" s="313">
        <v>0.31944444444444448</v>
      </c>
      <c r="D1067" s="314">
        <v>803840</v>
      </c>
    </row>
    <row r="1068" spans="1:4" x14ac:dyDescent="0.25">
      <c r="A1068" s="82" t="s">
        <v>19</v>
      </c>
      <c r="B1068" s="175">
        <v>42354</v>
      </c>
      <c r="C1068" s="313">
        <v>0.32083333333333336</v>
      </c>
      <c r="D1068" s="314">
        <v>1058040</v>
      </c>
    </row>
    <row r="1069" spans="1:4" x14ac:dyDescent="0.25">
      <c r="A1069" s="82" t="s">
        <v>15</v>
      </c>
      <c r="B1069" s="175">
        <v>42354</v>
      </c>
      <c r="C1069" s="313">
        <v>0.35902777777777778</v>
      </c>
      <c r="D1069" s="314">
        <v>2877710</v>
      </c>
    </row>
    <row r="1070" spans="1:4" x14ac:dyDescent="0.25">
      <c r="A1070" s="82" t="s">
        <v>14</v>
      </c>
      <c r="B1070" s="175">
        <v>42354</v>
      </c>
      <c r="C1070" s="313">
        <v>0.3298611111111111</v>
      </c>
      <c r="D1070" s="314">
        <v>1567160</v>
      </c>
    </row>
    <row r="1071" spans="1:4" x14ac:dyDescent="0.25">
      <c r="A1071" s="82" t="s">
        <v>13</v>
      </c>
      <c r="B1071" s="175">
        <v>42354</v>
      </c>
      <c r="C1071" s="313">
        <v>0.3354166666666667</v>
      </c>
      <c r="D1071" s="314">
        <v>1765780</v>
      </c>
    </row>
    <row r="1072" spans="1:4" x14ac:dyDescent="0.25">
      <c r="A1072" s="82" t="s">
        <v>16</v>
      </c>
      <c r="B1072" s="175">
        <v>42356</v>
      </c>
      <c r="C1072" s="313">
        <v>0.31805555555555554</v>
      </c>
      <c r="D1072" s="314">
        <v>810570</v>
      </c>
    </row>
    <row r="1073" spans="1:4" x14ac:dyDescent="0.25">
      <c r="A1073" s="82" t="s">
        <v>17</v>
      </c>
      <c r="B1073" s="175">
        <v>42356</v>
      </c>
      <c r="C1073" s="313">
        <v>0.32013888888888892</v>
      </c>
      <c r="D1073" s="314">
        <v>1055160</v>
      </c>
    </row>
    <row r="1074" spans="1:4" x14ac:dyDescent="0.25">
      <c r="A1074" s="82" t="s">
        <v>18</v>
      </c>
      <c r="B1074" s="175">
        <v>42356</v>
      </c>
      <c r="C1074" s="313">
        <v>0.32500000000000001</v>
      </c>
      <c r="D1074" s="314">
        <v>809400</v>
      </c>
    </row>
    <row r="1075" spans="1:4" x14ac:dyDescent="0.25">
      <c r="A1075" s="82" t="s">
        <v>19</v>
      </c>
      <c r="B1075" s="175">
        <v>42356</v>
      </c>
      <c r="C1075" s="313">
        <v>0.32361111111111113</v>
      </c>
      <c r="D1075" s="314">
        <v>1069690</v>
      </c>
    </row>
    <row r="1076" spans="1:4" x14ac:dyDescent="0.25">
      <c r="A1076" s="82" t="s">
        <v>15</v>
      </c>
      <c r="B1076" s="175">
        <v>42356</v>
      </c>
      <c r="C1076" s="313">
        <v>0.34375</v>
      </c>
      <c r="D1076" s="314">
        <v>2914250</v>
      </c>
    </row>
    <row r="1077" spans="1:4" x14ac:dyDescent="0.25">
      <c r="A1077" s="82" t="s">
        <v>14</v>
      </c>
      <c r="B1077" s="175">
        <v>42356</v>
      </c>
      <c r="C1077" s="313">
        <v>0.33194444444444443</v>
      </c>
      <c r="D1077" s="314">
        <v>1585360</v>
      </c>
    </row>
    <row r="1078" spans="1:4" x14ac:dyDescent="0.25">
      <c r="A1078" s="82" t="s">
        <v>13</v>
      </c>
      <c r="B1078" s="175">
        <v>42356</v>
      </c>
      <c r="C1078" s="313">
        <v>0.3347222222222222</v>
      </c>
      <c r="D1078" s="314">
        <v>1780160</v>
      </c>
    </row>
    <row r="1079" spans="1:4" x14ac:dyDescent="0.25">
      <c r="A1079" s="159" t="s">
        <v>21</v>
      </c>
      <c r="B1079" s="39">
        <v>42359</v>
      </c>
      <c r="C1079" s="310">
        <v>0.45624999999999999</v>
      </c>
      <c r="D1079" s="311">
        <v>573902</v>
      </c>
    </row>
    <row r="1080" spans="1:4" x14ac:dyDescent="0.25">
      <c r="A1080" s="159" t="s">
        <v>22</v>
      </c>
      <c r="B1080" s="39">
        <v>42359</v>
      </c>
      <c r="C1080" s="310">
        <v>0.45694444444444443</v>
      </c>
      <c r="D1080" s="311">
        <v>506436</v>
      </c>
    </row>
    <row r="1081" spans="1:4" x14ac:dyDescent="0.25">
      <c r="A1081" s="159" t="s">
        <v>23</v>
      </c>
      <c r="B1081" s="39">
        <v>42359</v>
      </c>
      <c r="C1081" s="310">
        <v>0.45694444444444443</v>
      </c>
      <c r="D1081" s="311">
        <v>893237</v>
      </c>
    </row>
    <row r="1082" spans="1:4" x14ac:dyDescent="0.25">
      <c r="A1082" s="159" t="s">
        <v>24</v>
      </c>
      <c r="B1082" s="39">
        <v>42359</v>
      </c>
      <c r="C1082" s="310">
        <v>0.45763888888888887</v>
      </c>
      <c r="D1082" s="311">
        <v>403833</v>
      </c>
    </row>
    <row r="1083" spans="1:4" x14ac:dyDescent="0.25">
      <c r="A1083" s="159" t="s">
        <v>25</v>
      </c>
      <c r="B1083" s="39">
        <v>42359</v>
      </c>
      <c r="C1083" s="310">
        <v>0.45763888888888887</v>
      </c>
      <c r="D1083" s="316">
        <v>159523</v>
      </c>
    </row>
    <row r="1084" spans="1:4" x14ac:dyDescent="0.25">
      <c r="A1084" s="159" t="s">
        <v>27</v>
      </c>
      <c r="B1084" s="39">
        <v>42359</v>
      </c>
      <c r="C1084" s="310">
        <v>0.45833333333333331</v>
      </c>
      <c r="D1084" s="311">
        <v>681754</v>
      </c>
    </row>
    <row r="1085" spans="1:4" x14ac:dyDescent="0.25">
      <c r="A1085" s="159" t="s">
        <v>28</v>
      </c>
      <c r="B1085" s="39">
        <v>42359</v>
      </c>
      <c r="C1085" s="310">
        <v>0.45833333333333331</v>
      </c>
      <c r="D1085" s="311">
        <v>468700</v>
      </c>
    </row>
    <row r="1086" spans="1:4" x14ac:dyDescent="0.25">
      <c r="A1086" s="159" t="s">
        <v>29</v>
      </c>
      <c r="B1086" s="39">
        <v>42359</v>
      </c>
      <c r="C1086" s="310">
        <v>0.45902777777777781</v>
      </c>
      <c r="D1086" s="311">
        <v>854504</v>
      </c>
    </row>
    <row r="1087" spans="1:4" x14ac:dyDescent="0.25">
      <c r="A1087" s="82" t="s">
        <v>16</v>
      </c>
      <c r="B1087" s="175">
        <v>42359</v>
      </c>
      <c r="C1087" s="313">
        <v>0.44444444444444442</v>
      </c>
      <c r="D1087" s="314">
        <v>818220</v>
      </c>
    </row>
    <row r="1088" spans="1:4" x14ac:dyDescent="0.25">
      <c r="A1088" s="82" t="s">
        <v>17</v>
      </c>
      <c r="B1088" s="175">
        <v>42359</v>
      </c>
      <c r="C1088" s="313">
        <v>0.4458333333333333</v>
      </c>
      <c r="D1088" s="314">
        <v>1068540</v>
      </c>
    </row>
    <row r="1089" spans="1:4" x14ac:dyDescent="0.25">
      <c r="A1089" s="82" t="s">
        <v>18</v>
      </c>
      <c r="B1089" s="175">
        <v>42359</v>
      </c>
      <c r="C1089" s="313">
        <v>0.44722222222222219</v>
      </c>
      <c r="D1089" s="314">
        <v>816170</v>
      </c>
    </row>
    <row r="1090" spans="1:4" x14ac:dyDescent="0.25">
      <c r="A1090" s="82" t="s">
        <v>19</v>
      </c>
      <c r="B1090" s="175">
        <v>42359</v>
      </c>
      <c r="C1090" s="313">
        <v>0.45208333333333334</v>
      </c>
      <c r="D1090" s="314">
        <v>1085140</v>
      </c>
    </row>
    <row r="1091" spans="1:4" x14ac:dyDescent="0.25">
      <c r="A1091" s="82" t="s">
        <v>15</v>
      </c>
      <c r="B1091" s="175">
        <v>42359</v>
      </c>
      <c r="C1091" s="313">
        <v>0.38541666666666669</v>
      </c>
      <c r="D1091" s="314">
        <v>2965950</v>
      </c>
    </row>
    <row r="1092" spans="1:4" x14ac:dyDescent="0.25">
      <c r="A1092" s="82" t="s">
        <v>16</v>
      </c>
      <c r="B1092" s="175">
        <v>42361</v>
      </c>
      <c r="C1092" s="313">
        <v>0.6694444444444444</v>
      </c>
      <c r="D1092" s="314">
        <v>823370</v>
      </c>
    </row>
    <row r="1093" spans="1:4" x14ac:dyDescent="0.25">
      <c r="A1093" s="82" t="s">
        <v>17</v>
      </c>
      <c r="B1093" s="175">
        <v>42361</v>
      </c>
      <c r="C1093" s="313">
        <v>0.67083333333333339</v>
      </c>
      <c r="D1093" s="314">
        <v>1077590</v>
      </c>
    </row>
    <row r="1094" spans="1:4" x14ac:dyDescent="0.25">
      <c r="A1094" s="82" t="s">
        <v>18</v>
      </c>
      <c r="B1094" s="175">
        <v>42361</v>
      </c>
      <c r="C1094" s="313">
        <v>0.67222222222222217</v>
      </c>
      <c r="D1094" s="314">
        <v>821200</v>
      </c>
    </row>
    <row r="1095" spans="1:4" x14ac:dyDescent="0.25">
      <c r="A1095" s="82" t="s">
        <v>19</v>
      </c>
      <c r="B1095" s="175">
        <v>42361</v>
      </c>
      <c r="C1095" s="313">
        <v>0.67361111111111116</v>
      </c>
      <c r="D1095" s="314">
        <v>1096780</v>
      </c>
    </row>
    <row r="1096" spans="1:4" x14ac:dyDescent="0.25">
      <c r="A1096" s="82" t="s">
        <v>15</v>
      </c>
      <c r="B1096" s="175">
        <v>42361</v>
      </c>
      <c r="C1096" s="313">
        <v>0.66180555555555554</v>
      </c>
      <c r="D1096" s="318">
        <v>3007680</v>
      </c>
    </row>
    <row r="1097" spans="1:4" x14ac:dyDescent="0.25">
      <c r="A1097" s="159" t="s">
        <v>21</v>
      </c>
      <c r="B1097" s="39">
        <v>42366</v>
      </c>
      <c r="C1097" s="310">
        <v>0.65277777777777779</v>
      </c>
      <c r="D1097" s="311">
        <v>590047</v>
      </c>
    </row>
    <row r="1098" spans="1:4" x14ac:dyDescent="0.25">
      <c r="A1098" s="159" t="s">
        <v>22</v>
      </c>
      <c r="B1098" s="39">
        <v>42366</v>
      </c>
      <c r="C1098" s="310">
        <v>0.65486111111111112</v>
      </c>
      <c r="D1098" s="311">
        <v>528764</v>
      </c>
    </row>
    <row r="1099" spans="1:4" x14ac:dyDescent="0.25">
      <c r="A1099" s="159" t="s">
        <v>23</v>
      </c>
      <c r="B1099" s="39">
        <v>42366</v>
      </c>
      <c r="C1099" s="310">
        <v>0.65625</v>
      </c>
      <c r="D1099" s="311">
        <v>925898</v>
      </c>
    </row>
    <row r="1100" spans="1:4" x14ac:dyDescent="0.25">
      <c r="A1100" s="159" t="s">
        <v>24</v>
      </c>
      <c r="B1100" s="39">
        <v>42366</v>
      </c>
      <c r="C1100" s="310">
        <v>0.65763888888888888</v>
      </c>
      <c r="D1100" s="311">
        <v>428111</v>
      </c>
    </row>
    <row r="1101" spans="1:4" x14ac:dyDescent="0.25">
      <c r="A1101" s="159" t="s">
        <v>25</v>
      </c>
      <c r="B1101" s="39">
        <v>42366</v>
      </c>
      <c r="C1101" s="310">
        <v>0.65902777777777777</v>
      </c>
      <c r="D1101" s="316">
        <v>220813</v>
      </c>
    </row>
    <row r="1102" spans="1:4" x14ac:dyDescent="0.25">
      <c r="A1102" s="159" t="s">
        <v>28</v>
      </c>
      <c r="B1102" s="39">
        <v>42366</v>
      </c>
      <c r="C1102" s="310">
        <v>0.66041666666666665</v>
      </c>
      <c r="D1102" s="311">
        <v>503335</v>
      </c>
    </row>
    <row r="1103" spans="1:4" x14ac:dyDescent="0.25">
      <c r="A1103" s="159" t="s">
        <v>29</v>
      </c>
      <c r="B1103" s="39">
        <v>42366</v>
      </c>
      <c r="C1103" s="310">
        <v>0.66180555555555554</v>
      </c>
      <c r="D1103" s="311">
        <v>889591</v>
      </c>
    </row>
    <row r="1104" spans="1:4" x14ac:dyDescent="0.25">
      <c r="A1104" s="82" t="s">
        <v>16</v>
      </c>
      <c r="B1104" s="175">
        <v>42366</v>
      </c>
      <c r="C1104" s="313">
        <v>0.63680555555555551</v>
      </c>
      <c r="D1104" s="314">
        <v>833920</v>
      </c>
    </row>
    <row r="1105" spans="1:4" x14ac:dyDescent="0.25">
      <c r="A1105" s="82" t="s">
        <v>17</v>
      </c>
      <c r="B1105" s="175">
        <v>42366</v>
      </c>
      <c r="C1105" s="313">
        <v>0.63888888888888895</v>
      </c>
      <c r="D1105" s="314">
        <v>1095240</v>
      </c>
    </row>
    <row r="1106" spans="1:4" x14ac:dyDescent="0.25">
      <c r="A1106" s="82" t="s">
        <v>18</v>
      </c>
      <c r="B1106" s="175">
        <v>42366</v>
      </c>
      <c r="C1106" s="313">
        <v>0.64027777777777783</v>
      </c>
      <c r="D1106" s="314">
        <v>831550</v>
      </c>
    </row>
    <row r="1107" spans="1:4" x14ac:dyDescent="0.25">
      <c r="A1107" s="82" t="s">
        <v>19</v>
      </c>
      <c r="B1107" s="175">
        <v>42366</v>
      </c>
      <c r="C1107" s="313">
        <v>0.64236111111111105</v>
      </c>
      <c r="D1107" s="314">
        <v>1120520</v>
      </c>
    </row>
    <row r="1108" spans="1:4" x14ac:dyDescent="0.25">
      <c r="A1108" s="82" t="s">
        <v>15</v>
      </c>
      <c r="B1108" s="175">
        <v>42366</v>
      </c>
      <c r="C1108" s="313">
        <v>0.54166666666666663</v>
      </c>
      <c r="D1108" s="314">
        <v>3077930</v>
      </c>
    </row>
    <row r="1109" spans="1:4" x14ac:dyDescent="0.25">
      <c r="A1109" s="82" t="s">
        <v>16</v>
      </c>
      <c r="B1109" s="175">
        <v>42368</v>
      </c>
      <c r="C1109" s="313">
        <v>0.42569444444444443</v>
      </c>
      <c r="D1109" s="314">
        <v>837270</v>
      </c>
    </row>
    <row r="1110" spans="1:4" x14ac:dyDescent="0.25">
      <c r="A1110" s="82" t="s">
        <v>17</v>
      </c>
      <c r="B1110" s="175">
        <v>42368</v>
      </c>
      <c r="C1110" s="313">
        <v>0.43124999999999997</v>
      </c>
      <c r="D1110" s="314">
        <v>1102080</v>
      </c>
    </row>
    <row r="1111" spans="1:4" x14ac:dyDescent="0.25">
      <c r="A1111" s="82" t="s">
        <v>18</v>
      </c>
      <c r="B1111" s="175">
        <v>42368</v>
      </c>
      <c r="C1111" s="313">
        <v>0.43333333333333335</v>
      </c>
      <c r="D1111" s="314">
        <v>834970</v>
      </c>
    </row>
    <row r="1112" spans="1:4" x14ac:dyDescent="0.25">
      <c r="A1112" s="82" t="s">
        <v>19</v>
      </c>
      <c r="B1112" s="175">
        <v>42368</v>
      </c>
      <c r="C1112" s="313">
        <v>0.43541666666666662</v>
      </c>
      <c r="D1112" s="314">
        <v>1128730</v>
      </c>
    </row>
    <row r="1113" spans="1:4" x14ac:dyDescent="0.25">
      <c r="A1113" s="82" t="s">
        <v>15</v>
      </c>
      <c r="B1113" s="175">
        <v>42368</v>
      </c>
      <c r="C1113" s="313">
        <v>0.4465277777777778</v>
      </c>
      <c r="D1113" s="314">
        <v>3108150</v>
      </c>
    </row>
    <row r="1114" spans="1:4" x14ac:dyDescent="0.25">
      <c r="A1114" s="159" t="s">
        <v>21</v>
      </c>
      <c r="B1114" s="39">
        <v>42373</v>
      </c>
      <c r="C1114" s="310">
        <v>0.3298611111111111</v>
      </c>
      <c r="D1114" s="311">
        <v>601377</v>
      </c>
    </row>
    <row r="1115" spans="1:4" x14ac:dyDescent="0.25">
      <c r="A1115" s="159" t="s">
        <v>22</v>
      </c>
      <c r="B1115" s="39">
        <v>42373</v>
      </c>
      <c r="C1115" s="310">
        <v>0.33124999999999999</v>
      </c>
      <c r="D1115" s="311">
        <v>553518</v>
      </c>
    </row>
    <row r="1116" spans="1:4" x14ac:dyDescent="0.25">
      <c r="A1116" s="159" t="s">
        <v>23</v>
      </c>
      <c r="B1116" s="39">
        <v>42373</v>
      </c>
      <c r="C1116" s="310">
        <v>0.33263888888888887</v>
      </c>
      <c r="D1116" s="311">
        <v>962546</v>
      </c>
    </row>
    <row r="1117" spans="1:4" x14ac:dyDescent="0.25">
      <c r="A1117" s="159" t="s">
        <v>24</v>
      </c>
      <c r="B1117" s="39">
        <v>42373</v>
      </c>
      <c r="C1117" s="310">
        <v>0.3354166666666667</v>
      </c>
      <c r="D1117" s="311">
        <v>449232</v>
      </c>
    </row>
    <row r="1118" spans="1:4" x14ac:dyDescent="0.25">
      <c r="A1118" s="159" t="s">
        <v>25</v>
      </c>
      <c r="B1118" s="39">
        <v>42373</v>
      </c>
      <c r="C1118" s="310">
        <v>0.33680555555555558</v>
      </c>
      <c r="D1118" s="316">
        <v>293233</v>
      </c>
    </row>
    <row r="1119" spans="1:4" x14ac:dyDescent="0.25">
      <c r="A1119" s="159" t="s">
        <v>27</v>
      </c>
      <c r="B1119" s="39">
        <v>42373</v>
      </c>
      <c r="C1119" s="310">
        <v>0.33819444444444446</v>
      </c>
      <c r="D1119" s="311">
        <v>681754</v>
      </c>
    </row>
    <row r="1120" spans="1:4" x14ac:dyDescent="0.25">
      <c r="A1120" s="159" t="s">
        <v>28</v>
      </c>
      <c r="B1120" s="39">
        <v>42373</v>
      </c>
      <c r="C1120" s="310">
        <v>0.33958333333333335</v>
      </c>
      <c r="D1120" s="311">
        <v>533075</v>
      </c>
    </row>
    <row r="1121" spans="1:5" x14ac:dyDescent="0.25">
      <c r="A1121" s="159" t="s">
        <v>29</v>
      </c>
      <c r="B1121" s="39">
        <v>42373</v>
      </c>
      <c r="C1121" s="310">
        <v>0.34097222222222223</v>
      </c>
      <c r="D1121" s="311">
        <v>915180</v>
      </c>
    </row>
    <row r="1122" spans="1:5" x14ac:dyDescent="0.25">
      <c r="A1122" s="82" t="s">
        <v>16</v>
      </c>
      <c r="B1122" s="175">
        <v>42373</v>
      </c>
      <c r="C1122" s="313">
        <v>0.3430555555555555</v>
      </c>
      <c r="D1122" s="314">
        <v>848080</v>
      </c>
    </row>
    <row r="1123" spans="1:5" x14ac:dyDescent="0.25">
      <c r="A1123" s="82" t="s">
        <v>17</v>
      </c>
      <c r="B1123" s="175">
        <v>42373</v>
      </c>
      <c r="C1123" s="313">
        <v>0.34513888888888888</v>
      </c>
      <c r="D1123" s="314">
        <v>1120390</v>
      </c>
    </row>
    <row r="1124" spans="1:5" x14ac:dyDescent="0.25">
      <c r="A1124" s="82" t="s">
        <v>18</v>
      </c>
      <c r="B1124" s="175">
        <v>42373</v>
      </c>
      <c r="C1124" s="313">
        <v>0.34791666666666665</v>
      </c>
      <c r="D1124" s="314">
        <v>845190</v>
      </c>
    </row>
    <row r="1125" spans="1:5" x14ac:dyDescent="0.25">
      <c r="A1125" s="82" t="s">
        <v>19</v>
      </c>
      <c r="B1125" s="175">
        <v>42373</v>
      </c>
      <c r="C1125" s="313">
        <v>0.34930555555555554</v>
      </c>
      <c r="D1125" s="314">
        <v>1151290</v>
      </c>
    </row>
    <row r="1126" spans="1:5" x14ac:dyDescent="0.25">
      <c r="A1126" s="82" t="s">
        <v>15</v>
      </c>
      <c r="B1126" s="175">
        <v>42373</v>
      </c>
      <c r="C1126" s="313">
        <v>0.37291666666666662</v>
      </c>
      <c r="D1126" s="314">
        <v>3191230</v>
      </c>
    </row>
    <row r="1127" spans="1:5" x14ac:dyDescent="0.25">
      <c r="A1127" s="82" t="s">
        <v>14</v>
      </c>
      <c r="B1127" s="175">
        <v>42373</v>
      </c>
      <c r="C1127" s="313">
        <v>0.24166666666666667</v>
      </c>
      <c r="D1127" s="314">
        <v>1712300</v>
      </c>
    </row>
    <row r="1128" spans="1:5" x14ac:dyDescent="0.25">
      <c r="A1128" s="82" t="s">
        <v>13</v>
      </c>
      <c r="B1128" s="175">
        <v>42373</v>
      </c>
      <c r="C1128" s="313">
        <v>0.35486111111111113</v>
      </c>
      <c r="D1128" s="314">
        <v>1878170</v>
      </c>
    </row>
    <row r="1129" spans="1:5" x14ac:dyDescent="0.25">
      <c r="A1129" s="82" t="s">
        <v>131</v>
      </c>
      <c r="B1129" s="175">
        <v>42373</v>
      </c>
      <c r="C1129" s="313">
        <v>0.42222222222222222</v>
      </c>
      <c r="D1129" s="314">
        <v>426600</v>
      </c>
    </row>
    <row r="1130" spans="1:5" x14ac:dyDescent="0.25">
      <c r="A1130" s="92" t="s">
        <v>15</v>
      </c>
      <c r="B1130" s="177">
        <v>42375</v>
      </c>
      <c r="C1130" s="317">
        <v>0.45902777777777781</v>
      </c>
      <c r="D1130" s="318">
        <v>3226630</v>
      </c>
    </row>
    <row r="1131" spans="1:5" x14ac:dyDescent="0.25">
      <c r="A1131" s="82" t="s">
        <v>131</v>
      </c>
      <c r="B1131" s="175">
        <v>42375</v>
      </c>
      <c r="C1131" s="313">
        <v>0.46180555555555558</v>
      </c>
      <c r="D1131" s="314">
        <v>455400</v>
      </c>
    </row>
    <row r="1132" spans="1:5" x14ac:dyDescent="0.25">
      <c r="A1132" s="92" t="s">
        <v>15</v>
      </c>
      <c r="B1132" s="177">
        <v>42378</v>
      </c>
      <c r="C1132" s="317">
        <v>0.61041666666666672</v>
      </c>
      <c r="D1132" s="318">
        <v>3281770</v>
      </c>
    </row>
    <row r="1133" spans="1:5" x14ac:dyDescent="0.25">
      <c r="A1133" s="82" t="s">
        <v>131</v>
      </c>
      <c r="B1133" s="175">
        <v>42378</v>
      </c>
      <c r="C1133" s="313">
        <v>0.61458333333333337</v>
      </c>
      <c r="D1133" s="314">
        <v>495020</v>
      </c>
    </row>
    <row r="1134" spans="1:5" x14ac:dyDescent="0.25">
      <c r="A1134" s="159" t="s">
        <v>21</v>
      </c>
      <c r="B1134" s="39">
        <v>42380</v>
      </c>
      <c r="C1134" s="310">
        <v>0.36805555555555558</v>
      </c>
      <c r="D1134" s="311">
        <v>604138</v>
      </c>
    </row>
    <row r="1135" spans="1:5" x14ac:dyDescent="0.25">
      <c r="A1135" s="159" t="s">
        <v>22</v>
      </c>
      <c r="B1135" s="39">
        <v>42380</v>
      </c>
      <c r="C1135" s="310">
        <v>0.36944444444444446</v>
      </c>
      <c r="D1135" s="311">
        <v>586265</v>
      </c>
    </row>
    <row r="1136" spans="1:5" x14ac:dyDescent="0.25">
      <c r="A1136" s="159" t="s">
        <v>23</v>
      </c>
      <c r="B1136" s="39">
        <v>42380</v>
      </c>
      <c r="C1136" s="310">
        <v>0.37013888888888885</v>
      </c>
      <c r="D1136" s="311">
        <v>5707</v>
      </c>
      <c r="E1136" s="328" t="s">
        <v>130</v>
      </c>
    </row>
    <row r="1137" spans="1:4" x14ac:dyDescent="0.25">
      <c r="A1137" s="159" t="s">
        <v>24</v>
      </c>
      <c r="B1137" s="39">
        <v>42380</v>
      </c>
      <c r="C1137" s="310">
        <v>0.37013888888888885</v>
      </c>
      <c r="D1137" s="311">
        <v>482853</v>
      </c>
    </row>
    <row r="1138" spans="1:4" x14ac:dyDescent="0.25">
      <c r="A1138" s="159" t="s">
        <v>25</v>
      </c>
      <c r="B1138" s="39">
        <v>42380</v>
      </c>
      <c r="C1138" s="310">
        <v>0.37083333333333335</v>
      </c>
      <c r="D1138" s="316">
        <v>372183</v>
      </c>
    </row>
    <row r="1139" spans="1:4" x14ac:dyDescent="0.25">
      <c r="A1139" s="159" t="s">
        <v>27</v>
      </c>
      <c r="B1139" s="39">
        <v>42380</v>
      </c>
      <c r="C1139" s="310">
        <v>0.37152777777777773</v>
      </c>
      <c r="D1139" s="311">
        <v>681756</v>
      </c>
    </row>
    <row r="1140" spans="1:4" x14ac:dyDescent="0.25">
      <c r="A1140" s="159" t="s">
        <v>28</v>
      </c>
      <c r="B1140" s="39">
        <v>42380</v>
      </c>
      <c r="C1140" s="310">
        <v>0.37222222222222223</v>
      </c>
      <c r="D1140" s="311">
        <v>569107</v>
      </c>
    </row>
    <row r="1141" spans="1:4" x14ac:dyDescent="0.25">
      <c r="A1141" s="159" t="s">
        <v>29</v>
      </c>
      <c r="B1141" s="39">
        <v>42380</v>
      </c>
      <c r="C1141" s="310">
        <v>0.37222222222222223</v>
      </c>
      <c r="D1141" s="311">
        <v>948129</v>
      </c>
    </row>
    <row r="1142" spans="1:4" x14ac:dyDescent="0.25">
      <c r="A1142" s="82" t="s">
        <v>16</v>
      </c>
      <c r="B1142" s="175">
        <v>42380</v>
      </c>
      <c r="C1142" s="313">
        <v>0.37291666666666662</v>
      </c>
      <c r="D1142" s="314">
        <v>863610</v>
      </c>
    </row>
    <row r="1143" spans="1:4" x14ac:dyDescent="0.25">
      <c r="A1143" s="82" t="s">
        <v>17</v>
      </c>
      <c r="B1143" s="175">
        <v>42380</v>
      </c>
      <c r="C1143" s="313">
        <v>0.3743055555555555</v>
      </c>
      <c r="D1143" s="314">
        <v>1146420</v>
      </c>
    </row>
    <row r="1144" spans="1:4" x14ac:dyDescent="0.25">
      <c r="A1144" s="82" t="s">
        <v>18</v>
      </c>
      <c r="B1144" s="175">
        <v>42380</v>
      </c>
      <c r="C1144" s="313">
        <v>0.37777777777777777</v>
      </c>
      <c r="D1144" s="314">
        <v>860120</v>
      </c>
    </row>
    <row r="1145" spans="1:4" x14ac:dyDescent="0.25">
      <c r="A1145" s="82" t="s">
        <v>19</v>
      </c>
      <c r="B1145" s="175">
        <v>42380</v>
      </c>
      <c r="C1145" s="313">
        <v>0.38125000000000003</v>
      </c>
      <c r="D1145" s="314">
        <v>1183910</v>
      </c>
    </row>
    <row r="1146" spans="1:4" x14ac:dyDescent="0.25">
      <c r="A1146" s="82" t="s">
        <v>15</v>
      </c>
      <c r="B1146" s="175">
        <v>42380</v>
      </c>
      <c r="C1146" s="313">
        <v>0.41041666666666665</v>
      </c>
      <c r="D1146" s="314">
        <v>3314220</v>
      </c>
    </row>
    <row r="1147" spans="1:4" x14ac:dyDescent="0.25">
      <c r="A1147" s="82" t="s">
        <v>14</v>
      </c>
      <c r="B1147" s="175">
        <v>42380</v>
      </c>
      <c r="C1147" s="313">
        <v>0.39166666666666666</v>
      </c>
      <c r="D1147" s="314">
        <v>1767380</v>
      </c>
    </row>
    <row r="1148" spans="1:4" x14ac:dyDescent="0.25">
      <c r="A1148" s="82" t="s">
        <v>13</v>
      </c>
      <c r="B1148" s="175">
        <v>42380</v>
      </c>
      <c r="C1148" s="313">
        <v>0.38541666666666669</v>
      </c>
      <c r="D1148" s="314">
        <v>1914870</v>
      </c>
    </row>
    <row r="1149" spans="1:4" x14ac:dyDescent="0.25">
      <c r="A1149" s="82" t="s">
        <v>131</v>
      </c>
      <c r="B1149" s="175">
        <v>42380</v>
      </c>
      <c r="C1149" s="313">
        <v>0.40972222222222227</v>
      </c>
      <c r="D1149" s="314">
        <v>516630</v>
      </c>
    </row>
    <row r="1150" spans="1:4" x14ac:dyDescent="0.25">
      <c r="A1150" s="82" t="s">
        <v>16</v>
      </c>
      <c r="B1150" s="175">
        <v>42382</v>
      </c>
      <c r="C1150" s="313">
        <v>0.36944444444444446</v>
      </c>
      <c r="D1150" s="314">
        <v>868460</v>
      </c>
    </row>
    <row r="1151" spans="1:4" x14ac:dyDescent="0.25">
      <c r="A1151" s="82" t="s">
        <v>17</v>
      </c>
      <c r="B1151" s="175">
        <v>42382</v>
      </c>
      <c r="C1151" s="313">
        <v>0.37291666666666662</v>
      </c>
      <c r="D1151" s="314">
        <v>1155410</v>
      </c>
    </row>
    <row r="1152" spans="1:4" x14ac:dyDescent="0.25">
      <c r="A1152" s="82" t="s">
        <v>18</v>
      </c>
      <c r="B1152" s="175">
        <v>42382</v>
      </c>
      <c r="C1152" s="313">
        <v>0.375</v>
      </c>
      <c r="D1152" s="314">
        <v>865330</v>
      </c>
    </row>
    <row r="1153" spans="1:4" x14ac:dyDescent="0.25">
      <c r="A1153" s="82" t="s">
        <v>19</v>
      </c>
      <c r="B1153" s="175">
        <v>42382</v>
      </c>
      <c r="C1153" s="313">
        <v>0.37638888888888888</v>
      </c>
      <c r="D1153" s="314">
        <v>1193970</v>
      </c>
    </row>
    <row r="1154" spans="1:4" x14ac:dyDescent="0.25">
      <c r="A1154" s="82" t="s">
        <v>15</v>
      </c>
      <c r="B1154" s="175">
        <v>42382</v>
      </c>
      <c r="C1154" s="313">
        <v>0.39374999999999999</v>
      </c>
      <c r="D1154" s="314">
        <v>3346870</v>
      </c>
    </row>
    <row r="1155" spans="1:4" x14ac:dyDescent="0.25">
      <c r="A1155" s="82" t="s">
        <v>14</v>
      </c>
      <c r="B1155" s="175">
        <v>42382</v>
      </c>
      <c r="C1155" s="313">
        <v>0.38819444444444445</v>
      </c>
      <c r="D1155" s="314">
        <v>1784260</v>
      </c>
    </row>
    <row r="1156" spans="1:4" x14ac:dyDescent="0.25">
      <c r="A1156" s="82" t="s">
        <v>13</v>
      </c>
      <c r="B1156" s="175">
        <v>42382</v>
      </c>
      <c r="C1156" s="313">
        <v>0.38125000000000003</v>
      </c>
      <c r="D1156" s="314">
        <v>1928050</v>
      </c>
    </row>
    <row r="1157" spans="1:4" x14ac:dyDescent="0.25">
      <c r="A1157" s="82" t="s">
        <v>131</v>
      </c>
      <c r="B1157" s="175">
        <v>42382</v>
      </c>
      <c r="C1157" s="313">
        <v>0.42222222222222222</v>
      </c>
      <c r="D1157" s="314">
        <v>546680</v>
      </c>
    </row>
    <row r="1158" spans="1:4" x14ac:dyDescent="0.25">
      <c r="A1158" s="82" t="s">
        <v>16</v>
      </c>
      <c r="B1158" s="175">
        <v>42384</v>
      </c>
      <c r="C1158" s="313">
        <v>0.52638888888888891</v>
      </c>
      <c r="D1158" s="314">
        <v>874160</v>
      </c>
    </row>
    <row r="1159" spans="1:4" x14ac:dyDescent="0.25">
      <c r="A1159" s="82" t="s">
        <v>17</v>
      </c>
      <c r="B1159" s="175">
        <v>42384</v>
      </c>
      <c r="C1159" s="313">
        <v>0.53125</v>
      </c>
      <c r="D1159" s="314">
        <v>1166530</v>
      </c>
    </row>
    <row r="1160" spans="1:4" x14ac:dyDescent="0.25">
      <c r="A1160" s="82" t="s">
        <v>18</v>
      </c>
      <c r="B1160" s="175">
        <v>42384</v>
      </c>
      <c r="C1160" s="313">
        <v>0.53472222222222221</v>
      </c>
      <c r="D1160" s="314">
        <v>871670</v>
      </c>
    </row>
    <row r="1161" spans="1:4" x14ac:dyDescent="0.25">
      <c r="A1161" s="82" t="s">
        <v>19</v>
      </c>
      <c r="B1161" s="175">
        <v>42384</v>
      </c>
      <c r="C1161" s="313">
        <v>0.53680555555555554</v>
      </c>
      <c r="D1161" s="314">
        <v>1205920</v>
      </c>
    </row>
    <row r="1162" spans="1:4" x14ac:dyDescent="0.25">
      <c r="A1162" s="82" t="s">
        <v>15</v>
      </c>
      <c r="B1162" s="175">
        <v>42384</v>
      </c>
      <c r="C1162" s="313">
        <v>0.54652777777777783</v>
      </c>
      <c r="D1162" s="314">
        <v>3379500</v>
      </c>
    </row>
    <row r="1163" spans="1:4" x14ac:dyDescent="0.25">
      <c r="A1163" s="82" t="s">
        <v>14</v>
      </c>
      <c r="B1163" s="175">
        <v>42384</v>
      </c>
      <c r="C1163" s="313">
        <v>0.50972222222222219</v>
      </c>
      <c r="D1163" s="314">
        <v>1802600</v>
      </c>
    </row>
    <row r="1164" spans="1:4" x14ac:dyDescent="0.25">
      <c r="A1164" s="82" t="s">
        <v>13</v>
      </c>
      <c r="B1164" s="175">
        <v>42384</v>
      </c>
      <c r="C1164" s="313">
        <v>0.51597222222222217</v>
      </c>
      <c r="D1164" s="314">
        <v>1945170</v>
      </c>
    </row>
    <row r="1165" spans="1:4" x14ac:dyDescent="0.25">
      <c r="A1165" s="82" t="s">
        <v>131</v>
      </c>
      <c r="B1165" s="175">
        <v>42384</v>
      </c>
      <c r="C1165" s="313">
        <v>0.51041666666666663</v>
      </c>
      <c r="D1165" s="314">
        <v>581690</v>
      </c>
    </row>
    <row r="1166" spans="1:4" x14ac:dyDescent="0.25">
      <c r="A1166" s="159" t="s">
        <v>21</v>
      </c>
      <c r="B1166" s="39">
        <v>42387</v>
      </c>
      <c r="C1166" s="310">
        <v>0.5854166666666667</v>
      </c>
      <c r="D1166" s="311">
        <v>611238</v>
      </c>
    </row>
    <row r="1167" spans="1:4" x14ac:dyDescent="0.25">
      <c r="A1167" s="159" t="s">
        <v>22</v>
      </c>
      <c r="B1167" s="39">
        <v>42387</v>
      </c>
      <c r="C1167" s="310">
        <v>0.58680555555555558</v>
      </c>
      <c r="D1167" s="311">
        <v>616760</v>
      </c>
    </row>
    <row r="1168" spans="1:4" x14ac:dyDescent="0.25">
      <c r="A1168" s="159" t="s">
        <v>23</v>
      </c>
      <c r="B1168" s="39">
        <v>42387</v>
      </c>
      <c r="C1168" s="310">
        <v>0.58750000000000002</v>
      </c>
      <c r="D1168" s="311">
        <v>43326</v>
      </c>
    </row>
    <row r="1169" spans="1:4" x14ac:dyDescent="0.25">
      <c r="A1169" s="159" t="s">
        <v>24</v>
      </c>
      <c r="B1169" s="39">
        <v>42387</v>
      </c>
      <c r="C1169" s="310">
        <v>0.58750000000000002</v>
      </c>
      <c r="D1169" s="311">
        <v>509103</v>
      </c>
    </row>
    <row r="1170" spans="1:4" x14ac:dyDescent="0.25">
      <c r="A1170" s="159" t="s">
        <v>25</v>
      </c>
      <c r="B1170" s="39">
        <v>42387</v>
      </c>
      <c r="C1170" s="310">
        <v>0.58819444444444446</v>
      </c>
      <c r="D1170" s="316">
        <v>451511</v>
      </c>
    </row>
    <row r="1171" spans="1:4" x14ac:dyDescent="0.25">
      <c r="A1171" s="159" t="s">
        <v>27</v>
      </c>
      <c r="B1171" s="39">
        <v>42387</v>
      </c>
      <c r="C1171" s="310">
        <v>0.58888888888888891</v>
      </c>
      <c r="D1171" s="311">
        <v>681756</v>
      </c>
    </row>
    <row r="1172" spans="1:4" x14ac:dyDescent="0.25">
      <c r="A1172" s="159" t="s">
        <v>28</v>
      </c>
      <c r="B1172" s="39">
        <v>42387</v>
      </c>
      <c r="C1172" s="310">
        <v>0.58888888888888891</v>
      </c>
      <c r="D1172" s="311">
        <v>605762</v>
      </c>
    </row>
    <row r="1173" spans="1:4" x14ac:dyDescent="0.25">
      <c r="A1173" s="159" t="s">
        <v>29</v>
      </c>
      <c r="B1173" s="39">
        <v>42387</v>
      </c>
      <c r="C1173" s="310">
        <v>0.58958333333333335</v>
      </c>
      <c r="D1173" s="311">
        <v>981280</v>
      </c>
    </row>
    <row r="1174" spans="1:4" x14ac:dyDescent="0.25">
      <c r="A1174" s="82" t="s">
        <v>16</v>
      </c>
      <c r="B1174" s="175">
        <v>42387</v>
      </c>
      <c r="C1174" s="313">
        <v>0.59027777777777779</v>
      </c>
      <c r="D1174" s="314">
        <v>881920</v>
      </c>
    </row>
    <row r="1175" spans="1:4" x14ac:dyDescent="0.25">
      <c r="A1175" s="82" t="s">
        <v>17</v>
      </c>
      <c r="B1175" s="175">
        <v>42387</v>
      </c>
      <c r="C1175" s="313">
        <v>0.59097222222222223</v>
      </c>
      <c r="D1175" s="314">
        <v>1183130</v>
      </c>
    </row>
    <row r="1176" spans="1:4" x14ac:dyDescent="0.25">
      <c r="A1176" s="82" t="s">
        <v>18</v>
      </c>
      <c r="B1176" s="175">
        <v>42387</v>
      </c>
      <c r="C1176" s="313">
        <v>0.59166666666666667</v>
      </c>
      <c r="D1176" s="314">
        <v>880740</v>
      </c>
    </row>
    <row r="1177" spans="1:4" x14ac:dyDescent="0.25">
      <c r="A1177" s="82" t="s">
        <v>19</v>
      </c>
      <c r="B1177" s="175">
        <v>42387</v>
      </c>
      <c r="C1177" s="313">
        <v>0.59236111111111112</v>
      </c>
      <c r="D1177" s="314">
        <v>1223260</v>
      </c>
    </row>
    <row r="1178" spans="1:4" x14ac:dyDescent="0.25">
      <c r="A1178" s="82" t="s">
        <v>15</v>
      </c>
      <c r="B1178" s="175">
        <v>42387</v>
      </c>
      <c r="C1178" s="313">
        <v>0.61388888888888882</v>
      </c>
      <c r="D1178" s="314">
        <v>3422460</v>
      </c>
    </row>
    <row r="1179" spans="1:4" x14ac:dyDescent="0.25">
      <c r="A1179" s="82" t="s">
        <v>14</v>
      </c>
      <c r="B1179" s="175">
        <v>42387</v>
      </c>
      <c r="C1179" s="313">
        <v>0.59861111111111109</v>
      </c>
      <c r="D1179" s="314">
        <v>1829880</v>
      </c>
    </row>
    <row r="1180" spans="1:4" x14ac:dyDescent="0.25">
      <c r="A1180" s="82" t="s">
        <v>13</v>
      </c>
      <c r="B1180" s="175">
        <v>42387</v>
      </c>
      <c r="C1180" s="313">
        <v>0.60069444444444442</v>
      </c>
      <c r="D1180" s="314">
        <v>1969770</v>
      </c>
    </row>
    <row r="1181" spans="1:4" x14ac:dyDescent="0.25">
      <c r="A1181" s="82" t="s">
        <v>131</v>
      </c>
      <c r="B1181" s="175">
        <v>42387</v>
      </c>
      <c r="C1181" s="313">
        <v>0.59375</v>
      </c>
      <c r="D1181" s="314">
        <v>632300</v>
      </c>
    </row>
    <row r="1182" spans="1:4" x14ac:dyDescent="0.25">
      <c r="A1182" s="82" t="s">
        <v>16</v>
      </c>
      <c r="B1182" s="175">
        <v>42389</v>
      </c>
      <c r="C1182" s="313">
        <v>0.37777777777777777</v>
      </c>
      <c r="D1182" s="314">
        <v>887500</v>
      </c>
    </row>
    <row r="1183" spans="1:4" x14ac:dyDescent="0.25">
      <c r="A1183" s="82" t="s">
        <v>17</v>
      </c>
      <c r="B1183" s="175">
        <v>42389</v>
      </c>
      <c r="C1183" s="313">
        <v>0.38194444444444442</v>
      </c>
      <c r="D1183" s="314">
        <v>1193050</v>
      </c>
    </row>
    <row r="1184" spans="1:4" x14ac:dyDescent="0.25">
      <c r="A1184" s="82" t="s">
        <v>18</v>
      </c>
      <c r="B1184" s="175">
        <v>42389</v>
      </c>
      <c r="C1184" s="313">
        <v>0.38541666666666669</v>
      </c>
      <c r="D1184" s="314">
        <v>886120</v>
      </c>
    </row>
    <row r="1185" spans="1:5" x14ac:dyDescent="0.25">
      <c r="A1185" s="82" t="s">
        <v>19</v>
      </c>
      <c r="B1185" s="175">
        <v>42389</v>
      </c>
      <c r="C1185" s="313">
        <v>0.38958333333333334</v>
      </c>
      <c r="D1185" s="314">
        <v>1233550</v>
      </c>
    </row>
    <row r="1186" spans="1:5" x14ac:dyDescent="0.25">
      <c r="A1186" s="82" t="s">
        <v>14</v>
      </c>
      <c r="B1186" s="175">
        <v>42389</v>
      </c>
      <c r="C1186" s="313">
        <v>0.35972222222222222</v>
      </c>
      <c r="D1186" s="314">
        <v>1845260</v>
      </c>
    </row>
    <row r="1187" spans="1:5" x14ac:dyDescent="0.25">
      <c r="A1187" s="82" t="s">
        <v>13</v>
      </c>
      <c r="B1187" s="175">
        <v>42389</v>
      </c>
      <c r="C1187" s="313">
        <v>0.36527777777777781</v>
      </c>
      <c r="D1187" s="314">
        <v>1985080</v>
      </c>
    </row>
    <row r="1188" spans="1:5" x14ac:dyDescent="0.25">
      <c r="A1188" s="82" t="s">
        <v>131</v>
      </c>
      <c r="B1188" s="175">
        <v>42389</v>
      </c>
      <c r="C1188" s="313">
        <v>0.35694444444444445</v>
      </c>
      <c r="D1188" s="314">
        <v>662630</v>
      </c>
    </row>
    <row r="1189" spans="1:5" x14ac:dyDescent="0.25">
      <c r="A1189" s="82" t="s">
        <v>16</v>
      </c>
      <c r="B1189" s="175">
        <v>42391</v>
      </c>
      <c r="C1189" s="313">
        <v>0.4694444444444445</v>
      </c>
      <c r="D1189" s="314">
        <v>892910</v>
      </c>
    </row>
    <row r="1190" spans="1:5" x14ac:dyDescent="0.25">
      <c r="A1190" s="82" t="s">
        <v>17</v>
      </c>
      <c r="B1190" s="175">
        <v>42391</v>
      </c>
      <c r="C1190" s="313">
        <v>0.47222222222222227</v>
      </c>
      <c r="D1190" s="314">
        <v>1204100</v>
      </c>
    </row>
    <row r="1191" spans="1:5" x14ac:dyDescent="0.25">
      <c r="A1191" s="82" t="s">
        <v>18</v>
      </c>
      <c r="B1191" s="175">
        <v>42391</v>
      </c>
      <c r="C1191" s="313">
        <v>0.47638888888888892</v>
      </c>
      <c r="D1191" s="334">
        <v>891930</v>
      </c>
      <c r="E1191" s="312" t="s">
        <v>132</v>
      </c>
    </row>
    <row r="1192" spans="1:5" x14ac:dyDescent="0.25">
      <c r="A1192" s="82" t="s">
        <v>19</v>
      </c>
      <c r="B1192" s="175">
        <v>42391</v>
      </c>
      <c r="C1192" s="313">
        <v>0.47986111111111113</v>
      </c>
      <c r="D1192" s="314">
        <v>1245050</v>
      </c>
    </row>
    <row r="1193" spans="1:5" x14ac:dyDescent="0.25">
      <c r="A1193" s="82" t="s">
        <v>15</v>
      </c>
      <c r="B1193" s="175">
        <v>42391</v>
      </c>
      <c r="C1193" s="313">
        <v>0.45347222222222222</v>
      </c>
      <c r="D1193" s="314">
        <v>3478150</v>
      </c>
    </row>
    <row r="1194" spans="1:5" x14ac:dyDescent="0.25">
      <c r="A1194" s="82" t="s">
        <v>14</v>
      </c>
      <c r="B1194" s="175">
        <v>42391</v>
      </c>
      <c r="C1194" s="313">
        <v>0.45833333333333331</v>
      </c>
      <c r="D1194" s="314">
        <v>1863110</v>
      </c>
    </row>
    <row r="1195" spans="1:5" x14ac:dyDescent="0.25">
      <c r="A1195" s="82" t="s">
        <v>13</v>
      </c>
      <c r="B1195" s="175">
        <v>42391</v>
      </c>
      <c r="C1195" s="313">
        <v>0.46111111111111108</v>
      </c>
      <c r="D1195" s="314">
        <v>2003340</v>
      </c>
    </row>
    <row r="1196" spans="1:5" x14ac:dyDescent="0.25">
      <c r="A1196" s="82" t="s">
        <v>131</v>
      </c>
      <c r="B1196" s="175">
        <v>42391</v>
      </c>
      <c r="C1196" s="313">
        <v>0.45416666666666666</v>
      </c>
      <c r="D1196" s="314">
        <v>698340</v>
      </c>
    </row>
    <row r="1197" spans="1:5" x14ac:dyDescent="0.25">
      <c r="A1197" s="159" t="s">
        <v>21</v>
      </c>
      <c r="B1197" s="39">
        <v>42394</v>
      </c>
      <c r="C1197" s="310">
        <v>0.63888888888888895</v>
      </c>
      <c r="D1197" s="311">
        <v>618567</v>
      </c>
    </row>
    <row r="1198" spans="1:5" x14ac:dyDescent="0.25">
      <c r="A1198" s="159" t="s">
        <v>22</v>
      </c>
      <c r="B1198" s="39">
        <v>42394</v>
      </c>
      <c r="C1198" s="310">
        <v>0.63888888888888895</v>
      </c>
      <c r="D1198" s="311">
        <v>635574</v>
      </c>
    </row>
    <row r="1199" spans="1:5" x14ac:dyDescent="0.25">
      <c r="A1199" s="159" t="s">
        <v>23</v>
      </c>
      <c r="B1199" s="39">
        <v>42394</v>
      </c>
      <c r="C1199" s="310">
        <v>0.63888888888888895</v>
      </c>
      <c r="D1199" s="316">
        <v>66262</v>
      </c>
    </row>
    <row r="1200" spans="1:5" x14ac:dyDescent="0.25">
      <c r="A1200" s="159" t="s">
        <v>24</v>
      </c>
      <c r="B1200" s="39">
        <v>42394</v>
      </c>
      <c r="C1200" s="310">
        <v>0.63888888888888895</v>
      </c>
      <c r="D1200" s="316">
        <v>520531</v>
      </c>
    </row>
    <row r="1201" spans="1:4" x14ac:dyDescent="0.25">
      <c r="A1201" s="159" t="s">
        <v>25</v>
      </c>
      <c r="B1201" s="39">
        <v>42394</v>
      </c>
      <c r="C1201" s="310">
        <v>0.63888888888888895</v>
      </c>
      <c r="D1201" s="316">
        <v>501871</v>
      </c>
    </row>
    <row r="1202" spans="1:4" x14ac:dyDescent="0.25">
      <c r="A1202" s="159" t="s">
        <v>27</v>
      </c>
      <c r="B1202" s="39">
        <v>42394</v>
      </c>
      <c r="C1202" s="310">
        <v>0.63888888888888895</v>
      </c>
      <c r="D1202" s="311">
        <v>681756</v>
      </c>
    </row>
    <row r="1203" spans="1:4" x14ac:dyDescent="0.25">
      <c r="A1203" s="159" t="s">
        <v>28</v>
      </c>
      <c r="B1203" s="39">
        <v>42394</v>
      </c>
      <c r="C1203" s="310">
        <v>0.63888888888888895</v>
      </c>
      <c r="D1203" s="311">
        <v>607562</v>
      </c>
    </row>
    <row r="1204" spans="1:4" x14ac:dyDescent="0.25">
      <c r="A1204" s="159" t="s">
        <v>29</v>
      </c>
      <c r="B1204" s="39">
        <v>42394</v>
      </c>
      <c r="C1204" s="310">
        <v>0.63888888888888895</v>
      </c>
      <c r="D1204" s="311">
        <v>999760</v>
      </c>
    </row>
    <row r="1205" spans="1:4" x14ac:dyDescent="0.25">
      <c r="A1205" s="82" t="s">
        <v>16</v>
      </c>
      <c r="B1205" s="175">
        <v>42394</v>
      </c>
      <c r="C1205" s="313">
        <v>0.63055555555555554</v>
      </c>
      <c r="D1205" s="314">
        <v>900130</v>
      </c>
    </row>
    <row r="1206" spans="1:4" x14ac:dyDescent="0.25">
      <c r="A1206" s="82" t="s">
        <v>17</v>
      </c>
      <c r="B1206" s="175">
        <v>42394</v>
      </c>
      <c r="C1206" s="313">
        <v>0.6333333333333333</v>
      </c>
      <c r="D1206" s="314">
        <v>1218790</v>
      </c>
    </row>
    <row r="1207" spans="1:4" x14ac:dyDescent="0.25">
      <c r="A1207" s="82" t="s">
        <v>18</v>
      </c>
      <c r="B1207" s="175">
        <v>42394</v>
      </c>
      <c r="C1207" s="313">
        <v>0.63472222222222219</v>
      </c>
      <c r="D1207" s="314">
        <v>899860</v>
      </c>
    </row>
    <row r="1208" spans="1:4" x14ac:dyDescent="0.25">
      <c r="A1208" s="82" t="s">
        <v>19</v>
      </c>
      <c r="B1208" s="175">
        <v>42394</v>
      </c>
      <c r="C1208" s="313">
        <v>0.63611111111111118</v>
      </c>
      <c r="D1208" s="314">
        <v>1260770</v>
      </c>
    </row>
    <row r="1209" spans="1:4" x14ac:dyDescent="0.25">
      <c r="A1209" s="82" t="s">
        <v>15</v>
      </c>
      <c r="B1209" s="175">
        <v>42394</v>
      </c>
      <c r="C1209" s="313">
        <v>0.65208333333333335</v>
      </c>
      <c r="D1209" s="314">
        <v>3490820</v>
      </c>
    </row>
    <row r="1210" spans="1:4" x14ac:dyDescent="0.25">
      <c r="A1210" s="82" t="s">
        <v>14</v>
      </c>
      <c r="B1210" s="175">
        <v>42394</v>
      </c>
      <c r="C1210" s="313">
        <v>0.64166666666666672</v>
      </c>
      <c r="D1210" s="314">
        <v>1888300</v>
      </c>
    </row>
    <row r="1211" spans="1:4" x14ac:dyDescent="0.25">
      <c r="A1211" s="82" t="s">
        <v>13</v>
      </c>
      <c r="B1211" s="175">
        <v>42394</v>
      </c>
      <c r="C1211" s="313">
        <v>0.65069444444444446</v>
      </c>
      <c r="D1211" s="314">
        <v>2024530</v>
      </c>
    </row>
    <row r="1212" spans="1:4" x14ac:dyDescent="0.25">
      <c r="A1212" s="82" t="s">
        <v>131</v>
      </c>
      <c r="B1212" s="175">
        <v>42394</v>
      </c>
      <c r="C1212" s="313">
        <v>0.65069444444444446</v>
      </c>
      <c r="D1212" s="314">
        <v>744430</v>
      </c>
    </row>
    <row r="1213" spans="1:4" x14ac:dyDescent="0.25">
      <c r="A1213" s="82" t="s">
        <v>15</v>
      </c>
      <c r="B1213" s="175">
        <v>42396</v>
      </c>
      <c r="C1213" s="313">
        <v>0.6875</v>
      </c>
      <c r="D1213" s="314">
        <v>3490820</v>
      </c>
    </row>
    <row r="1214" spans="1:4" x14ac:dyDescent="0.25">
      <c r="A1214" s="82" t="s">
        <v>14</v>
      </c>
      <c r="B1214" s="175">
        <v>42396</v>
      </c>
      <c r="C1214" s="313">
        <v>0.70208333333333339</v>
      </c>
      <c r="D1214" s="314">
        <v>1888600</v>
      </c>
    </row>
    <row r="1215" spans="1:4" x14ac:dyDescent="0.25">
      <c r="A1215" s="82" t="s">
        <v>13</v>
      </c>
      <c r="B1215" s="175">
        <v>42396</v>
      </c>
      <c r="C1215" s="313">
        <v>0.7006944444444444</v>
      </c>
      <c r="D1215" s="314">
        <v>2024750</v>
      </c>
    </row>
    <row r="1216" spans="1:4" x14ac:dyDescent="0.25">
      <c r="A1216" s="82" t="s">
        <v>131</v>
      </c>
      <c r="B1216" s="175">
        <v>42396</v>
      </c>
      <c r="C1216" s="313">
        <v>0.68819444444444444</v>
      </c>
      <c r="D1216" s="314">
        <v>744690</v>
      </c>
    </row>
    <row r="1217" spans="1:5" x14ac:dyDescent="0.25">
      <c r="A1217" s="82" t="s">
        <v>16</v>
      </c>
      <c r="B1217" s="175">
        <v>42398</v>
      </c>
      <c r="C1217" s="313">
        <v>0.37361111111111112</v>
      </c>
      <c r="D1217" s="314">
        <v>905170</v>
      </c>
    </row>
    <row r="1218" spans="1:5" x14ac:dyDescent="0.25">
      <c r="A1218" s="82" t="s">
        <v>17</v>
      </c>
      <c r="B1218" s="175">
        <v>42398</v>
      </c>
      <c r="C1218" s="313">
        <v>0.37777777777777777</v>
      </c>
      <c r="D1218" s="314">
        <v>1227910</v>
      </c>
    </row>
    <row r="1219" spans="1:5" x14ac:dyDescent="0.25">
      <c r="A1219" s="82" t="s">
        <v>18</v>
      </c>
      <c r="B1219" s="175">
        <v>42398</v>
      </c>
      <c r="C1219" s="313">
        <v>0.38125000000000003</v>
      </c>
      <c r="D1219" s="334">
        <v>905535</v>
      </c>
      <c r="E1219" s="312" t="s">
        <v>132</v>
      </c>
    </row>
    <row r="1220" spans="1:5" x14ac:dyDescent="0.25">
      <c r="A1220" s="82" t="s">
        <v>19</v>
      </c>
      <c r="B1220" s="175">
        <v>42398</v>
      </c>
      <c r="C1220" s="313">
        <v>0.38819444444444445</v>
      </c>
      <c r="D1220" s="314">
        <v>1274380</v>
      </c>
    </row>
    <row r="1221" spans="1:5" x14ac:dyDescent="0.25">
      <c r="A1221" s="82" t="s">
        <v>15</v>
      </c>
      <c r="B1221" s="175">
        <v>42398</v>
      </c>
      <c r="C1221" s="313">
        <v>0.39097222222222222</v>
      </c>
      <c r="D1221" s="334">
        <v>3534422</v>
      </c>
      <c r="E1221" s="312" t="s">
        <v>132</v>
      </c>
    </row>
    <row r="1222" spans="1:5" x14ac:dyDescent="0.25">
      <c r="A1222" s="82" t="s">
        <v>14</v>
      </c>
      <c r="B1222" s="175">
        <v>42398</v>
      </c>
      <c r="C1222" s="313">
        <v>0.3576388888888889</v>
      </c>
      <c r="D1222" s="314">
        <v>1903630</v>
      </c>
    </row>
    <row r="1223" spans="1:5" x14ac:dyDescent="0.25">
      <c r="A1223" s="82" t="s">
        <v>13</v>
      </c>
      <c r="B1223" s="175">
        <v>42398</v>
      </c>
      <c r="C1223" s="313">
        <v>0.3611111111111111</v>
      </c>
      <c r="D1223" s="314">
        <v>2042430</v>
      </c>
    </row>
    <row r="1224" spans="1:5" x14ac:dyDescent="0.25">
      <c r="A1224" s="82" t="s">
        <v>131</v>
      </c>
      <c r="B1224" s="175">
        <v>42398</v>
      </c>
      <c r="C1224" s="313">
        <v>0.3520833333333333</v>
      </c>
      <c r="D1224" s="314">
        <v>777030</v>
      </c>
    </row>
    <row r="1225" spans="1:5" x14ac:dyDescent="0.25">
      <c r="A1225" s="159" t="s">
        <v>21</v>
      </c>
      <c r="B1225" s="39">
        <v>42412</v>
      </c>
      <c r="C1225" s="310">
        <v>0.60416666666666663</v>
      </c>
      <c r="D1225" s="311">
        <v>621863</v>
      </c>
    </row>
    <row r="1226" spans="1:5" x14ac:dyDescent="0.25">
      <c r="A1226" s="159" t="s">
        <v>22</v>
      </c>
      <c r="B1226" s="39">
        <v>42412</v>
      </c>
      <c r="C1226" s="310">
        <v>0.60486111111111118</v>
      </c>
      <c r="D1226" s="311">
        <v>657083</v>
      </c>
    </row>
    <row r="1227" spans="1:5" x14ac:dyDescent="0.25">
      <c r="A1227" s="159" t="s">
        <v>23</v>
      </c>
      <c r="B1227" s="39">
        <v>42412</v>
      </c>
      <c r="C1227" s="310">
        <v>0.60555555555555551</v>
      </c>
      <c r="D1227" s="316">
        <v>84876</v>
      </c>
    </row>
    <row r="1228" spans="1:5" x14ac:dyDescent="0.25">
      <c r="A1228" s="159" t="s">
        <v>24</v>
      </c>
      <c r="B1228" s="39">
        <v>42412</v>
      </c>
      <c r="C1228" s="310">
        <v>0.60625000000000007</v>
      </c>
      <c r="D1228" s="316">
        <v>539681</v>
      </c>
    </row>
    <row r="1229" spans="1:5" x14ac:dyDescent="0.25">
      <c r="A1229" s="159" t="s">
        <v>25</v>
      </c>
      <c r="B1229" s="39">
        <v>42412</v>
      </c>
      <c r="C1229" s="310">
        <v>0.60625000000000007</v>
      </c>
      <c r="D1229" s="316">
        <v>543375</v>
      </c>
    </row>
    <row r="1230" spans="1:5" x14ac:dyDescent="0.25">
      <c r="A1230" s="159" t="s">
        <v>27</v>
      </c>
      <c r="B1230" s="39">
        <v>42412</v>
      </c>
      <c r="C1230" s="310">
        <v>0.6069444444444444</v>
      </c>
      <c r="D1230" s="311">
        <v>684082</v>
      </c>
    </row>
    <row r="1231" spans="1:5" x14ac:dyDescent="0.25">
      <c r="A1231" s="159" t="s">
        <v>28</v>
      </c>
      <c r="B1231" s="39">
        <v>42412</v>
      </c>
      <c r="C1231" s="310">
        <v>0.6069444444444444</v>
      </c>
      <c r="D1231" s="311">
        <v>607566</v>
      </c>
    </row>
    <row r="1232" spans="1:5" x14ac:dyDescent="0.25">
      <c r="A1232" s="159" t="s">
        <v>29</v>
      </c>
      <c r="B1232" s="39">
        <v>42412</v>
      </c>
      <c r="C1232" s="310">
        <v>0.60763888888888895</v>
      </c>
      <c r="D1232" s="311">
        <v>19475</v>
      </c>
      <c r="E1232" s="312" t="s">
        <v>130</v>
      </c>
    </row>
    <row r="1233" spans="1:4" x14ac:dyDescent="0.25">
      <c r="A1233" s="82" t="s">
        <v>16</v>
      </c>
      <c r="B1233" s="175">
        <v>42412</v>
      </c>
      <c r="C1233" s="313">
        <v>0.60833333333333328</v>
      </c>
      <c r="D1233" s="314">
        <v>912840</v>
      </c>
    </row>
    <row r="1234" spans="1:4" x14ac:dyDescent="0.25">
      <c r="A1234" s="82" t="s">
        <v>17</v>
      </c>
      <c r="B1234" s="175">
        <v>42412</v>
      </c>
      <c r="C1234" s="313">
        <v>0.60833333333333328</v>
      </c>
      <c r="D1234" s="314">
        <v>1240930</v>
      </c>
    </row>
    <row r="1235" spans="1:4" x14ac:dyDescent="0.25">
      <c r="A1235" s="82" t="s">
        <v>18</v>
      </c>
      <c r="B1235" s="175">
        <v>42412</v>
      </c>
      <c r="C1235" s="313">
        <v>0.60902777777777783</v>
      </c>
      <c r="D1235" s="314">
        <v>913170</v>
      </c>
    </row>
    <row r="1236" spans="1:4" x14ac:dyDescent="0.25">
      <c r="A1236" s="82" t="s">
        <v>19</v>
      </c>
      <c r="B1236" s="175">
        <v>42412</v>
      </c>
      <c r="C1236" s="313">
        <v>0.60972222222222217</v>
      </c>
      <c r="D1236" s="314">
        <v>1285890</v>
      </c>
    </row>
    <row r="1237" spans="1:4" x14ac:dyDescent="0.25">
      <c r="A1237" s="82" t="s">
        <v>15</v>
      </c>
      <c r="B1237" s="175">
        <v>42412</v>
      </c>
      <c r="C1237" s="313">
        <v>0.62013888888888891</v>
      </c>
      <c r="D1237" s="314">
        <v>3551760</v>
      </c>
    </row>
    <row r="1238" spans="1:4" x14ac:dyDescent="0.25">
      <c r="A1238" s="82" t="s">
        <v>14</v>
      </c>
      <c r="B1238" s="175">
        <v>42412</v>
      </c>
      <c r="C1238" s="313">
        <v>0.58333333333333337</v>
      </c>
      <c r="D1238" s="314">
        <v>1929720</v>
      </c>
    </row>
    <row r="1239" spans="1:4" x14ac:dyDescent="0.25">
      <c r="A1239" s="82" t="s">
        <v>13</v>
      </c>
      <c r="B1239" s="175">
        <v>42412</v>
      </c>
      <c r="C1239" s="313">
        <v>0.58680555555555558</v>
      </c>
      <c r="D1239" s="314">
        <v>2062210</v>
      </c>
    </row>
    <row r="1240" spans="1:4" x14ac:dyDescent="0.25">
      <c r="A1240" s="82" t="s">
        <v>131</v>
      </c>
      <c r="B1240" s="175">
        <v>42412</v>
      </c>
      <c r="C1240" s="313">
        <v>0.57986111111111105</v>
      </c>
      <c r="D1240" s="314">
        <v>822570</v>
      </c>
    </row>
    <row r="1241" spans="1:4" x14ac:dyDescent="0.25">
      <c r="A1241" s="159" t="s">
        <v>21</v>
      </c>
      <c r="B1241" s="39">
        <v>42416</v>
      </c>
      <c r="C1241" s="310">
        <v>0.52569444444444446</v>
      </c>
      <c r="D1241" s="311">
        <v>622048</v>
      </c>
    </row>
    <row r="1242" spans="1:4" x14ac:dyDescent="0.25">
      <c r="A1242" s="159" t="s">
        <v>22</v>
      </c>
      <c r="B1242" s="39">
        <v>42416</v>
      </c>
      <c r="C1242" s="310">
        <v>0.52638888888888891</v>
      </c>
      <c r="D1242" s="311">
        <v>657157</v>
      </c>
    </row>
    <row r="1243" spans="1:4" x14ac:dyDescent="0.25">
      <c r="A1243" s="159" t="s">
        <v>23</v>
      </c>
      <c r="B1243" s="39">
        <v>42416</v>
      </c>
      <c r="C1243" s="310">
        <v>0.52708333333333335</v>
      </c>
      <c r="D1243" s="316">
        <v>84972</v>
      </c>
    </row>
    <row r="1244" spans="1:4" x14ac:dyDescent="0.25">
      <c r="A1244" s="159" t="s">
        <v>24</v>
      </c>
      <c r="B1244" s="39">
        <v>42416</v>
      </c>
      <c r="C1244" s="310">
        <v>0.52569444444444446</v>
      </c>
      <c r="D1244" s="311">
        <v>539827</v>
      </c>
    </row>
    <row r="1245" spans="1:4" x14ac:dyDescent="0.25">
      <c r="A1245" s="159" t="s">
        <v>25</v>
      </c>
      <c r="B1245" s="39">
        <v>42416</v>
      </c>
      <c r="C1245" s="310">
        <v>0.52638888888888891</v>
      </c>
      <c r="D1245" s="316">
        <v>543723</v>
      </c>
    </row>
    <row r="1246" spans="1:4" x14ac:dyDescent="0.25">
      <c r="A1246" s="159" t="s">
        <v>27</v>
      </c>
      <c r="B1246" s="39">
        <v>42416</v>
      </c>
      <c r="C1246" s="310">
        <v>0.52638888888888891</v>
      </c>
      <c r="D1246" s="311">
        <v>684666</v>
      </c>
    </row>
    <row r="1247" spans="1:4" x14ac:dyDescent="0.25">
      <c r="A1247" s="159" t="s">
        <v>28</v>
      </c>
      <c r="B1247" s="39">
        <v>42416</v>
      </c>
      <c r="C1247" s="310">
        <v>0.52638888888888891</v>
      </c>
      <c r="D1247" s="311">
        <v>607932</v>
      </c>
    </row>
    <row r="1248" spans="1:4" x14ac:dyDescent="0.25">
      <c r="A1248" s="159" t="s">
        <v>29</v>
      </c>
      <c r="B1248" s="39">
        <v>42416</v>
      </c>
      <c r="C1248" s="310">
        <v>0.52708333333333335</v>
      </c>
      <c r="D1248" s="311">
        <v>19673</v>
      </c>
    </row>
    <row r="1249" spans="1:4" x14ac:dyDescent="0.25">
      <c r="A1249" s="82" t="s">
        <v>16</v>
      </c>
      <c r="B1249" s="175">
        <v>42416</v>
      </c>
      <c r="C1249" s="313">
        <v>0.47500000000000003</v>
      </c>
      <c r="D1249" s="314">
        <v>913010</v>
      </c>
    </row>
    <row r="1250" spans="1:4" x14ac:dyDescent="0.25">
      <c r="A1250" s="82" t="s">
        <v>17</v>
      </c>
      <c r="B1250" s="175">
        <v>42416</v>
      </c>
      <c r="C1250" s="313">
        <v>0.47569444444444442</v>
      </c>
      <c r="D1250" s="314">
        <v>1241230</v>
      </c>
    </row>
    <row r="1251" spans="1:4" x14ac:dyDescent="0.25">
      <c r="A1251" s="82" t="s">
        <v>18</v>
      </c>
      <c r="B1251" s="175">
        <v>42416</v>
      </c>
      <c r="C1251" s="313">
        <v>0.47638888888888892</v>
      </c>
      <c r="D1251" s="314">
        <v>913350</v>
      </c>
    </row>
    <row r="1252" spans="1:4" x14ac:dyDescent="0.25">
      <c r="A1252" s="82" t="s">
        <v>19</v>
      </c>
      <c r="B1252" s="175">
        <v>42416</v>
      </c>
      <c r="C1252" s="313">
        <v>0.4770833333333333</v>
      </c>
      <c r="D1252" s="314">
        <v>1290190</v>
      </c>
    </row>
    <row r="1253" spans="1:4" x14ac:dyDescent="0.25">
      <c r="A1253" s="82" t="s">
        <v>15</v>
      </c>
      <c r="B1253" s="175">
        <v>42416</v>
      </c>
      <c r="C1253" s="313">
        <v>0.47361111111111115</v>
      </c>
      <c r="D1253" s="314">
        <v>3551760</v>
      </c>
    </row>
    <row r="1254" spans="1:4" x14ac:dyDescent="0.25">
      <c r="A1254" s="82" t="s">
        <v>14</v>
      </c>
      <c r="B1254" s="175">
        <v>42416</v>
      </c>
      <c r="C1254" s="313">
        <v>0.4993055555555555</v>
      </c>
      <c r="D1254" s="314">
        <v>1930420</v>
      </c>
    </row>
    <row r="1255" spans="1:4" x14ac:dyDescent="0.25">
      <c r="A1255" s="82" t="s">
        <v>13</v>
      </c>
      <c r="B1255" s="175">
        <v>42416</v>
      </c>
      <c r="C1255" s="313">
        <v>0.50138888888888888</v>
      </c>
      <c r="D1255" s="314">
        <v>2062840</v>
      </c>
    </row>
    <row r="1256" spans="1:4" x14ac:dyDescent="0.25">
      <c r="A1256" s="82" t="s">
        <v>131</v>
      </c>
      <c r="B1256" s="175">
        <v>42416</v>
      </c>
      <c r="C1256" s="313">
        <v>0.4777777777777778</v>
      </c>
      <c r="D1256" s="314">
        <v>823930</v>
      </c>
    </row>
    <row r="1257" spans="1:4" x14ac:dyDescent="0.25">
      <c r="A1257" s="82" t="s">
        <v>16</v>
      </c>
      <c r="B1257" s="175">
        <v>42419</v>
      </c>
      <c r="C1257" s="313">
        <v>0.34583333333333338</v>
      </c>
      <c r="D1257" s="314">
        <v>920830</v>
      </c>
    </row>
    <row r="1258" spans="1:4" x14ac:dyDescent="0.25">
      <c r="A1258" s="82" t="s">
        <v>17</v>
      </c>
      <c r="B1258" s="175">
        <v>42419</v>
      </c>
      <c r="C1258" s="313">
        <v>0.34930555555555554</v>
      </c>
      <c r="D1258" s="314">
        <v>1257370</v>
      </c>
    </row>
    <row r="1259" spans="1:4" x14ac:dyDescent="0.25">
      <c r="A1259" s="82" t="s">
        <v>18</v>
      </c>
      <c r="B1259" s="175">
        <v>42419</v>
      </c>
      <c r="C1259" s="313">
        <v>0.35694444444444445</v>
      </c>
      <c r="D1259" s="314">
        <v>920950</v>
      </c>
    </row>
    <row r="1260" spans="1:4" x14ac:dyDescent="0.25">
      <c r="A1260" s="82" t="s">
        <v>19</v>
      </c>
      <c r="B1260" s="175">
        <v>42419</v>
      </c>
      <c r="C1260" s="313">
        <v>0.36180555555555555</v>
      </c>
      <c r="D1260" s="314">
        <v>1302880</v>
      </c>
    </row>
    <row r="1261" spans="1:4" x14ac:dyDescent="0.25">
      <c r="A1261" s="82" t="s">
        <v>15</v>
      </c>
      <c r="B1261" s="175">
        <v>42419</v>
      </c>
      <c r="C1261" s="313">
        <v>0.39027777777777778</v>
      </c>
      <c r="D1261" s="314">
        <v>3593590</v>
      </c>
    </row>
    <row r="1262" spans="1:4" x14ac:dyDescent="0.25">
      <c r="A1262" s="82" t="s">
        <v>14</v>
      </c>
      <c r="B1262" s="175">
        <v>42419</v>
      </c>
      <c r="C1262" s="313">
        <v>0.375</v>
      </c>
      <c r="D1262" s="314">
        <v>1954000</v>
      </c>
    </row>
    <row r="1263" spans="1:4" x14ac:dyDescent="0.25">
      <c r="A1263" s="82" t="s">
        <v>13</v>
      </c>
      <c r="B1263" s="175">
        <v>42419</v>
      </c>
      <c r="C1263" s="313">
        <v>0.38055555555555554</v>
      </c>
      <c r="D1263" s="314">
        <v>2082520</v>
      </c>
    </row>
    <row r="1264" spans="1:4" x14ac:dyDescent="0.25">
      <c r="A1264" s="82" t="s">
        <v>131</v>
      </c>
      <c r="B1264" s="175">
        <v>42419</v>
      </c>
      <c r="C1264" s="313">
        <v>0.33402777777777781</v>
      </c>
      <c r="D1264" s="314">
        <v>866030</v>
      </c>
    </row>
    <row r="1265" spans="1:4" x14ac:dyDescent="0.25">
      <c r="A1265" s="159" t="s">
        <v>21</v>
      </c>
      <c r="B1265" s="39">
        <v>42422</v>
      </c>
      <c r="C1265" s="310">
        <v>0.36249999999999999</v>
      </c>
      <c r="D1265" s="311">
        <v>639443</v>
      </c>
    </row>
    <row r="1266" spans="1:4" x14ac:dyDescent="0.25">
      <c r="A1266" s="159" t="s">
        <v>22</v>
      </c>
      <c r="B1266" s="39">
        <v>42422</v>
      </c>
      <c r="C1266" s="310">
        <v>0.36388888888888887</v>
      </c>
      <c r="D1266" s="311">
        <v>678208</v>
      </c>
    </row>
    <row r="1267" spans="1:4" x14ac:dyDescent="0.25">
      <c r="A1267" s="159" t="s">
        <v>23</v>
      </c>
      <c r="B1267" s="39">
        <v>42422</v>
      </c>
      <c r="C1267" s="310">
        <v>0.3659722222222222</v>
      </c>
      <c r="D1267" s="316">
        <v>103191</v>
      </c>
    </row>
    <row r="1268" spans="1:4" x14ac:dyDescent="0.25">
      <c r="A1268" s="159" t="s">
        <v>24</v>
      </c>
      <c r="B1268" s="39">
        <v>42422</v>
      </c>
      <c r="C1268" s="310">
        <v>0.36944444444444446</v>
      </c>
      <c r="D1268" s="311">
        <v>560212</v>
      </c>
    </row>
    <row r="1269" spans="1:4" x14ac:dyDescent="0.25">
      <c r="A1269" s="159" t="s">
        <v>25</v>
      </c>
      <c r="B1269" s="39">
        <v>42422</v>
      </c>
      <c r="C1269" s="310">
        <v>0.37152777777777773</v>
      </c>
      <c r="D1269" s="316">
        <v>592496</v>
      </c>
    </row>
    <row r="1270" spans="1:4" x14ac:dyDescent="0.25">
      <c r="A1270" s="159" t="s">
        <v>27</v>
      </c>
      <c r="B1270" s="39">
        <v>42422</v>
      </c>
      <c r="C1270" s="310">
        <v>0.37361111111111112</v>
      </c>
      <c r="D1270" s="311">
        <v>702343</v>
      </c>
    </row>
    <row r="1271" spans="1:4" x14ac:dyDescent="0.25">
      <c r="A1271" s="159" t="s">
        <v>28</v>
      </c>
      <c r="B1271" s="39">
        <v>42422</v>
      </c>
      <c r="C1271" s="310">
        <v>0.3756944444444445</v>
      </c>
      <c r="D1271" s="311">
        <v>620633</v>
      </c>
    </row>
    <row r="1272" spans="1:4" x14ac:dyDescent="0.25">
      <c r="A1272" s="159" t="s">
        <v>29</v>
      </c>
      <c r="B1272" s="39">
        <v>42422</v>
      </c>
      <c r="C1272" s="310">
        <v>0.37847222222222227</v>
      </c>
      <c r="D1272" s="311">
        <v>37148</v>
      </c>
    </row>
    <row r="1273" spans="1:4" x14ac:dyDescent="0.25">
      <c r="A1273" s="82" t="s">
        <v>16</v>
      </c>
      <c r="B1273" s="175">
        <v>42422</v>
      </c>
      <c r="C1273" s="313">
        <v>0.41944444444444445</v>
      </c>
      <c r="D1273" s="314">
        <v>928140</v>
      </c>
    </row>
    <row r="1274" spans="1:4" x14ac:dyDescent="0.25">
      <c r="A1274" s="82" t="s">
        <v>17</v>
      </c>
      <c r="B1274" s="175">
        <v>42422</v>
      </c>
      <c r="C1274" s="313">
        <v>0.42083333333333334</v>
      </c>
      <c r="D1274" s="314">
        <v>1272500</v>
      </c>
    </row>
    <row r="1275" spans="1:4" x14ac:dyDescent="0.25">
      <c r="A1275" s="82" t="s">
        <v>18</v>
      </c>
      <c r="B1275" s="175">
        <v>42422</v>
      </c>
      <c r="C1275" s="313">
        <v>0.42291666666666666</v>
      </c>
      <c r="D1275" s="314">
        <v>927860</v>
      </c>
    </row>
    <row r="1276" spans="1:4" x14ac:dyDescent="0.25">
      <c r="A1276" s="82" t="s">
        <v>19</v>
      </c>
      <c r="B1276" s="175">
        <v>42422</v>
      </c>
      <c r="C1276" s="313">
        <v>0.42638888888888887</v>
      </c>
      <c r="D1276" s="314">
        <v>1316180</v>
      </c>
    </row>
    <row r="1277" spans="1:4" x14ac:dyDescent="0.25">
      <c r="A1277" s="82" t="s">
        <v>15</v>
      </c>
      <c r="B1277" s="175">
        <v>42422</v>
      </c>
      <c r="C1277" s="313">
        <v>0.41736111111111113</v>
      </c>
      <c r="D1277" s="314">
        <v>3640940</v>
      </c>
    </row>
    <row r="1278" spans="1:4" x14ac:dyDescent="0.25">
      <c r="A1278" s="82" t="s">
        <v>14</v>
      </c>
      <c r="B1278" s="175">
        <v>42422</v>
      </c>
      <c r="C1278" s="313">
        <v>0.3840277777777778</v>
      </c>
      <c r="D1278" s="314">
        <v>1979800</v>
      </c>
    </row>
    <row r="1279" spans="1:4" x14ac:dyDescent="0.25">
      <c r="A1279" s="82" t="s">
        <v>13</v>
      </c>
      <c r="B1279" s="175">
        <v>42422</v>
      </c>
      <c r="C1279" s="313">
        <v>0.38819444444444445</v>
      </c>
      <c r="D1279" s="314">
        <v>2099770</v>
      </c>
    </row>
    <row r="1280" spans="1:4" x14ac:dyDescent="0.25">
      <c r="A1280" s="82" t="s">
        <v>131</v>
      </c>
      <c r="B1280" s="175">
        <v>42422</v>
      </c>
      <c r="C1280" s="313">
        <v>0.35069444444444442</v>
      </c>
      <c r="D1280" s="314">
        <v>908760</v>
      </c>
    </row>
    <row r="1281" spans="1:4" x14ac:dyDescent="0.25">
      <c r="A1281" s="82" t="s">
        <v>16</v>
      </c>
      <c r="B1281" s="175">
        <v>42424</v>
      </c>
      <c r="C1281" s="313">
        <v>0.39305555555555555</v>
      </c>
      <c r="D1281" s="314">
        <v>933690</v>
      </c>
    </row>
    <row r="1282" spans="1:4" x14ac:dyDescent="0.25">
      <c r="A1282" s="82" t="s">
        <v>17</v>
      </c>
      <c r="B1282" s="175">
        <v>42424</v>
      </c>
      <c r="C1282" s="313">
        <v>0.39513888888888887</v>
      </c>
      <c r="D1282" s="314">
        <v>1282840</v>
      </c>
    </row>
    <row r="1283" spans="1:4" x14ac:dyDescent="0.25">
      <c r="A1283" s="82" t="s">
        <v>18</v>
      </c>
      <c r="B1283" s="175">
        <v>42424</v>
      </c>
      <c r="C1283" s="313">
        <v>0.3979166666666667</v>
      </c>
      <c r="D1283" s="314">
        <v>932540</v>
      </c>
    </row>
    <row r="1284" spans="1:4" x14ac:dyDescent="0.25">
      <c r="A1284" s="82" t="s">
        <v>19</v>
      </c>
      <c r="B1284" s="175">
        <v>42424</v>
      </c>
      <c r="C1284" s="313">
        <v>0.40208333333333335</v>
      </c>
      <c r="D1284" s="314">
        <v>1326060</v>
      </c>
    </row>
    <row r="1285" spans="1:4" x14ac:dyDescent="0.25">
      <c r="A1285" s="82" t="s">
        <v>15</v>
      </c>
      <c r="B1285" s="175">
        <v>42424</v>
      </c>
      <c r="C1285" s="313">
        <v>0.3576388888888889</v>
      </c>
      <c r="D1285" s="314">
        <v>3672540</v>
      </c>
    </row>
    <row r="1286" spans="1:4" x14ac:dyDescent="0.25">
      <c r="A1286" s="82" t="s">
        <v>14</v>
      </c>
      <c r="B1286" s="175">
        <v>42424</v>
      </c>
      <c r="C1286" s="313">
        <v>0.36180555555555555</v>
      </c>
      <c r="D1286" s="314">
        <v>1997490</v>
      </c>
    </row>
    <row r="1287" spans="1:4" x14ac:dyDescent="0.25">
      <c r="A1287" s="82" t="s">
        <v>13</v>
      </c>
      <c r="B1287" s="175">
        <v>42424</v>
      </c>
      <c r="C1287" s="313">
        <v>0.36388888888888887</v>
      </c>
      <c r="D1287" s="314">
        <v>2114250</v>
      </c>
    </row>
    <row r="1288" spans="1:4" x14ac:dyDescent="0.25">
      <c r="A1288" s="82" t="s">
        <v>131</v>
      </c>
      <c r="B1288" s="175">
        <v>42424</v>
      </c>
      <c r="C1288" s="313">
        <v>0.35416666666666669</v>
      </c>
      <c r="D1288" s="314">
        <v>940940</v>
      </c>
    </row>
    <row r="1289" spans="1:4" x14ac:dyDescent="0.25">
      <c r="A1289" s="82" t="s">
        <v>16</v>
      </c>
      <c r="B1289" s="175">
        <v>42426</v>
      </c>
      <c r="C1289" s="313">
        <v>0.38472222222222219</v>
      </c>
      <c r="D1289" s="314">
        <v>939670</v>
      </c>
    </row>
    <row r="1290" spans="1:4" x14ac:dyDescent="0.25">
      <c r="A1290" s="82" t="s">
        <v>17</v>
      </c>
      <c r="B1290" s="175">
        <v>42426</v>
      </c>
      <c r="C1290" s="313">
        <v>0.39097222222222222</v>
      </c>
      <c r="D1290" s="314">
        <v>1294020</v>
      </c>
    </row>
    <row r="1291" spans="1:4" x14ac:dyDescent="0.25">
      <c r="A1291" s="82" t="s">
        <v>18</v>
      </c>
      <c r="B1291" s="175">
        <v>42426</v>
      </c>
      <c r="C1291" s="313">
        <v>0.39513888888888887</v>
      </c>
      <c r="D1291" s="314">
        <v>938090</v>
      </c>
    </row>
    <row r="1292" spans="1:4" x14ac:dyDescent="0.25">
      <c r="A1292" s="82" t="s">
        <v>19</v>
      </c>
      <c r="B1292" s="175">
        <v>42426</v>
      </c>
      <c r="C1292" s="313">
        <v>0.3972222222222222</v>
      </c>
      <c r="D1292" s="314">
        <v>1336280</v>
      </c>
    </row>
    <row r="1293" spans="1:4" x14ac:dyDescent="0.25">
      <c r="A1293" s="82" t="s">
        <v>15</v>
      </c>
      <c r="B1293" s="175">
        <v>42426</v>
      </c>
      <c r="C1293" s="313">
        <v>0.37916666666666665</v>
      </c>
      <c r="D1293" s="314">
        <v>3703390</v>
      </c>
    </row>
    <row r="1294" spans="1:4" x14ac:dyDescent="0.25">
      <c r="A1294" s="82" t="s">
        <v>14</v>
      </c>
      <c r="B1294" s="175">
        <v>42426</v>
      </c>
      <c r="C1294" s="313">
        <v>0.34513888888888888</v>
      </c>
      <c r="D1294" s="314">
        <v>2014950</v>
      </c>
    </row>
    <row r="1295" spans="1:4" x14ac:dyDescent="0.25">
      <c r="A1295" s="82" t="s">
        <v>13</v>
      </c>
      <c r="B1295" s="175">
        <v>42426</v>
      </c>
      <c r="C1295" s="313">
        <v>0.34722222222222227</v>
      </c>
      <c r="D1295" s="314">
        <v>2129260</v>
      </c>
    </row>
    <row r="1296" spans="1:4" x14ac:dyDescent="0.25">
      <c r="A1296" s="82" t="s">
        <v>131</v>
      </c>
      <c r="B1296" s="175">
        <v>42426</v>
      </c>
      <c r="C1296" s="313">
        <v>0.34097222222222223</v>
      </c>
      <c r="D1296" s="314">
        <v>973110</v>
      </c>
    </row>
    <row r="1297" spans="1:5" x14ac:dyDescent="0.25">
      <c r="A1297" s="159" t="s">
        <v>21</v>
      </c>
      <c r="B1297" s="39">
        <v>42429</v>
      </c>
      <c r="C1297" s="310">
        <v>0.34930555555555554</v>
      </c>
      <c r="D1297" s="311">
        <v>643604</v>
      </c>
    </row>
    <row r="1298" spans="1:5" x14ac:dyDescent="0.25">
      <c r="A1298" s="159" t="s">
        <v>22</v>
      </c>
      <c r="B1298" s="39">
        <v>42429</v>
      </c>
      <c r="C1298" s="310">
        <v>0.35069444444444442</v>
      </c>
      <c r="D1298" s="311">
        <v>703714</v>
      </c>
    </row>
    <row r="1299" spans="1:5" x14ac:dyDescent="0.25">
      <c r="A1299" s="159" t="s">
        <v>23</v>
      </c>
      <c r="B1299" s="39">
        <v>42429</v>
      </c>
      <c r="C1299" s="310">
        <v>0.3527777777777778</v>
      </c>
      <c r="D1299" s="316">
        <v>134224</v>
      </c>
    </row>
    <row r="1300" spans="1:5" x14ac:dyDescent="0.25">
      <c r="A1300" s="159" t="s">
        <v>24</v>
      </c>
      <c r="B1300" s="39">
        <v>42429</v>
      </c>
      <c r="C1300" s="310">
        <v>0.35486111111111113</v>
      </c>
      <c r="D1300" s="311">
        <v>582690</v>
      </c>
    </row>
    <row r="1301" spans="1:5" x14ac:dyDescent="0.25">
      <c r="A1301" s="159" t="s">
        <v>25</v>
      </c>
      <c r="B1301" s="39">
        <v>42429</v>
      </c>
      <c r="C1301" s="310">
        <v>0.35625000000000001</v>
      </c>
      <c r="D1301" s="316">
        <v>659194</v>
      </c>
    </row>
    <row r="1302" spans="1:5" x14ac:dyDescent="0.25">
      <c r="A1302" s="159" t="s">
        <v>27</v>
      </c>
      <c r="B1302" s="39">
        <v>42429</v>
      </c>
      <c r="C1302" s="310">
        <v>0.35833333333333334</v>
      </c>
      <c r="D1302" s="311">
        <v>725404</v>
      </c>
    </row>
    <row r="1303" spans="1:5" x14ac:dyDescent="0.25">
      <c r="A1303" s="159" t="s">
        <v>28</v>
      </c>
      <c r="B1303" s="39">
        <v>42429</v>
      </c>
      <c r="C1303" s="310">
        <v>0.35972222222222222</v>
      </c>
      <c r="D1303" s="311">
        <v>638250</v>
      </c>
    </row>
    <row r="1304" spans="1:5" x14ac:dyDescent="0.25">
      <c r="A1304" s="159" t="s">
        <v>29</v>
      </c>
      <c r="B1304" s="39">
        <v>42429</v>
      </c>
      <c r="C1304" s="310">
        <v>0.3611111111111111</v>
      </c>
      <c r="D1304" s="311">
        <v>64186</v>
      </c>
    </row>
    <row r="1305" spans="1:5" x14ac:dyDescent="0.25">
      <c r="A1305" s="82" t="s">
        <v>16</v>
      </c>
      <c r="B1305" s="175">
        <v>42429</v>
      </c>
      <c r="C1305" s="313">
        <v>0.36388888888888887</v>
      </c>
      <c r="D1305" s="314">
        <v>945620</v>
      </c>
    </row>
    <row r="1306" spans="1:5" x14ac:dyDescent="0.25">
      <c r="A1306" s="82" t="s">
        <v>17</v>
      </c>
      <c r="B1306" s="175">
        <v>42429</v>
      </c>
      <c r="C1306" s="313">
        <v>0.3659722222222222</v>
      </c>
      <c r="D1306" s="314">
        <v>1308490</v>
      </c>
      <c r="E1306" s="312" t="s">
        <v>133</v>
      </c>
    </row>
    <row r="1307" spans="1:5" x14ac:dyDescent="0.25">
      <c r="A1307" s="82" t="s">
        <v>18</v>
      </c>
      <c r="B1307" s="175">
        <v>42429</v>
      </c>
      <c r="C1307" s="313">
        <v>0.36805555555555558</v>
      </c>
      <c r="D1307" s="314">
        <v>945290</v>
      </c>
    </row>
    <row r="1308" spans="1:5" x14ac:dyDescent="0.25">
      <c r="A1308" s="82" t="s">
        <v>19</v>
      </c>
      <c r="B1308" s="175">
        <v>42429</v>
      </c>
      <c r="C1308" s="313">
        <v>0.37152777777777773</v>
      </c>
      <c r="D1308" s="314">
        <v>1349570</v>
      </c>
    </row>
    <row r="1309" spans="1:5" x14ac:dyDescent="0.25">
      <c r="A1309" s="82" t="s">
        <v>15</v>
      </c>
      <c r="B1309" s="175">
        <v>42429</v>
      </c>
      <c r="C1309" s="313">
        <v>0.40972222222222227</v>
      </c>
      <c r="D1309" s="314">
        <v>3748910</v>
      </c>
    </row>
    <row r="1310" spans="1:5" x14ac:dyDescent="0.25">
      <c r="A1310" s="82" t="s">
        <v>14</v>
      </c>
      <c r="B1310" s="175">
        <v>42429</v>
      </c>
      <c r="C1310" s="313">
        <v>0.37777777777777777</v>
      </c>
      <c r="D1310" s="314">
        <v>2037810</v>
      </c>
    </row>
    <row r="1311" spans="1:5" x14ac:dyDescent="0.25">
      <c r="A1311" s="82" t="s">
        <v>13</v>
      </c>
      <c r="B1311" s="175">
        <v>42429</v>
      </c>
      <c r="C1311" s="313">
        <v>0.38472222222222219</v>
      </c>
      <c r="D1311" s="314">
        <v>2149320</v>
      </c>
    </row>
    <row r="1312" spans="1:5" x14ac:dyDescent="0.25">
      <c r="A1312" s="82" t="s">
        <v>131</v>
      </c>
      <c r="B1312" s="175">
        <v>42429</v>
      </c>
      <c r="C1312" s="313">
        <v>0.41250000000000003</v>
      </c>
      <c r="D1312" s="314">
        <v>1016220</v>
      </c>
    </row>
    <row r="1313" spans="1:4" x14ac:dyDescent="0.25">
      <c r="A1313" s="159" t="s">
        <v>21</v>
      </c>
      <c r="B1313" s="39">
        <v>42431</v>
      </c>
      <c r="C1313" s="310">
        <v>0.47916666666666669</v>
      </c>
      <c r="D1313" s="311">
        <v>644046</v>
      </c>
    </row>
    <row r="1314" spans="1:4" x14ac:dyDescent="0.25">
      <c r="A1314" s="159" t="s">
        <v>22</v>
      </c>
      <c r="B1314" s="39">
        <v>42431</v>
      </c>
      <c r="C1314" s="310">
        <v>0.48055555555555557</v>
      </c>
      <c r="D1314" s="311">
        <v>710049</v>
      </c>
    </row>
    <row r="1315" spans="1:4" x14ac:dyDescent="0.25">
      <c r="A1315" s="159" t="s">
        <v>23</v>
      </c>
      <c r="B1315" s="39">
        <v>42431</v>
      </c>
      <c r="C1315" s="310">
        <v>0.48125000000000001</v>
      </c>
      <c r="D1315" s="316">
        <v>143856</v>
      </c>
    </row>
    <row r="1316" spans="1:4" x14ac:dyDescent="0.25">
      <c r="A1316" s="159" t="s">
        <v>24</v>
      </c>
      <c r="B1316" s="39">
        <v>42431</v>
      </c>
      <c r="C1316" s="310">
        <v>0.4826388888888889</v>
      </c>
      <c r="D1316" s="311">
        <v>588850</v>
      </c>
    </row>
    <row r="1317" spans="1:4" x14ac:dyDescent="0.25">
      <c r="A1317" s="159" t="s">
        <v>25</v>
      </c>
      <c r="B1317" s="39">
        <v>42431</v>
      </c>
      <c r="C1317" s="310">
        <v>0.48333333333333334</v>
      </c>
      <c r="D1317" s="316">
        <v>680292</v>
      </c>
    </row>
    <row r="1318" spans="1:4" x14ac:dyDescent="0.25">
      <c r="A1318" s="159" t="s">
        <v>27</v>
      </c>
      <c r="B1318" s="39">
        <v>42431</v>
      </c>
      <c r="C1318" s="310">
        <v>0.48402777777777778</v>
      </c>
      <c r="D1318" s="311">
        <v>732474</v>
      </c>
    </row>
    <row r="1319" spans="1:4" x14ac:dyDescent="0.25">
      <c r="A1319" s="159" t="s">
        <v>28</v>
      </c>
      <c r="B1319" s="39">
        <v>42431</v>
      </c>
      <c r="C1319" s="310">
        <v>0.48472222222222222</v>
      </c>
      <c r="D1319" s="311">
        <v>644924</v>
      </c>
    </row>
    <row r="1320" spans="1:4" x14ac:dyDescent="0.25">
      <c r="A1320" s="159" t="s">
        <v>29</v>
      </c>
      <c r="B1320" s="39">
        <v>42431</v>
      </c>
      <c r="C1320" s="310">
        <v>0.48541666666666666</v>
      </c>
      <c r="D1320" s="311">
        <v>72852</v>
      </c>
    </row>
    <row r="1321" spans="1:4" x14ac:dyDescent="0.25">
      <c r="A1321" s="82" t="s">
        <v>16</v>
      </c>
      <c r="B1321" s="175">
        <v>42431</v>
      </c>
      <c r="C1321" s="313">
        <v>0.46111111111111108</v>
      </c>
      <c r="D1321" s="314">
        <v>950680</v>
      </c>
    </row>
    <row r="1322" spans="1:4" x14ac:dyDescent="0.25">
      <c r="A1322" s="82" t="s">
        <v>17</v>
      </c>
      <c r="B1322" s="175">
        <v>42431</v>
      </c>
      <c r="C1322" s="313">
        <v>0.46388888888888885</v>
      </c>
      <c r="D1322" s="314">
        <v>1319040</v>
      </c>
    </row>
    <row r="1323" spans="1:4" x14ac:dyDescent="0.25">
      <c r="A1323" s="82" t="s">
        <v>18</v>
      </c>
      <c r="B1323" s="175">
        <v>42431</v>
      </c>
      <c r="C1323" s="313">
        <v>0.46597222222222223</v>
      </c>
      <c r="D1323" s="314">
        <v>950780</v>
      </c>
    </row>
    <row r="1324" spans="1:4" x14ac:dyDescent="0.25">
      <c r="A1324" s="82" t="s">
        <v>19</v>
      </c>
      <c r="B1324" s="175">
        <v>42431</v>
      </c>
      <c r="C1324" s="313">
        <v>0.4680555555555555</v>
      </c>
      <c r="D1324" s="314">
        <v>1359420</v>
      </c>
    </row>
    <row r="1325" spans="1:4" x14ac:dyDescent="0.25">
      <c r="A1325" s="82" t="s">
        <v>15</v>
      </c>
      <c r="B1325" s="175">
        <v>42431</v>
      </c>
      <c r="C1325" s="313">
        <v>0.44513888888888892</v>
      </c>
      <c r="D1325" s="314">
        <v>3781350</v>
      </c>
    </row>
    <row r="1326" spans="1:4" x14ac:dyDescent="0.25">
      <c r="A1326" s="82" t="s">
        <v>14</v>
      </c>
      <c r="B1326" s="175">
        <v>42431</v>
      </c>
      <c r="C1326" s="313">
        <v>0.50624999999999998</v>
      </c>
      <c r="D1326" s="314">
        <v>2055670</v>
      </c>
    </row>
    <row r="1327" spans="1:4" x14ac:dyDescent="0.25">
      <c r="A1327" s="82" t="s">
        <v>13</v>
      </c>
      <c r="B1327" s="175">
        <v>42431</v>
      </c>
      <c r="C1327" s="313">
        <v>0.5083333333333333</v>
      </c>
      <c r="D1327" s="314">
        <v>2162910</v>
      </c>
    </row>
    <row r="1328" spans="1:4" x14ac:dyDescent="0.25">
      <c r="A1328" s="82" t="s">
        <v>131</v>
      </c>
      <c r="B1328" s="175">
        <v>42431</v>
      </c>
      <c r="C1328" s="313">
        <v>0.44791666666666669</v>
      </c>
      <c r="D1328" s="314">
        <v>1045990</v>
      </c>
    </row>
    <row r="1329" spans="1:4" x14ac:dyDescent="0.25">
      <c r="A1329" s="159" t="s">
        <v>21</v>
      </c>
      <c r="B1329" s="39">
        <v>42433</v>
      </c>
      <c r="C1329" s="310">
        <v>0.64374999999999993</v>
      </c>
      <c r="D1329" s="311">
        <v>644046</v>
      </c>
    </row>
    <row r="1330" spans="1:4" x14ac:dyDescent="0.25">
      <c r="A1330" s="159" t="s">
        <v>22</v>
      </c>
      <c r="B1330" s="39">
        <v>42433</v>
      </c>
      <c r="C1330" s="310">
        <v>0.64444444444444449</v>
      </c>
      <c r="D1330" s="311">
        <v>719936</v>
      </c>
    </row>
    <row r="1331" spans="1:4" x14ac:dyDescent="0.25">
      <c r="A1331" s="159" t="s">
        <v>23</v>
      </c>
      <c r="B1331" s="39">
        <v>42433</v>
      </c>
      <c r="C1331" s="310">
        <v>0.64513888888888882</v>
      </c>
      <c r="D1331" s="316">
        <v>155062</v>
      </c>
    </row>
    <row r="1332" spans="1:4" x14ac:dyDescent="0.25">
      <c r="A1332" s="159" t="s">
        <v>24</v>
      </c>
      <c r="B1332" s="39">
        <v>42433</v>
      </c>
      <c r="C1332" s="310">
        <v>0.64513888888888882</v>
      </c>
      <c r="D1332" s="311">
        <v>597627</v>
      </c>
    </row>
    <row r="1333" spans="1:4" x14ac:dyDescent="0.25">
      <c r="A1333" s="159" t="s">
        <v>25</v>
      </c>
      <c r="B1333" s="39">
        <v>42433</v>
      </c>
      <c r="C1333" s="310">
        <v>0.64583333333333337</v>
      </c>
      <c r="D1333" s="316">
        <v>680297</v>
      </c>
    </row>
    <row r="1334" spans="1:4" x14ac:dyDescent="0.25">
      <c r="A1334" s="159" t="s">
        <v>27</v>
      </c>
      <c r="B1334" s="39">
        <v>42433</v>
      </c>
      <c r="C1334" s="310">
        <v>0.64652777777777781</v>
      </c>
      <c r="D1334" s="311">
        <v>740734</v>
      </c>
    </row>
    <row r="1335" spans="1:4" x14ac:dyDescent="0.25">
      <c r="A1335" s="159" t="s">
        <v>28</v>
      </c>
      <c r="B1335" s="39">
        <v>42433</v>
      </c>
      <c r="C1335" s="310">
        <v>0.64722222222222225</v>
      </c>
      <c r="D1335" s="311">
        <v>653111</v>
      </c>
    </row>
    <row r="1336" spans="1:4" x14ac:dyDescent="0.25">
      <c r="A1336" s="159" t="s">
        <v>29</v>
      </c>
      <c r="B1336" s="39">
        <v>42433</v>
      </c>
      <c r="C1336" s="310">
        <v>0.6479166666666667</v>
      </c>
      <c r="D1336" s="311">
        <v>84572</v>
      </c>
    </row>
    <row r="1337" spans="1:4" x14ac:dyDescent="0.25">
      <c r="A1337" s="82" t="s">
        <v>16</v>
      </c>
      <c r="B1337" s="175">
        <v>42433</v>
      </c>
      <c r="C1337" s="313">
        <v>0.66736111111111107</v>
      </c>
      <c r="D1337" s="314">
        <v>955900</v>
      </c>
    </row>
    <row r="1338" spans="1:4" x14ac:dyDescent="0.25">
      <c r="A1338" s="82" t="s">
        <v>17</v>
      </c>
      <c r="B1338" s="175">
        <v>42433</v>
      </c>
      <c r="C1338" s="313">
        <v>0.6694444444444444</v>
      </c>
      <c r="D1338" s="314">
        <v>1330970</v>
      </c>
    </row>
    <row r="1339" spans="1:4" x14ac:dyDescent="0.25">
      <c r="A1339" s="82" t="s">
        <v>18</v>
      </c>
      <c r="B1339" s="175">
        <v>42433</v>
      </c>
      <c r="C1339" s="313">
        <v>0.67083333333333339</v>
      </c>
      <c r="D1339" s="314">
        <v>956890</v>
      </c>
    </row>
    <row r="1340" spans="1:4" x14ac:dyDescent="0.25">
      <c r="A1340" s="82" t="s">
        <v>19</v>
      </c>
      <c r="B1340" s="175">
        <v>42433</v>
      </c>
      <c r="C1340" s="313">
        <v>0.67222222222222217</v>
      </c>
      <c r="D1340" s="314">
        <v>1370570</v>
      </c>
    </row>
    <row r="1341" spans="1:4" x14ac:dyDescent="0.25">
      <c r="A1341" s="82" t="s">
        <v>15</v>
      </c>
      <c r="B1341" s="175">
        <v>42433</v>
      </c>
      <c r="C1341" s="313">
        <v>0.63680555555555551</v>
      </c>
      <c r="D1341" s="314">
        <v>3823810</v>
      </c>
    </row>
    <row r="1342" spans="1:4" x14ac:dyDescent="0.25">
      <c r="A1342" s="82" t="s">
        <v>14</v>
      </c>
      <c r="B1342" s="175">
        <v>42433</v>
      </c>
      <c r="C1342" s="313">
        <v>0.65625</v>
      </c>
      <c r="D1342" s="314">
        <v>2174180</v>
      </c>
    </row>
    <row r="1343" spans="1:4" x14ac:dyDescent="0.25">
      <c r="A1343" s="82" t="s">
        <v>13</v>
      </c>
      <c r="B1343" s="175">
        <v>42433</v>
      </c>
      <c r="C1343" s="313">
        <v>0.65972222222222221</v>
      </c>
      <c r="D1343" s="314">
        <v>2178270</v>
      </c>
    </row>
    <row r="1344" spans="1:4" x14ac:dyDescent="0.25">
      <c r="A1344" s="82" t="s">
        <v>131</v>
      </c>
      <c r="B1344" s="175">
        <v>42433</v>
      </c>
      <c r="C1344" s="313">
        <v>0.6381944444444444</v>
      </c>
      <c r="D1344" s="314">
        <v>1080020</v>
      </c>
    </row>
    <row r="1345" spans="1:4" x14ac:dyDescent="0.25">
      <c r="A1345" s="159" t="s">
        <v>21</v>
      </c>
      <c r="B1345" s="39">
        <v>42436</v>
      </c>
      <c r="C1345" s="310">
        <v>0.34166666666666662</v>
      </c>
      <c r="D1345" s="311">
        <v>644046</v>
      </c>
    </row>
    <row r="1346" spans="1:4" x14ac:dyDescent="0.25">
      <c r="A1346" s="159" t="s">
        <v>22</v>
      </c>
      <c r="B1346" s="39">
        <v>42436</v>
      </c>
      <c r="C1346" s="310">
        <v>0.3430555555555555</v>
      </c>
      <c r="D1346" s="311">
        <v>735365</v>
      </c>
    </row>
    <row r="1347" spans="1:4" x14ac:dyDescent="0.25">
      <c r="A1347" s="159" t="s">
        <v>23</v>
      </c>
      <c r="B1347" s="39">
        <v>42436</v>
      </c>
      <c r="C1347" s="310">
        <v>0.34513888888888888</v>
      </c>
      <c r="D1347" s="316">
        <v>170564</v>
      </c>
    </row>
    <row r="1348" spans="1:4" x14ac:dyDescent="0.25">
      <c r="A1348" s="159" t="s">
        <v>24</v>
      </c>
      <c r="B1348" s="39">
        <v>42436</v>
      </c>
      <c r="C1348" s="310">
        <v>0.34652777777777777</v>
      </c>
      <c r="D1348" s="316">
        <v>604451</v>
      </c>
    </row>
    <row r="1349" spans="1:4" x14ac:dyDescent="0.25">
      <c r="A1349" s="159" t="s">
        <v>25</v>
      </c>
      <c r="B1349" s="39">
        <v>42436</v>
      </c>
      <c r="C1349" s="310">
        <v>0.34791666666666665</v>
      </c>
      <c r="D1349" s="316">
        <v>680297</v>
      </c>
    </row>
    <row r="1350" spans="1:4" x14ac:dyDescent="0.25">
      <c r="A1350" s="159" t="s">
        <v>27</v>
      </c>
      <c r="B1350" s="39">
        <v>42436</v>
      </c>
      <c r="C1350" s="310">
        <v>0.35000000000000003</v>
      </c>
      <c r="D1350" s="311">
        <v>751245</v>
      </c>
    </row>
    <row r="1351" spans="1:4" x14ac:dyDescent="0.25">
      <c r="A1351" s="159" t="s">
        <v>28</v>
      </c>
      <c r="B1351" s="39">
        <v>42436</v>
      </c>
      <c r="C1351" s="310">
        <v>0.35069444444444442</v>
      </c>
      <c r="D1351" s="311">
        <v>662018</v>
      </c>
    </row>
    <row r="1352" spans="1:4" x14ac:dyDescent="0.25">
      <c r="A1352" s="159" t="s">
        <v>29</v>
      </c>
      <c r="B1352" s="39">
        <v>42436</v>
      </c>
      <c r="C1352" s="310">
        <v>0.3520833333333333</v>
      </c>
      <c r="D1352" s="311">
        <v>98915</v>
      </c>
    </row>
    <row r="1353" spans="1:4" x14ac:dyDescent="0.25">
      <c r="A1353" s="82" t="s">
        <v>16</v>
      </c>
      <c r="B1353" s="175">
        <v>42436</v>
      </c>
      <c r="C1353" s="313">
        <v>0.35416666666666669</v>
      </c>
      <c r="D1353" s="314">
        <v>962640</v>
      </c>
    </row>
    <row r="1354" spans="1:4" x14ac:dyDescent="0.25">
      <c r="A1354" s="82" t="s">
        <v>17</v>
      </c>
      <c r="B1354" s="175">
        <v>42436</v>
      </c>
      <c r="C1354" s="313">
        <v>0.35555555555555557</v>
      </c>
      <c r="D1354" s="314">
        <v>1345420</v>
      </c>
    </row>
    <row r="1355" spans="1:4" x14ac:dyDescent="0.25">
      <c r="A1355" s="82" t="s">
        <v>18</v>
      </c>
      <c r="B1355" s="175">
        <v>42436</v>
      </c>
      <c r="C1355" s="313">
        <v>0.35694444444444445</v>
      </c>
      <c r="D1355" s="314">
        <v>964510</v>
      </c>
    </row>
    <row r="1356" spans="1:4" x14ac:dyDescent="0.25">
      <c r="A1356" s="82" t="s">
        <v>19</v>
      </c>
      <c r="B1356" s="175">
        <v>42436</v>
      </c>
      <c r="C1356" s="313">
        <v>0.35902777777777778</v>
      </c>
      <c r="D1356" s="314">
        <v>1385320</v>
      </c>
    </row>
    <row r="1357" spans="1:4" x14ac:dyDescent="0.25">
      <c r="A1357" s="82" t="s">
        <v>15</v>
      </c>
      <c r="B1357" s="175">
        <v>42436</v>
      </c>
      <c r="C1357" s="313">
        <v>0.3888888888888889</v>
      </c>
      <c r="D1357" s="314">
        <v>3874020</v>
      </c>
    </row>
    <row r="1358" spans="1:4" x14ac:dyDescent="0.25">
      <c r="A1358" s="82" t="s">
        <v>14</v>
      </c>
      <c r="B1358" s="175">
        <v>42436</v>
      </c>
      <c r="C1358" s="313">
        <v>0.37291666666666662</v>
      </c>
      <c r="D1358" s="314">
        <v>2099160</v>
      </c>
    </row>
    <row r="1359" spans="1:4" x14ac:dyDescent="0.25">
      <c r="A1359" s="82" t="s">
        <v>13</v>
      </c>
      <c r="B1359" s="175">
        <v>42436</v>
      </c>
      <c r="C1359" s="313">
        <v>0.37638888888888888</v>
      </c>
      <c r="D1359" s="314">
        <v>2198670</v>
      </c>
    </row>
    <row r="1360" spans="1:4" x14ac:dyDescent="0.25">
      <c r="A1360" s="82" t="s">
        <v>131</v>
      </c>
      <c r="B1360" s="175">
        <v>42436</v>
      </c>
      <c r="C1360" s="313">
        <v>0.40625</v>
      </c>
      <c r="D1360" s="314">
        <v>1125950</v>
      </c>
    </row>
    <row r="1361" spans="1:4" x14ac:dyDescent="0.25">
      <c r="A1361" s="159" t="s">
        <v>21</v>
      </c>
      <c r="B1361" s="39">
        <v>42438</v>
      </c>
      <c r="C1361" s="310">
        <v>0.37152777777777773</v>
      </c>
      <c r="D1361" s="311">
        <v>644046</v>
      </c>
    </row>
    <row r="1362" spans="1:4" x14ac:dyDescent="0.25">
      <c r="A1362" s="159" t="s">
        <v>22</v>
      </c>
      <c r="B1362" s="39">
        <v>42438</v>
      </c>
      <c r="C1362" s="310">
        <v>0.37222222222222223</v>
      </c>
      <c r="D1362" s="311">
        <v>744586</v>
      </c>
    </row>
    <row r="1363" spans="1:4" x14ac:dyDescent="0.25">
      <c r="A1363" s="159" t="s">
        <v>23</v>
      </c>
      <c r="B1363" s="39">
        <v>42438</v>
      </c>
      <c r="C1363" s="310">
        <v>0.37291666666666662</v>
      </c>
      <c r="D1363" s="316">
        <v>180247</v>
      </c>
    </row>
    <row r="1364" spans="1:4" x14ac:dyDescent="0.25">
      <c r="A1364" s="159" t="s">
        <v>24</v>
      </c>
      <c r="B1364" s="39">
        <v>42438</v>
      </c>
      <c r="C1364" s="310">
        <v>0.37361111111111112</v>
      </c>
      <c r="D1364" s="316">
        <v>609308</v>
      </c>
    </row>
    <row r="1365" spans="1:4" x14ac:dyDescent="0.25">
      <c r="A1365" s="159" t="s">
        <v>25</v>
      </c>
      <c r="B1365" s="39">
        <v>42438</v>
      </c>
      <c r="C1365" s="310">
        <v>0.37361111111111112</v>
      </c>
      <c r="D1365" s="316">
        <v>680297</v>
      </c>
    </row>
    <row r="1366" spans="1:4" x14ac:dyDescent="0.25">
      <c r="A1366" s="159" t="s">
        <v>27</v>
      </c>
      <c r="B1366" s="39">
        <v>42438</v>
      </c>
      <c r="C1366" s="310">
        <v>0.3743055555555555</v>
      </c>
      <c r="D1366" s="311">
        <v>758296</v>
      </c>
    </row>
    <row r="1367" spans="1:4" x14ac:dyDescent="0.25">
      <c r="A1367" s="159" t="s">
        <v>28</v>
      </c>
      <c r="B1367" s="39">
        <v>42438</v>
      </c>
      <c r="C1367" s="310">
        <v>0.3743055555555555</v>
      </c>
      <c r="D1367" s="311">
        <v>668257</v>
      </c>
    </row>
    <row r="1368" spans="1:4" x14ac:dyDescent="0.25">
      <c r="A1368" s="159" t="s">
        <v>29</v>
      </c>
      <c r="B1368" s="39">
        <v>42438</v>
      </c>
      <c r="C1368" s="310">
        <v>0.375</v>
      </c>
      <c r="D1368" s="311">
        <v>108989</v>
      </c>
    </row>
    <row r="1369" spans="1:4" x14ac:dyDescent="0.25">
      <c r="A1369" s="82" t="s">
        <v>16</v>
      </c>
      <c r="B1369" s="175">
        <v>42438</v>
      </c>
      <c r="C1369" s="313">
        <v>0.375</v>
      </c>
      <c r="D1369" s="314">
        <v>967970</v>
      </c>
    </row>
    <row r="1370" spans="1:4" x14ac:dyDescent="0.25">
      <c r="A1370" s="82" t="s">
        <v>17</v>
      </c>
      <c r="B1370" s="175">
        <v>42438</v>
      </c>
      <c r="C1370" s="313">
        <v>0.37708333333333338</v>
      </c>
      <c r="D1370" s="314">
        <v>1356450</v>
      </c>
    </row>
    <row r="1371" spans="1:4" x14ac:dyDescent="0.25">
      <c r="A1371" s="82" t="s">
        <v>18</v>
      </c>
      <c r="B1371" s="175">
        <v>42438</v>
      </c>
      <c r="C1371" s="313">
        <v>0.37847222222222227</v>
      </c>
      <c r="D1371" s="314">
        <v>970300</v>
      </c>
    </row>
    <row r="1372" spans="1:4" x14ac:dyDescent="0.25">
      <c r="A1372" s="82" t="s">
        <v>19</v>
      </c>
      <c r="B1372" s="175">
        <v>42438</v>
      </c>
      <c r="C1372" s="313">
        <v>0.37986111111111115</v>
      </c>
      <c r="D1372" s="314">
        <v>1396810</v>
      </c>
    </row>
    <row r="1373" spans="1:4" x14ac:dyDescent="0.25">
      <c r="A1373" s="82" t="s">
        <v>15</v>
      </c>
      <c r="B1373" s="175">
        <v>42438</v>
      </c>
      <c r="C1373" s="313">
        <v>0.40277777777777773</v>
      </c>
      <c r="D1373" s="314">
        <v>3904030</v>
      </c>
    </row>
    <row r="1374" spans="1:4" x14ac:dyDescent="0.25">
      <c r="A1374" s="82" t="s">
        <v>14</v>
      </c>
      <c r="B1374" s="175">
        <v>42438</v>
      </c>
      <c r="C1374" s="313">
        <v>0.38472222222222219</v>
      </c>
      <c r="D1374" s="314">
        <v>2116910</v>
      </c>
    </row>
    <row r="1375" spans="1:4" x14ac:dyDescent="0.25">
      <c r="A1375" s="82" t="s">
        <v>13</v>
      </c>
      <c r="B1375" s="175">
        <v>42438</v>
      </c>
      <c r="C1375" s="313">
        <v>0.38819444444444445</v>
      </c>
      <c r="D1375" s="314">
        <v>2214980</v>
      </c>
    </row>
    <row r="1376" spans="1:4" x14ac:dyDescent="0.25">
      <c r="A1376" s="82" t="s">
        <v>131</v>
      </c>
      <c r="B1376" s="175">
        <v>42438</v>
      </c>
      <c r="C1376" s="313">
        <v>0.4069444444444445</v>
      </c>
      <c r="D1376" s="314">
        <v>1159550</v>
      </c>
    </row>
    <row r="1377" spans="1:4" x14ac:dyDescent="0.25">
      <c r="A1377" s="159" t="s">
        <v>21</v>
      </c>
      <c r="B1377" s="39">
        <v>42440</v>
      </c>
      <c r="C1377" s="310">
        <v>0.32361111111111113</v>
      </c>
      <c r="D1377" s="311">
        <v>644046</v>
      </c>
    </row>
    <row r="1378" spans="1:4" x14ac:dyDescent="0.25">
      <c r="A1378" s="159" t="s">
        <v>22</v>
      </c>
      <c r="B1378" s="39">
        <v>42440</v>
      </c>
      <c r="C1378" s="310">
        <v>0.32361111111111113</v>
      </c>
      <c r="D1378" s="311">
        <v>755049</v>
      </c>
    </row>
    <row r="1379" spans="1:4" x14ac:dyDescent="0.25">
      <c r="A1379" s="159" t="s">
        <v>23</v>
      </c>
      <c r="B1379" s="39">
        <v>42440</v>
      </c>
      <c r="C1379" s="310">
        <v>0.32430555555555557</v>
      </c>
      <c r="D1379" s="316">
        <v>192178</v>
      </c>
    </row>
    <row r="1380" spans="1:4" x14ac:dyDescent="0.25">
      <c r="A1380" s="159" t="s">
        <v>24</v>
      </c>
      <c r="B1380" s="39">
        <v>42440</v>
      </c>
      <c r="C1380" s="310">
        <v>0.32500000000000001</v>
      </c>
      <c r="D1380" s="316">
        <v>614469</v>
      </c>
    </row>
    <row r="1381" spans="1:4" x14ac:dyDescent="0.25">
      <c r="A1381" s="159" t="s">
        <v>25</v>
      </c>
      <c r="B1381" s="39">
        <v>42440</v>
      </c>
      <c r="C1381" s="310">
        <v>0.32500000000000001</v>
      </c>
      <c r="D1381" s="316">
        <v>680327</v>
      </c>
    </row>
    <row r="1382" spans="1:4" x14ac:dyDescent="0.25">
      <c r="A1382" s="159" t="s">
        <v>27</v>
      </c>
      <c r="B1382" s="39">
        <v>42440</v>
      </c>
      <c r="C1382" s="310">
        <v>0.32569444444444445</v>
      </c>
      <c r="D1382" s="311">
        <v>765413</v>
      </c>
    </row>
    <row r="1383" spans="1:4" x14ac:dyDescent="0.25">
      <c r="A1383" s="159" t="s">
        <v>28</v>
      </c>
      <c r="B1383" s="39">
        <v>42440</v>
      </c>
      <c r="C1383" s="310">
        <v>0.3263888888888889</v>
      </c>
      <c r="D1383" s="311">
        <v>676095</v>
      </c>
    </row>
    <row r="1384" spans="1:4" x14ac:dyDescent="0.25">
      <c r="A1384" s="159" t="s">
        <v>29</v>
      </c>
      <c r="B1384" s="39">
        <v>42440</v>
      </c>
      <c r="C1384" s="310">
        <v>0.3263888888888889</v>
      </c>
      <c r="D1384" s="311">
        <v>119999</v>
      </c>
    </row>
    <row r="1385" spans="1:4" x14ac:dyDescent="0.25">
      <c r="A1385" s="82" t="s">
        <v>16</v>
      </c>
      <c r="B1385" s="175">
        <v>42440</v>
      </c>
      <c r="C1385" s="313">
        <v>0.32777777777777778</v>
      </c>
      <c r="D1385" s="314">
        <v>973730</v>
      </c>
    </row>
    <row r="1386" spans="1:4" x14ac:dyDescent="0.25">
      <c r="A1386" s="82" t="s">
        <v>17</v>
      </c>
      <c r="B1386" s="175">
        <v>42440</v>
      </c>
      <c r="C1386" s="313">
        <v>0.32847222222222222</v>
      </c>
      <c r="D1386" s="314">
        <v>1367530</v>
      </c>
    </row>
    <row r="1387" spans="1:4" x14ac:dyDescent="0.25">
      <c r="A1387" s="82" t="s">
        <v>18</v>
      </c>
      <c r="B1387" s="175">
        <v>42440</v>
      </c>
      <c r="C1387" s="313">
        <v>0.3298611111111111</v>
      </c>
      <c r="D1387" s="314">
        <v>976110</v>
      </c>
    </row>
    <row r="1388" spans="1:4" x14ac:dyDescent="0.25">
      <c r="A1388" s="82" t="s">
        <v>19</v>
      </c>
      <c r="B1388" s="175">
        <v>42440</v>
      </c>
      <c r="C1388" s="313">
        <v>0.33124999999999999</v>
      </c>
      <c r="D1388" s="314">
        <v>1408260</v>
      </c>
    </row>
    <row r="1389" spans="1:4" x14ac:dyDescent="0.25">
      <c r="A1389" s="82" t="s">
        <v>15</v>
      </c>
      <c r="B1389" s="175">
        <v>42440</v>
      </c>
      <c r="C1389" s="313">
        <v>0.3520833333333333</v>
      </c>
      <c r="D1389" s="314">
        <v>3940220</v>
      </c>
    </row>
    <row r="1390" spans="1:4" x14ac:dyDescent="0.25">
      <c r="A1390" s="82" t="s">
        <v>14</v>
      </c>
      <c r="B1390" s="175">
        <v>42440</v>
      </c>
      <c r="C1390" s="313">
        <v>0.3354166666666667</v>
      </c>
      <c r="D1390" s="314">
        <v>2135230</v>
      </c>
    </row>
    <row r="1391" spans="1:4" x14ac:dyDescent="0.25">
      <c r="A1391" s="82" t="s">
        <v>13</v>
      </c>
      <c r="B1391" s="175">
        <v>42440</v>
      </c>
      <c r="C1391" s="313">
        <v>0.33888888888888885</v>
      </c>
      <c r="D1391" s="314">
        <v>2231586</v>
      </c>
    </row>
    <row r="1392" spans="1:4" x14ac:dyDescent="0.25">
      <c r="A1392" s="82" t="s">
        <v>131</v>
      </c>
      <c r="B1392" s="175">
        <v>42440</v>
      </c>
      <c r="C1392" s="313">
        <v>0.31944444444444448</v>
      </c>
      <c r="D1392" s="314">
        <v>1193490</v>
      </c>
    </row>
    <row r="1393" spans="1:4" x14ac:dyDescent="0.25">
      <c r="A1393" s="159" t="s">
        <v>21</v>
      </c>
      <c r="B1393" s="39">
        <v>42443</v>
      </c>
      <c r="C1393" s="310">
        <v>0.35625000000000001</v>
      </c>
      <c r="D1393" s="311">
        <v>644046</v>
      </c>
    </row>
    <row r="1394" spans="1:4" x14ac:dyDescent="0.25">
      <c r="A1394" s="159" t="s">
        <v>22</v>
      </c>
      <c r="B1394" s="39">
        <v>42443</v>
      </c>
      <c r="C1394" s="310">
        <v>0.35902777777777778</v>
      </c>
      <c r="D1394" s="311">
        <v>772234</v>
      </c>
    </row>
    <row r="1395" spans="1:4" x14ac:dyDescent="0.25">
      <c r="A1395" s="159" t="s">
        <v>23</v>
      </c>
      <c r="B1395" s="39">
        <v>42443</v>
      </c>
      <c r="C1395" s="310">
        <v>0.36041666666666666</v>
      </c>
      <c r="D1395" s="316">
        <v>208950</v>
      </c>
    </row>
    <row r="1396" spans="1:4" x14ac:dyDescent="0.25">
      <c r="A1396" s="159" t="s">
        <v>24</v>
      </c>
      <c r="B1396" s="39">
        <v>42443</v>
      </c>
      <c r="C1396" s="310">
        <v>0.36249999999999999</v>
      </c>
      <c r="D1396" s="316">
        <v>615696</v>
      </c>
    </row>
    <row r="1397" spans="1:4" x14ac:dyDescent="0.25">
      <c r="A1397" s="159" t="s">
        <v>25</v>
      </c>
      <c r="B1397" s="39">
        <v>42443</v>
      </c>
      <c r="C1397" s="310">
        <v>0.36319444444444443</v>
      </c>
      <c r="D1397" s="316">
        <v>680357</v>
      </c>
    </row>
    <row r="1398" spans="1:4" x14ac:dyDescent="0.25">
      <c r="A1398" s="159" t="s">
        <v>27</v>
      </c>
      <c r="B1398" s="39">
        <v>42443</v>
      </c>
      <c r="C1398" s="310">
        <v>0.36458333333333331</v>
      </c>
      <c r="D1398" s="311">
        <v>776305</v>
      </c>
    </row>
    <row r="1399" spans="1:4" x14ac:dyDescent="0.25">
      <c r="A1399" s="159" t="s">
        <v>28</v>
      </c>
      <c r="B1399" s="39">
        <v>42443</v>
      </c>
      <c r="C1399" s="310">
        <v>0.3666666666666667</v>
      </c>
      <c r="D1399" s="311">
        <v>687093</v>
      </c>
    </row>
    <row r="1400" spans="1:4" x14ac:dyDescent="0.25">
      <c r="A1400" s="159" t="s">
        <v>29</v>
      </c>
      <c r="B1400" s="39">
        <v>42443</v>
      </c>
      <c r="C1400" s="310">
        <v>0.36805555555555558</v>
      </c>
      <c r="D1400" s="335">
        <v>135309</v>
      </c>
    </row>
    <row r="1401" spans="1:4" x14ac:dyDescent="0.25">
      <c r="A1401" s="82" t="s">
        <v>16</v>
      </c>
      <c r="B1401" s="175">
        <v>42443</v>
      </c>
      <c r="C1401" s="313">
        <v>0.36944444444444446</v>
      </c>
      <c r="D1401" s="314">
        <v>982040</v>
      </c>
    </row>
    <row r="1402" spans="1:4" x14ac:dyDescent="0.25">
      <c r="A1402" s="82" t="s">
        <v>17</v>
      </c>
      <c r="B1402" s="175">
        <v>42443</v>
      </c>
      <c r="C1402" s="313">
        <v>0.37083333333333335</v>
      </c>
      <c r="D1402" s="314">
        <v>1383570</v>
      </c>
    </row>
    <row r="1403" spans="1:4" x14ac:dyDescent="0.25">
      <c r="A1403" s="82" t="s">
        <v>18</v>
      </c>
      <c r="B1403" s="175">
        <v>42443</v>
      </c>
      <c r="C1403" s="313">
        <v>0.37291666666666662</v>
      </c>
      <c r="D1403" s="314">
        <v>984570</v>
      </c>
    </row>
    <row r="1404" spans="1:4" x14ac:dyDescent="0.25">
      <c r="A1404" s="82" t="s">
        <v>19</v>
      </c>
      <c r="B1404" s="175">
        <v>42443</v>
      </c>
      <c r="C1404" s="313">
        <v>0.3743055555555555</v>
      </c>
      <c r="D1404" s="314">
        <v>1425130</v>
      </c>
    </row>
    <row r="1405" spans="1:4" x14ac:dyDescent="0.25">
      <c r="A1405" s="82" t="s">
        <v>15</v>
      </c>
      <c r="B1405" s="175">
        <v>42443</v>
      </c>
      <c r="C1405" s="313">
        <v>0.3888888888888889</v>
      </c>
      <c r="D1405" s="314">
        <v>3988740</v>
      </c>
    </row>
    <row r="1406" spans="1:4" x14ac:dyDescent="0.25">
      <c r="A1406" s="82" t="s">
        <v>14</v>
      </c>
      <c r="B1406" s="175">
        <v>42443</v>
      </c>
      <c r="C1406" s="313">
        <v>0.37916666666666665</v>
      </c>
      <c r="D1406" s="314">
        <v>2160430</v>
      </c>
    </row>
    <row r="1407" spans="1:4" x14ac:dyDescent="0.25">
      <c r="A1407" s="82" t="s">
        <v>13</v>
      </c>
      <c r="B1407" s="175">
        <v>42443</v>
      </c>
      <c r="C1407" s="313">
        <v>0.38263888888888892</v>
      </c>
      <c r="D1407" s="314">
        <v>2258480</v>
      </c>
    </row>
    <row r="1408" spans="1:4" x14ac:dyDescent="0.25">
      <c r="A1408" s="82" t="s">
        <v>131</v>
      </c>
      <c r="B1408" s="175">
        <v>42443</v>
      </c>
      <c r="C1408" s="313">
        <v>0.40347222222222223</v>
      </c>
      <c r="D1408" s="314">
        <v>1245930</v>
      </c>
    </row>
    <row r="1409" spans="1:4" x14ac:dyDescent="0.25">
      <c r="A1409" s="159" t="s">
        <v>21</v>
      </c>
      <c r="B1409" s="39">
        <v>42446</v>
      </c>
      <c r="C1409" s="310">
        <v>0.34583333333333338</v>
      </c>
      <c r="D1409" s="311">
        <v>644046</v>
      </c>
    </row>
    <row r="1410" spans="1:4" x14ac:dyDescent="0.25">
      <c r="A1410" s="159" t="s">
        <v>22</v>
      </c>
      <c r="B1410" s="39">
        <v>42446</v>
      </c>
      <c r="C1410" s="310">
        <v>0.34652777777777777</v>
      </c>
      <c r="D1410" s="311">
        <v>788207</v>
      </c>
    </row>
    <row r="1411" spans="1:4" x14ac:dyDescent="0.25">
      <c r="A1411" s="159" t="s">
        <v>23</v>
      </c>
      <c r="B1411" s="39">
        <v>42446</v>
      </c>
      <c r="C1411" s="310">
        <v>0.34652777777777777</v>
      </c>
      <c r="D1411" s="316">
        <v>223129</v>
      </c>
    </row>
    <row r="1412" spans="1:4" x14ac:dyDescent="0.25">
      <c r="A1412" s="159" t="s">
        <v>24</v>
      </c>
      <c r="B1412" s="39">
        <v>42446</v>
      </c>
      <c r="C1412" s="310">
        <v>0.34722222222222227</v>
      </c>
      <c r="D1412" s="316">
        <v>622167</v>
      </c>
    </row>
    <row r="1413" spans="1:4" x14ac:dyDescent="0.25">
      <c r="A1413" s="159" t="s">
        <v>25</v>
      </c>
      <c r="B1413" s="39">
        <v>42446</v>
      </c>
      <c r="C1413" s="310">
        <v>0.34791666666666665</v>
      </c>
      <c r="D1413" s="316">
        <v>681852</v>
      </c>
    </row>
    <row r="1414" spans="1:4" x14ac:dyDescent="0.25">
      <c r="A1414" s="159" t="s">
        <v>27</v>
      </c>
      <c r="B1414" s="39">
        <v>42446</v>
      </c>
      <c r="C1414" s="310">
        <v>0.34861111111111115</v>
      </c>
      <c r="D1414" s="311">
        <v>787321</v>
      </c>
    </row>
    <row r="1415" spans="1:4" x14ac:dyDescent="0.25">
      <c r="A1415" s="159" t="s">
        <v>28</v>
      </c>
      <c r="B1415" s="39">
        <v>42446</v>
      </c>
      <c r="C1415" s="310">
        <v>0.34861111111111115</v>
      </c>
      <c r="D1415" s="311">
        <v>695738</v>
      </c>
    </row>
    <row r="1416" spans="1:4" x14ac:dyDescent="0.25">
      <c r="A1416" s="159" t="s">
        <v>29</v>
      </c>
      <c r="B1416" s="39">
        <v>42446</v>
      </c>
      <c r="C1416" s="310">
        <v>0.34930555555555554</v>
      </c>
      <c r="D1416" s="316">
        <v>153966</v>
      </c>
    </row>
    <row r="1417" spans="1:4" x14ac:dyDescent="0.25">
      <c r="A1417" s="82" t="s">
        <v>16</v>
      </c>
      <c r="B1417" s="175">
        <v>42446</v>
      </c>
      <c r="C1417" s="313">
        <v>0.35069444444444442</v>
      </c>
      <c r="D1417" s="314">
        <v>990650</v>
      </c>
    </row>
    <row r="1418" spans="1:4" x14ac:dyDescent="0.25">
      <c r="A1418" s="82" t="s">
        <v>17</v>
      </c>
      <c r="B1418" s="175">
        <v>42446</v>
      </c>
      <c r="C1418" s="313">
        <v>0.35138888888888892</v>
      </c>
      <c r="D1418" s="314">
        <v>1400540</v>
      </c>
    </row>
    <row r="1419" spans="1:4" x14ac:dyDescent="0.25">
      <c r="A1419" s="82" t="s">
        <v>18</v>
      </c>
      <c r="B1419" s="175">
        <v>42446</v>
      </c>
      <c r="C1419" s="313">
        <v>0.3527777777777778</v>
      </c>
      <c r="D1419" s="314">
        <v>992710</v>
      </c>
    </row>
    <row r="1420" spans="1:4" x14ac:dyDescent="0.25">
      <c r="A1420" s="82" t="s">
        <v>19</v>
      </c>
      <c r="B1420" s="175">
        <v>42446</v>
      </c>
      <c r="C1420" s="313">
        <v>0.35486111111111113</v>
      </c>
      <c r="D1420" s="314">
        <v>1442710</v>
      </c>
    </row>
    <row r="1421" spans="1:4" x14ac:dyDescent="0.25">
      <c r="A1421" s="82" t="s">
        <v>15</v>
      </c>
      <c r="B1421" s="175">
        <v>42446</v>
      </c>
      <c r="C1421" s="313">
        <v>0.47638888888888892</v>
      </c>
      <c r="D1421" s="314">
        <v>4042690</v>
      </c>
    </row>
    <row r="1422" spans="1:4" x14ac:dyDescent="0.25">
      <c r="A1422" s="82" t="s">
        <v>14</v>
      </c>
      <c r="B1422" s="175">
        <v>42446</v>
      </c>
      <c r="C1422" s="313">
        <v>0.3611111111111111</v>
      </c>
      <c r="D1422" s="314">
        <v>2186280</v>
      </c>
    </row>
    <row r="1423" spans="1:4" x14ac:dyDescent="0.25">
      <c r="A1423" s="82" t="s">
        <v>13</v>
      </c>
      <c r="B1423" s="175">
        <v>42446</v>
      </c>
      <c r="C1423" s="313">
        <v>0.36458333333333331</v>
      </c>
      <c r="D1423" s="314">
        <v>2284990</v>
      </c>
    </row>
    <row r="1424" spans="1:4" x14ac:dyDescent="0.25">
      <c r="A1424" s="82" t="s">
        <v>131</v>
      </c>
      <c r="B1424" s="175">
        <v>42446</v>
      </c>
      <c r="C1424" s="313">
        <v>0.47500000000000003</v>
      </c>
      <c r="D1424" s="314">
        <v>1299520</v>
      </c>
    </row>
    <row r="1425" spans="1:4" x14ac:dyDescent="0.25">
      <c r="A1425" s="159" t="s">
        <v>21</v>
      </c>
      <c r="B1425" s="39">
        <v>42450</v>
      </c>
      <c r="C1425" s="310">
        <v>0.35000000000000003</v>
      </c>
      <c r="D1425" s="311">
        <v>644071</v>
      </c>
    </row>
    <row r="1426" spans="1:4" x14ac:dyDescent="0.25">
      <c r="A1426" s="159" t="s">
        <v>22</v>
      </c>
      <c r="B1426" s="39">
        <v>42450</v>
      </c>
      <c r="C1426" s="310">
        <v>0.35138888888888892</v>
      </c>
      <c r="D1426" s="311">
        <v>812588</v>
      </c>
    </row>
    <row r="1427" spans="1:4" x14ac:dyDescent="0.25">
      <c r="A1427" s="159" t="s">
        <v>23</v>
      </c>
      <c r="B1427" s="39">
        <v>42450</v>
      </c>
      <c r="C1427" s="310">
        <v>0.35416666666666669</v>
      </c>
      <c r="D1427" s="316">
        <v>246985</v>
      </c>
    </row>
    <row r="1428" spans="1:4" x14ac:dyDescent="0.25">
      <c r="A1428" s="159" t="s">
        <v>24</v>
      </c>
      <c r="B1428" s="39">
        <v>42450</v>
      </c>
      <c r="C1428" s="310">
        <v>0.35555555555555557</v>
      </c>
      <c r="D1428" s="316">
        <v>630789</v>
      </c>
    </row>
    <row r="1429" spans="1:4" x14ac:dyDescent="0.25">
      <c r="A1429" s="159" t="s">
        <v>25</v>
      </c>
      <c r="B1429" s="39">
        <v>42450</v>
      </c>
      <c r="C1429" s="310">
        <v>0.35694444444444445</v>
      </c>
      <c r="D1429" s="316">
        <v>686463</v>
      </c>
    </row>
    <row r="1430" spans="1:4" x14ac:dyDescent="0.25">
      <c r="A1430" s="159" t="s">
        <v>27</v>
      </c>
      <c r="B1430" s="39">
        <v>42450</v>
      </c>
      <c r="C1430" s="310">
        <v>0.35833333333333334</v>
      </c>
      <c r="D1430" s="311">
        <v>797935</v>
      </c>
    </row>
    <row r="1431" spans="1:4" x14ac:dyDescent="0.25">
      <c r="A1431" s="159" t="s">
        <v>28</v>
      </c>
      <c r="B1431" s="39">
        <v>42450</v>
      </c>
      <c r="C1431" s="310">
        <v>0.35972222222222222</v>
      </c>
      <c r="D1431" s="311">
        <v>708507</v>
      </c>
    </row>
    <row r="1432" spans="1:4" x14ac:dyDescent="0.25">
      <c r="A1432" s="159" t="s">
        <v>29</v>
      </c>
      <c r="B1432" s="39">
        <v>42450</v>
      </c>
      <c r="C1432" s="310">
        <v>0.3611111111111111</v>
      </c>
      <c r="D1432" s="316">
        <v>172234</v>
      </c>
    </row>
    <row r="1433" spans="1:4" x14ac:dyDescent="0.25">
      <c r="A1433" s="82" t="s">
        <v>16</v>
      </c>
      <c r="B1433" s="175">
        <v>42450</v>
      </c>
      <c r="C1433" s="313">
        <v>0.36249999999999999</v>
      </c>
      <c r="D1433" s="314">
        <v>1000100</v>
      </c>
    </row>
    <row r="1434" spans="1:4" x14ac:dyDescent="0.25">
      <c r="A1434" s="82" t="s">
        <v>17</v>
      </c>
      <c r="B1434" s="175">
        <v>42450</v>
      </c>
      <c r="C1434" s="313">
        <v>0.36388888888888887</v>
      </c>
      <c r="D1434" s="314">
        <v>1419390</v>
      </c>
    </row>
    <row r="1435" spans="1:4" x14ac:dyDescent="0.25">
      <c r="A1435" s="82" t="s">
        <v>18</v>
      </c>
      <c r="B1435" s="175">
        <v>42450</v>
      </c>
      <c r="C1435" s="313">
        <v>0.36527777777777781</v>
      </c>
      <c r="D1435" s="314">
        <v>1001900</v>
      </c>
    </row>
    <row r="1436" spans="1:4" x14ac:dyDescent="0.25">
      <c r="A1436" s="82" t="s">
        <v>19</v>
      </c>
      <c r="B1436" s="175">
        <v>42450</v>
      </c>
      <c r="C1436" s="313">
        <v>0.36736111111111108</v>
      </c>
      <c r="D1436" s="314">
        <v>1462520</v>
      </c>
    </row>
    <row r="1437" spans="1:4" x14ac:dyDescent="0.25">
      <c r="A1437" s="82" t="s">
        <v>15</v>
      </c>
      <c r="B1437" s="175">
        <v>42450</v>
      </c>
      <c r="C1437" s="313">
        <v>0.44305555555555554</v>
      </c>
      <c r="D1437" s="314">
        <v>4112810</v>
      </c>
    </row>
    <row r="1438" spans="1:4" x14ac:dyDescent="0.25">
      <c r="A1438" s="82" t="s">
        <v>14</v>
      </c>
      <c r="B1438" s="175">
        <v>42450</v>
      </c>
      <c r="C1438" s="313">
        <v>0.37291666666666662</v>
      </c>
      <c r="D1438" s="314">
        <v>2217340</v>
      </c>
    </row>
    <row r="1439" spans="1:4" x14ac:dyDescent="0.25">
      <c r="A1439" s="82" t="s">
        <v>13</v>
      </c>
      <c r="B1439" s="175">
        <v>42450</v>
      </c>
      <c r="C1439" s="313">
        <v>0.37777777777777777</v>
      </c>
      <c r="D1439" s="314">
        <v>2311220</v>
      </c>
    </row>
    <row r="1440" spans="1:4" x14ac:dyDescent="0.25">
      <c r="A1440" s="82" t="s">
        <v>131</v>
      </c>
      <c r="B1440" s="175">
        <v>42450</v>
      </c>
      <c r="C1440" s="313">
        <v>0.44791666666666669</v>
      </c>
      <c r="D1440" s="314">
        <v>1355290</v>
      </c>
    </row>
    <row r="1441" spans="1:4" x14ac:dyDescent="0.25">
      <c r="A1441" s="159" t="s">
        <v>21</v>
      </c>
      <c r="B1441" s="39">
        <v>42453</v>
      </c>
      <c r="C1441" s="310">
        <v>0.64930555555555558</v>
      </c>
      <c r="D1441" s="311">
        <v>644071</v>
      </c>
    </row>
    <row r="1442" spans="1:4" x14ac:dyDescent="0.25">
      <c r="A1442" s="159" t="s">
        <v>22</v>
      </c>
      <c r="B1442" s="39">
        <v>42453</v>
      </c>
      <c r="C1442" s="310">
        <v>0.65</v>
      </c>
      <c r="D1442" s="311">
        <v>823381</v>
      </c>
    </row>
    <row r="1443" spans="1:4" x14ac:dyDescent="0.25">
      <c r="A1443" s="159" t="s">
        <v>23</v>
      </c>
      <c r="B1443" s="39">
        <v>42453</v>
      </c>
      <c r="C1443" s="310">
        <v>0.65069444444444446</v>
      </c>
      <c r="D1443" s="316">
        <v>264142</v>
      </c>
    </row>
    <row r="1444" spans="1:4" x14ac:dyDescent="0.25">
      <c r="A1444" s="159" t="s">
        <v>24</v>
      </c>
      <c r="B1444" s="39">
        <v>42453</v>
      </c>
      <c r="C1444" s="310">
        <v>0.65138888888888891</v>
      </c>
      <c r="D1444" s="316">
        <v>637654</v>
      </c>
    </row>
    <row r="1445" spans="1:4" x14ac:dyDescent="0.25">
      <c r="A1445" s="159" t="s">
        <v>25</v>
      </c>
      <c r="B1445" s="39">
        <v>42453</v>
      </c>
      <c r="C1445" s="310">
        <v>0.65277777777777779</v>
      </c>
      <c r="D1445" s="316">
        <v>687345</v>
      </c>
    </row>
    <row r="1446" spans="1:4" x14ac:dyDescent="0.25">
      <c r="A1446" s="159" t="s">
        <v>27</v>
      </c>
      <c r="B1446" s="39">
        <v>42453</v>
      </c>
      <c r="C1446" s="310">
        <v>0.65555555555555556</v>
      </c>
      <c r="D1446" s="311">
        <v>805275</v>
      </c>
    </row>
    <row r="1447" spans="1:4" x14ac:dyDescent="0.25">
      <c r="A1447" s="159" t="s">
        <v>28</v>
      </c>
      <c r="B1447" s="39">
        <v>42453</v>
      </c>
      <c r="C1447" s="310">
        <v>0.65625</v>
      </c>
      <c r="D1447" s="311">
        <v>716849</v>
      </c>
    </row>
    <row r="1448" spans="1:4" x14ac:dyDescent="0.25">
      <c r="A1448" s="159" t="s">
        <v>29</v>
      </c>
      <c r="B1448" s="39">
        <v>42453</v>
      </c>
      <c r="C1448" s="310">
        <v>0.65694444444444444</v>
      </c>
      <c r="D1448" s="316">
        <v>190258</v>
      </c>
    </row>
    <row r="1449" spans="1:4" x14ac:dyDescent="0.25">
      <c r="A1449" s="82" t="s">
        <v>16</v>
      </c>
      <c r="B1449" s="175">
        <v>42453</v>
      </c>
      <c r="C1449" s="313">
        <v>0.65763888888888888</v>
      </c>
      <c r="D1449" s="314">
        <v>1006750</v>
      </c>
    </row>
    <row r="1450" spans="1:4" x14ac:dyDescent="0.25">
      <c r="A1450" s="82" t="s">
        <v>17</v>
      </c>
      <c r="B1450" s="175">
        <v>42453</v>
      </c>
      <c r="C1450" s="313">
        <v>0.65833333333333333</v>
      </c>
      <c r="D1450" s="314">
        <v>1432840</v>
      </c>
    </row>
    <row r="1451" spans="1:4" x14ac:dyDescent="0.25">
      <c r="A1451" s="82" t="s">
        <v>18</v>
      </c>
      <c r="B1451" s="175">
        <v>42453</v>
      </c>
      <c r="C1451" s="313">
        <v>0.65902777777777777</v>
      </c>
      <c r="D1451" s="314">
        <v>1009210</v>
      </c>
    </row>
    <row r="1452" spans="1:4" x14ac:dyDescent="0.25">
      <c r="A1452" s="82" t="s">
        <v>19</v>
      </c>
      <c r="B1452" s="175">
        <v>42453</v>
      </c>
      <c r="C1452" s="313">
        <v>0.65972222222222221</v>
      </c>
      <c r="D1452" s="314">
        <v>1477820</v>
      </c>
    </row>
    <row r="1453" spans="1:4" x14ac:dyDescent="0.25">
      <c r="A1453" s="82" t="s">
        <v>15</v>
      </c>
      <c r="B1453" s="175">
        <v>42453</v>
      </c>
      <c r="C1453" s="313">
        <v>0.62222222222222223</v>
      </c>
      <c r="D1453" s="314">
        <v>4158250</v>
      </c>
    </row>
    <row r="1454" spans="1:4" x14ac:dyDescent="0.25">
      <c r="A1454" s="82" t="s">
        <v>14</v>
      </c>
      <c r="B1454" s="175">
        <v>42453</v>
      </c>
      <c r="C1454" s="313">
        <v>0.66249999999999998</v>
      </c>
      <c r="D1454" s="314">
        <v>2243650</v>
      </c>
    </row>
    <row r="1455" spans="1:4" x14ac:dyDescent="0.25">
      <c r="A1455" s="82" t="s">
        <v>13</v>
      </c>
      <c r="B1455" s="175">
        <v>42453</v>
      </c>
      <c r="C1455" s="313">
        <v>0.6645833333333333</v>
      </c>
      <c r="D1455" s="314">
        <v>2329080</v>
      </c>
    </row>
    <row r="1456" spans="1:4" x14ac:dyDescent="0.25">
      <c r="A1456" s="82" t="s">
        <v>131</v>
      </c>
      <c r="B1456" s="175">
        <v>42453</v>
      </c>
      <c r="C1456" s="313">
        <v>0.62361111111111112</v>
      </c>
      <c r="D1456" s="314">
        <v>1397210</v>
      </c>
    </row>
    <row r="1457" spans="1:4" x14ac:dyDescent="0.25">
      <c r="A1457" s="159" t="s">
        <v>21</v>
      </c>
      <c r="B1457" s="39">
        <v>42457</v>
      </c>
      <c r="C1457" s="310">
        <v>0.69374999999999998</v>
      </c>
      <c r="D1457" s="311">
        <v>644086</v>
      </c>
    </row>
    <row r="1458" spans="1:4" x14ac:dyDescent="0.25">
      <c r="A1458" s="159" t="s">
        <v>22</v>
      </c>
      <c r="B1458" s="39">
        <v>42457</v>
      </c>
      <c r="C1458" s="310">
        <v>0.69444444444444453</v>
      </c>
      <c r="D1458" s="311">
        <v>831868</v>
      </c>
    </row>
    <row r="1459" spans="1:4" x14ac:dyDescent="0.25">
      <c r="A1459" s="159" t="s">
        <v>23</v>
      </c>
      <c r="B1459" s="39">
        <v>42457</v>
      </c>
      <c r="C1459" s="310">
        <v>0.69513888888888886</v>
      </c>
      <c r="D1459" s="316">
        <v>274004</v>
      </c>
    </row>
    <row r="1460" spans="1:4" x14ac:dyDescent="0.25">
      <c r="A1460" s="159" t="s">
        <v>24</v>
      </c>
      <c r="B1460" s="39">
        <v>42457</v>
      </c>
      <c r="C1460" s="310">
        <v>0.6972222222222223</v>
      </c>
      <c r="D1460" s="316">
        <v>643206</v>
      </c>
    </row>
    <row r="1461" spans="1:4" x14ac:dyDescent="0.25">
      <c r="A1461" s="159" t="s">
        <v>25</v>
      </c>
      <c r="B1461" s="39">
        <v>42457</v>
      </c>
      <c r="C1461" s="310">
        <v>0.69791666666666663</v>
      </c>
      <c r="D1461" s="316">
        <v>688492</v>
      </c>
    </row>
    <row r="1462" spans="1:4" x14ac:dyDescent="0.25">
      <c r="A1462" s="159" t="s">
        <v>27</v>
      </c>
      <c r="B1462" s="39">
        <v>42457</v>
      </c>
      <c r="C1462" s="310">
        <v>0.69861111111111107</v>
      </c>
      <c r="D1462" s="311">
        <v>808366</v>
      </c>
    </row>
    <row r="1463" spans="1:4" x14ac:dyDescent="0.25">
      <c r="A1463" s="159" t="s">
        <v>28</v>
      </c>
      <c r="B1463" s="39">
        <v>42457</v>
      </c>
      <c r="C1463" s="310">
        <v>0.70000000000000007</v>
      </c>
      <c r="D1463" s="311">
        <v>724395</v>
      </c>
    </row>
    <row r="1464" spans="1:4" x14ac:dyDescent="0.25">
      <c r="A1464" s="159" t="s">
        <v>29</v>
      </c>
      <c r="B1464" s="39">
        <v>42457</v>
      </c>
      <c r="C1464" s="310">
        <v>0.7006944444444444</v>
      </c>
      <c r="D1464" s="316">
        <v>203721</v>
      </c>
    </row>
    <row r="1465" spans="1:4" x14ac:dyDescent="0.25">
      <c r="A1465" s="82" t="s">
        <v>16</v>
      </c>
      <c r="B1465" s="175">
        <v>42457</v>
      </c>
      <c r="C1465" s="313">
        <v>0.69097222222222221</v>
      </c>
      <c r="D1465" s="314">
        <v>1015080</v>
      </c>
    </row>
    <row r="1466" spans="1:4" x14ac:dyDescent="0.25">
      <c r="A1466" s="82" t="s">
        <v>17</v>
      </c>
      <c r="B1466" s="175">
        <v>42457</v>
      </c>
      <c r="C1466" s="313">
        <v>0.69166666666666676</v>
      </c>
      <c r="D1466" s="314">
        <v>1449170</v>
      </c>
    </row>
    <row r="1467" spans="1:4" x14ac:dyDescent="0.25">
      <c r="A1467" s="82" t="s">
        <v>18</v>
      </c>
      <c r="B1467" s="175">
        <v>42457</v>
      </c>
      <c r="C1467" s="313">
        <v>0.69236111111111109</v>
      </c>
      <c r="D1467" s="314">
        <v>1017830</v>
      </c>
    </row>
    <row r="1468" spans="1:4" x14ac:dyDescent="0.25">
      <c r="A1468" s="82" t="s">
        <v>19</v>
      </c>
      <c r="B1468" s="175">
        <v>42457</v>
      </c>
      <c r="C1468" s="313">
        <v>0.69305555555555554</v>
      </c>
      <c r="D1468" s="314">
        <v>1496400</v>
      </c>
    </row>
    <row r="1469" spans="1:4" x14ac:dyDescent="0.25">
      <c r="A1469" s="82" t="s">
        <v>15</v>
      </c>
      <c r="B1469" s="175">
        <v>42457</v>
      </c>
      <c r="C1469" s="313">
        <v>0.67361111111111116</v>
      </c>
      <c r="D1469" s="314">
        <v>4195890</v>
      </c>
    </row>
    <row r="1470" spans="1:4" x14ac:dyDescent="0.25">
      <c r="A1470" s="82" t="s">
        <v>14</v>
      </c>
      <c r="B1470" s="175">
        <v>42457</v>
      </c>
      <c r="C1470" s="313">
        <v>0.70694444444444438</v>
      </c>
      <c r="D1470" s="314">
        <v>2275690</v>
      </c>
    </row>
    <row r="1471" spans="1:4" x14ac:dyDescent="0.25">
      <c r="A1471" s="82" t="s">
        <v>13</v>
      </c>
      <c r="B1471" s="175">
        <v>42457</v>
      </c>
      <c r="C1471" s="313">
        <v>0.71319444444444446</v>
      </c>
      <c r="D1471" s="314">
        <v>2349360</v>
      </c>
    </row>
    <row r="1472" spans="1:4" x14ac:dyDescent="0.25">
      <c r="A1472" s="82" t="s">
        <v>131</v>
      </c>
      <c r="B1472" s="175">
        <v>42457</v>
      </c>
      <c r="C1472" s="313">
        <v>0.67708333333333337</v>
      </c>
      <c r="D1472" s="314">
        <v>1449220</v>
      </c>
    </row>
    <row r="1473" spans="1:4" x14ac:dyDescent="0.25">
      <c r="A1473" s="159" t="s">
        <v>21</v>
      </c>
      <c r="B1473" s="39">
        <v>42459</v>
      </c>
      <c r="C1473" s="310">
        <v>0.38541666666666669</v>
      </c>
      <c r="D1473" s="316">
        <v>649108</v>
      </c>
    </row>
    <row r="1474" spans="1:4" x14ac:dyDescent="0.25">
      <c r="A1474" s="159" t="s">
        <v>22</v>
      </c>
      <c r="B1474" s="39">
        <v>42459</v>
      </c>
      <c r="C1474" s="310">
        <v>0.38611111111111113</v>
      </c>
      <c r="D1474" s="316">
        <v>844668</v>
      </c>
    </row>
    <row r="1475" spans="1:4" x14ac:dyDescent="0.25">
      <c r="A1475" s="159" t="s">
        <v>23</v>
      </c>
      <c r="B1475" s="39">
        <v>42459</v>
      </c>
      <c r="C1475" s="310">
        <v>0.38611111111111113</v>
      </c>
      <c r="D1475" s="316">
        <v>285840</v>
      </c>
    </row>
    <row r="1476" spans="1:4" x14ac:dyDescent="0.25">
      <c r="A1476" s="159" t="s">
        <v>24</v>
      </c>
      <c r="B1476" s="39">
        <v>42459</v>
      </c>
      <c r="C1476" s="310">
        <v>0.38680555555555557</v>
      </c>
      <c r="D1476" s="316">
        <v>647534</v>
      </c>
    </row>
    <row r="1477" spans="1:4" x14ac:dyDescent="0.25">
      <c r="A1477" s="159" t="s">
        <v>25</v>
      </c>
      <c r="B1477" s="39">
        <v>42459</v>
      </c>
      <c r="C1477" s="310">
        <v>0.38750000000000001</v>
      </c>
      <c r="D1477" s="316">
        <v>690645</v>
      </c>
    </row>
    <row r="1478" spans="1:4" x14ac:dyDescent="0.25">
      <c r="A1478" s="159" t="s">
        <v>27</v>
      </c>
      <c r="B1478" s="39">
        <v>42459</v>
      </c>
      <c r="C1478" s="310">
        <v>0.38750000000000001</v>
      </c>
      <c r="D1478" s="316">
        <v>813156</v>
      </c>
    </row>
    <row r="1479" spans="1:4" x14ac:dyDescent="0.25">
      <c r="A1479" s="159" t="s">
        <v>28</v>
      </c>
      <c r="B1479" s="39">
        <v>42459</v>
      </c>
      <c r="C1479" s="310">
        <v>0.39027777777777778</v>
      </c>
      <c r="D1479" s="316">
        <v>733453</v>
      </c>
    </row>
    <row r="1480" spans="1:4" x14ac:dyDescent="0.25">
      <c r="A1480" s="159" t="s">
        <v>29</v>
      </c>
      <c r="B1480" s="39">
        <v>42459</v>
      </c>
      <c r="C1480" s="310">
        <v>0.39097222222222222</v>
      </c>
      <c r="D1480" s="316">
        <v>213528</v>
      </c>
    </row>
    <row r="1481" spans="1:4" x14ac:dyDescent="0.25">
      <c r="A1481" s="82" t="s">
        <v>16</v>
      </c>
      <c r="B1481" s="175">
        <v>42459</v>
      </c>
      <c r="C1481" s="313">
        <v>0.39166666666666666</v>
      </c>
      <c r="D1481" s="314">
        <v>1020770</v>
      </c>
    </row>
    <row r="1482" spans="1:4" x14ac:dyDescent="0.25">
      <c r="A1482" s="82" t="s">
        <v>17</v>
      </c>
      <c r="B1482" s="175">
        <v>42459</v>
      </c>
      <c r="C1482" s="313">
        <v>0.39305555555555555</v>
      </c>
      <c r="D1482" s="314">
        <v>1460000</v>
      </c>
    </row>
    <row r="1483" spans="1:4" x14ac:dyDescent="0.25">
      <c r="A1483" s="82" t="s">
        <v>18</v>
      </c>
      <c r="B1483" s="175">
        <v>42459</v>
      </c>
      <c r="C1483" s="313">
        <v>0.39374999999999999</v>
      </c>
      <c r="D1483" s="314">
        <v>1023570</v>
      </c>
    </row>
    <row r="1484" spans="1:4" x14ac:dyDescent="0.25">
      <c r="A1484" s="82" t="s">
        <v>19</v>
      </c>
      <c r="B1484" s="175">
        <v>42459</v>
      </c>
      <c r="C1484" s="313">
        <v>0.39513888888888887</v>
      </c>
      <c r="D1484" s="314">
        <v>1508900</v>
      </c>
    </row>
    <row r="1485" spans="1:4" x14ac:dyDescent="0.25">
      <c r="A1485" s="82" t="s">
        <v>15</v>
      </c>
      <c r="B1485" s="175">
        <v>42459</v>
      </c>
      <c r="C1485" s="313">
        <v>0.44930555555555557</v>
      </c>
      <c r="D1485" s="314">
        <v>4232730</v>
      </c>
    </row>
    <row r="1486" spans="1:4" x14ac:dyDescent="0.25">
      <c r="A1486" s="82" t="s">
        <v>14</v>
      </c>
      <c r="B1486" s="175">
        <v>42459</v>
      </c>
      <c r="C1486" s="313">
        <v>0.40069444444444446</v>
      </c>
      <c r="D1486" s="314">
        <v>2297970</v>
      </c>
    </row>
    <row r="1487" spans="1:4" x14ac:dyDescent="0.25">
      <c r="A1487" s="82" t="s">
        <v>13</v>
      </c>
      <c r="B1487" s="175">
        <v>42459</v>
      </c>
      <c r="C1487" s="313">
        <v>0.40625</v>
      </c>
      <c r="D1487" s="314">
        <v>2362840</v>
      </c>
    </row>
    <row r="1488" spans="1:4" x14ac:dyDescent="0.25">
      <c r="A1488" s="82" t="s">
        <v>131</v>
      </c>
      <c r="B1488" s="175">
        <v>42459</v>
      </c>
      <c r="C1488" s="313">
        <v>0.44791666666666669</v>
      </c>
      <c r="D1488" s="314">
        <v>1485500</v>
      </c>
    </row>
  </sheetData>
  <autoFilter ref="A1:H77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J1489"/>
  <sheetViews>
    <sheetView workbookViewId="0">
      <pane ySplit="1" topLeftCell="A1457" activePane="bottomLeft" state="frozen"/>
      <selection activeCell="D493" sqref="D493"/>
      <selection pane="bottomLeft" activeCell="I1472" sqref="I1472"/>
    </sheetView>
  </sheetViews>
  <sheetFormatPr defaultRowHeight="15" x14ac:dyDescent="0.25"/>
  <cols>
    <col min="1" max="1" width="12.5703125" style="82" customWidth="1"/>
    <col min="2" max="2" width="10.5703125" style="82" bestFit="1" customWidth="1"/>
    <col min="3" max="3" width="10.5703125" style="82" customWidth="1"/>
    <col min="4" max="4" width="18.5703125" style="314" customWidth="1"/>
    <col min="5" max="5" width="47.42578125" style="312" customWidth="1"/>
  </cols>
  <sheetData>
    <row r="1" spans="1:10" x14ac:dyDescent="0.25">
      <c r="A1" s="336" t="s">
        <v>7</v>
      </c>
      <c r="B1" s="336" t="s">
        <v>8</v>
      </c>
      <c r="C1" s="336" t="s">
        <v>9</v>
      </c>
      <c r="D1" s="337" t="s">
        <v>122</v>
      </c>
      <c r="E1" s="336" t="s">
        <v>123</v>
      </c>
      <c r="F1" s="336" t="s">
        <v>103</v>
      </c>
    </row>
    <row r="2" spans="1:10" x14ac:dyDescent="0.25">
      <c r="A2" s="338" t="s">
        <v>21</v>
      </c>
      <c r="B2" s="339">
        <v>42170</v>
      </c>
      <c r="C2" s="340">
        <v>0.6958333333333333</v>
      </c>
      <c r="D2" s="341">
        <v>173462</v>
      </c>
      <c r="E2" s="342"/>
      <c r="F2" s="343">
        <v>1</v>
      </c>
    </row>
    <row r="3" spans="1:10" x14ac:dyDescent="0.25">
      <c r="A3" s="338" t="s">
        <v>21</v>
      </c>
      <c r="B3" s="339">
        <v>42174</v>
      </c>
      <c r="C3" s="340">
        <v>0.52777777777777779</v>
      </c>
      <c r="D3" s="341">
        <v>173882</v>
      </c>
      <c r="E3" s="342"/>
      <c r="F3" s="343"/>
    </row>
    <row r="4" spans="1:10" x14ac:dyDescent="0.25">
      <c r="A4" s="338" t="s">
        <v>21</v>
      </c>
      <c r="B4" s="339">
        <v>42174</v>
      </c>
      <c r="C4" s="340">
        <v>0.60416666666666663</v>
      </c>
      <c r="D4" s="341">
        <v>173882</v>
      </c>
      <c r="E4" s="342" t="s">
        <v>124</v>
      </c>
      <c r="F4" s="343"/>
    </row>
    <row r="5" spans="1:10" x14ac:dyDescent="0.25">
      <c r="A5" s="338" t="s">
        <v>21</v>
      </c>
      <c r="B5" s="339">
        <v>42175</v>
      </c>
      <c r="C5" s="340">
        <v>0.43472222222222223</v>
      </c>
      <c r="D5" s="341">
        <v>181065</v>
      </c>
      <c r="E5" s="342"/>
      <c r="F5" s="343"/>
    </row>
    <row r="6" spans="1:10" x14ac:dyDescent="0.25">
      <c r="A6" s="344" t="s">
        <v>21</v>
      </c>
      <c r="B6" s="345">
        <v>42177</v>
      </c>
      <c r="C6" s="346">
        <v>0.52222222222222225</v>
      </c>
      <c r="D6" s="347">
        <v>198367</v>
      </c>
      <c r="E6" s="348"/>
      <c r="F6" s="349">
        <v>2</v>
      </c>
    </row>
    <row r="7" spans="1:10" x14ac:dyDescent="0.25">
      <c r="A7" s="344" t="s">
        <v>21</v>
      </c>
      <c r="B7" s="345">
        <v>42178</v>
      </c>
      <c r="C7" s="346">
        <v>0.59305555555555556</v>
      </c>
      <c r="D7" s="347">
        <v>201450</v>
      </c>
      <c r="E7" s="348"/>
      <c r="F7" s="349"/>
    </row>
    <row r="8" spans="1:10" x14ac:dyDescent="0.25">
      <c r="A8" s="344" t="s">
        <v>21</v>
      </c>
      <c r="B8" s="345">
        <v>42179</v>
      </c>
      <c r="C8" s="346">
        <v>0.4236111111111111</v>
      </c>
      <c r="D8" s="347">
        <v>205816</v>
      </c>
      <c r="E8" s="348"/>
      <c r="F8" s="349"/>
    </row>
    <row r="9" spans="1:10" x14ac:dyDescent="0.25">
      <c r="A9" s="338" t="s">
        <v>21</v>
      </c>
      <c r="B9" s="339">
        <v>42183</v>
      </c>
      <c r="C9" s="340">
        <v>0.81805555555555554</v>
      </c>
      <c r="D9" s="341">
        <v>221238</v>
      </c>
      <c r="E9" s="342"/>
      <c r="F9" s="343">
        <v>3</v>
      </c>
    </row>
    <row r="10" spans="1:10" x14ac:dyDescent="0.25">
      <c r="A10" s="338" t="s">
        <v>21</v>
      </c>
      <c r="B10" s="339">
        <v>42184</v>
      </c>
      <c r="C10" s="340">
        <v>0.70277777777777783</v>
      </c>
      <c r="D10" s="341">
        <v>228460</v>
      </c>
      <c r="E10" s="342"/>
      <c r="F10" s="343"/>
    </row>
    <row r="11" spans="1:10" x14ac:dyDescent="0.25">
      <c r="A11" s="338" t="s">
        <v>21</v>
      </c>
      <c r="B11" s="339">
        <v>42185</v>
      </c>
      <c r="C11" s="340">
        <v>0.67708333333333337</v>
      </c>
      <c r="D11" s="341">
        <v>236467</v>
      </c>
      <c r="E11" s="342"/>
      <c r="F11" s="343"/>
    </row>
    <row r="12" spans="1:10" x14ac:dyDescent="0.25">
      <c r="A12" s="338" t="s">
        <v>21</v>
      </c>
      <c r="B12" s="339">
        <v>42186</v>
      </c>
      <c r="C12" s="340">
        <v>0.42499999999999999</v>
      </c>
      <c r="D12" s="341">
        <v>242438</v>
      </c>
      <c r="E12" s="342"/>
      <c r="F12" s="343"/>
    </row>
    <row r="13" spans="1:10" x14ac:dyDescent="0.25">
      <c r="A13" s="338" t="s">
        <v>21</v>
      </c>
      <c r="B13" s="339">
        <v>42187</v>
      </c>
      <c r="C13" s="340">
        <v>0.65972222222222221</v>
      </c>
      <c r="D13" s="341">
        <v>250838</v>
      </c>
      <c r="E13" s="342"/>
      <c r="F13" s="343"/>
      <c r="J13" t="s">
        <v>64</v>
      </c>
    </row>
    <row r="14" spans="1:10" x14ac:dyDescent="0.25">
      <c r="A14" s="344" t="s">
        <v>21</v>
      </c>
      <c r="B14" s="345">
        <v>42191</v>
      </c>
      <c r="C14" s="346">
        <v>0.39583333333333331</v>
      </c>
      <c r="D14" s="347"/>
      <c r="E14" s="348" t="s">
        <v>125</v>
      </c>
      <c r="F14" s="349">
        <v>4</v>
      </c>
    </row>
    <row r="15" spans="1:10" x14ac:dyDescent="0.25">
      <c r="A15" s="338" t="s">
        <v>21</v>
      </c>
      <c r="B15" s="339">
        <v>42198</v>
      </c>
      <c r="C15" s="338"/>
      <c r="D15" s="341">
        <v>250838</v>
      </c>
      <c r="E15" s="342" t="s">
        <v>126</v>
      </c>
      <c r="F15" s="343">
        <v>5</v>
      </c>
    </row>
    <row r="16" spans="1:10" x14ac:dyDescent="0.25">
      <c r="A16" s="338" t="s">
        <v>21</v>
      </c>
      <c r="B16" s="339">
        <v>42200</v>
      </c>
      <c r="C16" s="338"/>
      <c r="D16" s="341">
        <v>263922</v>
      </c>
      <c r="E16" s="342" t="s">
        <v>126</v>
      </c>
      <c r="F16" s="343"/>
    </row>
    <row r="17" spans="1:6" x14ac:dyDescent="0.25">
      <c r="A17" s="338" t="s">
        <v>21</v>
      </c>
      <c r="B17" s="339">
        <v>42202</v>
      </c>
      <c r="C17" s="340">
        <v>0.61249999999999993</v>
      </c>
      <c r="D17" s="341">
        <v>263922</v>
      </c>
      <c r="E17" s="342"/>
      <c r="F17" s="343"/>
    </row>
    <row r="18" spans="1:6" x14ac:dyDescent="0.25">
      <c r="A18" s="344" t="s">
        <v>21</v>
      </c>
      <c r="B18" s="345">
        <v>42204</v>
      </c>
      <c r="C18" s="346">
        <v>0.68611111111111101</v>
      </c>
      <c r="D18" s="347">
        <v>276704</v>
      </c>
      <c r="E18" s="348"/>
      <c r="F18" s="349">
        <v>6</v>
      </c>
    </row>
    <row r="19" spans="1:6" x14ac:dyDescent="0.25">
      <c r="A19" s="344" t="s">
        <v>21</v>
      </c>
      <c r="B19" s="345">
        <v>42205</v>
      </c>
      <c r="C19" s="346">
        <v>0.37291666666666662</v>
      </c>
      <c r="D19" s="347">
        <v>282270</v>
      </c>
      <c r="E19" s="348"/>
      <c r="F19" s="349"/>
    </row>
    <row r="20" spans="1:6" x14ac:dyDescent="0.25">
      <c r="A20" s="344" t="s">
        <v>21</v>
      </c>
      <c r="B20" s="345">
        <v>42207</v>
      </c>
      <c r="C20" s="346">
        <v>0.66875000000000007</v>
      </c>
      <c r="D20" s="347">
        <v>285537</v>
      </c>
      <c r="E20" s="348"/>
      <c r="F20" s="349"/>
    </row>
    <row r="21" spans="1:6" x14ac:dyDescent="0.25">
      <c r="A21" s="344" t="s">
        <v>21</v>
      </c>
      <c r="B21" s="345">
        <v>42209</v>
      </c>
      <c r="C21" s="346">
        <v>0.4548611111111111</v>
      </c>
      <c r="D21" s="347">
        <v>294209</v>
      </c>
      <c r="E21" s="348"/>
      <c r="F21" s="349"/>
    </row>
    <row r="22" spans="1:6" x14ac:dyDescent="0.25">
      <c r="A22" s="338" t="s">
        <v>21</v>
      </c>
      <c r="B22" s="339">
        <v>42212</v>
      </c>
      <c r="C22" s="340">
        <v>0.40486111111111112</v>
      </c>
      <c r="D22" s="341">
        <v>296553</v>
      </c>
      <c r="E22" s="342"/>
      <c r="F22" s="343">
        <v>7</v>
      </c>
    </row>
    <row r="23" spans="1:6" x14ac:dyDescent="0.25">
      <c r="A23" s="338" t="s">
        <v>21</v>
      </c>
      <c r="B23" s="339">
        <v>42214</v>
      </c>
      <c r="C23" s="340">
        <v>0.66736111111111107</v>
      </c>
      <c r="D23" s="341">
        <v>303139</v>
      </c>
      <c r="E23" s="342"/>
      <c r="F23" s="343"/>
    </row>
    <row r="24" spans="1:6" x14ac:dyDescent="0.25">
      <c r="A24" s="338" t="s">
        <v>21</v>
      </c>
      <c r="B24" s="339">
        <v>42215</v>
      </c>
      <c r="C24" s="340">
        <v>0.625</v>
      </c>
      <c r="D24" s="341">
        <v>303144</v>
      </c>
      <c r="E24" s="342"/>
      <c r="F24" s="343"/>
    </row>
    <row r="25" spans="1:6" x14ac:dyDescent="0.25">
      <c r="A25" s="338" t="s">
        <v>21</v>
      </c>
      <c r="B25" s="339">
        <v>42216</v>
      </c>
      <c r="C25" s="340">
        <v>0.52638888888888891</v>
      </c>
      <c r="D25" s="341">
        <v>303694</v>
      </c>
      <c r="E25" s="342"/>
      <c r="F25" s="343"/>
    </row>
    <row r="26" spans="1:6" x14ac:dyDescent="0.25">
      <c r="A26" s="344" t="s">
        <v>21</v>
      </c>
      <c r="B26" s="345">
        <v>42219</v>
      </c>
      <c r="C26" s="346">
        <v>0.44305555555555554</v>
      </c>
      <c r="D26" s="347">
        <v>308084</v>
      </c>
      <c r="E26" s="348"/>
      <c r="F26" s="349">
        <v>8</v>
      </c>
    </row>
    <row r="27" spans="1:6" x14ac:dyDescent="0.25">
      <c r="A27" s="344" t="s">
        <v>21</v>
      </c>
      <c r="B27" s="345">
        <v>42220</v>
      </c>
      <c r="C27" s="346">
        <v>0.54097222222222219</v>
      </c>
      <c r="D27" s="347">
        <v>309182</v>
      </c>
      <c r="E27" s="348"/>
      <c r="F27" s="349"/>
    </row>
    <row r="28" spans="1:6" x14ac:dyDescent="0.25">
      <c r="A28" s="344" t="s">
        <v>21</v>
      </c>
      <c r="B28" s="345">
        <v>42221</v>
      </c>
      <c r="C28" s="346">
        <v>0.4152777777777778</v>
      </c>
      <c r="D28" s="347">
        <v>311281</v>
      </c>
      <c r="E28" s="348"/>
      <c r="F28" s="349"/>
    </row>
    <row r="29" spans="1:6" x14ac:dyDescent="0.25">
      <c r="A29" s="344" t="s">
        <v>21</v>
      </c>
      <c r="B29" s="345">
        <v>42223</v>
      </c>
      <c r="C29" s="346">
        <v>0.35833333333333334</v>
      </c>
      <c r="D29" s="347">
        <v>315607</v>
      </c>
      <c r="E29" s="348"/>
      <c r="F29" s="349"/>
    </row>
    <row r="30" spans="1:6" x14ac:dyDescent="0.25">
      <c r="A30" s="344" t="s">
        <v>21</v>
      </c>
      <c r="B30" s="345">
        <v>42224</v>
      </c>
      <c r="C30" s="346">
        <v>0.3263888888888889</v>
      </c>
      <c r="D30" s="347">
        <v>316346</v>
      </c>
      <c r="E30" s="348"/>
      <c r="F30" s="349"/>
    </row>
    <row r="31" spans="1:6" x14ac:dyDescent="0.25">
      <c r="A31" s="338" t="s">
        <v>21</v>
      </c>
      <c r="B31" s="339">
        <v>42226</v>
      </c>
      <c r="C31" s="340">
        <v>0.57916666666666672</v>
      </c>
      <c r="D31" s="341">
        <v>318427</v>
      </c>
      <c r="E31" s="342"/>
      <c r="F31" s="343">
        <v>9</v>
      </c>
    </row>
    <row r="32" spans="1:6" x14ac:dyDescent="0.25">
      <c r="A32" s="338" t="s">
        <v>21</v>
      </c>
      <c r="B32" s="339">
        <v>42228</v>
      </c>
      <c r="C32" s="340">
        <v>0.35069444444444442</v>
      </c>
      <c r="D32" s="341">
        <v>322994</v>
      </c>
      <c r="E32" s="342"/>
      <c r="F32" s="343"/>
    </row>
    <row r="33" spans="1:6" x14ac:dyDescent="0.25">
      <c r="A33" s="338" t="s">
        <v>21</v>
      </c>
      <c r="B33" s="339">
        <v>42230</v>
      </c>
      <c r="C33" s="340">
        <v>0.44375000000000003</v>
      </c>
      <c r="D33" s="341">
        <v>330367</v>
      </c>
      <c r="E33" s="342"/>
      <c r="F33" s="343"/>
    </row>
    <row r="34" spans="1:6" x14ac:dyDescent="0.25">
      <c r="A34" s="344" t="s">
        <v>21</v>
      </c>
      <c r="B34" s="345">
        <v>42233</v>
      </c>
      <c r="C34" s="346">
        <v>0.42152777777777778</v>
      </c>
      <c r="D34" s="347">
        <v>337393</v>
      </c>
      <c r="E34" s="348"/>
      <c r="F34" s="349">
        <v>10</v>
      </c>
    </row>
    <row r="35" spans="1:6" x14ac:dyDescent="0.25">
      <c r="A35" s="344" t="s">
        <v>21</v>
      </c>
      <c r="B35" s="345">
        <v>42235</v>
      </c>
      <c r="C35" s="346">
        <v>0.57430555555555551</v>
      </c>
      <c r="D35" s="347">
        <v>340849</v>
      </c>
      <c r="E35" s="348"/>
      <c r="F35" s="349"/>
    </row>
    <row r="36" spans="1:6" x14ac:dyDescent="0.25">
      <c r="A36" s="344" t="s">
        <v>21</v>
      </c>
      <c r="B36" s="345">
        <v>42237</v>
      </c>
      <c r="C36" s="346">
        <v>0.49305555555555558</v>
      </c>
      <c r="D36" s="347">
        <v>343007</v>
      </c>
      <c r="E36" s="348"/>
      <c r="F36" s="349"/>
    </row>
    <row r="37" spans="1:6" x14ac:dyDescent="0.25">
      <c r="A37" s="338" t="s">
        <v>21</v>
      </c>
      <c r="B37" s="339">
        <v>42240</v>
      </c>
      <c r="C37" s="340">
        <v>0.75</v>
      </c>
      <c r="D37" s="341">
        <v>343526</v>
      </c>
      <c r="E37" s="342"/>
      <c r="F37" s="343">
        <v>11</v>
      </c>
    </row>
    <row r="38" spans="1:6" x14ac:dyDescent="0.25">
      <c r="A38" s="338" t="s">
        <v>21</v>
      </c>
      <c r="B38" s="339">
        <v>42242</v>
      </c>
      <c r="C38" s="340">
        <v>0.3520833333333333</v>
      </c>
      <c r="D38" s="341">
        <v>348173</v>
      </c>
      <c r="E38" s="342"/>
      <c r="F38" s="343"/>
    </row>
    <row r="39" spans="1:6" x14ac:dyDescent="0.25">
      <c r="A39" s="338" t="s">
        <v>21</v>
      </c>
      <c r="B39" s="339">
        <v>42244</v>
      </c>
      <c r="C39" s="340">
        <v>0.37013888888888885</v>
      </c>
      <c r="D39" s="341">
        <v>349505</v>
      </c>
      <c r="E39" s="342"/>
      <c r="F39" s="343"/>
    </row>
    <row r="40" spans="1:6" x14ac:dyDescent="0.25">
      <c r="A40" s="344" t="s">
        <v>21</v>
      </c>
      <c r="B40" s="345">
        <v>42249</v>
      </c>
      <c r="C40" s="346">
        <v>0.33263888888888887</v>
      </c>
      <c r="D40" s="347">
        <v>353673</v>
      </c>
      <c r="E40" s="348"/>
      <c r="F40" s="349">
        <v>12</v>
      </c>
    </row>
    <row r="41" spans="1:6" x14ac:dyDescent="0.25">
      <c r="A41" s="344" t="s">
        <v>21</v>
      </c>
      <c r="B41" s="345">
        <v>42251</v>
      </c>
      <c r="C41" s="346">
        <v>0.36180555555555555</v>
      </c>
      <c r="D41" s="347">
        <v>357179</v>
      </c>
      <c r="E41" s="348"/>
      <c r="F41" s="349"/>
    </row>
    <row r="42" spans="1:6" x14ac:dyDescent="0.25">
      <c r="A42" s="338" t="s">
        <v>21</v>
      </c>
      <c r="B42" s="339">
        <v>42254</v>
      </c>
      <c r="C42" s="340">
        <v>0.31875000000000003</v>
      </c>
      <c r="D42" s="341">
        <v>362118</v>
      </c>
      <c r="E42" s="342"/>
      <c r="F42" s="343">
        <v>13</v>
      </c>
    </row>
    <row r="43" spans="1:6" x14ac:dyDescent="0.25">
      <c r="A43" s="338" t="s">
        <v>21</v>
      </c>
      <c r="B43" s="339">
        <v>42256</v>
      </c>
      <c r="C43" s="340">
        <v>0.33263888888888887</v>
      </c>
      <c r="D43" s="341">
        <v>366016</v>
      </c>
      <c r="E43" s="342"/>
      <c r="F43" s="343"/>
    </row>
    <row r="44" spans="1:6" x14ac:dyDescent="0.25">
      <c r="A44" s="338" t="s">
        <v>21</v>
      </c>
      <c r="B44" s="339">
        <v>42258</v>
      </c>
      <c r="C44" s="340">
        <v>0.33680555555555558</v>
      </c>
      <c r="D44" s="341">
        <v>370117</v>
      </c>
      <c r="E44" s="342"/>
      <c r="F44" s="343"/>
    </row>
    <row r="45" spans="1:6" x14ac:dyDescent="0.25">
      <c r="A45" s="344" t="s">
        <v>21</v>
      </c>
      <c r="B45" s="345">
        <v>42261</v>
      </c>
      <c r="C45" s="346">
        <v>0.30624999999999997</v>
      </c>
      <c r="D45" s="347">
        <v>375581</v>
      </c>
      <c r="E45" s="348"/>
      <c r="F45" s="349">
        <v>14</v>
      </c>
    </row>
    <row r="46" spans="1:6" x14ac:dyDescent="0.25">
      <c r="A46" s="344" t="s">
        <v>21</v>
      </c>
      <c r="B46" s="345">
        <v>42263</v>
      </c>
      <c r="C46" s="346">
        <v>0.30833333333333335</v>
      </c>
      <c r="D46" s="347">
        <v>378888</v>
      </c>
      <c r="E46" s="348"/>
      <c r="F46" s="349"/>
    </row>
    <row r="47" spans="1:6" x14ac:dyDescent="0.25">
      <c r="A47" s="344" t="s">
        <v>21</v>
      </c>
      <c r="B47" s="345">
        <v>42265</v>
      </c>
      <c r="C47" s="346">
        <v>0.64722222222222225</v>
      </c>
      <c r="D47" s="347">
        <v>379188</v>
      </c>
      <c r="E47" s="348"/>
      <c r="F47" s="349"/>
    </row>
    <row r="48" spans="1:6" x14ac:dyDescent="0.25">
      <c r="A48" s="338" t="s">
        <v>21</v>
      </c>
      <c r="B48" s="339">
        <v>42268</v>
      </c>
      <c r="C48" s="340">
        <v>0.6743055555555556</v>
      </c>
      <c r="D48" s="341">
        <v>386714</v>
      </c>
      <c r="E48" s="342"/>
      <c r="F48" s="343">
        <v>15</v>
      </c>
    </row>
    <row r="49" spans="1:6" x14ac:dyDescent="0.25">
      <c r="A49" s="338" t="s">
        <v>21</v>
      </c>
      <c r="B49" s="339">
        <v>42270</v>
      </c>
      <c r="C49" s="340">
        <v>0.4368055555555555</v>
      </c>
      <c r="D49" s="341">
        <v>387100</v>
      </c>
      <c r="E49" s="342"/>
      <c r="F49" s="343"/>
    </row>
    <row r="50" spans="1:6" x14ac:dyDescent="0.25">
      <c r="A50" s="344" t="s">
        <v>21</v>
      </c>
      <c r="B50" s="345">
        <v>42275</v>
      </c>
      <c r="C50" s="346">
        <v>0.4375</v>
      </c>
      <c r="D50" s="347">
        <v>397688</v>
      </c>
      <c r="E50" s="348"/>
      <c r="F50" s="349">
        <v>16</v>
      </c>
    </row>
    <row r="51" spans="1:6" x14ac:dyDescent="0.25">
      <c r="A51" s="344" t="s">
        <v>21</v>
      </c>
      <c r="B51" s="345">
        <v>42277</v>
      </c>
      <c r="C51" s="346">
        <v>0.3298611111111111</v>
      </c>
      <c r="D51" s="347">
        <v>401385</v>
      </c>
      <c r="E51" s="348"/>
      <c r="F51" s="349"/>
    </row>
    <row r="52" spans="1:6" x14ac:dyDescent="0.25">
      <c r="A52" s="344" t="s">
        <v>21</v>
      </c>
      <c r="B52" s="345">
        <v>42279</v>
      </c>
      <c r="C52" s="346">
        <v>0.4055555555555555</v>
      </c>
      <c r="D52" s="347">
        <v>405287</v>
      </c>
      <c r="E52" s="348"/>
      <c r="F52" s="349"/>
    </row>
    <row r="53" spans="1:6" x14ac:dyDescent="0.25">
      <c r="A53" s="338" t="s">
        <v>21</v>
      </c>
      <c r="B53" s="339">
        <v>42282</v>
      </c>
      <c r="C53" s="340">
        <v>0.32569444444444445</v>
      </c>
      <c r="D53" s="341">
        <v>551645</v>
      </c>
      <c r="E53" s="342"/>
      <c r="F53" s="343">
        <v>17</v>
      </c>
    </row>
    <row r="54" spans="1:6" x14ac:dyDescent="0.25">
      <c r="A54" s="338" t="s">
        <v>21</v>
      </c>
      <c r="B54" s="339">
        <v>42284</v>
      </c>
      <c r="C54" s="340">
        <v>0.33958333333333335</v>
      </c>
      <c r="D54" s="341">
        <v>412668</v>
      </c>
      <c r="E54" s="342"/>
      <c r="F54" s="343"/>
    </row>
    <row r="55" spans="1:6" x14ac:dyDescent="0.25">
      <c r="A55" s="338" t="s">
        <v>21</v>
      </c>
      <c r="B55" s="339">
        <v>42286</v>
      </c>
      <c r="C55" s="340">
        <v>0.32708333333333334</v>
      </c>
      <c r="D55" s="341">
        <v>415941</v>
      </c>
      <c r="E55" s="342"/>
      <c r="F55" s="343"/>
    </row>
    <row r="56" spans="1:6" x14ac:dyDescent="0.25">
      <c r="A56" s="344" t="s">
        <v>21</v>
      </c>
      <c r="B56" s="345">
        <v>42289</v>
      </c>
      <c r="C56" s="346">
        <v>0.32361111111111113</v>
      </c>
      <c r="D56" s="347">
        <v>419950</v>
      </c>
      <c r="E56" s="348"/>
      <c r="F56" s="349">
        <v>18</v>
      </c>
    </row>
    <row r="57" spans="1:6" x14ac:dyDescent="0.25">
      <c r="A57" s="344" t="s">
        <v>21</v>
      </c>
      <c r="B57" s="345">
        <v>42291</v>
      </c>
      <c r="C57" s="346">
        <v>0.3034722222222222</v>
      </c>
      <c r="D57" s="347">
        <v>422642</v>
      </c>
      <c r="E57" s="348"/>
      <c r="F57" s="349"/>
    </row>
    <row r="58" spans="1:6" x14ac:dyDescent="0.25">
      <c r="A58" s="344" t="s">
        <v>21</v>
      </c>
      <c r="B58" s="345">
        <v>42293</v>
      </c>
      <c r="C58" s="346">
        <v>0.31597222222222221</v>
      </c>
      <c r="D58" s="347">
        <v>425300</v>
      </c>
      <c r="E58" s="348"/>
      <c r="F58" s="349"/>
    </row>
    <row r="59" spans="1:6" x14ac:dyDescent="0.25">
      <c r="A59" s="338" t="s">
        <v>21</v>
      </c>
      <c r="B59" s="339">
        <v>42296</v>
      </c>
      <c r="C59" s="340">
        <v>0.4069444444444445</v>
      </c>
      <c r="D59" s="341">
        <v>426871</v>
      </c>
      <c r="E59" s="342"/>
      <c r="F59" s="343">
        <v>19</v>
      </c>
    </row>
    <row r="60" spans="1:6" x14ac:dyDescent="0.25">
      <c r="A60" s="338" t="s">
        <v>21</v>
      </c>
      <c r="B60" s="339">
        <v>42300</v>
      </c>
      <c r="C60" s="340">
        <v>0.64583333333333337</v>
      </c>
      <c r="D60" s="341">
        <v>431634</v>
      </c>
      <c r="E60" s="342"/>
      <c r="F60" s="343"/>
    </row>
    <row r="61" spans="1:6" x14ac:dyDescent="0.25">
      <c r="A61" s="338" t="s">
        <v>21</v>
      </c>
      <c r="B61" s="339">
        <v>42300</v>
      </c>
      <c r="C61" s="340">
        <v>0.72152777777777777</v>
      </c>
      <c r="D61" s="341">
        <v>431662</v>
      </c>
      <c r="E61" s="342"/>
      <c r="F61" s="343"/>
    </row>
    <row r="62" spans="1:6" x14ac:dyDescent="0.25">
      <c r="A62" s="344" t="s">
        <v>21</v>
      </c>
      <c r="B62" s="345">
        <v>42303</v>
      </c>
      <c r="C62" s="346">
        <v>0.34097222222222223</v>
      </c>
      <c r="D62" s="347">
        <v>436515</v>
      </c>
      <c r="E62" s="348"/>
      <c r="F62" s="349">
        <v>20</v>
      </c>
    </row>
    <row r="63" spans="1:6" x14ac:dyDescent="0.25">
      <c r="A63" s="344" t="s">
        <v>21</v>
      </c>
      <c r="B63" s="345">
        <v>42305</v>
      </c>
      <c r="C63" s="346">
        <v>0.45902777777777781</v>
      </c>
      <c r="D63" s="347">
        <v>440243</v>
      </c>
      <c r="E63" s="348"/>
      <c r="F63" s="349"/>
    </row>
    <row r="64" spans="1:6" x14ac:dyDescent="0.25">
      <c r="A64" s="344" t="s">
        <v>21</v>
      </c>
      <c r="B64" s="345">
        <v>42307</v>
      </c>
      <c r="C64" s="346">
        <v>0.55138888888888882</v>
      </c>
      <c r="D64" s="347">
        <v>442005</v>
      </c>
      <c r="E64" s="348"/>
      <c r="F64" s="349"/>
    </row>
    <row r="65" spans="1:6" x14ac:dyDescent="0.25">
      <c r="A65" s="338" t="s">
        <v>21</v>
      </c>
      <c r="B65" s="339">
        <v>42310</v>
      </c>
      <c r="C65" s="340">
        <v>0.34375</v>
      </c>
      <c r="D65" s="341">
        <v>446075</v>
      </c>
      <c r="E65" s="342"/>
      <c r="F65" s="343">
        <v>21</v>
      </c>
    </row>
    <row r="66" spans="1:6" x14ac:dyDescent="0.25">
      <c r="A66" s="338" t="s">
        <v>21</v>
      </c>
      <c r="B66" s="339">
        <v>42312</v>
      </c>
      <c r="C66" s="340">
        <v>0.35416666666666669</v>
      </c>
      <c r="D66" s="341">
        <v>450886</v>
      </c>
      <c r="E66" s="342"/>
      <c r="F66" s="343"/>
    </row>
    <row r="67" spans="1:6" x14ac:dyDescent="0.25">
      <c r="A67" s="338" t="s">
        <v>21</v>
      </c>
      <c r="B67" s="339">
        <v>42314</v>
      </c>
      <c r="C67" s="340">
        <v>0.37847222222222227</v>
      </c>
      <c r="D67" s="341">
        <v>455940</v>
      </c>
      <c r="E67" s="342"/>
      <c r="F67" s="343"/>
    </row>
    <row r="68" spans="1:6" x14ac:dyDescent="0.25">
      <c r="A68" s="344" t="s">
        <v>21</v>
      </c>
      <c r="B68" s="345">
        <v>42317</v>
      </c>
      <c r="C68" s="346">
        <v>0.55763888888888891</v>
      </c>
      <c r="D68" s="347">
        <v>462705</v>
      </c>
      <c r="E68" s="348"/>
      <c r="F68" s="349">
        <v>22</v>
      </c>
    </row>
    <row r="69" spans="1:6" x14ac:dyDescent="0.25">
      <c r="A69" s="344" t="s">
        <v>21</v>
      </c>
      <c r="B69" s="345">
        <v>42319</v>
      </c>
      <c r="C69" s="346">
        <v>0.30416666666666664</v>
      </c>
      <c r="D69" s="347">
        <v>466148</v>
      </c>
      <c r="E69" s="348"/>
      <c r="F69" s="349"/>
    </row>
    <row r="70" spans="1:6" x14ac:dyDescent="0.25">
      <c r="A70" s="344" t="s">
        <v>21</v>
      </c>
      <c r="B70" s="345">
        <v>42321</v>
      </c>
      <c r="C70" s="346">
        <v>0.30208333333333331</v>
      </c>
      <c r="D70" s="347">
        <v>471115</v>
      </c>
      <c r="E70" s="348"/>
      <c r="F70" s="349"/>
    </row>
    <row r="71" spans="1:6" x14ac:dyDescent="0.25">
      <c r="A71" s="338" t="s">
        <v>21</v>
      </c>
      <c r="B71" s="339">
        <v>42324</v>
      </c>
      <c r="C71" s="340">
        <v>0.41319444444444442</v>
      </c>
      <c r="D71" s="341">
        <v>478043</v>
      </c>
      <c r="E71" s="342"/>
      <c r="F71" s="343">
        <v>23</v>
      </c>
    </row>
    <row r="72" spans="1:6" x14ac:dyDescent="0.25">
      <c r="A72" s="338" t="s">
        <v>21</v>
      </c>
      <c r="B72" s="339">
        <v>42326</v>
      </c>
      <c r="C72" s="340">
        <v>0.58680555555555558</v>
      </c>
      <c r="D72" s="341">
        <v>484307</v>
      </c>
      <c r="E72" s="342"/>
      <c r="F72" s="343"/>
    </row>
    <row r="73" spans="1:6" x14ac:dyDescent="0.25">
      <c r="A73" s="338" t="s">
        <v>21</v>
      </c>
      <c r="B73" s="339">
        <v>42328</v>
      </c>
      <c r="C73" s="340">
        <v>0.36249999999999999</v>
      </c>
      <c r="D73" s="341">
        <v>487384</v>
      </c>
      <c r="E73" s="342"/>
      <c r="F73" s="343"/>
    </row>
    <row r="74" spans="1:6" x14ac:dyDescent="0.25">
      <c r="A74" s="344" t="s">
        <v>21</v>
      </c>
      <c r="B74" s="345">
        <v>42331</v>
      </c>
      <c r="C74" s="346">
        <v>0.32847222222222222</v>
      </c>
      <c r="D74" s="347">
        <v>494820</v>
      </c>
      <c r="E74" s="348"/>
      <c r="F74" s="349">
        <v>24</v>
      </c>
    </row>
    <row r="75" spans="1:6" x14ac:dyDescent="0.25">
      <c r="A75" s="344" t="s">
        <v>21</v>
      </c>
      <c r="B75" s="345">
        <v>42333</v>
      </c>
      <c r="C75" s="346">
        <v>0.30972222222222223</v>
      </c>
      <c r="D75" s="347">
        <v>500469</v>
      </c>
      <c r="E75" s="348"/>
      <c r="F75" s="349"/>
    </row>
    <row r="76" spans="1:6" x14ac:dyDescent="0.25">
      <c r="A76" s="338" t="s">
        <v>21</v>
      </c>
      <c r="B76" s="339">
        <v>42338</v>
      </c>
      <c r="C76" s="340">
        <v>0.52361111111111114</v>
      </c>
      <c r="D76" s="341">
        <v>514787</v>
      </c>
      <c r="E76" s="342"/>
      <c r="F76" s="343">
        <v>25</v>
      </c>
    </row>
    <row r="77" spans="1:6" x14ac:dyDescent="0.25">
      <c r="A77" s="344" t="s">
        <v>21</v>
      </c>
      <c r="B77" s="345">
        <v>42345</v>
      </c>
      <c r="C77" s="346">
        <v>0.63194444444444442</v>
      </c>
      <c r="D77" s="347">
        <v>537071</v>
      </c>
      <c r="E77" s="348"/>
      <c r="F77" s="349">
        <v>26</v>
      </c>
    </row>
    <row r="78" spans="1:6" x14ac:dyDescent="0.25">
      <c r="A78" s="338" t="s">
        <v>21</v>
      </c>
      <c r="B78" s="339">
        <v>42352</v>
      </c>
      <c r="C78" s="340">
        <v>0.31944444444444448</v>
      </c>
      <c r="D78" s="341">
        <v>556321</v>
      </c>
      <c r="E78" s="342"/>
      <c r="F78" s="343">
        <v>27</v>
      </c>
    </row>
    <row r="79" spans="1:6" x14ac:dyDescent="0.25">
      <c r="A79" s="344" t="s">
        <v>21</v>
      </c>
      <c r="B79" s="345">
        <v>42359</v>
      </c>
      <c r="C79" s="346">
        <v>0.45624999999999999</v>
      </c>
      <c r="D79" s="347">
        <v>573902</v>
      </c>
      <c r="E79" s="348"/>
      <c r="F79" s="349">
        <v>28</v>
      </c>
    </row>
    <row r="80" spans="1:6" x14ac:dyDescent="0.25">
      <c r="A80" s="338" t="s">
        <v>21</v>
      </c>
      <c r="B80" s="339">
        <v>42366</v>
      </c>
      <c r="C80" s="340">
        <v>0.65277777777777779</v>
      </c>
      <c r="D80" s="341">
        <v>590047</v>
      </c>
      <c r="E80" s="342"/>
      <c r="F80" s="343">
        <v>29</v>
      </c>
    </row>
    <row r="81" spans="1:6" x14ac:dyDescent="0.25">
      <c r="A81" s="344" t="s">
        <v>21</v>
      </c>
      <c r="B81" s="345">
        <v>42373</v>
      </c>
      <c r="C81" s="346">
        <v>0.3298611111111111</v>
      </c>
      <c r="D81" s="347">
        <v>601377</v>
      </c>
      <c r="E81" s="348"/>
      <c r="F81" s="349">
        <v>30</v>
      </c>
    </row>
    <row r="82" spans="1:6" x14ac:dyDescent="0.25">
      <c r="A82" s="338" t="s">
        <v>21</v>
      </c>
      <c r="B82" s="339">
        <v>42380</v>
      </c>
      <c r="C82" s="340">
        <v>0.36805555555555558</v>
      </c>
      <c r="D82" s="341">
        <v>604138</v>
      </c>
      <c r="E82" s="342"/>
      <c r="F82" s="343">
        <v>31</v>
      </c>
    </row>
    <row r="83" spans="1:6" x14ac:dyDescent="0.25">
      <c r="A83" s="344" t="s">
        <v>21</v>
      </c>
      <c r="B83" s="345">
        <v>42387</v>
      </c>
      <c r="C83" s="346">
        <v>0.5854166666666667</v>
      </c>
      <c r="D83" s="347">
        <v>611238</v>
      </c>
      <c r="E83" s="348"/>
      <c r="F83" s="349">
        <v>32</v>
      </c>
    </row>
    <row r="84" spans="1:6" x14ac:dyDescent="0.25">
      <c r="A84" s="338" t="s">
        <v>21</v>
      </c>
      <c r="B84" s="339">
        <v>42394</v>
      </c>
      <c r="C84" s="340">
        <v>0.63888888888888895</v>
      </c>
      <c r="D84" s="341">
        <v>618567</v>
      </c>
      <c r="E84" s="342"/>
      <c r="F84" s="343">
        <v>33</v>
      </c>
    </row>
    <row r="85" spans="1:6" x14ac:dyDescent="0.25">
      <c r="A85" s="344"/>
      <c r="B85" s="345"/>
      <c r="C85" s="346"/>
      <c r="D85" s="347"/>
      <c r="E85" s="348"/>
      <c r="F85" s="349">
        <v>34</v>
      </c>
    </row>
    <row r="86" spans="1:6" x14ac:dyDescent="0.25">
      <c r="A86" s="338" t="s">
        <v>21</v>
      </c>
      <c r="B86" s="339">
        <v>42412</v>
      </c>
      <c r="C86" s="340">
        <v>0.60416666666666663</v>
      </c>
      <c r="D86" s="341">
        <v>621863</v>
      </c>
      <c r="E86" s="342"/>
      <c r="F86" s="343">
        <v>35</v>
      </c>
    </row>
    <row r="87" spans="1:6" x14ac:dyDescent="0.25">
      <c r="A87" s="344" t="s">
        <v>21</v>
      </c>
      <c r="B87" s="345">
        <v>42416</v>
      </c>
      <c r="C87" s="346">
        <v>0.52569444444444446</v>
      </c>
      <c r="D87" s="347">
        <v>622048</v>
      </c>
      <c r="E87" s="348"/>
      <c r="F87" s="349">
        <v>36</v>
      </c>
    </row>
    <row r="88" spans="1:6" x14ac:dyDescent="0.25">
      <c r="A88" s="338" t="s">
        <v>21</v>
      </c>
      <c r="B88" s="339">
        <v>42422</v>
      </c>
      <c r="C88" s="340">
        <v>0.36249999999999999</v>
      </c>
      <c r="D88" s="341">
        <v>639443</v>
      </c>
      <c r="E88" s="342"/>
      <c r="F88" s="343">
        <v>37</v>
      </c>
    </row>
    <row r="89" spans="1:6" x14ac:dyDescent="0.25">
      <c r="A89" s="344" t="s">
        <v>21</v>
      </c>
      <c r="B89" s="345">
        <v>42429</v>
      </c>
      <c r="C89" s="346">
        <v>0.34930555555555554</v>
      </c>
      <c r="D89" s="347">
        <v>643604</v>
      </c>
      <c r="E89" s="348"/>
      <c r="F89" s="349">
        <v>38</v>
      </c>
    </row>
    <row r="90" spans="1:6" x14ac:dyDescent="0.25">
      <c r="A90" s="344" t="s">
        <v>21</v>
      </c>
      <c r="B90" s="345">
        <v>42431</v>
      </c>
      <c r="C90" s="346">
        <v>0.47916666666666669</v>
      </c>
      <c r="D90" s="347">
        <v>644046</v>
      </c>
      <c r="E90" s="348"/>
      <c r="F90" s="349"/>
    </row>
    <row r="91" spans="1:6" x14ac:dyDescent="0.25">
      <c r="A91" s="344" t="s">
        <v>21</v>
      </c>
      <c r="B91" s="345">
        <v>42433</v>
      </c>
      <c r="C91" s="346">
        <v>0.64374999999999993</v>
      </c>
      <c r="D91" s="347">
        <v>644046</v>
      </c>
      <c r="E91" s="348"/>
      <c r="F91" s="349"/>
    </row>
    <row r="92" spans="1:6" x14ac:dyDescent="0.25">
      <c r="A92" s="338" t="s">
        <v>21</v>
      </c>
      <c r="B92" s="339">
        <v>42436</v>
      </c>
      <c r="C92" s="340">
        <v>0.34166666666666662</v>
      </c>
      <c r="D92" s="341">
        <v>644046</v>
      </c>
      <c r="E92" s="342"/>
      <c r="F92" s="343">
        <v>39</v>
      </c>
    </row>
    <row r="93" spans="1:6" x14ac:dyDescent="0.25">
      <c r="A93" s="338" t="s">
        <v>21</v>
      </c>
      <c r="B93" s="339">
        <v>42438</v>
      </c>
      <c r="C93" s="340">
        <v>0.37152777777777773</v>
      </c>
      <c r="D93" s="341">
        <v>644046</v>
      </c>
      <c r="E93" s="342"/>
      <c r="F93" s="343"/>
    </row>
    <row r="94" spans="1:6" x14ac:dyDescent="0.25">
      <c r="A94" s="338" t="s">
        <v>21</v>
      </c>
      <c r="B94" s="339">
        <v>42440</v>
      </c>
      <c r="C94" s="340">
        <v>0.32361111111111113</v>
      </c>
      <c r="D94" s="341">
        <v>644046</v>
      </c>
      <c r="E94" s="342"/>
      <c r="F94" s="343"/>
    </row>
    <row r="95" spans="1:6" x14ac:dyDescent="0.25">
      <c r="A95" s="344" t="s">
        <v>21</v>
      </c>
      <c r="B95" s="345">
        <v>42443</v>
      </c>
      <c r="C95" s="346">
        <v>0.35625000000000001</v>
      </c>
      <c r="D95" s="347">
        <v>644046</v>
      </c>
      <c r="E95" s="348"/>
      <c r="F95" s="349">
        <v>40</v>
      </c>
    </row>
    <row r="96" spans="1:6" x14ac:dyDescent="0.25">
      <c r="A96" s="344" t="s">
        <v>21</v>
      </c>
      <c r="B96" s="345">
        <v>42446</v>
      </c>
      <c r="C96" s="346">
        <v>0.34583333333333338</v>
      </c>
      <c r="D96" s="347">
        <v>644046</v>
      </c>
      <c r="E96" s="348"/>
      <c r="F96" s="349"/>
    </row>
    <row r="97" spans="1:6" x14ac:dyDescent="0.25">
      <c r="A97" s="338" t="s">
        <v>21</v>
      </c>
      <c r="B97" s="339">
        <v>42450</v>
      </c>
      <c r="C97" s="340">
        <v>0.35000000000000003</v>
      </c>
      <c r="D97" s="341">
        <v>644071</v>
      </c>
      <c r="E97" s="342"/>
      <c r="F97" s="343">
        <v>41</v>
      </c>
    </row>
    <row r="98" spans="1:6" x14ac:dyDescent="0.25">
      <c r="A98" s="338" t="s">
        <v>21</v>
      </c>
      <c r="B98" s="339">
        <v>42453</v>
      </c>
      <c r="C98" s="340">
        <v>0.64930555555555558</v>
      </c>
      <c r="D98" s="341">
        <v>644071</v>
      </c>
      <c r="E98" s="342"/>
      <c r="F98" s="343"/>
    </row>
    <row r="99" spans="1:6" x14ac:dyDescent="0.25">
      <c r="A99" s="344" t="s">
        <v>21</v>
      </c>
      <c r="B99" s="345">
        <v>42457</v>
      </c>
      <c r="C99" s="346">
        <v>0.69374999999999998</v>
      </c>
      <c r="D99" s="347">
        <v>644086</v>
      </c>
      <c r="E99" s="348"/>
      <c r="F99" s="349">
        <v>42</v>
      </c>
    </row>
    <row r="100" spans="1:6" x14ac:dyDescent="0.25">
      <c r="A100" s="344" t="s">
        <v>21</v>
      </c>
      <c r="B100" s="345">
        <v>42459</v>
      </c>
      <c r="C100" s="346">
        <v>0.38541666666666669</v>
      </c>
      <c r="D100" s="347">
        <v>649108</v>
      </c>
      <c r="E100" s="348"/>
      <c r="F100" s="349"/>
    </row>
    <row r="101" spans="1:6" x14ac:dyDescent="0.25">
      <c r="A101" s="350" t="s">
        <v>22</v>
      </c>
      <c r="B101" s="351">
        <v>42170</v>
      </c>
      <c r="C101" s="352">
        <v>0.6972222222222223</v>
      </c>
      <c r="D101" s="353">
        <v>38829</v>
      </c>
      <c r="E101" s="354"/>
      <c r="F101" s="355"/>
    </row>
    <row r="102" spans="1:6" x14ac:dyDescent="0.25">
      <c r="A102" s="350" t="s">
        <v>22</v>
      </c>
      <c r="B102" s="351">
        <v>42191</v>
      </c>
      <c r="C102" s="352">
        <v>0.39861111111111108</v>
      </c>
      <c r="D102" s="353"/>
      <c r="E102" s="354" t="s">
        <v>125</v>
      </c>
      <c r="F102" s="355"/>
    </row>
    <row r="103" spans="1:6" x14ac:dyDescent="0.25">
      <c r="A103" s="350" t="s">
        <v>22</v>
      </c>
      <c r="B103" s="351">
        <v>42219</v>
      </c>
      <c r="C103" s="352">
        <v>0.51250000000000007</v>
      </c>
      <c r="D103" s="353">
        <v>38829</v>
      </c>
      <c r="E103" s="354"/>
      <c r="F103" s="355"/>
    </row>
    <row r="104" spans="1:6" x14ac:dyDescent="0.25">
      <c r="A104" s="350" t="s">
        <v>22</v>
      </c>
      <c r="B104" s="351">
        <v>42220</v>
      </c>
      <c r="C104" s="352">
        <v>0.54097222222222219</v>
      </c>
      <c r="D104" s="353">
        <v>38829</v>
      </c>
      <c r="E104" s="354"/>
      <c r="F104" s="355"/>
    </row>
    <row r="105" spans="1:6" x14ac:dyDescent="0.25">
      <c r="A105" s="350" t="s">
        <v>22</v>
      </c>
      <c r="B105" s="351">
        <v>42223</v>
      </c>
      <c r="C105" s="352">
        <v>0.37361111111111112</v>
      </c>
      <c r="D105" s="353">
        <v>38854</v>
      </c>
      <c r="E105" s="354"/>
      <c r="F105" s="355"/>
    </row>
    <row r="106" spans="1:6" x14ac:dyDescent="0.25">
      <c r="A106" s="350" t="s">
        <v>22</v>
      </c>
      <c r="B106" s="351">
        <v>42224</v>
      </c>
      <c r="C106" s="352">
        <v>0.3263888888888889</v>
      </c>
      <c r="D106" s="353">
        <v>40155</v>
      </c>
      <c r="E106" s="354"/>
      <c r="F106" s="355"/>
    </row>
    <row r="107" spans="1:6" x14ac:dyDescent="0.25">
      <c r="A107" s="350" t="s">
        <v>22</v>
      </c>
      <c r="B107" s="351">
        <v>42226</v>
      </c>
      <c r="C107" s="352">
        <v>0.57986111111111105</v>
      </c>
      <c r="D107" s="353">
        <v>45517</v>
      </c>
      <c r="E107" s="354"/>
      <c r="F107" s="355"/>
    </row>
    <row r="108" spans="1:6" x14ac:dyDescent="0.25">
      <c r="A108" s="350" t="s">
        <v>22</v>
      </c>
      <c r="B108" s="351">
        <v>42228</v>
      </c>
      <c r="C108" s="352">
        <v>0.35138888888888892</v>
      </c>
      <c r="D108" s="353">
        <v>51660</v>
      </c>
      <c r="E108" s="354"/>
      <c r="F108" s="355"/>
    </row>
    <row r="109" spans="1:6" x14ac:dyDescent="0.25">
      <c r="A109" s="350" t="s">
        <v>22</v>
      </c>
      <c r="B109" s="351">
        <v>42230</v>
      </c>
      <c r="C109" s="352">
        <v>0.44444444444444442</v>
      </c>
      <c r="D109" s="353">
        <v>56778</v>
      </c>
      <c r="E109" s="354"/>
      <c r="F109" s="355"/>
    </row>
    <row r="110" spans="1:6" x14ac:dyDescent="0.25">
      <c r="A110" s="350" t="s">
        <v>22</v>
      </c>
      <c r="B110" s="351">
        <v>42233</v>
      </c>
      <c r="C110" s="352">
        <v>0.42152777777777778</v>
      </c>
      <c r="D110" s="353">
        <v>66310</v>
      </c>
      <c r="E110" s="354"/>
      <c r="F110" s="355"/>
    </row>
    <row r="111" spans="1:6" x14ac:dyDescent="0.25">
      <c r="A111" s="350" t="s">
        <v>22</v>
      </c>
      <c r="B111" s="351">
        <v>42235</v>
      </c>
      <c r="C111" s="352">
        <v>0.57430555555555551</v>
      </c>
      <c r="D111" s="353">
        <v>77734</v>
      </c>
      <c r="E111" s="354"/>
      <c r="F111" s="355"/>
    </row>
    <row r="112" spans="1:6" x14ac:dyDescent="0.25">
      <c r="A112" s="350" t="s">
        <v>22</v>
      </c>
      <c r="B112" s="351">
        <v>42237</v>
      </c>
      <c r="C112" s="352">
        <v>0.49305555555555558</v>
      </c>
      <c r="D112" s="353">
        <v>80818</v>
      </c>
      <c r="E112" s="354"/>
      <c r="F112" s="355"/>
    </row>
    <row r="113" spans="1:6" x14ac:dyDescent="0.25">
      <c r="A113" s="350" t="s">
        <v>22</v>
      </c>
      <c r="B113" s="351">
        <v>42240</v>
      </c>
      <c r="C113" s="352">
        <v>0.75</v>
      </c>
      <c r="D113" s="353">
        <v>81342</v>
      </c>
      <c r="E113" s="354"/>
      <c r="F113" s="355"/>
    </row>
    <row r="114" spans="1:6" x14ac:dyDescent="0.25">
      <c r="A114" s="350" t="s">
        <v>22</v>
      </c>
      <c r="B114" s="351">
        <v>42242</v>
      </c>
      <c r="C114" s="352">
        <v>0.3527777777777778</v>
      </c>
      <c r="D114" s="353">
        <v>89579</v>
      </c>
      <c r="E114" s="354"/>
      <c r="F114" s="355"/>
    </row>
    <row r="115" spans="1:6" x14ac:dyDescent="0.25">
      <c r="A115" s="350" t="s">
        <v>22</v>
      </c>
      <c r="B115" s="351">
        <v>42244</v>
      </c>
      <c r="C115" s="352">
        <v>0.37083333333333335</v>
      </c>
      <c r="D115" s="353">
        <v>100883</v>
      </c>
      <c r="E115" s="354"/>
      <c r="F115" s="355"/>
    </row>
    <row r="116" spans="1:6" x14ac:dyDescent="0.25">
      <c r="A116" s="350" t="s">
        <v>22</v>
      </c>
      <c r="B116" s="351">
        <v>42249</v>
      </c>
      <c r="C116" s="352">
        <v>0.33263888888888887</v>
      </c>
      <c r="D116" s="353">
        <v>119494</v>
      </c>
      <c r="E116" s="354"/>
      <c r="F116" s="355"/>
    </row>
    <row r="117" spans="1:6" x14ac:dyDescent="0.25">
      <c r="A117" s="350" t="s">
        <v>22</v>
      </c>
      <c r="B117" s="351">
        <v>42251</v>
      </c>
      <c r="C117" s="352">
        <v>0.36249999999999999</v>
      </c>
      <c r="D117" s="353">
        <v>125744</v>
      </c>
      <c r="E117" s="354"/>
      <c r="F117" s="355"/>
    </row>
    <row r="118" spans="1:6" x14ac:dyDescent="0.25">
      <c r="A118" s="350" t="s">
        <v>22</v>
      </c>
      <c r="B118" s="351">
        <v>42254</v>
      </c>
      <c r="C118" s="352">
        <v>0.32291666666666669</v>
      </c>
      <c r="D118" s="353">
        <v>131344</v>
      </c>
      <c r="E118" s="354"/>
      <c r="F118" s="355"/>
    </row>
    <row r="119" spans="1:6" x14ac:dyDescent="0.25">
      <c r="A119" s="350" t="s">
        <v>22</v>
      </c>
      <c r="B119" s="351">
        <v>42256</v>
      </c>
      <c r="C119" s="352">
        <v>0.33333333333333331</v>
      </c>
      <c r="D119" s="353">
        <v>140056</v>
      </c>
      <c r="E119" s="354"/>
      <c r="F119" s="355"/>
    </row>
    <row r="120" spans="1:6" x14ac:dyDescent="0.25">
      <c r="A120" s="350" t="s">
        <v>22</v>
      </c>
      <c r="B120" s="351">
        <v>42258</v>
      </c>
      <c r="C120" s="352">
        <v>0.33680555555555558</v>
      </c>
      <c r="D120" s="353">
        <v>147267</v>
      </c>
      <c r="E120" s="354"/>
      <c r="F120" s="355"/>
    </row>
    <row r="121" spans="1:6" x14ac:dyDescent="0.25">
      <c r="A121" s="350" t="s">
        <v>22</v>
      </c>
      <c r="B121" s="351">
        <v>42261</v>
      </c>
      <c r="C121" s="352">
        <v>0.30763888888888891</v>
      </c>
      <c r="D121" s="353">
        <v>159129</v>
      </c>
      <c r="E121" s="354"/>
      <c r="F121" s="355"/>
    </row>
    <row r="122" spans="1:6" x14ac:dyDescent="0.25">
      <c r="A122" s="350" t="s">
        <v>22</v>
      </c>
      <c r="B122" s="351">
        <v>42263</v>
      </c>
      <c r="C122" s="352">
        <v>0.30902777777777779</v>
      </c>
      <c r="D122" s="353">
        <v>167265</v>
      </c>
      <c r="E122" s="354"/>
      <c r="F122" s="355"/>
    </row>
    <row r="123" spans="1:6" x14ac:dyDescent="0.25">
      <c r="A123" s="350" t="s">
        <v>22</v>
      </c>
      <c r="B123" s="351">
        <v>42265</v>
      </c>
      <c r="C123" s="352">
        <v>0.6479166666666667</v>
      </c>
      <c r="D123" s="353">
        <v>167810</v>
      </c>
      <c r="E123" s="354"/>
      <c r="F123" s="355"/>
    </row>
    <row r="124" spans="1:6" x14ac:dyDescent="0.25">
      <c r="A124" s="350" t="s">
        <v>22</v>
      </c>
      <c r="B124" s="351">
        <v>42268</v>
      </c>
      <c r="C124" s="352">
        <v>0.67499999999999993</v>
      </c>
      <c r="D124" s="353">
        <v>179019</v>
      </c>
      <c r="E124" s="354"/>
      <c r="F124" s="355"/>
    </row>
    <row r="125" spans="1:6" x14ac:dyDescent="0.25">
      <c r="A125" s="350" t="s">
        <v>22</v>
      </c>
      <c r="B125" s="351">
        <v>42270</v>
      </c>
      <c r="C125" s="352">
        <v>0.43958333333333338</v>
      </c>
      <c r="D125" s="353">
        <v>180374</v>
      </c>
      <c r="E125" s="354"/>
      <c r="F125" s="355"/>
    </row>
    <row r="126" spans="1:6" x14ac:dyDescent="0.25">
      <c r="A126" s="350" t="s">
        <v>22</v>
      </c>
      <c r="B126" s="351">
        <v>42275</v>
      </c>
      <c r="C126" s="352">
        <v>0.44722222222222219</v>
      </c>
      <c r="D126" s="353">
        <v>202514</v>
      </c>
      <c r="E126" s="354"/>
      <c r="F126" s="355"/>
    </row>
    <row r="127" spans="1:6" x14ac:dyDescent="0.25">
      <c r="A127" s="350" t="s">
        <v>22</v>
      </c>
      <c r="B127" s="351">
        <v>42277</v>
      </c>
      <c r="C127" s="352">
        <v>0.33055555555555555</v>
      </c>
      <c r="D127" s="353">
        <v>212415</v>
      </c>
      <c r="E127" s="354"/>
      <c r="F127" s="355"/>
    </row>
    <row r="128" spans="1:6" x14ac:dyDescent="0.25">
      <c r="A128" s="350" t="s">
        <v>22</v>
      </c>
      <c r="B128" s="351">
        <v>42279</v>
      </c>
      <c r="C128" s="352">
        <v>0.40625</v>
      </c>
      <c r="D128" s="353">
        <v>220255</v>
      </c>
      <c r="E128" s="354"/>
      <c r="F128" s="355"/>
    </row>
    <row r="129" spans="1:6" x14ac:dyDescent="0.25">
      <c r="A129" s="350" t="s">
        <v>22</v>
      </c>
      <c r="B129" s="351">
        <v>42282</v>
      </c>
      <c r="C129" s="352">
        <v>0.32708333333333334</v>
      </c>
      <c r="D129" s="353">
        <v>228838</v>
      </c>
      <c r="E129" s="354"/>
      <c r="F129" s="355"/>
    </row>
    <row r="130" spans="1:6" x14ac:dyDescent="0.25">
      <c r="A130" s="350" t="s">
        <v>22</v>
      </c>
      <c r="B130" s="351">
        <v>42284</v>
      </c>
      <c r="C130" s="352">
        <v>0.34027777777777773</v>
      </c>
      <c r="D130" s="353">
        <v>237895</v>
      </c>
      <c r="E130" s="354"/>
      <c r="F130" s="355"/>
    </row>
    <row r="131" spans="1:6" x14ac:dyDescent="0.25">
      <c r="A131" s="350" t="s">
        <v>22</v>
      </c>
      <c r="B131" s="351">
        <v>42286</v>
      </c>
      <c r="C131" s="352">
        <v>0.32708333333333334</v>
      </c>
      <c r="D131" s="353">
        <v>248958</v>
      </c>
      <c r="E131" s="354"/>
      <c r="F131" s="355"/>
    </row>
    <row r="132" spans="1:6" x14ac:dyDescent="0.25">
      <c r="A132" s="350" t="s">
        <v>22</v>
      </c>
      <c r="B132" s="351">
        <v>42289</v>
      </c>
      <c r="C132" s="352">
        <v>0.32569444444444445</v>
      </c>
      <c r="D132" s="353">
        <v>264138</v>
      </c>
      <c r="E132" s="354"/>
      <c r="F132" s="355"/>
    </row>
    <row r="133" spans="1:6" x14ac:dyDescent="0.25">
      <c r="A133" s="350" t="s">
        <v>22</v>
      </c>
      <c r="B133" s="351">
        <v>42291</v>
      </c>
      <c r="C133" s="352">
        <v>0.30416666666666664</v>
      </c>
      <c r="D133" s="353">
        <v>273393</v>
      </c>
      <c r="E133" s="354"/>
      <c r="F133" s="355"/>
    </row>
    <row r="134" spans="1:6" x14ac:dyDescent="0.25">
      <c r="A134" s="350" t="s">
        <v>22</v>
      </c>
      <c r="B134" s="351">
        <v>42293</v>
      </c>
      <c r="C134" s="352">
        <v>0.31597222222222221</v>
      </c>
      <c r="D134" s="353">
        <v>281437</v>
      </c>
      <c r="E134" s="354"/>
      <c r="F134" s="355"/>
    </row>
    <row r="135" spans="1:6" x14ac:dyDescent="0.25">
      <c r="A135" s="350" t="s">
        <v>22</v>
      </c>
      <c r="B135" s="351">
        <v>42296</v>
      </c>
      <c r="C135" s="352">
        <v>0.40902777777777777</v>
      </c>
      <c r="D135" s="353">
        <v>284168</v>
      </c>
      <c r="E135" s="354"/>
      <c r="F135" s="355"/>
    </row>
    <row r="136" spans="1:6" x14ac:dyDescent="0.25">
      <c r="A136" s="356" t="s">
        <v>22</v>
      </c>
      <c r="B136" s="357">
        <v>42300</v>
      </c>
      <c r="C136" s="358">
        <v>0.64583333333333337</v>
      </c>
      <c r="D136" s="359">
        <v>296041</v>
      </c>
      <c r="E136" s="354"/>
      <c r="F136" s="355"/>
    </row>
    <row r="137" spans="1:6" x14ac:dyDescent="0.25">
      <c r="A137" s="356" t="s">
        <v>22</v>
      </c>
      <c r="B137" s="357">
        <v>42300</v>
      </c>
      <c r="C137" s="358">
        <v>0.72013888888888899</v>
      </c>
      <c r="D137" s="359">
        <v>296742</v>
      </c>
      <c r="E137" s="354"/>
      <c r="F137" s="355"/>
    </row>
    <row r="138" spans="1:6" x14ac:dyDescent="0.25">
      <c r="A138" s="350" t="s">
        <v>22</v>
      </c>
      <c r="B138" s="351">
        <v>42303</v>
      </c>
      <c r="C138" s="352">
        <v>0.34236111111111112</v>
      </c>
      <c r="D138" s="353">
        <v>304013</v>
      </c>
      <c r="E138" s="354"/>
      <c r="F138" s="355"/>
    </row>
    <row r="139" spans="1:6" x14ac:dyDescent="0.25">
      <c r="A139" s="350" t="s">
        <v>22</v>
      </c>
      <c r="B139" s="351">
        <v>42305</v>
      </c>
      <c r="C139" s="352">
        <v>0.4597222222222222</v>
      </c>
      <c r="D139" s="353">
        <v>312945</v>
      </c>
      <c r="E139" s="354"/>
      <c r="F139" s="355"/>
    </row>
    <row r="140" spans="1:6" x14ac:dyDescent="0.25">
      <c r="A140" s="350" t="s">
        <v>22</v>
      </c>
      <c r="B140" s="351">
        <v>42307</v>
      </c>
      <c r="C140" s="352">
        <v>0.55208333333333337</v>
      </c>
      <c r="D140" s="353">
        <v>321531</v>
      </c>
      <c r="E140" s="354"/>
      <c r="F140" s="355"/>
    </row>
    <row r="141" spans="1:6" x14ac:dyDescent="0.25">
      <c r="A141" s="350" t="s">
        <v>22</v>
      </c>
      <c r="B141" s="351">
        <v>42310</v>
      </c>
      <c r="C141" s="352">
        <v>0.34930555555555554</v>
      </c>
      <c r="D141" s="353">
        <v>330221</v>
      </c>
      <c r="E141" s="354"/>
      <c r="F141" s="355"/>
    </row>
    <row r="142" spans="1:6" x14ac:dyDescent="0.25">
      <c r="A142" s="350" t="s">
        <v>22</v>
      </c>
      <c r="B142" s="351">
        <v>42312</v>
      </c>
      <c r="C142" s="352">
        <v>0.35486111111111113</v>
      </c>
      <c r="D142" s="353">
        <v>335895</v>
      </c>
      <c r="E142" s="354"/>
      <c r="F142" s="355"/>
    </row>
    <row r="143" spans="1:6" x14ac:dyDescent="0.25">
      <c r="A143" s="350" t="s">
        <v>22</v>
      </c>
      <c r="B143" s="351">
        <v>42314</v>
      </c>
      <c r="C143" s="352">
        <v>0.37847222222222227</v>
      </c>
      <c r="D143" s="353">
        <v>342628</v>
      </c>
      <c r="E143" s="354"/>
      <c r="F143" s="355"/>
    </row>
    <row r="144" spans="1:6" x14ac:dyDescent="0.25">
      <c r="A144" s="350" t="s">
        <v>22</v>
      </c>
      <c r="B144" s="351">
        <v>42317</v>
      </c>
      <c r="C144" s="352">
        <v>0.56180555555555556</v>
      </c>
      <c r="D144" s="353">
        <v>352457</v>
      </c>
      <c r="E144" s="354"/>
      <c r="F144" s="355"/>
    </row>
    <row r="145" spans="1:6" x14ac:dyDescent="0.25">
      <c r="A145" s="350" t="s">
        <v>22</v>
      </c>
      <c r="B145" s="351">
        <v>42319</v>
      </c>
      <c r="C145" s="352">
        <v>0.30486111111111108</v>
      </c>
      <c r="D145" s="353">
        <v>356877</v>
      </c>
      <c r="E145" s="354"/>
      <c r="F145" s="355"/>
    </row>
    <row r="146" spans="1:6" x14ac:dyDescent="0.25">
      <c r="A146" s="350" t="s">
        <v>22</v>
      </c>
      <c r="B146" s="351">
        <v>42321</v>
      </c>
      <c r="C146" s="352">
        <v>0.30208333333333331</v>
      </c>
      <c r="D146" s="353">
        <v>362285</v>
      </c>
      <c r="E146" s="354"/>
      <c r="F146" s="355"/>
    </row>
    <row r="147" spans="1:6" x14ac:dyDescent="0.25">
      <c r="A147" s="350" t="s">
        <v>22</v>
      </c>
      <c r="B147" s="351">
        <v>42324</v>
      </c>
      <c r="C147" s="352">
        <v>0.41319444444444442</v>
      </c>
      <c r="D147" s="353">
        <v>370547</v>
      </c>
      <c r="E147" s="354"/>
      <c r="F147" s="355"/>
    </row>
    <row r="148" spans="1:6" x14ac:dyDescent="0.25">
      <c r="A148" s="350" t="s">
        <v>22</v>
      </c>
      <c r="B148" s="351">
        <v>42326</v>
      </c>
      <c r="C148" s="352">
        <v>0.58750000000000002</v>
      </c>
      <c r="D148" s="353">
        <v>379046</v>
      </c>
      <c r="E148" s="354"/>
      <c r="F148" s="355"/>
    </row>
    <row r="149" spans="1:6" x14ac:dyDescent="0.25">
      <c r="A149" s="350" t="s">
        <v>22</v>
      </c>
      <c r="B149" s="351">
        <v>42328</v>
      </c>
      <c r="C149" s="352">
        <v>0.36527777777777781</v>
      </c>
      <c r="D149" s="353">
        <v>455008</v>
      </c>
      <c r="E149" s="354"/>
      <c r="F149" s="355"/>
    </row>
    <row r="150" spans="1:6" x14ac:dyDescent="0.25">
      <c r="A150" s="350" t="s">
        <v>22</v>
      </c>
      <c r="B150" s="351">
        <v>42331</v>
      </c>
      <c r="C150" s="352">
        <v>0.33194444444444443</v>
      </c>
      <c r="D150" s="353">
        <v>392363</v>
      </c>
      <c r="E150" s="354"/>
      <c r="F150" s="355"/>
    </row>
    <row r="151" spans="1:6" x14ac:dyDescent="0.25">
      <c r="A151" s="350" t="s">
        <v>22</v>
      </c>
      <c r="B151" s="351">
        <v>42333</v>
      </c>
      <c r="C151" s="352">
        <v>0.31041666666666667</v>
      </c>
      <c r="D151" s="353">
        <v>398580</v>
      </c>
      <c r="E151" s="354"/>
      <c r="F151" s="355"/>
    </row>
    <row r="152" spans="1:6" x14ac:dyDescent="0.25">
      <c r="A152" s="350" t="s">
        <v>22</v>
      </c>
      <c r="B152" s="351">
        <v>42338</v>
      </c>
      <c r="C152" s="352">
        <v>0.52361111111111114</v>
      </c>
      <c r="D152" s="353">
        <v>414084</v>
      </c>
      <c r="E152" s="354"/>
      <c r="F152" s="355"/>
    </row>
    <row r="153" spans="1:6" s="13" customFormat="1" x14ac:dyDescent="0.25">
      <c r="A153" s="350" t="s">
        <v>22</v>
      </c>
      <c r="B153" s="351">
        <v>42345</v>
      </c>
      <c r="C153" s="352">
        <v>0.63402777777777775</v>
      </c>
      <c r="D153" s="353">
        <v>446111</v>
      </c>
      <c r="E153" s="354"/>
      <c r="F153" s="360"/>
    </row>
    <row r="154" spans="1:6" s="13" customFormat="1" x14ac:dyDescent="0.25">
      <c r="A154" s="350" t="s">
        <v>22</v>
      </c>
      <c r="B154" s="351">
        <v>42352</v>
      </c>
      <c r="C154" s="352">
        <v>0.32013888888888892</v>
      </c>
      <c r="D154" s="353">
        <v>482395</v>
      </c>
      <c r="E154" s="354"/>
      <c r="F154" s="360"/>
    </row>
    <row r="155" spans="1:6" s="13" customFormat="1" x14ac:dyDescent="0.25">
      <c r="A155" s="350" t="s">
        <v>22</v>
      </c>
      <c r="B155" s="351">
        <v>42359</v>
      </c>
      <c r="C155" s="352">
        <v>0.45694444444444443</v>
      </c>
      <c r="D155" s="353">
        <v>506436</v>
      </c>
      <c r="E155" s="354"/>
      <c r="F155" s="360"/>
    </row>
    <row r="156" spans="1:6" s="13" customFormat="1" x14ac:dyDescent="0.25">
      <c r="A156" s="350" t="s">
        <v>22</v>
      </c>
      <c r="B156" s="351">
        <v>42366</v>
      </c>
      <c r="C156" s="352">
        <v>0.65486111111111112</v>
      </c>
      <c r="D156" s="353">
        <v>528764</v>
      </c>
      <c r="E156" s="354"/>
      <c r="F156" s="360"/>
    </row>
    <row r="157" spans="1:6" s="13" customFormat="1" x14ac:dyDescent="0.25">
      <c r="A157" s="350" t="s">
        <v>22</v>
      </c>
      <c r="B157" s="351">
        <v>42373</v>
      </c>
      <c r="C157" s="352">
        <v>0.33124999999999999</v>
      </c>
      <c r="D157" s="353">
        <v>553518</v>
      </c>
      <c r="E157" s="354"/>
      <c r="F157" s="360"/>
    </row>
    <row r="158" spans="1:6" s="13" customFormat="1" x14ac:dyDescent="0.25">
      <c r="A158" s="350" t="s">
        <v>22</v>
      </c>
      <c r="B158" s="351">
        <v>42380</v>
      </c>
      <c r="C158" s="352">
        <v>0.36944444444444446</v>
      </c>
      <c r="D158" s="353">
        <v>586265</v>
      </c>
      <c r="E158" s="354"/>
      <c r="F158" s="360"/>
    </row>
    <row r="159" spans="1:6" s="13" customFormat="1" x14ac:dyDescent="0.25">
      <c r="A159" s="350" t="s">
        <v>22</v>
      </c>
      <c r="B159" s="351">
        <v>42387</v>
      </c>
      <c r="C159" s="352">
        <v>0.58680555555555558</v>
      </c>
      <c r="D159" s="353">
        <v>616760</v>
      </c>
      <c r="E159" s="354"/>
      <c r="F159" s="360"/>
    </row>
    <row r="160" spans="1:6" s="13" customFormat="1" x14ac:dyDescent="0.25">
      <c r="A160" s="350" t="s">
        <v>22</v>
      </c>
      <c r="B160" s="351">
        <v>42394</v>
      </c>
      <c r="C160" s="352">
        <v>0.63888888888888895</v>
      </c>
      <c r="D160" s="353">
        <v>635574</v>
      </c>
      <c r="E160" s="354"/>
      <c r="F160" s="360"/>
    </row>
    <row r="161" spans="1:6" x14ac:dyDescent="0.25">
      <c r="A161" s="350" t="s">
        <v>22</v>
      </c>
      <c r="B161" s="351">
        <v>42412</v>
      </c>
      <c r="C161" s="352">
        <v>0.60486111111111118</v>
      </c>
      <c r="D161" s="353">
        <v>657083</v>
      </c>
      <c r="E161" s="354"/>
      <c r="F161" s="355"/>
    </row>
    <row r="162" spans="1:6" x14ac:dyDescent="0.25">
      <c r="A162" s="350" t="s">
        <v>22</v>
      </c>
      <c r="B162" s="351">
        <v>42416</v>
      </c>
      <c r="C162" s="352">
        <v>0.52638888888888891</v>
      </c>
      <c r="D162" s="353">
        <v>657157</v>
      </c>
      <c r="E162" s="354"/>
      <c r="F162" s="355"/>
    </row>
    <row r="163" spans="1:6" x14ac:dyDescent="0.25">
      <c r="A163" s="350" t="s">
        <v>22</v>
      </c>
      <c r="B163" s="351">
        <v>42422</v>
      </c>
      <c r="C163" s="352">
        <v>0.36388888888888887</v>
      </c>
      <c r="D163" s="353">
        <v>678208</v>
      </c>
      <c r="E163" s="354"/>
      <c r="F163" s="355"/>
    </row>
    <row r="164" spans="1:6" x14ac:dyDescent="0.25">
      <c r="A164" s="350" t="s">
        <v>22</v>
      </c>
      <c r="B164" s="351">
        <v>42429</v>
      </c>
      <c r="C164" s="352">
        <v>0.35069444444444442</v>
      </c>
      <c r="D164" s="353">
        <v>703714</v>
      </c>
      <c r="E164" s="354"/>
      <c r="F164" s="355"/>
    </row>
    <row r="165" spans="1:6" x14ac:dyDescent="0.25">
      <c r="A165" s="350" t="s">
        <v>22</v>
      </c>
      <c r="B165" s="351">
        <v>42431</v>
      </c>
      <c r="C165" s="352">
        <v>0.48055555555555557</v>
      </c>
      <c r="D165" s="353">
        <v>710049</v>
      </c>
      <c r="E165" s="354"/>
      <c r="F165" s="355"/>
    </row>
    <row r="166" spans="1:6" x14ac:dyDescent="0.25">
      <c r="A166" s="350" t="s">
        <v>22</v>
      </c>
      <c r="B166" s="351">
        <v>42433</v>
      </c>
      <c r="C166" s="352">
        <v>0.64444444444444449</v>
      </c>
      <c r="D166" s="353">
        <v>719936</v>
      </c>
      <c r="E166" s="354"/>
      <c r="F166" s="355"/>
    </row>
    <row r="167" spans="1:6" x14ac:dyDescent="0.25">
      <c r="A167" s="350" t="s">
        <v>22</v>
      </c>
      <c r="B167" s="351">
        <v>42436</v>
      </c>
      <c r="C167" s="352">
        <v>0.3430555555555555</v>
      </c>
      <c r="D167" s="353">
        <v>735365</v>
      </c>
      <c r="E167" s="354"/>
      <c r="F167" s="355"/>
    </row>
    <row r="168" spans="1:6" x14ac:dyDescent="0.25">
      <c r="A168" s="350" t="s">
        <v>22</v>
      </c>
      <c r="B168" s="351">
        <v>42438</v>
      </c>
      <c r="C168" s="352">
        <v>0.37222222222222223</v>
      </c>
      <c r="D168" s="353">
        <v>744586</v>
      </c>
      <c r="E168" s="354"/>
      <c r="F168" s="355"/>
    </row>
    <row r="169" spans="1:6" x14ac:dyDescent="0.25">
      <c r="A169" s="350" t="s">
        <v>22</v>
      </c>
      <c r="B169" s="351">
        <v>42440</v>
      </c>
      <c r="C169" s="352">
        <v>0.32361111111111113</v>
      </c>
      <c r="D169" s="353">
        <v>755049</v>
      </c>
      <c r="E169" s="354"/>
      <c r="F169" s="355"/>
    </row>
    <row r="170" spans="1:6" x14ac:dyDescent="0.25">
      <c r="A170" s="350" t="s">
        <v>22</v>
      </c>
      <c r="B170" s="351">
        <v>42443</v>
      </c>
      <c r="C170" s="352">
        <v>0.35902777777777778</v>
      </c>
      <c r="D170" s="353">
        <v>772234</v>
      </c>
      <c r="E170" s="354"/>
      <c r="F170" s="355"/>
    </row>
    <row r="171" spans="1:6" x14ac:dyDescent="0.25">
      <c r="A171" s="350" t="s">
        <v>22</v>
      </c>
      <c r="B171" s="351">
        <v>42446</v>
      </c>
      <c r="C171" s="352">
        <v>0.34652777777777777</v>
      </c>
      <c r="D171" s="353">
        <v>788207</v>
      </c>
      <c r="E171" s="354"/>
      <c r="F171" s="355"/>
    </row>
    <row r="172" spans="1:6" x14ac:dyDescent="0.25">
      <c r="A172" s="350" t="s">
        <v>22</v>
      </c>
      <c r="B172" s="351">
        <v>42450</v>
      </c>
      <c r="C172" s="352">
        <v>0.35138888888888892</v>
      </c>
      <c r="D172" s="353">
        <v>812588</v>
      </c>
      <c r="E172" s="354"/>
      <c r="F172" s="355"/>
    </row>
    <row r="173" spans="1:6" x14ac:dyDescent="0.25">
      <c r="A173" s="350" t="s">
        <v>22</v>
      </c>
      <c r="B173" s="351">
        <v>42453</v>
      </c>
      <c r="C173" s="352">
        <v>0.65</v>
      </c>
      <c r="D173" s="353">
        <v>823381</v>
      </c>
      <c r="E173" s="354"/>
      <c r="F173" s="355"/>
    </row>
    <row r="174" spans="1:6" x14ac:dyDescent="0.25">
      <c r="A174" s="350" t="s">
        <v>22</v>
      </c>
      <c r="B174" s="351">
        <v>42457</v>
      </c>
      <c r="C174" s="352">
        <v>0.69444444444444453</v>
      </c>
      <c r="D174" s="353">
        <v>831868</v>
      </c>
      <c r="E174" s="354"/>
      <c r="F174" s="355"/>
    </row>
    <row r="175" spans="1:6" x14ac:dyDescent="0.25">
      <c r="A175" s="350" t="s">
        <v>22</v>
      </c>
      <c r="B175" s="351">
        <v>42459</v>
      </c>
      <c r="C175" s="352">
        <v>0.38611111111111113</v>
      </c>
      <c r="D175" s="359">
        <v>844668</v>
      </c>
      <c r="E175" s="354"/>
      <c r="F175" s="355"/>
    </row>
    <row r="176" spans="1:6" x14ac:dyDescent="0.25">
      <c r="A176" s="350" t="s">
        <v>23</v>
      </c>
      <c r="B176" s="351">
        <v>42170</v>
      </c>
      <c r="C176" s="352">
        <v>0.69861111111111107</v>
      </c>
      <c r="D176" s="353">
        <v>166627</v>
      </c>
      <c r="E176" s="354"/>
      <c r="F176" s="355"/>
    </row>
    <row r="177" spans="1:6" x14ac:dyDescent="0.25">
      <c r="A177" s="356" t="s">
        <v>23</v>
      </c>
      <c r="B177" s="357">
        <v>42174</v>
      </c>
      <c r="C177" s="358">
        <v>0.52916666666666667</v>
      </c>
      <c r="D177" s="359">
        <v>167084</v>
      </c>
      <c r="E177" s="354"/>
      <c r="F177" s="355"/>
    </row>
    <row r="178" spans="1:6" x14ac:dyDescent="0.25">
      <c r="A178" s="356" t="s">
        <v>23</v>
      </c>
      <c r="B178" s="357">
        <v>42174</v>
      </c>
      <c r="C178" s="358">
        <v>0.60416666666666663</v>
      </c>
      <c r="D178" s="359">
        <v>167084</v>
      </c>
      <c r="E178" s="354" t="s">
        <v>124</v>
      </c>
      <c r="F178" s="355"/>
    </row>
    <row r="179" spans="1:6" x14ac:dyDescent="0.25">
      <c r="A179" s="350" t="s">
        <v>23</v>
      </c>
      <c r="B179" s="351">
        <v>42175</v>
      </c>
      <c r="C179" s="352">
        <v>0.43611111111111112</v>
      </c>
      <c r="D179" s="353">
        <v>175574</v>
      </c>
      <c r="E179" s="354"/>
      <c r="F179" s="355"/>
    </row>
    <row r="180" spans="1:6" x14ac:dyDescent="0.25">
      <c r="A180" s="350" t="s">
        <v>23</v>
      </c>
      <c r="B180" s="351">
        <v>42177</v>
      </c>
      <c r="C180" s="352">
        <v>0.52361111111111114</v>
      </c>
      <c r="D180" s="353">
        <v>190411</v>
      </c>
      <c r="E180" s="354"/>
      <c r="F180" s="355"/>
    </row>
    <row r="181" spans="1:6" x14ac:dyDescent="0.25">
      <c r="A181" s="350" t="s">
        <v>23</v>
      </c>
      <c r="B181" s="351">
        <v>42178</v>
      </c>
      <c r="C181" s="352">
        <v>0.59166666666666667</v>
      </c>
      <c r="D181" s="353">
        <v>195281</v>
      </c>
      <c r="E181" s="354"/>
      <c r="F181" s="355"/>
    </row>
    <row r="182" spans="1:6" x14ac:dyDescent="0.25">
      <c r="A182" s="350" t="s">
        <v>23</v>
      </c>
      <c r="B182" s="351">
        <v>42179</v>
      </c>
      <c r="C182" s="352">
        <v>0.42430555555555555</v>
      </c>
      <c r="D182" s="353">
        <v>199241</v>
      </c>
      <c r="E182" s="354"/>
      <c r="F182" s="355"/>
    </row>
    <row r="183" spans="1:6" x14ac:dyDescent="0.25">
      <c r="A183" s="350" t="s">
        <v>23</v>
      </c>
      <c r="B183" s="351">
        <v>42183</v>
      </c>
      <c r="C183" s="352">
        <v>0.81874999999999998</v>
      </c>
      <c r="D183" s="353">
        <v>216123</v>
      </c>
      <c r="E183" s="354"/>
      <c r="F183" s="355"/>
    </row>
    <row r="184" spans="1:6" x14ac:dyDescent="0.25">
      <c r="A184" s="350" t="s">
        <v>23</v>
      </c>
      <c r="B184" s="351">
        <v>42184</v>
      </c>
      <c r="C184" s="352">
        <v>0.7055555555555556</v>
      </c>
      <c r="D184" s="353">
        <v>223378</v>
      </c>
      <c r="E184" s="354"/>
      <c r="F184" s="355"/>
    </row>
    <row r="185" spans="1:6" x14ac:dyDescent="0.25">
      <c r="A185" s="350" t="s">
        <v>23</v>
      </c>
      <c r="B185" s="351">
        <v>42185</v>
      </c>
      <c r="C185" s="352">
        <v>0.67361111111111116</v>
      </c>
      <c r="D185" s="353">
        <v>230194</v>
      </c>
      <c r="E185" s="354"/>
      <c r="F185" s="355"/>
    </row>
    <row r="186" spans="1:6" x14ac:dyDescent="0.25">
      <c r="A186" s="350" t="s">
        <v>23</v>
      </c>
      <c r="B186" s="351">
        <v>42186</v>
      </c>
      <c r="C186" s="352">
        <v>0.42569444444444443</v>
      </c>
      <c r="D186" s="353">
        <v>235106</v>
      </c>
      <c r="E186" s="354"/>
      <c r="F186" s="355"/>
    </row>
    <row r="187" spans="1:6" x14ac:dyDescent="0.25">
      <c r="A187" s="350" t="s">
        <v>23</v>
      </c>
      <c r="B187" s="351">
        <v>42187</v>
      </c>
      <c r="C187" s="352">
        <v>0.66041666666666665</v>
      </c>
      <c r="D187" s="353">
        <v>244316</v>
      </c>
      <c r="E187" s="354"/>
      <c r="F187" s="355"/>
    </row>
    <row r="188" spans="1:6" x14ac:dyDescent="0.25">
      <c r="A188" s="350" t="s">
        <v>23</v>
      </c>
      <c r="B188" s="351">
        <v>42191</v>
      </c>
      <c r="C188" s="352">
        <v>0.40069444444444446</v>
      </c>
      <c r="D188" s="353"/>
      <c r="E188" s="354" t="s">
        <v>125</v>
      </c>
      <c r="F188" s="355"/>
    </row>
    <row r="189" spans="1:6" x14ac:dyDescent="0.25">
      <c r="A189" s="350" t="s">
        <v>23</v>
      </c>
      <c r="B189" s="351">
        <v>42198</v>
      </c>
      <c r="C189" s="350"/>
      <c r="D189" s="353">
        <v>244316</v>
      </c>
      <c r="E189" s="354" t="s">
        <v>126</v>
      </c>
      <c r="F189" s="355"/>
    </row>
    <row r="190" spans="1:6" x14ac:dyDescent="0.25">
      <c r="A190" s="350" t="s">
        <v>23</v>
      </c>
      <c r="B190" s="351">
        <v>42200</v>
      </c>
      <c r="C190" s="350"/>
      <c r="D190" s="353">
        <v>256122</v>
      </c>
      <c r="E190" s="354" t="s">
        <v>126</v>
      </c>
      <c r="F190" s="355"/>
    </row>
    <row r="191" spans="1:6" x14ac:dyDescent="0.25">
      <c r="A191" s="350" t="s">
        <v>23</v>
      </c>
      <c r="B191" s="351">
        <v>42202</v>
      </c>
      <c r="C191" s="358">
        <v>0.61249999999999993</v>
      </c>
      <c r="D191" s="353">
        <v>256122</v>
      </c>
      <c r="E191" s="354"/>
      <c r="F191" s="355"/>
    </row>
    <row r="192" spans="1:6" x14ac:dyDescent="0.25">
      <c r="A192" s="350" t="s">
        <v>23</v>
      </c>
      <c r="B192" s="351">
        <v>42204</v>
      </c>
      <c r="C192" s="352">
        <v>0.68888888888888899</v>
      </c>
      <c r="D192" s="353">
        <v>267346</v>
      </c>
      <c r="E192" s="354"/>
      <c r="F192" s="355"/>
    </row>
    <row r="193" spans="1:6" x14ac:dyDescent="0.25">
      <c r="A193" s="356" t="s">
        <v>23</v>
      </c>
      <c r="B193" s="357">
        <v>42205</v>
      </c>
      <c r="C193" s="358">
        <v>0.37291666666666662</v>
      </c>
      <c r="D193" s="359">
        <v>272175</v>
      </c>
      <c r="E193" s="354"/>
      <c r="F193" s="355"/>
    </row>
    <row r="194" spans="1:6" x14ac:dyDescent="0.25">
      <c r="A194" s="350" t="s">
        <v>23</v>
      </c>
      <c r="B194" s="351">
        <v>42207</v>
      </c>
      <c r="C194" s="352">
        <v>0.6694444444444444</v>
      </c>
      <c r="D194" s="353">
        <v>277149</v>
      </c>
      <c r="E194" s="354"/>
      <c r="F194" s="355"/>
    </row>
    <row r="195" spans="1:6" x14ac:dyDescent="0.25">
      <c r="A195" s="350" t="s">
        <v>23</v>
      </c>
      <c r="B195" s="351">
        <v>42209</v>
      </c>
      <c r="C195" s="352">
        <v>0.45555555555555555</v>
      </c>
      <c r="D195" s="353">
        <v>285680</v>
      </c>
      <c r="E195" s="354"/>
      <c r="F195" s="355"/>
    </row>
    <row r="196" spans="1:6" x14ac:dyDescent="0.25">
      <c r="A196" s="350" t="s">
        <v>23</v>
      </c>
      <c r="B196" s="351">
        <v>42212</v>
      </c>
      <c r="C196" s="352">
        <v>0.4069444444444445</v>
      </c>
      <c r="D196" s="353">
        <v>301499</v>
      </c>
      <c r="E196" s="354"/>
      <c r="F196" s="355"/>
    </row>
    <row r="197" spans="1:6" x14ac:dyDescent="0.25">
      <c r="A197" s="350" t="s">
        <v>23</v>
      </c>
      <c r="B197" s="351">
        <v>42214</v>
      </c>
      <c r="C197" s="352">
        <v>0.66875000000000007</v>
      </c>
      <c r="D197" s="353">
        <v>305841</v>
      </c>
      <c r="E197" s="354"/>
      <c r="F197" s="355"/>
    </row>
    <row r="198" spans="1:6" x14ac:dyDescent="0.25">
      <c r="A198" s="350" t="s">
        <v>23</v>
      </c>
      <c r="B198" s="351">
        <v>42215</v>
      </c>
      <c r="C198" s="352">
        <v>0.61875000000000002</v>
      </c>
      <c r="D198" s="353">
        <v>310012</v>
      </c>
      <c r="E198" s="354"/>
      <c r="F198" s="355"/>
    </row>
    <row r="199" spans="1:6" x14ac:dyDescent="0.25">
      <c r="A199" s="350" t="s">
        <v>23</v>
      </c>
      <c r="B199" s="351">
        <v>42216</v>
      </c>
      <c r="C199" s="352">
        <v>0.52708333333333335</v>
      </c>
      <c r="D199" s="353">
        <v>311010</v>
      </c>
      <c r="E199" s="354"/>
      <c r="F199" s="355"/>
    </row>
    <row r="200" spans="1:6" x14ac:dyDescent="0.25">
      <c r="A200" s="350" t="s">
        <v>23</v>
      </c>
      <c r="B200" s="351">
        <v>42219</v>
      </c>
      <c r="C200" s="352">
        <v>0.44166666666666665</v>
      </c>
      <c r="D200" s="353">
        <v>317738</v>
      </c>
      <c r="E200" s="354"/>
      <c r="F200" s="355"/>
    </row>
    <row r="201" spans="1:6" x14ac:dyDescent="0.25">
      <c r="A201" s="350" t="s">
        <v>23</v>
      </c>
      <c r="B201" s="351">
        <v>42220</v>
      </c>
      <c r="C201" s="352">
        <v>0.54166666666666663</v>
      </c>
      <c r="D201" s="353">
        <v>320537</v>
      </c>
      <c r="E201" s="354"/>
      <c r="F201" s="355"/>
    </row>
    <row r="202" spans="1:6" x14ac:dyDescent="0.25">
      <c r="A202" s="350" t="s">
        <v>23</v>
      </c>
      <c r="B202" s="351">
        <v>42221</v>
      </c>
      <c r="C202" s="352">
        <v>0.41597222222222219</v>
      </c>
      <c r="D202" s="353">
        <v>323379</v>
      </c>
      <c r="E202" s="354"/>
      <c r="F202" s="355"/>
    </row>
    <row r="203" spans="1:6" x14ac:dyDescent="0.25">
      <c r="A203" s="350" t="s">
        <v>23</v>
      </c>
      <c r="B203" s="351">
        <v>42223</v>
      </c>
      <c r="C203" s="352">
        <v>0.3756944444444445</v>
      </c>
      <c r="D203" s="353">
        <v>329258</v>
      </c>
      <c r="E203" s="354"/>
      <c r="F203" s="355"/>
    </row>
    <row r="204" spans="1:6" x14ac:dyDescent="0.25">
      <c r="A204" s="350" t="s">
        <v>23</v>
      </c>
      <c r="B204" s="351">
        <v>42224</v>
      </c>
      <c r="C204" s="352">
        <v>0.32708333333333334</v>
      </c>
      <c r="D204" s="353">
        <v>331256</v>
      </c>
      <c r="E204" s="354"/>
      <c r="F204" s="355"/>
    </row>
    <row r="205" spans="1:6" x14ac:dyDescent="0.25">
      <c r="A205" s="350" t="s">
        <v>23</v>
      </c>
      <c r="B205" s="351">
        <v>42226</v>
      </c>
      <c r="C205" s="352">
        <v>0.5805555555555556</v>
      </c>
      <c r="D205" s="353">
        <v>339201</v>
      </c>
      <c r="E205" s="354"/>
      <c r="F205" s="355"/>
    </row>
    <row r="206" spans="1:6" x14ac:dyDescent="0.25">
      <c r="A206" s="350" t="s">
        <v>23</v>
      </c>
      <c r="B206" s="351">
        <v>42228</v>
      </c>
      <c r="C206" s="352">
        <v>0.3520833333333333</v>
      </c>
      <c r="D206" s="353">
        <v>347195</v>
      </c>
      <c r="E206" s="354"/>
      <c r="F206" s="355"/>
    </row>
    <row r="207" spans="1:6" x14ac:dyDescent="0.25">
      <c r="A207" s="350" t="s">
        <v>23</v>
      </c>
      <c r="B207" s="351">
        <v>42230</v>
      </c>
      <c r="C207" s="352">
        <v>0.44444444444444442</v>
      </c>
      <c r="D207" s="353">
        <v>356117</v>
      </c>
      <c r="E207" s="354"/>
      <c r="F207" s="355"/>
    </row>
    <row r="208" spans="1:6" x14ac:dyDescent="0.25">
      <c r="A208" s="350" t="s">
        <v>23</v>
      </c>
      <c r="B208" s="351">
        <v>42233</v>
      </c>
      <c r="C208" s="352">
        <v>0.42222222222222222</v>
      </c>
      <c r="D208" s="353">
        <v>369035</v>
      </c>
      <c r="E208" s="354"/>
      <c r="F208" s="355"/>
    </row>
    <row r="209" spans="1:6" x14ac:dyDescent="0.25">
      <c r="A209" s="350" t="s">
        <v>23</v>
      </c>
      <c r="B209" s="351">
        <v>42235</v>
      </c>
      <c r="C209" s="352">
        <v>0.57500000000000007</v>
      </c>
      <c r="D209" s="353">
        <v>374998</v>
      </c>
      <c r="E209" s="354"/>
      <c r="F209" s="355"/>
    </row>
    <row r="210" spans="1:6" x14ac:dyDescent="0.25">
      <c r="A210" s="350" t="s">
        <v>23</v>
      </c>
      <c r="B210" s="351">
        <v>42237</v>
      </c>
      <c r="C210" s="352">
        <v>0.49305555555555558</v>
      </c>
      <c r="D210" s="353">
        <v>378918</v>
      </c>
      <c r="E210" s="354"/>
      <c r="F210" s="355"/>
    </row>
    <row r="211" spans="1:6" x14ac:dyDescent="0.25">
      <c r="A211" s="350" t="s">
        <v>23</v>
      </c>
      <c r="B211" s="351">
        <v>42240</v>
      </c>
      <c r="C211" s="352">
        <v>0.75</v>
      </c>
      <c r="D211" s="353">
        <v>379419</v>
      </c>
      <c r="E211" s="354"/>
      <c r="F211" s="355"/>
    </row>
    <row r="212" spans="1:6" x14ac:dyDescent="0.25">
      <c r="A212" s="350" t="s">
        <v>23</v>
      </c>
      <c r="B212" s="351">
        <v>42242</v>
      </c>
      <c r="C212" s="352">
        <v>0.35347222222222219</v>
      </c>
      <c r="D212" s="353">
        <v>381935</v>
      </c>
      <c r="E212" s="354"/>
      <c r="F212" s="355"/>
    </row>
    <row r="213" spans="1:6" x14ac:dyDescent="0.25">
      <c r="A213" s="350" t="s">
        <v>23</v>
      </c>
      <c r="B213" s="351">
        <v>42244</v>
      </c>
      <c r="C213" s="352">
        <v>0.37083333333333335</v>
      </c>
      <c r="D213" s="353">
        <v>392863</v>
      </c>
      <c r="E213" s="354"/>
      <c r="F213" s="355"/>
    </row>
    <row r="214" spans="1:6" x14ac:dyDescent="0.25">
      <c r="A214" s="350" t="s">
        <v>23</v>
      </c>
      <c r="B214" s="351">
        <v>42249</v>
      </c>
      <c r="C214" s="352">
        <v>0.33333333333333331</v>
      </c>
      <c r="D214" s="353">
        <v>417307</v>
      </c>
      <c r="E214" s="354"/>
      <c r="F214" s="355"/>
    </row>
    <row r="215" spans="1:6" x14ac:dyDescent="0.25">
      <c r="A215" s="350" t="s">
        <v>23</v>
      </c>
      <c r="B215" s="351">
        <v>42251</v>
      </c>
      <c r="C215" s="352">
        <v>0.33611111111111108</v>
      </c>
      <c r="D215" s="353">
        <v>425750</v>
      </c>
      <c r="E215" s="354"/>
      <c r="F215" s="355"/>
    </row>
    <row r="216" spans="1:6" x14ac:dyDescent="0.25">
      <c r="A216" s="350" t="s">
        <v>23</v>
      </c>
      <c r="B216" s="351">
        <v>42254</v>
      </c>
      <c r="C216" s="352">
        <v>0.32361111111111113</v>
      </c>
      <c r="D216" s="353">
        <v>436387</v>
      </c>
      <c r="E216" s="354"/>
      <c r="F216" s="355"/>
    </row>
    <row r="217" spans="1:6" x14ac:dyDescent="0.25">
      <c r="A217" s="350" t="s">
        <v>23</v>
      </c>
      <c r="B217" s="351">
        <v>42256</v>
      </c>
      <c r="C217" s="352">
        <v>0.33402777777777781</v>
      </c>
      <c r="D217" s="353">
        <v>445803</v>
      </c>
      <c r="E217" s="354"/>
      <c r="F217" s="355"/>
    </row>
    <row r="218" spans="1:6" x14ac:dyDescent="0.25">
      <c r="A218" s="350" t="s">
        <v>23</v>
      </c>
      <c r="B218" s="351">
        <v>42258</v>
      </c>
      <c r="C218" s="352">
        <v>0.33749999999999997</v>
      </c>
      <c r="D218" s="353">
        <v>455347</v>
      </c>
      <c r="E218" s="354"/>
      <c r="F218" s="355"/>
    </row>
    <row r="219" spans="1:6" x14ac:dyDescent="0.25">
      <c r="A219" s="350" t="s">
        <v>23</v>
      </c>
      <c r="B219" s="351">
        <v>42261</v>
      </c>
      <c r="C219" s="352">
        <v>0.30902777777777779</v>
      </c>
      <c r="D219" s="353">
        <v>469052</v>
      </c>
      <c r="E219" s="354"/>
      <c r="F219" s="355"/>
    </row>
    <row r="220" spans="1:6" x14ac:dyDescent="0.25">
      <c r="A220" s="350" t="s">
        <v>23</v>
      </c>
      <c r="B220" s="351">
        <v>42263</v>
      </c>
      <c r="C220" s="352">
        <v>0.30972222222222223</v>
      </c>
      <c r="D220" s="353">
        <v>478255</v>
      </c>
      <c r="E220" s="354"/>
      <c r="F220" s="355"/>
    </row>
    <row r="221" spans="1:6" x14ac:dyDescent="0.25">
      <c r="A221" s="350" t="s">
        <v>23</v>
      </c>
      <c r="B221" s="351">
        <v>42265</v>
      </c>
      <c r="C221" s="352">
        <v>0.6479166666666667</v>
      </c>
      <c r="D221" s="353">
        <v>479257</v>
      </c>
      <c r="E221" s="354"/>
      <c r="F221" s="355"/>
    </row>
    <row r="222" spans="1:6" x14ac:dyDescent="0.25">
      <c r="A222" s="350" t="s">
        <v>23</v>
      </c>
      <c r="B222" s="351">
        <v>42268</v>
      </c>
      <c r="C222" s="352">
        <v>0.67569444444444438</v>
      </c>
      <c r="D222" s="353">
        <v>493546</v>
      </c>
      <c r="E222" s="354"/>
      <c r="F222" s="355"/>
    </row>
    <row r="223" spans="1:6" x14ac:dyDescent="0.25">
      <c r="A223" s="350" t="s">
        <v>23</v>
      </c>
      <c r="B223" s="351">
        <v>42270</v>
      </c>
      <c r="C223" s="352">
        <v>0.43958333333333338</v>
      </c>
      <c r="D223" s="353">
        <v>495263</v>
      </c>
      <c r="E223" s="354"/>
      <c r="F223" s="355"/>
    </row>
    <row r="224" spans="1:6" x14ac:dyDescent="0.25">
      <c r="A224" s="350" t="s">
        <v>23</v>
      </c>
      <c r="B224" s="351">
        <v>42275</v>
      </c>
      <c r="C224" s="352">
        <v>0.45</v>
      </c>
      <c r="D224" s="353">
        <v>518827</v>
      </c>
      <c r="E224" s="354"/>
      <c r="F224" s="355"/>
    </row>
    <row r="225" spans="1:6" x14ac:dyDescent="0.25">
      <c r="A225" s="350" t="s">
        <v>23</v>
      </c>
      <c r="B225" s="351">
        <v>42277</v>
      </c>
      <c r="C225" s="352">
        <v>0.33194444444444443</v>
      </c>
      <c r="D225" s="353">
        <v>526618</v>
      </c>
      <c r="E225" s="354"/>
      <c r="F225" s="355"/>
    </row>
    <row r="226" spans="1:6" x14ac:dyDescent="0.25">
      <c r="A226" s="350" t="s">
        <v>23</v>
      </c>
      <c r="B226" s="351">
        <v>42279</v>
      </c>
      <c r="C226" s="352">
        <v>0.40625</v>
      </c>
      <c r="D226" s="353">
        <v>534293</v>
      </c>
      <c r="E226" s="354"/>
      <c r="F226" s="355"/>
    </row>
    <row r="227" spans="1:6" x14ac:dyDescent="0.25">
      <c r="A227" s="350" t="s">
        <v>23</v>
      </c>
      <c r="B227" s="351">
        <v>42282</v>
      </c>
      <c r="C227" s="352">
        <v>0.32847222222222222</v>
      </c>
      <c r="D227" s="353">
        <v>644271</v>
      </c>
      <c r="E227" s="354"/>
      <c r="F227" s="355"/>
    </row>
    <row r="228" spans="1:6" x14ac:dyDescent="0.25">
      <c r="A228" s="350" t="s">
        <v>23</v>
      </c>
      <c r="B228" s="351">
        <v>42284</v>
      </c>
      <c r="C228" s="352">
        <v>0.34027777777777773</v>
      </c>
      <c r="D228" s="359">
        <v>544271</v>
      </c>
      <c r="E228" s="354"/>
      <c r="F228" s="355"/>
    </row>
    <row r="229" spans="1:6" x14ac:dyDescent="0.25">
      <c r="A229" s="350" t="s">
        <v>23</v>
      </c>
      <c r="B229" s="351">
        <v>42286</v>
      </c>
      <c r="C229" s="352">
        <v>0.32777777777777778</v>
      </c>
      <c r="D229" s="353">
        <v>560176</v>
      </c>
      <c r="E229" s="354"/>
      <c r="F229" s="355"/>
    </row>
    <row r="230" spans="1:6" x14ac:dyDescent="0.25">
      <c r="A230" s="350" t="s">
        <v>23</v>
      </c>
      <c r="B230" s="351">
        <v>42289</v>
      </c>
      <c r="C230" s="352">
        <v>0.3263888888888889</v>
      </c>
      <c r="D230" s="353">
        <v>570421</v>
      </c>
      <c r="E230" s="354"/>
      <c r="F230" s="355"/>
    </row>
    <row r="231" spans="1:6" x14ac:dyDescent="0.25">
      <c r="A231" s="350" t="s">
        <v>23</v>
      </c>
      <c r="B231" s="351">
        <v>42291</v>
      </c>
      <c r="C231" s="352">
        <v>0.30486111111111108</v>
      </c>
      <c r="D231" s="353">
        <v>579505</v>
      </c>
      <c r="E231" s="354"/>
      <c r="F231" s="355"/>
    </row>
    <row r="232" spans="1:6" x14ac:dyDescent="0.25">
      <c r="A232" s="350" t="s">
        <v>23</v>
      </c>
      <c r="B232" s="351">
        <v>42293</v>
      </c>
      <c r="C232" s="352">
        <v>0.31666666666666665</v>
      </c>
      <c r="D232" s="353">
        <v>587773</v>
      </c>
      <c r="E232" s="354"/>
      <c r="F232" s="355"/>
    </row>
    <row r="233" spans="1:6" x14ac:dyDescent="0.25">
      <c r="A233" s="350" t="s">
        <v>23</v>
      </c>
      <c r="B233" s="351">
        <v>42296</v>
      </c>
      <c r="C233" s="352">
        <v>0.41041666666666665</v>
      </c>
      <c r="D233" s="353">
        <v>593789</v>
      </c>
      <c r="E233" s="354"/>
      <c r="F233" s="355"/>
    </row>
    <row r="234" spans="1:6" x14ac:dyDescent="0.25">
      <c r="A234" s="356" t="s">
        <v>23</v>
      </c>
      <c r="B234" s="357">
        <v>42300</v>
      </c>
      <c r="C234" s="358">
        <v>0.64583333333333337</v>
      </c>
      <c r="D234" s="359">
        <v>605772</v>
      </c>
      <c r="E234" s="354"/>
      <c r="F234" s="355"/>
    </row>
    <row r="235" spans="1:6" x14ac:dyDescent="0.25">
      <c r="A235" s="356" t="s">
        <v>23</v>
      </c>
      <c r="B235" s="357">
        <v>42300</v>
      </c>
      <c r="C235" s="358">
        <v>0.71944444444444444</v>
      </c>
      <c r="D235" s="359">
        <v>605783</v>
      </c>
      <c r="E235" s="354"/>
      <c r="F235" s="355"/>
    </row>
    <row r="236" spans="1:6" x14ac:dyDescent="0.25">
      <c r="A236" s="350" t="s">
        <v>23</v>
      </c>
      <c r="B236" s="351">
        <v>42303</v>
      </c>
      <c r="C236" s="352">
        <v>0.34375</v>
      </c>
      <c r="D236" s="353">
        <v>618072</v>
      </c>
      <c r="E236" s="354"/>
      <c r="F236" s="355"/>
    </row>
    <row r="237" spans="1:6" x14ac:dyDescent="0.25">
      <c r="A237" s="350" t="s">
        <v>23</v>
      </c>
      <c r="B237" s="351">
        <v>42305</v>
      </c>
      <c r="C237" s="352">
        <v>0.4597222222222222</v>
      </c>
      <c r="D237" s="353">
        <v>628721</v>
      </c>
      <c r="E237" s="354"/>
      <c r="F237" s="355"/>
    </row>
    <row r="238" spans="1:6" x14ac:dyDescent="0.25">
      <c r="A238" s="350" t="s">
        <v>23</v>
      </c>
      <c r="B238" s="351">
        <v>42307</v>
      </c>
      <c r="C238" s="352">
        <v>0.55277777777777781</v>
      </c>
      <c r="D238" s="353">
        <v>638665</v>
      </c>
      <c r="E238" s="354"/>
      <c r="F238" s="355"/>
    </row>
    <row r="239" spans="1:6" x14ac:dyDescent="0.25">
      <c r="A239" s="350" t="s">
        <v>23</v>
      </c>
      <c r="B239" s="351">
        <v>42310</v>
      </c>
      <c r="C239" s="352">
        <v>0.35069444444444442</v>
      </c>
      <c r="D239" s="353">
        <v>652635</v>
      </c>
      <c r="E239" s="354"/>
      <c r="F239" s="355"/>
    </row>
    <row r="240" spans="1:6" x14ac:dyDescent="0.25">
      <c r="A240" s="350" t="s">
        <v>23</v>
      </c>
      <c r="B240" s="351">
        <v>42312</v>
      </c>
      <c r="C240" s="352">
        <v>0.35555555555555557</v>
      </c>
      <c r="D240" s="353">
        <v>660052</v>
      </c>
      <c r="E240" s="354"/>
      <c r="F240" s="355"/>
    </row>
    <row r="241" spans="1:6" x14ac:dyDescent="0.25">
      <c r="A241" s="350" t="s">
        <v>23</v>
      </c>
      <c r="B241" s="351">
        <v>42314</v>
      </c>
      <c r="C241" s="352">
        <v>0.37916666666666665</v>
      </c>
      <c r="D241" s="353">
        <v>667927</v>
      </c>
      <c r="E241" s="354"/>
      <c r="F241" s="355"/>
    </row>
    <row r="242" spans="1:6" x14ac:dyDescent="0.25">
      <c r="A242" s="350" t="s">
        <v>23</v>
      </c>
      <c r="B242" s="351">
        <v>42317</v>
      </c>
      <c r="C242" s="352">
        <v>0.56319444444444444</v>
      </c>
      <c r="D242" s="353">
        <v>682745</v>
      </c>
      <c r="E242" s="354"/>
      <c r="F242" s="355"/>
    </row>
    <row r="243" spans="1:6" x14ac:dyDescent="0.25">
      <c r="A243" s="350" t="s">
        <v>23</v>
      </c>
      <c r="B243" s="351">
        <v>42319</v>
      </c>
      <c r="C243" s="352">
        <v>0.30486111111111108</v>
      </c>
      <c r="D243" s="353">
        <v>687662</v>
      </c>
      <c r="E243" s="354"/>
      <c r="F243" s="355"/>
    </row>
    <row r="244" spans="1:6" x14ac:dyDescent="0.25">
      <c r="A244" s="350" t="s">
        <v>23</v>
      </c>
      <c r="B244" s="351">
        <v>42321</v>
      </c>
      <c r="C244" s="352">
        <v>0.30277777777777776</v>
      </c>
      <c r="D244" s="353">
        <v>696141</v>
      </c>
      <c r="E244" s="354"/>
      <c r="F244" s="355"/>
    </row>
    <row r="245" spans="1:6" x14ac:dyDescent="0.25">
      <c r="A245" s="350" t="s">
        <v>23</v>
      </c>
      <c r="B245" s="351">
        <v>42324</v>
      </c>
      <c r="C245" s="352">
        <v>0.41388888888888892</v>
      </c>
      <c r="D245" s="353">
        <v>709405</v>
      </c>
      <c r="E245" s="354"/>
      <c r="F245" s="355"/>
    </row>
    <row r="246" spans="1:6" x14ac:dyDescent="0.25">
      <c r="A246" s="350" t="s">
        <v>23</v>
      </c>
      <c r="B246" s="351">
        <v>42326</v>
      </c>
      <c r="C246" s="352">
        <v>0.58750000000000002</v>
      </c>
      <c r="D246" s="353">
        <v>720470</v>
      </c>
      <c r="E246" s="354"/>
      <c r="F246" s="355"/>
    </row>
    <row r="247" spans="1:6" x14ac:dyDescent="0.25">
      <c r="A247" s="350" t="s">
        <v>23</v>
      </c>
      <c r="B247" s="351">
        <v>42328</v>
      </c>
      <c r="C247" s="352">
        <v>0.3666666666666667</v>
      </c>
      <c r="D247" s="353">
        <v>729207</v>
      </c>
      <c r="E247" s="354"/>
      <c r="F247" s="355"/>
    </row>
    <row r="248" spans="1:6" x14ac:dyDescent="0.25">
      <c r="A248" s="350" t="s">
        <v>23</v>
      </c>
      <c r="B248" s="351">
        <v>42331</v>
      </c>
      <c r="C248" s="352">
        <v>0.33402777777777781</v>
      </c>
      <c r="D248" s="353">
        <v>743163</v>
      </c>
      <c r="E248" s="354"/>
      <c r="F248" s="355"/>
    </row>
    <row r="249" spans="1:6" x14ac:dyDescent="0.25">
      <c r="A249" s="350" t="s">
        <v>23</v>
      </c>
      <c r="B249" s="351">
        <v>42333</v>
      </c>
      <c r="C249" s="352">
        <v>0.31111111111111112</v>
      </c>
      <c r="D249" s="353">
        <v>751437</v>
      </c>
      <c r="E249" s="354"/>
      <c r="F249" s="355"/>
    </row>
    <row r="250" spans="1:6" x14ac:dyDescent="0.25">
      <c r="A250" s="350" t="s">
        <v>23</v>
      </c>
      <c r="B250" s="351">
        <v>42338</v>
      </c>
      <c r="C250" s="352">
        <v>0.52361111111111114</v>
      </c>
      <c r="D250" s="353">
        <v>775567</v>
      </c>
      <c r="E250" s="354"/>
      <c r="F250" s="355"/>
    </row>
    <row r="251" spans="1:6" x14ac:dyDescent="0.25">
      <c r="A251" s="350" t="s">
        <v>23</v>
      </c>
      <c r="B251" s="351">
        <v>42345</v>
      </c>
      <c r="C251" s="352">
        <v>0.63541666666666663</v>
      </c>
      <c r="D251" s="353">
        <v>816117</v>
      </c>
      <c r="E251" s="354"/>
      <c r="F251" s="355"/>
    </row>
    <row r="252" spans="1:6" x14ac:dyDescent="0.25">
      <c r="A252" s="350" t="s">
        <v>23</v>
      </c>
      <c r="B252" s="351">
        <v>42352</v>
      </c>
      <c r="C252" s="352">
        <v>0.3215277777777778</v>
      </c>
      <c r="D252" s="353">
        <v>853805</v>
      </c>
      <c r="E252" s="354"/>
      <c r="F252" s="355"/>
    </row>
    <row r="253" spans="1:6" x14ac:dyDescent="0.25">
      <c r="A253" s="350" t="s">
        <v>23</v>
      </c>
      <c r="B253" s="351">
        <v>42359</v>
      </c>
      <c r="C253" s="352">
        <v>0.45694444444444443</v>
      </c>
      <c r="D253" s="353">
        <v>893237</v>
      </c>
      <c r="E253" s="354"/>
      <c r="F253" s="355"/>
    </row>
    <row r="254" spans="1:6" x14ac:dyDescent="0.25">
      <c r="A254" s="350" t="s">
        <v>23</v>
      </c>
      <c r="B254" s="351">
        <v>42366</v>
      </c>
      <c r="C254" s="352">
        <v>0.65625</v>
      </c>
      <c r="D254" s="353">
        <v>925898</v>
      </c>
      <c r="E254" s="354"/>
      <c r="F254" s="355"/>
    </row>
    <row r="255" spans="1:6" x14ac:dyDescent="0.25">
      <c r="A255" s="350" t="s">
        <v>23</v>
      </c>
      <c r="B255" s="351">
        <v>42373</v>
      </c>
      <c r="C255" s="352">
        <v>0.33263888888888887</v>
      </c>
      <c r="D255" s="353">
        <v>962546</v>
      </c>
      <c r="E255" s="354"/>
      <c r="F255" s="355"/>
    </row>
    <row r="256" spans="1:6" x14ac:dyDescent="0.25">
      <c r="A256" s="350" t="s">
        <v>23</v>
      </c>
      <c r="B256" s="351">
        <v>42380</v>
      </c>
      <c r="C256" s="352">
        <v>0.37013888888888885</v>
      </c>
      <c r="D256" s="353">
        <v>5707</v>
      </c>
      <c r="E256" s="361" t="s">
        <v>130</v>
      </c>
      <c r="F256" s="355"/>
    </row>
    <row r="257" spans="1:6" x14ac:dyDescent="0.25">
      <c r="A257" s="350" t="s">
        <v>23</v>
      </c>
      <c r="B257" s="351">
        <v>42387</v>
      </c>
      <c r="C257" s="352">
        <v>0.58750000000000002</v>
      </c>
      <c r="D257" s="353">
        <v>43326</v>
      </c>
      <c r="E257" s="354"/>
      <c r="F257" s="355"/>
    </row>
    <row r="258" spans="1:6" x14ac:dyDescent="0.25">
      <c r="A258" s="350" t="s">
        <v>23</v>
      </c>
      <c r="B258" s="351">
        <v>42394</v>
      </c>
      <c r="C258" s="352">
        <v>0.63888888888888895</v>
      </c>
      <c r="D258" s="359">
        <v>66262</v>
      </c>
      <c r="E258" s="354"/>
      <c r="F258" s="355"/>
    </row>
    <row r="259" spans="1:6" x14ac:dyDescent="0.25">
      <c r="A259" s="350" t="s">
        <v>23</v>
      </c>
      <c r="B259" s="351">
        <v>42412</v>
      </c>
      <c r="C259" s="352">
        <v>0.60555555555555551</v>
      </c>
      <c r="D259" s="359">
        <v>84876</v>
      </c>
      <c r="E259" s="354"/>
      <c r="F259" s="355"/>
    </row>
    <row r="260" spans="1:6" x14ac:dyDescent="0.25">
      <c r="A260" s="350" t="s">
        <v>23</v>
      </c>
      <c r="B260" s="351">
        <v>42416</v>
      </c>
      <c r="C260" s="352">
        <v>0.52708333333333335</v>
      </c>
      <c r="D260" s="359">
        <v>84972</v>
      </c>
      <c r="E260" s="354"/>
      <c r="F260" s="355"/>
    </row>
    <row r="261" spans="1:6" x14ac:dyDescent="0.25">
      <c r="A261" s="350" t="s">
        <v>23</v>
      </c>
      <c r="B261" s="351">
        <v>42422</v>
      </c>
      <c r="C261" s="352">
        <v>0.3659722222222222</v>
      </c>
      <c r="D261" s="359">
        <v>103191</v>
      </c>
      <c r="E261" s="354"/>
      <c r="F261" s="355"/>
    </row>
    <row r="262" spans="1:6" x14ac:dyDescent="0.25">
      <c r="A262" s="350" t="s">
        <v>23</v>
      </c>
      <c r="B262" s="351">
        <v>42429</v>
      </c>
      <c r="C262" s="352">
        <v>0.3527777777777778</v>
      </c>
      <c r="D262" s="359">
        <v>134224</v>
      </c>
      <c r="E262" s="354"/>
      <c r="F262" s="355"/>
    </row>
    <row r="263" spans="1:6" x14ac:dyDescent="0.25">
      <c r="A263" s="350" t="s">
        <v>23</v>
      </c>
      <c r="B263" s="351">
        <v>42431</v>
      </c>
      <c r="C263" s="352">
        <v>0.48125000000000001</v>
      </c>
      <c r="D263" s="359">
        <v>143856</v>
      </c>
      <c r="E263" s="354"/>
      <c r="F263" s="355"/>
    </row>
    <row r="264" spans="1:6" x14ac:dyDescent="0.25">
      <c r="A264" s="350" t="s">
        <v>23</v>
      </c>
      <c r="B264" s="351">
        <v>42433</v>
      </c>
      <c r="C264" s="352">
        <v>0.64513888888888882</v>
      </c>
      <c r="D264" s="359">
        <v>155062</v>
      </c>
      <c r="E264" s="354"/>
      <c r="F264" s="355"/>
    </row>
    <row r="265" spans="1:6" x14ac:dyDescent="0.25">
      <c r="A265" s="350" t="s">
        <v>23</v>
      </c>
      <c r="B265" s="351">
        <v>42436</v>
      </c>
      <c r="C265" s="352">
        <v>0.34513888888888888</v>
      </c>
      <c r="D265" s="359">
        <v>170564</v>
      </c>
      <c r="E265" s="354"/>
      <c r="F265" s="355"/>
    </row>
    <row r="266" spans="1:6" x14ac:dyDescent="0.25">
      <c r="A266" s="350" t="s">
        <v>23</v>
      </c>
      <c r="B266" s="351">
        <v>42438</v>
      </c>
      <c r="C266" s="352">
        <v>0.37291666666666662</v>
      </c>
      <c r="D266" s="359">
        <v>180247</v>
      </c>
      <c r="E266" s="354"/>
      <c r="F266" s="355"/>
    </row>
    <row r="267" spans="1:6" x14ac:dyDescent="0.25">
      <c r="A267" s="350" t="s">
        <v>23</v>
      </c>
      <c r="B267" s="351">
        <v>42440</v>
      </c>
      <c r="C267" s="352">
        <v>0.32430555555555557</v>
      </c>
      <c r="D267" s="359">
        <v>192178</v>
      </c>
      <c r="E267" s="354"/>
      <c r="F267" s="355"/>
    </row>
    <row r="268" spans="1:6" x14ac:dyDescent="0.25">
      <c r="A268" s="350" t="s">
        <v>23</v>
      </c>
      <c r="B268" s="351">
        <v>42443</v>
      </c>
      <c r="C268" s="352">
        <v>0.36041666666666666</v>
      </c>
      <c r="D268" s="359">
        <v>208950</v>
      </c>
      <c r="E268" s="354"/>
      <c r="F268" s="355"/>
    </row>
    <row r="269" spans="1:6" x14ac:dyDescent="0.25">
      <c r="A269" s="350" t="s">
        <v>23</v>
      </c>
      <c r="B269" s="351">
        <v>42446</v>
      </c>
      <c r="C269" s="352">
        <v>0.34652777777777777</v>
      </c>
      <c r="D269" s="359">
        <v>223129</v>
      </c>
      <c r="E269" s="354"/>
      <c r="F269" s="355"/>
    </row>
    <row r="270" spans="1:6" x14ac:dyDescent="0.25">
      <c r="A270" s="350" t="s">
        <v>23</v>
      </c>
      <c r="B270" s="351">
        <v>42450</v>
      </c>
      <c r="C270" s="352">
        <v>0.35416666666666669</v>
      </c>
      <c r="D270" s="359">
        <v>246985</v>
      </c>
      <c r="E270" s="354"/>
      <c r="F270" s="355"/>
    </row>
    <row r="271" spans="1:6" x14ac:dyDescent="0.25">
      <c r="A271" s="350" t="s">
        <v>23</v>
      </c>
      <c r="B271" s="351">
        <v>42453</v>
      </c>
      <c r="C271" s="352">
        <v>0.65069444444444446</v>
      </c>
      <c r="D271" s="359">
        <v>264142</v>
      </c>
      <c r="E271" s="354"/>
      <c r="F271" s="355"/>
    </row>
    <row r="272" spans="1:6" x14ac:dyDescent="0.25">
      <c r="A272" s="350" t="s">
        <v>23</v>
      </c>
      <c r="B272" s="351">
        <v>42457</v>
      </c>
      <c r="C272" s="352">
        <v>0.69513888888888886</v>
      </c>
      <c r="D272" s="359">
        <v>274004</v>
      </c>
      <c r="E272" s="354"/>
      <c r="F272" s="355"/>
    </row>
    <row r="273" spans="1:6" x14ac:dyDescent="0.25">
      <c r="A273" s="350" t="s">
        <v>23</v>
      </c>
      <c r="B273" s="351">
        <v>42459</v>
      </c>
      <c r="C273" s="352">
        <v>0.38611111111111113</v>
      </c>
      <c r="D273" s="359">
        <v>285840</v>
      </c>
      <c r="E273" s="354"/>
      <c r="F273" s="355"/>
    </row>
    <row r="274" spans="1:6" x14ac:dyDescent="0.25">
      <c r="A274" s="350" t="s">
        <v>24</v>
      </c>
      <c r="B274" s="351">
        <v>42170</v>
      </c>
      <c r="C274" s="352">
        <v>0.7</v>
      </c>
      <c r="D274" s="353">
        <v>29847</v>
      </c>
      <c r="E274" s="354"/>
      <c r="F274" s="355"/>
    </row>
    <row r="275" spans="1:6" x14ac:dyDescent="0.25">
      <c r="A275" s="350" t="s">
        <v>24</v>
      </c>
      <c r="B275" s="351">
        <v>42191</v>
      </c>
      <c r="C275" s="352">
        <v>0.40347222222222223</v>
      </c>
      <c r="D275" s="353"/>
      <c r="E275" s="354" t="s">
        <v>125</v>
      </c>
      <c r="F275" s="355"/>
    </row>
    <row r="276" spans="1:6" x14ac:dyDescent="0.25">
      <c r="A276" s="350" t="s">
        <v>24</v>
      </c>
      <c r="B276" s="351">
        <v>42219</v>
      </c>
      <c r="C276" s="352">
        <v>0.51527777777777783</v>
      </c>
      <c r="D276" s="353">
        <v>29847</v>
      </c>
      <c r="E276" s="354"/>
      <c r="F276" s="355"/>
    </row>
    <row r="277" spans="1:6" x14ac:dyDescent="0.25">
      <c r="A277" s="350" t="s">
        <v>24</v>
      </c>
      <c r="B277" s="351">
        <v>42220</v>
      </c>
      <c r="C277" s="352">
        <v>0.54236111111111118</v>
      </c>
      <c r="D277" s="353">
        <v>29847</v>
      </c>
      <c r="E277" s="354"/>
      <c r="F277" s="355"/>
    </row>
    <row r="278" spans="1:6" x14ac:dyDescent="0.25">
      <c r="A278" s="350" t="s">
        <v>24</v>
      </c>
      <c r="B278" s="351">
        <v>42223</v>
      </c>
      <c r="C278" s="352">
        <v>0.36180555555555555</v>
      </c>
      <c r="D278" s="353">
        <v>29979</v>
      </c>
      <c r="E278" s="354"/>
      <c r="F278" s="355"/>
    </row>
    <row r="279" spans="1:6" x14ac:dyDescent="0.25">
      <c r="A279" s="350" t="s">
        <v>24</v>
      </c>
      <c r="B279" s="351">
        <v>42224</v>
      </c>
      <c r="C279" s="352">
        <v>0.32847222222222222</v>
      </c>
      <c r="D279" s="353">
        <v>38837</v>
      </c>
      <c r="E279" s="354"/>
      <c r="F279" s="355"/>
    </row>
    <row r="280" spans="1:6" x14ac:dyDescent="0.25">
      <c r="A280" s="350" t="s">
        <v>24</v>
      </c>
      <c r="B280" s="351">
        <v>42226</v>
      </c>
      <c r="C280" s="352">
        <v>0.58124999999999993</v>
      </c>
      <c r="D280" s="353">
        <v>69853</v>
      </c>
      <c r="E280" s="354"/>
      <c r="F280" s="355"/>
    </row>
    <row r="281" spans="1:6" x14ac:dyDescent="0.25">
      <c r="A281" s="350" t="s">
        <v>24</v>
      </c>
      <c r="B281" s="351">
        <v>42240</v>
      </c>
      <c r="C281" s="352">
        <v>0.75</v>
      </c>
      <c r="D281" s="353">
        <v>70992</v>
      </c>
      <c r="E281" s="354"/>
      <c r="F281" s="355"/>
    </row>
    <row r="282" spans="1:6" x14ac:dyDescent="0.25">
      <c r="A282" s="350" t="s">
        <v>24</v>
      </c>
      <c r="B282" s="351">
        <v>42242</v>
      </c>
      <c r="C282" s="352">
        <v>0.35416666666666669</v>
      </c>
      <c r="D282" s="353">
        <v>76126</v>
      </c>
      <c r="E282" s="354"/>
      <c r="F282" s="355"/>
    </row>
    <row r="283" spans="1:6" x14ac:dyDescent="0.25">
      <c r="A283" s="350" t="s">
        <v>24</v>
      </c>
      <c r="B283" s="351">
        <v>42244</v>
      </c>
      <c r="C283" s="352">
        <v>0.37152777777777773</v>
      </c>
      <c r="D283" s="353">
        <v>83812</v>
      </c>
      <c r="E283" s="354"/>
      <c r="F283" s="355"/>
    </row>
    <row r="284" spans="1:6" x14ac:dyDescent="0.25">
      <c r="A284" s="350" t="s">
        <v>24</v>
      </c>
      <c r="B284" s="351">
        <v>42249</v>
      </c>
      <c r="C284" s="352">
        <v>0.33402777777777781</v>
      </c>
      <c r="D284" s="353">
        <v>96376</v>
      </c>
      <c r="E284" s="354"/>
      <c r="F284" s="355"/>
    </row>
    <row r="285" spans="1:6" x14ac:dyDescent="0.25">
      <c r="A285" s="350" t="s">
        <v>24</v>
      </c>
      <c r="B285" s="351">
        <v>42251</v>
      </c>
      <c r="C285" s="352">
        <v>0.36319444444444443</v>
      </c>
      <c r="D285" s="353">
        <v>102042</v>
      </c>
      <c r="E285" s="354"/>
      <c r="F285" s="355"/>
    </row>
    <row r="286" spans="1:6" x14ac:dyDescent="0.25">
      <c r="A286" s="350" t="s">
        <v>24</v>
      </c>
      <c r="B286" s="351">
        <v>42254</v>
      </c>
      <c r="C286" s="352">
        <v>0.32430555555555557</v>
      </c>
      <c r="D286" s="353">
        <v>108812</v>
      </c>
      <c r="E286" s="354"/>
      <c r="F286" s="355"/>
    </row>
    <row r="287" spans="1:6" x14ac:dyDescent="0.25">
      <c r="A287" s="350" t="s">
        <v>24</v>
      </c>
      <c r="B287" s="351">
        <v>42256</v>
      </c>
      <c r="C287" s="352">
        <v>0.3347222222222222</v>
      </c>
      <c r="D287" s="353">
        <v>116142</v>
      </c>
      <c r="E287" s="354"/>
      <c r="F287" s="355"/>
    </row>
    <row r="288" spans="1:6" x14ac:dyDescent="0.25">
      <c r="A288" s="350" t="s">
        <v>24</v>
      </c>
      <c r="B288" s="351">
        <v>42258</v>
      </c>
      <c r="C288" s="352">
        <v>0.33819444444444446</v>
      </c>
      <c r="D288" s="353">
        <v>125456</v>
      </c>
      <c r="E288" s="354"/>
      <c r="F288" s="355"/>
    </row>
    <row r="289" spans="1:6" x14ac:dyDescent="0.25">
      <c r="A289" s="350" t="s">
        <v>24</v>
      </c>
      <c r="B289" s="351">
        <v>42261</v>
      </c>
      <c r="C289" s="352">
        <v>0.31111111111111112</v>
      </c>
      <c r="D289" s="353">
        <v>139754</v>
      </c>
      <c r="E289" s="354"/>
      <c r="F289" s="355"/>
    </row>
    <row r="290" spans="1:6" x14ac:dyDescent="0.25">
      <c r="A290" s="350" t="s">
        <v>24</v>
      </c>
      <c r="B290" s="351">
        <v>42263</v>
      </c>
      <c r="C290" s="352">
        <v>0.31041666666666667</v>
      </c>
      <c r="D290" s="353">
        <v>149322</v>
      </c>
      <c r="E290" s="354"/>
      <c r="F290" s="355"/>
    </row>
    <row r="291" spans="1:6" x14ac:dyDescent="0.25">
      <c r="A291" s="350" t="s">
        <v>24</v>
      </c>
      <c r="B291" s="351">
        <v>42265</v>
      </c>
      <c r="C291" s="352">
        <v>0.64861111111111114</v>
      </c>
      <c r="D291" s="353">
        <v>149986</v>
      </c>
      <c r="E291" s="354"/>
      <c r="F291" s="355"/>
    </row>
    <row r="292" spans="1:6" x14ac:dyDescent="0.25">
      <c r="A292" s="350" t="s">
        <v>24</v>
      </c>
      <c r="B292" s="351">
        <v>42268</v>
      </c>
      <c r="C292" s="352">
        <v>0.67638888888888893</v>
      </c>
      <c r="D292" s="353">
        <v>159555</v>
      </c>
      <c r="E292" s="354"/>
      <c r="F292" s="355"/>
    </row>
    <row r="293" spans="1:6" x14ac:dyDescent="0.25">
      <c r="A293" s="350" t="s">
        <v>24</v>
      </c>
      <c r="B293" s="351">
        <v>42270</v>
      </c>
      <c r="C293" s="352">
        <v>0.4368055555555555</v>
      </c>
      <c r="D293" s="353">
        <v>160705</v>
      </c>
      <c r="E293" s="354"/>
      <c r="F293" s="355"/>
    </row>
    <row r="294" spans="1:6" x14ac:dyDescent="0.25">
      <c r="A294" s="350" t="s">
        <v>24</v>
      </c>
      <c r="B294" s="351">
        <v>42275</v>
      </c>
      <c r="C294" s="352">
        <v>0.46111111111111108</v>
      </c>
      <c r="D294" s="353">
        <v>176521</v>
      </c>
      <c r="E294" s="354"/>
      <c r="F294" s="355"/>
    </row>
    <row r="295" spans="1:6" x14ac:dyDescent="0.25">
      <c r="A295" s="350" t="s">
        <v>24</v>
      </c>
      <c r="B295" s="351">
        <v>42277</v>
      </c>
      <c r="C295" s="352">
        <v>0.33263888888888887</v>
      </c>
      <c r="D295" s="353">
        <v>182406</v>
      </c>
      <c r="E295" s="354"/>
      <c r="F295" s="355"/>
    </row>
    <row r="296" spans="1:6" x14ac:dyDescent="0.25">
      <c r="A296" s="350" t="s">
        <v>24</v>
      </c>
      <c r="B296" s="351">
        <v>42279</v>
      </c>
      <c r="C296" s="352">
        <v>0.4069444444444445</v>
      </c>
      <c r="D296" s="353">
        <v>188313</v>
      </c>
      <c r="E296" s="354"/>
      <c r="F296" s="355"/>
    </row>
    <row r="297" spans="1:6" x14ac:dyDescent="0.25">
      <c r="A297" s="350" t="s">
        <v>24</v>
      </c>
      <c r="B297" s="351">
        <v>42282</v>
      </c>
      <c r="C297" s="352">
        <v>0.33055555555555555</v>
      </c>
      <c r="D297" s="353">
        <v>194825</v>
      </c>
      <c r="E297" s="354"/>
      <c r="F297" s="355"/>
    </row>
    <row r="298" spans="1:6" x14ac:dyDescent="0.25">
      <c r="A298" s="350" t="s">
        <v>24</v>
      </c>
      <c r="B298" s="351">
        <v>42284</v>
      </c>
      <c r="C298" s="352">
        <v>0.34166666666666662</v>
      </c>
      <c r="D298" s="353">
        <v>199516</v>
      </c>
      <c r="E298" s="354"/>
      <c r="F298" s="355"/>
    </row>
    <row r="299" spans="1:6" x14ac:dyDescent="0.25">
      <c r="A299" s="350" t="s">
        <v>24</v>
      </c>
      <c r="B299" s="351">
        <v>42286</v>
      </c>
      <c r="C299" s="352">
        <v>0.32847222222222222</v>
      </c>
      <c r="D299" s="353">
        <v>205134</v>
      </c>
      <c r="E299" s="354"/>
      <c r="F299" s="355"/>
    </row>
    <row r="300" spans="1:6" x14ac:dyDescent="0.25">
      <c r="A300" s="350" t="s">
        <v>24</v>
      </c>
      <c r="B300" s="351">
        <v>42289</v>
      </c>
      <c r="C300" s="352">
        <v>0.32847222222222222</v>
      </c>
      <c r="D300" s="353">
        <v>213050</v>
      </c>
      <c r="E300" s="354"/>
      <c r="F300" s="355"/>
    </row>
    <row r="301" spans="1:6" x14ac:dyDescent="0.25">
      <c r="A301" s="350" t="s">
        <v>24</v>
      </c>
      <c r="B301" s="351">
        <v>42291</v>
      </c>
      <c r="C301" s="352">
        <v>0.30555555555555552</v>
      </c>
      <c r="D301" s="353">
        <v>218372</v>
      </c>
      <c r="E301" s="354"/>
      <c r="F301" s="355"/>
    </row>
    <row r="302" spans="1:6" x14ac:dyDescent="0.25">
      <c r="A302" s="350" t="s">
        <v>24</v>
      </c>
      <c r="B302" s="351">
        <v>42293</v>
      </c>
      <c r="C302" s="352">
        <v>0.31736111111111115</v>
      </c>
      <c r="D302" s="353">
        <v>223252</v>
      </c>
      <c r="E302" s="354"/>
      <c r="F302" s="355"/>
    </row>
    <row r="303" spans="1:6" x14ac:dyDescent="0.25">
      <c r="A303" s="350" t="s">
        <v>24</v>
      </c>
      <c r="B303" s="351">
        <v>42296</v>
      </c>
      <c r="C303" s="352">
        <v>0.41250000000000003</v>
      </c>
      <c r="D303" s="353">
        <v>224738</v>
      </c>
      <c r="E303" s="354"/>
      <c r="F303" s="355"/>
    </row>
    <row r="304" spans="1:6" x14ac:dyDescent="0.25">
      <c r="A304" s="356" t="s">
        <v>24</v>
      </c>
      <c r="B304" s="357">
        <v>42300</v>
      </c>
      <c r="C304" s="358">
        <v>0.64583333333333337</v>
      </c>
      <c r="D304" s="359">
        <v>234010</v>
      </c>
      <c r="E304" s="354"/>
      <c r="F304" s="355"/>
    </row>
    <row r="305" spans="1:6" x14ac:dyDescent="0.25">
      <c r="A305" s="356" t="s">
        <v>24</v>
      </c>
      <c r="B305" s="357">
        <v>42300</v>
      </c>
      <c r="C305" s="358">
        <v>0.72777777777777775</v>
      </c>
      <c r="D305" s="359">
        <v>234015</v>
      </c>
      <c r="E305" s="354"/>
      <c r="F305" s="355"/>
    </row>
    <row r="306" spans="1:6" x14ac:dyDescent="0.25">
      <c r="A306" s="350" t="s">
        <v>24</v>
      </c>
      <c r="B306" s="351">
        <v>42303</v>
      </c>
      <c r="C306" s="352">
        <v>0.35000000000000003</v>
      </c>
      <c r="D306" s="353">
        <v>240688</v>
      </c>
      <c r="E306" s="354"/>
      <c r="F306" s="355"/>
    </row>
    <row r="307" spans="1:6" x14ac:dyDescent="0.25">
      <c r="A307" s="350" t="s">
        <v>24</v>
      </c>
      <c r="B307" s="351">
        <v>42305</v>
      </c>
      <c r="C307" s="352">
        <v>0.45902777777777781</v>
      </c>
      <c r="D307" s="353">
        <v>246010</v>
      </c>
      <c r="E307" s="354"/>
      <c r="F307" s="355"/>
    </row>
    <row r="308" spans="1:6" x14ac:dyDescent="0.25">
      <c r="A308" s="350" t="s">
        <v>24</v>
      </c>
      <c r="B308" s="351">
        <v>42307</v>
      </c>
      <c r="C308" s="352">
        <v>0.5541666666666667</v>
      </c>
      <c r="D308" s="353">
        <v>251621</v>
      </c>
      <c r="E308" s="354"/>
      <c r="F308" s="355"/>
    </row>
    <row r="309" spans="1:6" x14ac:dyDescent="0.25">
      <c r="A309" s="350" t="s">
        <v>24</v>
      </c>
      <c r="B309" s="351">
        <v>42310</v>
      </c>
      <c r="C309" s="352">
        <v>0.3527777777777778</v>
      </c>
      <c r="D309" s="353">
        <v>258770</v>
      </c>
      <c r="E309" s="354"/>
      <c r="F309" s="355"/>
    </row>
    <row r="310" spans="1:6" x14ac:dyDescent="0.25">
      <c r="A310" s="350" t="s">
        <v>24</v>
      </c>
      <c r="B310" s="351">
        <v>42312</v>
      </c>
      <c r="C310" s="352">
        <v>0.35625000000000001</v>
      </c>
      <c r="D310" s="353">
        <v>263707</v>
      </c>
      <c r="E310" s="354"/>
      <c r="F310" s="355"/>
    </row>
    <row r="311" spans="1:6" x14ac:dyDescent="0.25">
      <c r="A311" s="350" t="s">
        <v>24</v>
      </c>
      <c r="B311" s="351">
        <v>42314</v>
      </c>
      <c r="C311" s="352">
        <v>0.37986111111111115</v>
      </c>
      <c r="D311" s="353">
        <v>269257</v>
      </c>
      <c r="E311" s="354"/>
      <c r="F311" s="355"/>
    </row>
    <row r="312" spans="1:6" x14ac:dyDescent="0.25">
      <c r="A312" s="350" t="s">
        <v>24</v>
      </c>
      <c r="B312" s="351">
        <v>42317</v>
      </c>
      <c r="C312" s="352">
        <v>0.56597222222222221</v>
      </c>
      <c r="D312" s="353">
        <v>276924</v>
      </c>
      <c r="E312" s="354"/>
      <c r="F312" s="355"/>
    </row>
    <row r="313" spans="1:6" x14ac:dyDescent="0.25">
      <c r="A313" s="350" t="s">
        <v>24</v>
      </c>
      <c r="B313" s="351">
        <v>42319</v>
      </c>
      <c r="C313" s="352">
        <v>0.30624999999999997</v>
      </c>
      <c r="D313" s="353">
        <v>280514</v>
      </c>
      <c r="E313" s="354"/>
      <c r="F313" s="355"/>
    </row>
    <row r="314" spans="1:6" x14ac:dyDescent="0.25">
      <c r="A314" s="350" t="s">
        <v>24</v>
      </c>
      <c r="B314" s="351">
        <v>42321</v>
      </c>
      <c r="C314" s="352">
        <v>0.3034722222222222</v>
      </c>
      <c r="D314" s="353">
        <v>285376</v>
      </c>
      <c r="E314" s="354"/>
      <c r="F314" s="355"/>
    </row>
    <row r="315" spans="1:6" x14ac:dyDescent="0.25">
      <c r="A315" s="350" t="s">
        <v>24</v>
      </c>
      <c r="B315" s="351">
        <v>42324</v>
      </c>
      <c r="C315" s="352">
        <v>0.41388888888888892</v>
      </c>
      <c r="D315" s="353">
        <v>293313</v>
      </c>
      <c r="E315" s="354"/>
      <c r="F315" s="355"/>
    </row>
    <row r="316" spans="1:6" x14ac:dyDescent="0.25">
      <c r="A316" s="350" t="s">
        <v>24</v>
      </c>
      <c r="B316" s="351">
        <v>42326</v>
      </c>
      <c r="C316" s="352">
        <v>0.58888888888888891</v>
      </c>
      <c r="D316" s="353">
        <v>300687</v>
      </c>
      <c r="E316" s="354"/>
      <c r="F316" s="355"/>
    </row>
    <row r="317" spans="1:6" x14ac:dyDescent="0.25">
      <c r="A317" s="350" t="s">
        <v>24</v>
      </c>
      <c r="B317" s="351">
        <v>42328</v>
      </c>
      <c r="C317" s="352">
        <v>0.36805555555555558</v>
      </c>
      <c r="D317" s="353">
        <v>304584</v>
      </c>
      <c r="E317" s="354"/>
      <c r="F317" s="355"/>
    </row>
    <row r="318" spans="1:6" x14ac:dyDescent="0.25">
      <c r="A318" s="350" t="s">
        <v>24</v>
      </c>
      <c r="B318" s="351">
        <v>42331</v>
      </c>
      <c r="C318" s="352">
        <v>0.3354166666666667</v>
      </c>
      <c r="D318" s="353">
        <v>313311</v>
      </c>
      <c r="E318" s="354"/>
      <c r="F318" s="355"/>
    </row>
    <row r="319" spans="1:6" x14ac:dyDescent="0.25">
      <c r="A319" s="350" t="s">
        <v>24</v>
      </c>
      <c r="B319" s="351">
        <v>42333</v>
      </c>
      <c r="C319" s="352">
        <v>0.31111111111111112</v>
      </c>
      <c r="D319" s="353">
        <v>318963</v>
      </c>
      <c r="E319" s="354"/>
      <c r="F319" s="355"/>
    </row>
    <row r="320" spans="1:6" x14ac:dyDescent="0.25">
      <c r="A320" s="350" t="s">
        <v>24</v>
      </c>
      <c r="B320" s="351">
        <v>42338</v>
      </c>
      <c r="C320" s="352">
        <v>0.52430555555555558</v>
      </c>
      <c r="D320" s="353">
        <v>332463</v>
      </c>
      <c r="E320" s="354"/>
      <c r="F320" s="355"/>
    </row>
    <row r="321" spans="1:6" x14ac:dyDescent="0.25">
      <c r="A321" s="350" t="s">
        <v>24</v>
      </c>
      <c r="B321" s="351">
        <v>42345</v>
      </c>
      <c r="C321" s="352">
        <v>0.63680555555555551</v>
      </c>
      <c r="D321" s="353">
        <v>357897</v>
      </c>
      <c r="E321" s="354"/>
      <c r="F321" s="355"/>
    </row>
    <row r="322" spans="1:6" x14ac:dyDescent="0.25">
      <c r="A322" s="350" t="s">
        <v>24</v>
      </c>
      <c r="B322" s="351">
        <v>42352</v>
      </c>
      <c r="C322" s="352">
        <v>0.32361111111111113</v>
      </c>
      <c r="D322" s="353">
        <v>381891</v>
      </c>
      <c r="E322" s="354"/>
      <c r="F322" s="355"/>
    </row>
    <row r="323" spans="1:6" x14ac:dyDescent="0.25">
      <c r="A323" s="350" t="s">
        <v>24</v>
      </c>
      <c r="B323" s="351">
        <v>42359</v>
      </c>
      <c r="C323" s="352">
        <v>0.45763888888888887</v>
      </c>
      <c r="D323" s="353">
        <v>403833</v>
      </c>
      <c r="E323" s="354"/>
      <c r="F323" s="355"/>
    </row>
    <row r="324" spans="1:6" x14ac:dyDescent="0.25">
      <c r="A324" s="350" t="s">
        <v>24</v>
      </c>
      <c r="B324" s="351">
        <v>42366</v>
      </c>
      <c r="C324" s="352">
        <v>0.65763888888888888</v>
      </c>
      <c r="D324" s="353">
        <v>428111</v>
      </c>
      <c r="E324" s="354"/>
      <c r="F324" s="355"/>
    </row>
    <row r="325" spans="1:6" x14ac:dyDescent="0.25">
      <c r="A325" s="350" t="s">
        <v>24</v>
      </c>
      <c r="B325" s="351">
        <v>42373</v>
      </c>
      <c r="C325" s="352">
        <v>0.3354166666666667</v>
      </c>
      <c r="D325" s="353">
        <v>449232</v>
      </c>
      <c r="E325" s="354"/>
      <c r="F325" s="355"/>
    </row>
    <row r="326" spans="1:6" x14ac:dyDescent="0.25">
      <c r="A326" s="350" t="s">
        <v>24</v>
      </c>
      <c r="B326" s="351">
        <v>42380</v>
      </c>
      <c r="C326" s="352">
        <v>0.37013888888888885</v>
      </c>
      <c r="D326" s="353">
        <v>482853</v>
      </c>
      <c r="E326" s="354"/>
      <c r="F326" s="355"/>
    </row>
    <row r="327" spans="1:6" x14ac:dyDescent="0.25">
      <c r="A327" s="350" t="s">
        <v>24</v>
      </c>
      <c r="B327" s="351">
        <v>42387</v>
      </c>
      <c r="C327" s="352">
        <v>0.58750000000000002</v>
      </c>
      <c r="D327" s="353">
        <v>509103</v>
      </c>
      <c r="E327" s="354"/>
      <c r="F327" s="355"/>
    </row>
    <row r="328" spans="1:6" x14ac:dyDescent="0.25">
      <c r="A328" s="350" t="s">
        <v>24</v>
      </c>
      <c r="B328" s="351">
        <v>42394</v>
      </c>
      <c r="C328" s="352">
        <v>0.63888888888888895</v>
      </c>
      <c r="D328" s="359">
        <v>520531</v>
      </c>
      <c r="E328" s="354"/>
      <c r="F328" s="355"/>
    </row>
    <row r="329" spans="1:6" x14ac:dyDescent="0.25">
      <c r="A329" s="350" t="s">
        <v>24</v>
      </c>
      <c r="B329" s="351">
        <v>42412</v>
      </c>
      <c r="C329" s="352">
        <v>0.60625000000000007</v>
      </c>
      <c r="D329" s="359">
        <v>539681</v>
      </c>
      <c r="E329" s="354"/>
      <c r="F329" s="355"/>
    </row>
    <row r="330" spans="1:6" x14ac:dyDescent="0.25">
      <c r="A330" s="350" t="s">
        <v>24</v>
      </c>
      <c r="B330" s="351">
        <v>42416</v>
      </c>
      <c r="C330" s="352">
        <v>0.52569444444444446</v>
      </c>
      <c r="D330" s="353">
        <v>539827</v>
      </c>
      <c r="E330" s="354"/>
      <c r="F330" s="355"/>
    </row>
    <row r="331" spans="1:6" x14ac:dyDescent="0.25">
      <c r="A331" s="350" t="s">
        <v>24</v>
      </c>
      <c r="B331" s="351">
        <v>42422</v>
      </c>
      <c r="C331" s="352">
        <v>0.36944444444444446</v>
      </c>
      <c r="D331" s="353">
        <v>560212</v>
      </c>
      <c r="E331" s="354"/>
      <c r="F331" s="355"/>
    </row>
    <row r="332" spans="1:6" x14ac:dyDescent="0.25">
      <c r="A332" s="350" t="s">
        <v>24</v>
      </c>
      <c r="B332" s="351">
        <v>42429</v>
      </c>
      <c r="C332" s="352">
        <v>0.35486111111111113</v>
      </c>
      <c r="D332" s="353">
        <v>582690</v>
      </c>
      <c r="E332" s="354"/>
      <c r="F332" s="355"/>
    </row>
    <row r="333" spans="1:6" x14ac:dyDescent="0.25">
      <c r="A333" s="350" t="s">
        <v>24</v>
      </c>
      <c r="B333" s="351">
        <v>42431</v>
      </c>
      <c r="C333" s="352">
        <v>0.4826388888888889</v>
      </c>
      <c r="D333" s="353">
        <v>588850</v>
      </c>
      <c r="E333" s="354"/>
      <c r="F333" s="355"/>
    </row>
    <row r="334" spans="1:6" x14ac:dyDescent="0.25">
      <c r="A334" s="350" t="s">
        <v>24</v>
      </c>
      <c r="B334" s="351">
        <v>42433</v>
      </c>
      <c r="C334" s="352">
        <v>0.64513888888888882</v>
      </c>
      <c r="D334" s="353">
        <v>597627</v>
      </c>
      <c r="E334" s="354"/>
      <c r="F334" s="355"/>
    </row>
    <row r="335" spans="1:6" x14ac:dyDescent="0.25">
      <c r="A335" s="350" t="s">
        <v>24</v>
      </c>
      <c r="B335" s="351">
        <v>42436</v>
      </c>
      <c r="C335" s="352">
        <v>0.34652777777777777</v>
      </c>
      <c r="D335" s="359">
        <v>604451</v>
      </c>
      <c r="E335" s="354"/>
      <c r="F335" s="355"/>
    </row>
    <row r="336" spans="1:6" x14ac:dyDescent="0.25">
      <c r="A336" s="350" t="s">
        <v>24</v>
      </c>
      <c r="B336" s="351">
        <v>42438</v>
      </c>
      <c r="C336" s="352">
        <v>0.37361111111111112</v>
      </c>
      <c r="D336" s="359">
        <v>609308</v>
      </c>
      <c r="E336" s="354"/>
      <c r="F336" s="355"/>
    </row>
    <row r="337" spans="1:6" x14ac:dyDescent="0.25">
      <c r="A337" s="350" t="s">
        <v>24</v>
      </c>
      <c r="B337" s="351">
        <v>42440</v>
      </c>
      <c r="C337" s="352">
        <v>0.32500000000000001</v>
      </c>
      <c r="D337" s="359">
        <v>614469</v>
      </c>
      <c r="E337" s="354"/>
      <c r="F337" s="355"/>
    </row>
    <row r="338" spans="1:6" x14ac:dyDescent="0.25">
      <c r="A338" s="350" t="s">
        <v>24</v>
      </c>
      <c r="B338" s="351">
        <v>42443</v>
      </c>
      <c r="C338" s="352">
        <v>0.36249999999999999</v>
      </c>
      <c r="D338" s="359">
        <v>615696</v>
      </c>
      <c r="E338" s="354"/>
      <c r="F338" s="355"/>
    </row>
    <row r="339" spans="1:6" x14ac:dyDescent="0.25">
      <c r="A339" s="350" t="s">
        <v>24</v>
      </c>
      <c r="B339" s="351">
        <v>42446</v>
      </c>
      <c r="C339" s="352">
        <v>0.34722222222222227</v>
      </c>
      <c r="D339" s="359">
        <v>622167</v>
      </c>
      <c r="E339" s="354"/>
      <c r="F339" s="355"/>
    </row>
    <row r="340" spans="1:6" x14ac:dyDescent="0.25">
      <c r="A340" s="350" t="s">
        <v>24</v>
      </c>
      <c r="B340" s="351">
        <v>42450</v>
      </c>
      <c r="C340" s="352">
        <v>0.35555555555555557</v>
      </c>
      <c r="D340" s="359">
        <v>630789</v>
      </c>
      <c r="E340" s="354"/>
      <c r="F340" s="355"/>
    </row>
    <row r="341" spans="1:6" x14ac:dyDescent="0.25">
      <c r="A341" s="350" t="s">
        <v>24</v>
      </c>
      <c r="B341" s="351">
        <v>42453</v>
      </c>
      <c r="C341" s="352">
        <v>0.65138888888888891</v>
      </c>
      <c r="D341" s="359">
        <v>637654</v>
      </c>
      <c r="E341" s="354"/>
      <c r="F341" s="355"/>
    </row>
    <row r="342" spans="1:6" x14ac:dyDescent="0.25">
      <c r="A342" s="350" t="s">
        <v>24</v>
      </c>
      <c r="B342" s="351">
        <v>42457</v>
      </c>
      <c r="C342" s="352">
        <v>0.6972222222222223</v>
      </c>
      <c r="D342" s="359">
        <v>643206</v>
      </c>
      <c r="E342" s="354"/>
      <c r="F342" s="355"/>
    </row>
    <row r="343" spans="1:6" x14ac:dyDescent="0.25">
      <c r="A343" s="350" t="s">
        <v>24</v>
      </c>
      <c r="B343" s="351">
        <v>42459</v>
      </c>
      <c r="C343" s="352">
        <v>0.38680555555555557</v>
      </c>
      <c r="D343" s="359">
        <v>647534</v>
      </c>
      <c r="E343" s="354"/>
      <c r="F343" s="355"/>
    </row>
    <row r="344" spans="1:6" x14ac:dyDescent="0.25">
      <c r="A344" s="350" t="s">
        <v>25</v>
      </c>
      <c r="B344" s="351">
        <v>42170</v>
      </c>
      <c r="C344" s="352">
        <v>0.70138888888888895</v>
      </c>
      <c r="D344" s="353">
        <v>113488</v>
      </c>
      <c r="E344" s="354"/>
      <c r="F344" s="355"/>
    </row>
    <row r="345" spans="1:6" x14ac:dyDescent="0.25">
      <c r="A345" s="350" t="s">
        <v>25</v>
      </c>
      <c r="B345" s="351">
        <v>42191</v>
      </c>
      <c r="C345" s="352">
        <v>0.40625</v>
      </c>
      <c r="D345" s="353"/>
      <c r="E345" s="354" t="s">
        <v>125</v>
      </c>
      <c r="F345" s="355"/>
    </row>
    <row r="346" spans="1:6" x14ac:dyDescent="0.25">
      <c r="A346" s="350" t="s">
        <v>25</v>
      </c>
      <c r="B346" s="351">
        <v>42219</v>
      </c>
      <c r="C346" s="352">
        <v>0.51597222222222217</v>
      </c>
      <c r="D346" s="353">
        <v>113488</v>
      </c>
      <c r="E346" s="354"/>
      <c r="F346" s="355"/>
    </row>
    <row r="347" spans="1:6" x14ac:dyDescent="0.25">
      <c r="A347" s="350" t="s">
        <v>25</v>
      </c>
      <c r="B347" s="351">
        <v>42220</v>
      </c>
      <c r="C347" s="352">
        <v>0.54236111111111118</v>
      </c>
      <c r="D347" s="353">
        <v>113448</v>
      </c>
      <c r="E347" s="354"/>
      <c r="F347" s="355"/>
    </row>
    <row r="348" spans="1:6" x14ac:dyDescent="0.25">
      <c r="A348" s="350" t="s">
        <v>25</v>
      </c>
      <c r="B348" s="351">
        <v>42223</v>
      </c>
      <c r="C348" s="352">
        <v>0.37222222222222223</v>
      </c>
      <c r="D348" s="353">
        <v>113528</v>
      </c>
      <c r="E348" s="354"/>
      <c r="F348" s="355"/>
    </row>
    <row r="349" spans="1:6" x14ac:dyDescent="0.25">
      <c r="A349" s="350" t="s">
        <v>25</v>
      </c>
      <c r="B349" s="351">
        <v>42224</v>
      </c>
      <c r="C349" s="352">
        <v>0.32708333333333334</v>
      </c>
      <c r="D349" s="353">
        <v>114947</v>
      </c>
      <c r="E349" s="354"/>
      <c r="F349" s="355"/>
    </row>
    <row r="350" spans="1:6" x14ac:dyDescent="0.25">
      <c r="A350" s="350" t="s">
        <v>25</v>
      </c>
      <c r="B350" s="351">
        <v>42226</v>
      </c>
      <c r="C350" s="352">
        <v>0.58194444444444449</v>
      </c>
      <c r="D350" s="353">
        <v>119447</v>
      </c>
      <c r="E350" s="354"/>
      <c r="F350" s="355"/>
    </row>
    <row r="351" spans="1:6" x14ac:dyDescent="0.25">
      <c r="A351" s="350" t="s">
        <v>25</v>
      </c>
      <c r="B351" s="351">
        <v>42228</v>
      </c>
      <c r="C351" s="352">
        <v>0.3527777777777778</v>
      </c>
      <c r="D351" s="353">
        <v>137565</v>
      </c>
      <c r="E351" s="354"/>
      <c r="F351" s="355"/>
    </row>
    <row r="352" spans="1:6" x14ac:dyDescent="0.25">
      <c r="A352" s="350" t="s">
        <v>25</v>
      </c>
      <c r="B352" s="351">
        <v>42230</v>
      </c>
      <c r="C352" s="352">
        <v>0.44513888888888892</v>
      </c>
      <c r="D352" s="353">
        <v>153320</v>
      </c>
      <c r="E352" s="354"/>
      <c r="F352" s="355"/>
    </row>
    <row r="353" spans="1:6" x14ac:dyDescent="0.25">
      <c r="A353" s="350" t="s">
        <v>25</v>
      </c>
      <c r="B353" s="351">
        <v>42233</v>
      </c>
      <c r="C353" s="352">
        <v>0.42499999999999999</v>
      </c>
      <c r="D353" s="353">
        <v>177401</v>
      </c>
      <c r="E353" s="354"/>
      <c r="F353" s="355"/>
    </row>
    <row r="354" spans="1:6" x14ac:dyDescent="0.25">
      <c r="A354" s="350" t="s">
        <v>25</v>
      </c>
      <c r="B354" s="351">
        <v>42235</v>
      </c>
      <c r="C354" s="352">
        <v>0.5756944444444444</v>
      </c>
      <c r="D354" s="353">
        <v>199017</v>
      </c>
      <c r="E354" s="354"/>
      <c r="F354" s="355"/>
    </row>
    <row r="355" spans="1:6" x14ac:dyDescent="0.25">
      <c r="A355" s="350" t="s">
        <v>25</v>
      </c>
      <c r="B355" s="351">
        <v>42237</v>
      </c>
      <c r="C355" s="352">
        <v>0.49305555555555558</v>
      </c>
      <c r="D355" s="353">
        <v>208294</v>
      </c>
      <c r="E355" s="354"/>
      <c r="F355" s="355"/>
    </row>
    <row r="356" spans="1:6" x14ac:dyDescent="0.25">
      <c r="A356" s="350" t="s">
        <v>25</v>
      </c>
      <c r="B356" s="351">
        <v>42240</v>
      </c>
      <c r="C356" s="352">
        <v>0.75</v>
      </c>
      <c r="D356" s="353">
        <v>208952</v>
      </c>
      <c r="E356" s="354"/>
      <c r="F356" s="355"/>
    </row>
    <row r="357" spans="1:6" x14ac:dyDescent="0.25">
      <c r="A357" s="350" t="s">
        <v>25</v>
      </c>
      <c r="B357" s="351">
        <v>42242</v>
      </c>
      <c r="C357" s="352">
        <v>0.35486111111111113</v>
      </c>
      <c r="D357" s="353">
        <v>221446</v>
      </c>
      <c r="E357" s="354"/>
      <c r="F357" s="355"/>
    </row>
    <row r="358" spans="1:6" x14ac:dyDescent="0.25">
      <c r="A358" s="350" t="s">
        <v>25</v>
      </c>
      <c r="B358" s="351">
        <v>42244</v>
      </c>
      <c r="C358" s="352">
        <v>0.37222222222222223</v>
      </c>
      <c r="D358" s="353">
        <v>239754</v>
      </c>
      <c r="E358" s="354"/>
      <c r="F358" s="355"/>
    </row>
    <row r="359" spans="1:6" x14ac:dyDescent="0.25">
      <c r="A359" s="350" t="s">
        <v>25</v>
      </c>
      <c r="B359" s="351">
        <v>42249</v>
      </c>
      <c r="C359" s="352">
        <v>0.33402777777777781</v>
      </c>
      <c r="D359" s="353">
        <v>286552</v>
      </c>
      <c r="E359" s="354"/>
      <c r="F359" s="355"/>
    </row>
    <row r="360" spans="1:6" x14ac:dyDescent="0.25">
      <c r="A360" s="350" t="s">
        <v>25</v>
      </c>
      <c r="B360" s="351">
        <v>42251</v>
      </c>
      <c r="C360" s="352">
        <v>0.36388888888888887</v>
      </c>
      <c r="D360" s="353">
        <v>301355</v>
      </c>
      <c r="E360" s="354"/>
      <c r="F360" s="355"/>
    </row>
    <row r="361" spans="1:6" x14ac:dyDescent="0.25">
      <c r="A361" s="350" t="s">
        <v>25</v>
      </c>
      <c r="B361" s="351">
        <v>42254</v>
      </c>
      <c r="C361" s="352">
        <v>0.32569444444444445</v>
      </c>
      <c r="D361" s="353">
        <v>309607</v>
      </c>
      <c r="E361" s="354"/>
      <c r="F361" s="355"/>
    </row>
    <row r="362" spans="1:6" x14ac:dyDescent="0.25">
      <c r="A362" s="350" t="s">
        <v>25</v>
      </c>
      <c r="B362" s="351">
        <v>42256</v>
      </c>
      <c r="C362" s="352">
        <v>0.3347222222222222</v>
      </c>
      <c r="D362" s="353">
        <v>329075</v>
      </c>
      <c r="E362" s="354"/>
      <c r="F362" s="355"/>
    </row>
    <row r="363" spans="1:6" x14ac:dyDescent="0.25">
      <c r="A363" s="350" t="s">
        <v>25</v>
      </c>
      <c r="B363" s="351">
        <v>42258</v>
      </c>
      <c r="C363" s="352">
        <v>0.33888888888888885</v>
      </c>
      <c r="D363" s="353">
        <v>347849</v>
      </c>
      <c r="E363" s="354"/>
      <c r="F363" s="355"/>
    </row>
    <row r="364" spans="1:6" x14ac:dyDescent="0.25">
      <c r="A364" s="350" t="s">
        <v>25</v>
      </c>
      <c r="B364" s="351">
        <v>42261</v>
      </c>
      <c r="C364" s="352">
        <v>0.3125</v>
      </c>
      <c r="D364" s="353">
        <v>373949</v>
      </c>
      <c r="E364" s="354"/>
      <c r="F364" s="355"/>
    </row>
    <row r="365" spans="1:6" x14ac:dyDescent="0.25">
      <c r="A365" s="350" t="s">
        <v>25</v>
      </c>
      <c r="B365" s="351">
        <v>42263</v>
      </c>
      <c r="C365" s="352">
        <v>0.31111111111111112</v>
      </c>
      <c r="D365" s="353">
        <v>391388</v>
      </c>
      <c r="E365" s="354"/>
      <c r="F365" s="355"/>
    </row>
    <row r="366" spans="1:6" x14ac:dyDescent="0.25">
      <c r="A366" s="350" t="s">
        <v>25</v>
      </c>
      <c r="B366" s="351">
        <v>42265</v>
      </c>
      <c r="C366" s="352">
        <v>0.64930555555555558</v>
      </c>
      <c r="D366" s="353">
        <v>392956</v>
      </c>
      <c r="E366" s="354"/>
      <c r="F366" s="355"/>
    </row>
    <row r="367" spans="1:6" x14ac:dyDescent="0.25">
      <c r="A367" s="350" t="s">
        <v>25</v>
      </c>
      <c r="B367" s="351">
        <v>42268</v>
      </c>
      <c r="C367" s="352">
        <v>0.67708333333333337</v>
      </c>
      <c r="D367" s="353">
        <v>401584</v>
      </c>
      <c r="E367" s="354"/>
      <c r="F367" s="355"/>
    </row>
    <row r="368" spans="1:6" x14ac:dyDescent="0.25">
      <c r="A368" s="350" t="s">
        <v>25</v>
      </c>
      <c r="B368" s="351">
        <v>42270</v>
      </c>
      <c r="C368" s="352">
        <v>0.43888888888888888</v>
      </c>
      <c r="D368" s="353">
        <v>404740</v>
      </c>
      <c r="E368" s="354"/>
      <c r="F368" s="355"/>
    </row>
    <row r="369" spans="1:6" x14ac:dyDescent="0.25">
      <c r="A369" s="350" t="s">
        <v>25</v>
      </c>
      <c r="B369" s="351">
        <v>42275</v>
      </c>
      <c r="C369" s="352">
        <v>0.45208333333333334</v>
      </c>
      <c r="D369" s="353">
        <v>461982</v>
      </c>
      <c r="E369" s="354"/>
      <c r="F369" s="355"/>
    </row>
    <row r="370" spans="1:6" x14ac:dyDescent="0.25">
      <c r="A370" s="350" t="s">
        <v>25</v>
      </c>
      <c r="B370" s="351">
        <v>42277</v>
      </c>
      <c r="C370" s="352">
        <v>0.33263888888888887</v>
      </c>
      <c r="D370" s="353">
        <v>484564</v>
      </c>
      <c r="E370" s="354"/>
      <c r="F370" s="355"/>
    </row>
    <row r="371" spans="1:6" x14ac:dyDescent="0.25">
      <c r="A371" s="350" t="s">
        <v>25</v>
      </c>
      <c r="B371" s="351">
        <v>42279</v>
      </c>
      <c r="C371" s="352">
        <v>0.40833333333333338</v>
      </c>
      <c r="D371" s="353">
        <v>506483</v>
      </c>
      <c r="E371" s="354"/>
      <c r="F371" s="355"/>
    </row>
    <row r="372" spans="1:6" x14ac:dyDescent="0.25">
      <c r="A372" s="350" t="s">
        <v>25</v>
      </c>
      <c r="B372" s="351">
        <v>42282</v>
      </c>
      <c r="C372" s="352">
        <v>0.33263888888888887</v>
      </c>
      <c r="D372" s="353">
        <v>532188</v>
      </c>
      <c r="E372" s="354"/>
      <c r="F372" s="355"/>
    </row>
    <row r="373" spans="1:6" x14ac:dyDescent="0.25">
      <c r="A373" s="350" t="s">
        <v>25</v>
      </c>
      <c r="B373" s="351">
        <v>42284</v>
      </c>
      <c r="C373" s="352">
        <v>0.34166666666666662</v>
      </c>
      <c r="D373" s="353">
        <v>549155</v>
      </c>
      <c r="E373" s="354"/>
      <c r="F373" s="355"/>
    </row>
    <row r="374" spans="1:6" x14ac:dyDescent="0.25">
      <c r="A374" s="350" t="s">
        <v>25</v>
      </c>
      <c r="B374" s="351">
        <v>42286</v>
      </c>
      <c r="C374" s="352">
        <v>0.32847222222222222</v>
      </c>
      <c r="D374" s="353">
        <v>572079</v>
      </c>
      <c r="E374" s="354"/>
      <c r="F374" s="355"/>
    </row>
    <row r="375" spans="1:6" x14ac:dyDescent="0.25">
      <c r="A375" s="350" t="s">
        <v>25</v>
      </c>
      <c r="B375" s="351">
        <v>42289</v>
      </c>
      <c r="C375" s="352">
        <v>0.3298611111111111</v>
      </c>
      <c r="D375" s="353">
        <v>602547</v>
      </c>
      <c r="E375" s="354"/>
      <c r="F375" s="355"/>
    </row>
    <row r="376" spans="1:6" x14ac:dyDescent="0.25">
      <c r="A376" s="350" t="s">
        <v>25</v>
      </c>
      <c r="B376" s="351">
        <v>42291</v>
      </c>
      <c r="C376" s="352">
        <v>0.30555555555555552</v>
      </c>
      <c r="D376" s="353">
        <v>622042</v>
      </c>
      <c r="E376" s="354"/>
      <c r="F376" s="355"/>
    </row>
    <row r="377" spans="1:6" x14ac:dyDescent="0.25">
      <c r="A377" s="350" t="s">
        <v>25</v>
      </c>
      <c r="B377" s="351">
        <v>42293</v>
      </c>
      <c r="C377" s="352">
        <v>0.31736111111111115</v>
      </c>
      <c r="D377" s="353">
        <v>628719</v>
      </c>
      <c r="E377" s="354"/>
      <c r="F377" s="355"/>
    </row>
    <row r="378" spans="1:6" x14ac:dyDescent="0.25">
      <c r="A378" s="350" t="s">
        <v>25</v>
      </c>
      <c r="B378" s="351">
        <v>42296</v>
      </c>
      <c r="C378" s="352">
        <v>0.41388888888888892</v>
      </c>
      <c r="D378" s="353">
        <v>635821</v>
      </c>
      <c r="E378" s="354"/>
      <c r="F378" s="355"/>
    </row>
    <row r="379" spans="1:6" x14ac:dyDescent="0.25">
      <c r="A379" s="356" t="s">
        <v>25</v>
      </c>
      <c r="B379" s="357">
        <v>42300</v>
      </c>
      <c r="C379" s="358">
        <v>0.64583333333333337</v>
      </c>
      <c r="D379" s="359">
        <v>667093</v>
      </c>
      <c r="E379" s="354"/>
      <c r="F379" s="355"/>
    </row>
    <row r="380" spans="1:6" x14ac:dyDescent="0.25">
      <c r="A380" s="356" t="s">
        <v>25</v>
      </c>
      <c r="B380" s="357">
        <v>42300</v>
      </c>
      <c r="C380" s="358">
        <v>0.72361111111111109</v>
      </c>
      <c r="D380" s="359">
        <v>667095</v>
      </c>
      <c r="E380" s="354"/>
      <c r="F380" s="355"/>
    </row>
    <row r="381" spans="1:6" x14ac:dyDescent="0.25">
      <c r="A381" s="350" t="s">
        <v>25</v>
      </c>
      <c r="B381" s="351">
        <v>42303</v>
      </c>
      <c r="C381" s="352">
        <v>0.35138888888888892</v>
      </c>
      <c r="D381" s="353">
        <v>690653</v>
      </c>
      <c r="E381" s="354"/>
      <c r="F381" s="355"/>
    </row>
    <row r="382" spans="1:6" x14ac:dyDescent="0.25">
      <c r="A382" s="350" t="s">
        <v>25</v>
      </c>
      <c r="B382" s="351">
        <v>42305</v>
      </c>
      <c r="C382" s="352">
        <v>0.45833333333333331</v>
      </c>
      <c r="D382" s="353">
        <v>699649</v>
      </c>
      <c r="E382" s="354"/>
      <c r="F382" s="355"/>
    </row>
    <row r="383" spans="1:6" x14ac:dyDescent="0.25">
      <c r="A383" s="350" t="s">
        <v>25</v>
      </c>
      <c r="B383" s="351">
        <v>42307</v>
      </c>
      <c r="C383" s="352">
        <v>0.55486111111111114</v>
      </c>
      <c r="D383" s="353">
        <v>718015</v>
      </c>
      <c r="E383" s="354"/>
      <c r="F383" s="355"/>
    </row>
    <row r="384" spans="1:6" x14ac:dyDescent="0.25">
      <c r="A384" s="350" t="s">
        <v>25</v>
      </c>
      <c r="B384" s="351">
        <v>42310</v>
      </c>
      <c r="C384" s="352">
        <v>0.35625000000000001</v>
      </c>
      <c r="D384" s="353">
        <v>738161</v>
      </c>
      <c r="E384" s="354"/>
      <c r="F384" s="355"/>
    </row>
    <row r="385" spans="1:6" x14ac:dyDescent="0.25">
      <c r="A385" s="350" t="s">
        <v>25</v>
      </c>
      <c r="B385" s="351">
        <v>42312</v>
      </c>
      <c r="C385" s="352">
        <v>0.35625000000000001</v>
      </c>
      <c r="D385" s="353">
        <v>755345</v>
      </c>
      <c r="E385" s="354"/>
      <c r="F385" s="355"/>
    </row>
    <row r="386" spans="1:6" x14ac:dyDescent="0.25">
      <c r="A386" s="350" t="s">
        <v>25</v>
      </c>
      <c r="B386" s="351">
        <v>42314</v>
      </c>
      <c r="C386" s="352">
        <v>0.38055555555555554</v>
      </c>
      <c r="D386" s="353">
        <v>773890</v>
      </c>
      <c r="E386" s="354"/>
      <c r="F386" s="355"/>
    </row>
    <row r="387" spans="1:6" x14ac:dyDescent="0.25">
      <c r="A387" s="350" t="s">
        <v>25</v>
      </c>
      <c r="B387" s="351">
        <v>42317</v>
      </c>
      <c r="C387" s="352">
        <v>0.56736111111111109</v>
      </c>
      <c r="D387" s="353">
        <v>794223</v>
      </c>
      <c r="E387" s="354"/>
      <c r="F387" s="355"/>
    </row>
    <row r="388" spans="1:6" x14ac:dyDescent="0.25">
      <c r="A388" s="350" t="s">
        <v>25</v>
      </c>
      <c r="B388" s="351">
        <v>42319</v>
      </c>
      <c r="C388" s="352">
        <v>0.30624999999999997</v>
      </c>
      <c r="D388" s="353">
        <v>808489</v>
      </c>
      <c r="E388" s="354"/>
      <c r="F388" s="355"/>
    </row>
    <row r="389" spans="1:6" x14ac:dyDescent="0.25">
      <c r="A389" s="350" t="s">
        <v>25</v>
      </c>
      <c r="B389" s="351">
        <v>42321</v>
      </c>
      <c r="C389" s="352">
        <v>0.3034722222222222</v>
      </c>
      <c r="D389" s="353">
        <v>828508</v>
      </c>
      <c r="E389" s="354"/>
      <c r="F389" s="355"/>
    </row>
    <row r="390" spans="1:6" x14ac:dyDescent="0.25">
      <c r="A390" s="350" t="s">
        <v>25</v>
      </c>
      <c r="B390" s="351">
        <v>42324</v>
      </c>
      <c r="C390" s="352">
        <v>0.4145833333333333</v>
      </c>
      <c r="D390" s="353">
        <v>850796</v>
      </c>
      <c r="E390" s="354"/>
      <c r="F390" s="355"/>
    </row>
    <row r="391" spans="1:6" x14ac:dyDescent="0.25">
      <c r="A391" s="350" t="s">
        <v>25</v>
      </c>
      <c r="B391" s="351">
        <v>42326</v>
      </c>
      <c r="C391" s="352">
        <v>0.58958333333333335</v>
      </c>
      <c r="D391" s="353">
        <v>850797</v>
      </c>
      <c r="E391" s="354"/>
      <c r="F391" s="355"/>
    </row>
    <row r="392" spans="1:6" x14ac:dyDescent="0.25">
      <c r="A392" s="350" t="s">
        <v>25</v>
      </c>
      <c r="B392" s="351">
        <v>42328</v>
      </c>
      <c r="C392" s="352">
        <v>0.36874999999999997</v>
      </c>
      <c r="D392" s="353">
        <v>851696</v>
      </c>
      <c r="E392" s="354"/>
      <c r="F392" s="355"/>
    </row>
    <row r="393" spans="1:6" x14ac:dyDescent="0.25">
      <c r="A393" s="350" t="s">
        <v>25</v>
      </c>
      <c r="B393" s="351">
        <v>42331</v>
      </c>
      <c r="C393" s="352">
        <v>0.33680555555555558</v>
      </c>
      <c r="D393" s="353">
        <v>869194</v>
      </c>
      <c r="E393" s="354"/>
      <c r="F393" s="355"/>
    </row>
    <row r="394" spans="1:6" x14ac:dyDescent="0.25">
      <c r="A394" s="350" t="s">
        <v>25</v>
      </c>
      <c r="B394" s="351">
        <v>42333</v>
      </c>
      <c r="C394" s="352">
        <v>0.31180555555555556</v>
      </c>
      <c r="D394" s="353">
        <v>885416</v>
      </c>
      <c r="E394" s="354"/>
      <c r="F394" s="355"/>
    </row>
    <row r="395" spans="1:6" x14ac:dyDescent="0.25">
      <c r="A395" s="350" t="s">
        <v>25</v>
      </c>
      <c r="B395" s="351">
        <v>42338</v>
      </c>
      <c r="C395" s="352">
        <v>0.52430555555555558</v>
      </c>
      <c r="D395" s="353">
        <v>931998</v>
      </c>
      <c r="E395" s="354"/>
      <c r="F395" s="355"/>
    </row>
    <row r="396" spans="1:6" x14ac:dyDescent="0.25">
      <c r="A396" s="350" t="s">
        <v>25</v>
      </c>
      <c r="B396" s="351">
        <v>42345</v>
      </c>
      <c r="C396" s="352">
        <v>0.6381944444444444</v>
      </c>
      <c r="D396" s="359">
        <v>14741</v>
      </c>
      <c r="E396" s="354" t="s">
        <v>130</v>
      </c>
      <c r="F396" s="355"/>
    </row>
    <row r="397" spans="1:6" x14ac:dyDescent="0.25">
      <c r="A397" s="350" t="s">
        <v>25</v>
      </c>
      <c r="B397" s="351">
        <v>42352</v>
      </c>
      <c r="C397" s="352">
        <v>0.32569444444444445</v>
      </c>
      <c r="D397" s="359">
        <v>87977</v>
      </c>
      <c r="E397" s="354"/>
      <c r="F397" s="355"/>
    </row>
    <row r="398" spans="1:6" x14ac:dyDescent="0.25">
      <c r="A398" s="350" t="s">
        <v>25</v>
      </c>
      <c r="B398" s="351">
        <v>42359</v>
      </c>
      <c r="C398" s="352">
        <v>0.45763888888888887</v>
      </c>
      <c r="D398" s="359">
        <v>159523</v>
      </c>
      <c r="E398" s="354"/>
      <c r="F398" s="355"/>
    </row>
    <row r="399" spans="1:6" x14ac:dyDescent="0.25">
      <c r="A399" s="350" t="s">
        <v>25</v>
      </c>
      <c r="B399" s="351">
        <v>42366</v>
      </c>
      <c r="C399" s="352">
        <v>0.65902777777777777</v>
      </c>
      <c r="D399" s="359">
        <v>220813</v>
      </c>
      <c r="E399" s="354"/>
      <c r="F399" s="355"/>
    </row>
    <row r="400" spans="1:6" x14ac:dyDescent="0.25">
      <c r="A400" s="350" t="s">
        <v>25</v>
      </c>
      <c r="B400" s="351">
        <v>42373</v>
      </c>
      <c r="C400" s="352">
        <v>0.33680555555555558</v>
      </c>
      <c r="D400" s="359">
        <v>293233</v>
      </c>
      <c r="E400" s="354"/>
      <c r="F400" s="355"/>
    </row>
    <row r="401" spans="1:6" x14ac:dyDescent="0.25">
      <c r="A401" s="350" t="s">
        <v>25</v>
      </c>
      <c r="B401" s="351">
        <v>42380</v>
      </c>
      <c r="C401" s="352">
        <v>0.37083333333333335</v>
      </c>
      <c r="D401" s="359">
        <v>372183</v>
      </c>
      <c r="E401" s="354"/>
      <c r="F401" s="355"/>
    </row>
    <row r="402" spans="1:6" x14ac:dyDescent="0.25">
      <c r="A402" s="350" t="s">
        <v>25</v>
      </c>
      <c r="B402" s="351">
        <v>42387</v>
      </c>
      <c r="C402" s="352">
        <v>0.58819444444444446</v>
      </c>
      <c r="D402" s="359">
        <v>451511</v>
      </c>
      <c r="E402" s="354"/>
      <c r="F402" s="355"/>
    </row>
    <row r="403" spans="1:6" x14ac:dyDescent="0.25">
      <c r="A403" s="350" t="s">
        <v>25</v>
      </c>
      <c r="B403" s="351">
        <v>42394</v>
      </c>
      <c r="C403" s="352">
        <v>0.63888888888888895</v>
      </c>
      <c r="D403" s="359">
        <v>501871</v>
      </c>
      <c r="E403" s="354"/>
      <c r="F403" s="355"/>
    </row>
    <row r="404" spans="1:6" x14ac:dyDescent="0.25">
      <c r="A404" s="350" t="s">
        <v>25</v>
      </c>
      <c r="B404" s="351">
        <v>42412</v>
      </c>
      <c r="C404" s="352">
        <v>0.60625000000000007</v>
      </c>
      <c r="D404" s="359">
        <v>543375</v>
      </c>
      <c r="E404" s="354"/>
      <c r="F404" s="355"/>
    </row>
    <row r="405" spans="1:6" x14ac:dyDescent="0.25">
      <c r="A405" s="350" t="s">
        <v>25</v>
      </c>
      <c r="B405" s="351">
        <v>42416</v>
      </c>
      <c r="C405" s="352">
        <v>0.52638888888888891</v>
      </c>
      <c r="D405" s="359">
        <v>543723</v>
      </c>
      <c r="E405" s="354"/>
      <c r="F405" s="355"/>
    </row>
    <row r="406" spans="1:6" x14ac:dyDescent="0.25">
      <c r="A406" s="350" t="s">
        <v>25</v>
      </c>
      <c r="B406" s="351">
        <v>42422</v>
      </c>
      <c r="C406" s="352">
        <v>0.37152777777777773</v>
      </c>
      <c r="D406" s="359">
        <v>592496</v>
      </c>
      <c r="E406" s="354"/>
      <c r="F406" s="355"/>
    </row>
    <row r="407" spans="1:6" x14ac:dyDescent="0.25">
      <c r="A407" s="350" t="s">
        <v>25</v>
      </c>
      <c r="B407" s="351">
        <v>42429</v>
      </c>
      <c r="C407" s="352">
        <v>0.35625000000000001</v>
      </c>
      <c r="D407" s="359">
        <v>659194</v>
      </c>
      <c r="E407" s="354"/>
      <c r="F407" s="355"/>
    </row>
    <row r="408" spans="1:6" x14ac:dyDescent="0.25">
      <c r="A408" s="350" t="s">
        <v>25</v>
      </c>
      <c r="B408" s="351">
        <v>42431</v>
      </c>
      <c r="C408" s="352">
        <v>0.48333333333333334</v>
      </c>
      <c r="D408" s="359">
        <v>680292</v>
      </c>
      <c r="E408" s="354"/>
      <c r="F408" s="355"/>
    </row>
    <row r="409" spans="1:6" x14ac:dyDescent="0.25">
      <c r="A409" s="350" t="s">
        <v>25</v>
      </c>
      <c r="B409" s="351">
        <v>42433</v>
      </c>
      <c r="C409" s="352">
        <v>0.64583333333333337</v>
      </c>
      <c r="D409" s="359">
        <v>680297</v>
      </c>
      <c r="E409" s="354"/>
      <c r="F409" s="355"/>
    </row>
    <row r="410" spans="1:6" x14ac:dyDescent="0.25">
      <c r="A410" s="350" t="s">
        <v>25</v>
      </c>
      <c r="B410" s="351">
        <v>42436</v>
      </c>
      <c r="C410" s="352">
        <v>0.34791666666666665</v>
      </c>
      <c r="D410" s="359">
        <v>680297</v>
      </c>
      <c r="E410" s="354"/>
      <c r="F410" s="355"/>
    </row>
    <row r="411" spans="1:6" x14ac:dyDescent="0.25">
      <c r="A411" s="350" t="s">
        <v>25</v>
      </c>
      <c r="B411" s="351">
        <v>42438</v>
      </c>
      <c r="C411" s="352">
        <v>0.37361111111111112</v>
      </c>
      <c r="D411" s="359">
        <v>680297</v>
      </c>
      <c r="E411" s="354"/>
      <c r="F411" s="355"/>
    </row>
    <row r="412" spans="1:6" x14ac:dyDescent="0.25">
      <c r="A412" s="350" t="s">
        <v>25</v>
      </c>
      <c r="B412" s="351">
        <v>42440</v>
      </c>
      <c r="C412" s="352">
        <v>0.32500000000000001</v>
      </c>
      <c r="D412" s="359">
        <v>680327</v>
      </c>
      <c r="E412" s="354"/>
      <c r="F412" s="355"/>
    </row>
    <row r="413" spans="1:6" x14ac:dyDescent="0.25">
      <c r="A413" s="350" t="s">
        <v>25</v>
      </c>
      <c r="B413" s="351">
        <v>42443</v>
      </c>
      <c r="C413" s="352">
        <v>0.36319444444444443</v>
      </c>
      <c r="D413" s="359">
        <v>680357</v>
      </c>
      <c r="E413" s="354"/>
      <c r="F413" s="355"/>
    </row>
    <row r="414" spans="1:6" x14ac:dyDescent="0.25">
      <c r="A414" s="350" t="s">
        <v>25</v>
      </c>
      <c r="B414" s="351">
        <v>42446</v>
      </c>
      <c r="C414" s="352">
        <v>0.34791666666666665</v>
      </c>
      <c r="D414" s="359">
        <v>681852</v>
      </c>
      <c r="E414" s="354"/>
      <c r="F414" s="355"/>
    </row>
    <row r="415" spans="1:6" x14ac:dyDescent="0.25">
      <c r="A415" s="350" t="s">
        <v>25</v>
      </c>
      <c r="B415" s="351">
        <v>42450</v>
      </c>
      <c r="C415" s="352">
        <v>0.35694444444444445</v>
      </c>
      <c r="D415" s="359">
        <v>686463</v>
      </c>
      <c r="E415" s="354"/>
      <c r="F415" s="355"/>
    </row>
    <row r="416" spans="1:6" x14ac:dyDescent="0.25">
      <c r="A416" s="350" t="s">
        <v>25</v>
      </c>
      <c r="B416" s="351">
        <v>42453</v>
      </c>
      <c r="C416" s="352">
        <v>0.65277777777777779</v>
      </c>
      <c r="D416" s="359">
        <v>687345</v>
      </c>
      <c r="E416" s="354"/>
      <c r="F416" s="355"/>
    </row>
    <row r="417" spans="1:6" x14ac:dyDescent="0.25">
      <c r="A417" s="350" t="s">
        <v>25</v>
      </c>
      <c r="B417" s="351">
        <v>42457</v>
      </c>
      <c r="C417" s="352">
        <v>0.69791666666666663</v>
      </c>
      <c r="D417" s="359">
        <v>688492</v>
      </c>
      <c r="E417" s="354"/>
      <c r="F417" s="355"/>
    </row>
    <row r="418" spans="1:6" x14ac:dyDescent="0.25">
      <c r="A418" s="350" t="s">
        <v>25</v>
      </c>
      <c r="B418" s="351">
        <v>42459</v>
      </c>
      <c r="C418" s="352">
        <v>0.38750000000000001</v>
      </c>
      <c r="D418" s="359">
        <v>690645</v>
      </c>
      <c r="E418" s="354"/>
      <c r="F418" s="355"/>
    </row>
    <row r="419" spans="1:6" x14ac:dyDescent="0.25">
      <c r="A419" s="350" t="s">
        <v>26</v>
      </c>
      <c r="B419" s="351">
        <v>42170</v>
      </c>
      <c r="C419" s="352">
        <v>0.70277777777777795</v>
      </c>
      <c r="D419" s="353">
        <v>1559</v>
      </c>
      <c r="E419" s="354"/>
      <c r="F419" s="355"/>
    </row>
    <row r="420" spans="1:6" x14ac:dyDescent="0.25">
      <c r="A420" s="350" t="s">
        <v>26</v>
      </c>
      <c r="B420" s="351">
        <v>42191</v>
      </c>
      <c r="C420" s="352">
        <v>0.40972222222222227</v>
      </c>
      <c r="D420" s="353"/>
      <c r="E420" s="354" t="s">
        <v>125</v>
      </c>
      <c r="F420" s="355"/>
    </row>
    <row r="421" spans="1:6" x14ac:dyDescent="0.25">
      <c r="A421" s="350" t="s">
        <v>26</v>
      </c>
      <c r="B421" s="351">
        <v>42219</v>
      </c>
      <c r="C421" s="352">
        <v>0.51388888888888895</v>
      </c>
      <c r="D421" s="353">
        <v>1559</v>
      </c>
      <c r="E421" s="354"/>
      <c r="F421" s="355"/>
    </row>
    <row r="422" spans="1:6" x14ac:dyDescent="0.25">
      <c r="A422" s="350" t="s">
        <v>26</v>
      </c>
      <c r="B422" s="351">
        <v>42220</v>
      </c>
      <c r="C422" s="352">
        <v>0.54305555555555551</v>
      </c>
      <c r="D422" s="353">
        <v>1559</v>
      </c>
      <c r="E422" s="354"/>
      <c r="F422" s="355"/>
    </row>
    <row r="423" spans="1:6" x14ac:dyDescent="0.25">
      <c r="A423" s="350" t="s">
        <v>26</v>
      </c>
      <c r="B423" s="351">
        <v>42223</v>
      </c>
      <c r="C423" s="352">
        <v>0.37777777777777777</v>
      </c>
      <c r="D423" s="353">
        <v>1577</v>
      </c>
      <c r="E423" s="354"/>
      <c r="F423" s="355"/>
    </row>
    <row r="424" spans="1:6" x14ac:dyDescent="0.25">
      <c r="A424" s="350" t="s">
        <v>27</v>
      </c>
      <c r="B424" s="351">
        <v>42170</v>
      </c>
      <c r="C424" s="352">
        <v>0.70416666666666705</v>
      </c>
      <c r="D424" s="353">
        <v>180755</v>
      </c>
      <c r="E424" s="354"/>
      <c r="F424" s="355"/>
    </row>
    <row r="425" spans="1:6" x14ac:dyDescent="0.25">
      <c r="A425" s="356" t="s">
        <v>27</v>
      </c>
      <c r="B425" s="357">
        <v>42174</v>
      </c>
      <c r="C425" s="358">
        <v>0.53055555555555556</v>
      </c>
      <c r="D425" s="359">
        <v>181525</v>
      </c>
      <c r="E425" s="354"/>
      <c r="F425" s="355"/>
    </row>
    <row r="426" spans="1:6" x14ac:dyDescent="0.25">
      <c r="A426" s="356" t="s">
        <v>27</v>
      </c>
      <c r="B426" s="357">
        <v>42174</v>
      </c>
      <c r="C426" s="358">
        <v>0.60416666666666663</v>
      </c>
      <c r="D426" s="359">
        <v>181525</v>
      </c>
      <c r="E426" s="354" t="s">
        <v>124</v>
      </c>
      <c r="F426" s="355"/>
    </row>
    <row r="427" spans="1:6" x14ac:dyDescent="0.25">
      <c r="A427" s="350" t="s">
        <v>27</v>
      </c>
      <c r="B427" s="351">
        <v>42175</v>
      </c>
      <c r="C427" s="352">
        <v>0.43541666666666662</v>
      </c>
      <c r="D427" s="353">
        <v>189337</v>
      </c>
      <c r="E427" s="354"/>
      <c r="F427" s="355"/>
    </row>
    <row r="428" spans="1:6" x14ac:dyDescent="0.25">
      <c r="A428" s="350" t="s">
        <v>27</v>
      </c>
      <c r="B428" s="351">
        <v>42177</v>
      </c>
      <c r="C428" s="352">
        <v>0.52569444444444446</v>
      </c>
      <c r="D428" s="353">
        <v>206280</v>
      </c>
      <c r="E428" s="354"/>
      <c r="F428" s="355"/>
    </row>
    <row r="429" spans="1:6" x14ac:dyDescent="0.25">
      <c r="A429" s="350" t="s">
        <v>27</v>
      </c>
      <c r="B429" s="351">
        <v>42178</v>
      </c>
      <c r="C429" s="352">
        <v>0.59236111111111112</v>
      </c>
      <c r="D429" s="353">
        <v>209031</v>
      </c>
      <c r="E429" s="354"/>
      <c r="F429" s="355"/>
    </row>
    <row r="430" spans="1:6" x14ac:dyDescent="0.25">
      <c r="A430" s="350" t="s">
        <v>27</v>
      </c>
      <c r="B430" s="351">
        <v>42179</v>
      </c>
      <c r="C430" s="352">
        <v>0.42499999999999999</v>
      </c>
      <c r="D430" s="353">
        <v>212357</v>
      </c>
      <c r="E430" s="354"/>
      <c r="F430" s="355"/>
    </row>
    <row r="431" spans="1:6" x14ac:dyDescent="0.25">
      <c r="A431" s="350" t="s">
        <v>27</v>
      </c>
      <c r="B431" s="351">
        <v>42183</v>
      </c>
      <c r="C431" s="352">
        <v>0.81944444444444453</v>
      </c>
      <c r="D431" s="353">
        <v>228628</v>
      </c>
      <c r="E431" s="354"/>
      <c r="F431" s="355"/>
    </row>
    <row r="432" spans="1:6" x14ac:dyDescent="0.25">
      <c r="A432" s="350" t="s">
        <v>27</v>
      </c>
      <c r="B432" s="351">
        <v>42184</v>
      </c>
      <c r="C432" s="352">
        <v>0.70694444444444438</v>
      </c>
      <c r="D432" s="353">
        <v>235253</v>
      </c>
      <c r="E432" s="354"/>
      <c r="F432" s="355"/>
    </row>
    <row r="433" spans="1:6" x14ac:dyDescent="0.25">
      <c r="A433" s="350" t="s">
        <v>27</v>
      </c>
      <c r="B433" s="351">
        <v>42185</v>
      </c>
      <c r="C433" s="352">
        <v>0.67847222222222225</v>
      </c>
      <c r="D433" s="353">
        <v>240738</v>
      </c>
      <c r="E433" s="354"/>
      <c r="F433" s="355"/>
    </row>
    <row r="434" spans="1:6" x14ac:dyDescent="0.25">
      <c r="A434" s="350" t="s">
        <v>27</v>
      </c>
      <c r="B434" s="351">
        <v>42186</v>
      </c>
      <c r="C434" s="352">
        <v>0.42708333333333331</v>
      </c>
      <c r="D434" s="353">
        <v>245542</v>
      </c>
      <c r="E434" s="354"/>
      <c r="F434" s="355"/>
    </row>
    <row r="435" spans="1:6" x14ac:dyDescent="0.25">
      <c r="A435" s="350" t="s">
        <v>27</v>
      </c>
      <c r="B435" s="351">
        <v>42187</v>
      </c>
      <c r="C435" s="352">
        <v>0.66111111111111109</v>
      </c>
      <c r="D435" s="353">
        <v>250424</v>
      </c>
      <c r="E435" s="354"/>
      <c r="F435" s="355"/>
    </row>
    <row r="436" spans="1:6" x14ac:dyDescent="0.25">
      <c r="A436" s="350" t="s">
        <v>27</v>
      </c>
      <c r="B436" s="351">
        <v>42191</v>
      </c>
      <c r="C436" s="352">
        <v>0.41111111111111115</v>
      </c>
      <c r="D436" s="353"/>
      <c r="E436" s="354" t="s">
        <v>125</v>
      </c>
      <c r="F436" s="355"/>
    </row>
    <row r="437" spans="1:6" x14ac:dyDescent="0.25">
      <c r="A437" s="350" t="s">
        <v>27</v>
      </c>
      <c r="B437" s="351">
        <v>42198</v>
      </c>
      <c r="C437" s="350"/>
      <c r="D437" s="353">
        <v>250424</v>
      </c>
      <c r="E437" s="354" t="s">
        <v>126</v>
      </c>
      <c r="F437" s="355"/>
    </row>
    <row r="438" spans="1:6" x14ac:dyDescent="0.25">
      <c r="A438" s="350" t="s">
        <v>27</v>
      </c>
      <c r="B438" s="351">
        <v>42200</v>
      </c>
      <c r="C438" s="350"/>
      <c r="D438" s="353">
        <v>257402</v>
      </c>
      <c r="E438" s="354" t="s">
        <v>126</v>
      </c>
      <c r="F438" s="355"/>
    </row>
    <row r="439" spans="1:6" x14ac:dyDescent="0.25">
      <c r="A439" s="350" t="s">
        <v>27</v>
      </c>
      <c r="B439" s="351">
        <v>42202</v>
      </c>
      <c r="C439" s="358">
        <v>0.61249999999999993</v>
      </c>
      <c r="D439" s="353">
        <v>257402</v>
      </c>
      <c r="E439" s="354"/>
      <c r="F439" s="355"/>
    </row>
    <row r="440" spans="1:6" x14ac:dyDescent="0.25">
      <c r="A440" s="350" t="s">
        <v>27</v>
      </c>
      <c r="B440" s="351">
        <v>42204</v>
      </c>
      <c r="C440" s="352">
        <v>0.69027777777777777</v>
      </c>
      <c r="D440" s="353">
        <v>267455</v>
      </c>
      <c r="E440" s="354"/>
      <c r="F440" s="355"/>
    </row>
    <row r="441" spans="1:6" x14ac:dyDescent="0.25">
      <c r="A441" s="356" t="s">
        <v>27</v>
      </c>
      <c r="B441" s="357">
        <v>42205</v>
      </c>
      <c r="C441" s="358">
        <v>0.37291666666666662</v>
      </c>
      <c r="D441" s="359">
        <v>271676</v>
      </c>
      <c r="E441" s="354"/>
      <c r="F441" s="355"/>
    </row>
    <row r="442" spans="1:6" x14ac:dyDescent="0.25">
      <c r="A442" s="350" t="s">
        <v>27</v>
      </c>
      <c r="B442" s="351">
        <v>42207</v>
      </c>
      <c r="C442" s="352">
        <v>0.67013888888888884</v>
      </c>
      <c r="D442" s="353">
        <v>276462</v>
      </c>
      <c r="E442" s="354"/>
      <c r="F442" s="355"/>
    </row>
    <row r="443" spans="1:6" x14ac:dyDescent="0.25">
      <c r="A443" s="350" t="s">
        <v>27</v>
      </c>
      <c r="B443" s="351">
        <v>42209</v>
      </c>
      <c r="C443" s="352">
        <v>0.45624999999999999</v>
      </c>
      <c r="D443" s="353">
        <v>285116</v>
      </c>
      <c r="E443" s="354"/>
      <c r="F443" s="355"/>
    </row>
    <row r="444" spans="1:6" x14ac:dyDescent="0.25">
      <c r="A444" s="350" t="s">
        <v>27</v>
      </c>
      <c r="B444" s="351">
        <v>42212</v>
      </c>
      <c r="C444" s="352">
        <v>0.40902777777777777</v>
      </c>
      <c r="D444" s="353">
        <v>299365</v>
      </c>
      <c r="E444" s="354"/>
      <c r="F444" s="355"/>
    </row>
    <row r="445" spans="1:6" x14ac:dyDescent="0.25">
      <c r="A445" s="350" t="s">
        <v>27</v>
      </c>
      <c r="B445" s="351">
        <v>42214</v>
      </c>
      <c r="C445" s="352">
        <v>0.67083333333333339</v>
      </c>
      <c r="D445" s="353">
        <v>308985</v>
      </c>
      <c r="E445" s="354"/>
      <c r="F445" s="355"/>
    </row>
    <row r="446" spans="1:6" x14ac:dyDescent="0.25">
      <c r="A446" s="350" t="s">
        <v>27</v>
      </c>
      <c r="B446" s="351">
        <v>42215</v>
      </c>
      <c r="C446" s="352">
        <v>0.61944444444444446</v>
      </c>
      <c r="D446" s="353">
        <v>305847</v>
      </c>
      <c r="E446" s="354"/>
      <c r="F446" s="355"/>
    </row>
    <row r="447" spans="1:6" x14ac:dyDescent="0.25">
      <c r="A447" s="350" t="s">
        <v>27</v>
      </c>
      <c r="B447" s="351">
        <v>42216</v>
      </c>
      <c r="C447" s="352">
        <v>0.52777777777777779</v>
      </c>
      <c r="D447" s="353">
        <v>306063</v>
      </c>
      <c r="E447" s="354"/>
      <c r="F447" s="355"/>
    </row>
    <row r="448" spans="1:6" x14ac:dyDescent="0.25">
      <c r="A448" s="350" t="s">
        <v>27</v>
      </c>
      <c r="B448" s="351">
        <v>42219</v>
      </c>
      <c r="C448" s="352">
        <v>0.44305555555555554</v>
      </c>
      <c r="D448" s="353">
        <v>310346</v>
      </c>
      <c r="E448" s="354"/>
      <c r="F448" s="355"/>
    </row>
    <row r="449" spans="1:6" x14ac:dyDescent="0.25">
      <c r="A449" s="350" t="s">
        <v>27</v>
      </c>
      <c r="B449" s="351">
        <v>42220</v>
      </c>
      <c r="C449" s="352">
        <v>0.54375000000000007</v>
      </c>
      <c r="D449" s="353">
        <v>312401</v>
      </c>
      <c r="E449" s="354"/>
      <c r="F449" s="355"/>
    </row>
    <row r="450" spans="1:6" x14ac:dyDescent="0.25">
      <c r="A450" s="350" t="s">
        <v>27</v>
      </c>
      <c r="B450" s="351">
        <v>42221</v>
      </c>
      <c r="C450" s="352">
        <v>0.4152777777777778</v>
      </c>
      <c r="D450" s="353">
        <v>313975</v>
      </c>
      <c r="E450" s="354"/>
      <c r="F450" s="355"/>
    </row>
    <row r="451" spans="1:6" x14ac:dyDescent="0.25">
      <c r="A451" s="350" t="s">
        <v>27</v>
      </c>
      <c r="B451" s="351">
        <v>42223</v>
      </c>
      <c r="C451" s="352">
        <v>0.36458333333333331</v>
      </c>
      <c r="D451" s="353">
        <v>317269</v>
      </c>
      <c r="E451" s="354"/>
      <c r="F451" s="355"/>
    </row>
    <row r="452" spans="1:6" x14ac:dyDescent="0.25">
      <c r="A452" s="350" t="s">
        <v>27</v>
      </c>
      <c r="B452" s="351">
        <v>42224</v>
      </c>
      <c r="C452" s="352">
        <v>0.32847222222222222</v>
      </c>
      <c r="D452" s="353">
        <v>319139</v>
      </c>
      <c r="E452" s="354"/>
      <c r="F452" s="355"/>
    </row>
    <row r="453" spans="1:6" x14ac:dyDescent="0.25">
      <c r="A453" s="350" t="s">
        <v>27</v>
      </c>
      <c r="B453" s="351">
        <v>42226</v>
      </c>
      <c r="C453" s="352">
        <v>0.58263888888888882</v>
      </c>
      <c r="D453" s="353">
        <v>323908</v>
      </c>
      <c r="E453" s="354"/>
      <c r="F453" s="355"/>
    </row>
    <row r="454" spans="1:6" x14ac:dyDescent="0.25">
      <c r="A454" s="350" t="s">
        <v>27</v>
      </c>
      <c r="B454" s="351">
        <v>42228</v>
      </c>
      <c r="C454" s="352">
        <v>0.3527777777777778</v>
      </c>
      <c r="D454" s="353">
        <v>330918</v>
      </c>
      <c r="E454" s="354"/>
      <c r="F454" s="355"/>
    </row>
    <row r="455" spans="1:6" x14ac:dyDescent="0.25">
      <c r="A455" s="350" t="s">
        <v>27</v>
      </c>
      <c r="B455" s="351">
        <v>42230</v>
      </c>
      <c r="C455" s="352">
        <v>0.4465277777777778</v>
      </c>
      <c r="D455" s="353">
        <v>337838</v>
      </c>
      <c r="E455" s="354"/>
      <c r="F455" s="355"/>
    </row>
    <row r="456" spans="1:6" x14ac:dyDescent="0.25">
      <c r="A456" s="350" t="s">
        <v>27</v>
      </c>
      <c r="B456" s="351">
        <v>42233</v>
      </c>
      <c r="C456" s="352">
        <v>0.42569444444444443</v>
      </c>
      <c r="D456" s="353">
        <v>348361</v>
      </c>
      <c r="E456" s="354"/>
      <c r="F456" s="355"/>
    </row>
    <row r="457" spans="1:6" x14ac:dyDescent="0.25">
      <c r="A457" s="350" t="s">
        <v>27</v>
      </c>
      <c r="B457" s="351">
        <v>42235</v>
      </c>
      <c r="C457" s="352">
        <v>0.57638888888888895</v>
      </c>
      <c r="D457" s="353">
        <v>352679</v>
      </c>
      <c r="E457" s="354"/>
      <c r="F457" s="355"/>
    </row>
    <row r="458" spans="1:6" x14ac:dyDescent="0.25">
      <c r="A458" s="350" t="s">
        <v>27</v>
      </c>
      <c r="B458" s="351">
        <v>42237</v>
      </c>
      <c r="C458" s="352">
        <v>0.49305555555555558</v>
      </c>
      <c r="D458" s="353">
        <v>356821</v>
      </c>
      <c r="E458" s="354"/>
      <c r="F458" s="355"/>
    </row>
    <row r="459" spans="1:6" x14ac:dyDescent="0.25">
      <c r="A459" s="350" t="s">
        <v>27</v>
      </c>
      <c r="B459" s="351">
        <v>42240</v>
      </c>
      <c r="C459" s="352">
        <v>0.75</v>
      </c>
      <c r="D459" s="353">
        <v>357489</v>
      </c>
      <c r="E459" s="354"/>
      <c r="F459" s="355"/>
    </row>
    <row r="460" spans="1:6" x14ac:dyDescent="0.25">
      <c r="A460" s="350" t="s">
        <v>27</v>
      </c>
      <c r="B460" s="351">
        <v>42242</v>
      </c>
      <c r="C460" s="352">
        <v>0.35555555555555557</v>
      </c>
      <c r="D460" s="353">
        <v>361250</v>
      </c>
      <c r="E460" s="354"/>
      <c r="F460" s="355"/>
    </row>
    <row r="461" spans="1:6" x14ac:dyDescent="0.25">
      <c r="A461" s="350" t="s">
        <v>27</v>
      </c>
      <c r="B461" s="351">
        <v>42244</v>
      </c>
      <c r="C461" s="352">
        <v>0.37291666666666662</v>
      </c>
      <c r="D461" s="353">
        <v>366219</v>
      </c>
      <c r="E461" s="354"/>
      <c r="F461" s="355"/>
    </row>
    <row r="462" spans="1:6" x14ac:dyDescent="0.25">
      <c r="A462" s="350" t="s">
        <v>27</v>
      </c>
      <c r="B462" s="351">
        <v>42249</v>
      </c>
      <c r="C462" s="352">
        <v>0.3347222222222222</v>
      </c>
      <c r="D462" s="353">
        <v>380654</v>
      </c>
      <c r="E462" s="354"/>
      <c r="F462" s="355"/>
    </row>
    <row r="463" spans="1:6" x14ac:dyDescent="0.25">
      <c r="A463" s="350" t="s">
        <v>27</v>
      </c>
      <c r="B463" s="351">
        <v>42251</v>
      </c>
      <c r="C463" s="352">
        <v>0.36458333333333331</v>
      </c>
      <c r="D463" s="353">
        <v>386136</v>
      </c>
      <c r="E463" s="354"/>
      <c r="F463" s="355"/>
    </row>
    <row r="464" spans="1:6" x14ac:dyDescent="0.25">
      <c r="A464" s="350" t="s">
        <v>27</v>
      </c>
      <c r="B464" s="351">
        <v>42254</v>
      </c>
      <c r="C464" s="352">
        <v>0.3263888888888889</v>
      </c>
      <c r="D464" s="353">
        <v>392069</v>
      </c>
      <c r="E464" s="354"/>
      <c r="F464" s="355"/>
    </row>
    <row r="465" spans="1:6" x14ac:dyDescent="0.25">
      <c r="A465" s="350" t="s">
        <v>27</v>
      </c>
      <c r="B465" s="351">
        <v>42256</v>
      </c>
      <c r="C465" s="352">
        <v>0.3354166666666667</v>
      </c>
      <c r="D465" s="353">
        <v>397548</v>
      </c>
      <c r="E465" s="354"/>
      <c r="F465" s="355"/>
    </row>
    <row r="466" spans="1:6" x14ac:dyDescent="0.25">
      <c r="A466" s="350" t="s">
        <v>27</v>
      </c>
      <c r="B466" s="351">
        <v>42258</v>
      </c>
      <c r="C466" s="352">
        <v>0.33958333333333335</v>
      </c>
      <c r="D466" s="353">
        <v>403025</v>
      </c>
      <c r="E466" s="354"/>
      <c r="F466" s="355"/>
    </row>
    <row r="467" spans="1:6" x14ac:dyDescent="0.25">
      <c r="A467" s="350" t="s">
        <v>27</v>
      </c>
      <c r="B467" s="351">
        <v>42261</v>
      </c>
      <c r="C467" s="352">
        <v>0.31597222222222221</v>
      </c>
      <c r="D467" s="353">
        <v>410992</v>
      </c>
      <c r="E467" s="354"/>
      <c r="F467" s="355"/>
    </row>
    <row r="468" spans="1:6" x14ac:dyDescent="0.25">
      <c r="A468" s="350" t="s">
        <v>27</v>
      </c>
      <c r="B468" s="351">
        <v>42263</v>
      </c>
      <c r="C468" s="352">
        <v>0.31180555555555556</v>
      </c>
      <c r="D468" s="353">
        <v>415986</v>
      </c>
      <c r="E468" s="354"/>
      <c r="F468" s="355"/>
    </row>
    <row r="469" spans="1:6" x14ac:dyDescent="0.25">
      <c r="A469" s="350" t="s">
        <v>27</v>
      </c>
      <c r="B469" s="351">
        <v>42265</v>
      </c>
      <c r="C469" s="352">
        <v>0.64930555555555558</v>
      </c>
      <c r="D469" s="353">
        <v>416516</v>
      </c>
      <c r="E469" s="354"/>
      <c r="F469" s="355"/>
    </row>
    <row r="470" spans="1:6" x14ac:dyDescent="0.25">
      <c r="A470" s="350" t="s">
        <v>27</v>
      </c>
      <c r="B470" s="351">
        <v>42268</v>
      </c>
      <c r="C470" s="352">
        <v>0.6777777777777777</v>
      </c>
      <c r="D470" s="353">
        <v>424426</v>
      </c>
      <c r="E470" s="354"/>
      <c r="F470" s="355"/>
    </row>
    <row r="471" spans="1:6" x14ac:dyDescent="0.25">
      <c r="A471" s="350" t="s">
        <v>27</v>
      </c>
      <c r="B471" s="351">
        <v>42270</v>
      </c>
      <c r="C471" s="352">
        <v>0.4381944444444445</v>
      </c>
      <c r="D471" s="353">
        <v>425467</v>
      </c>
      <c r="E471" s="354"/>
      <c r="F471" s="355"/>
    </row>
    <row r="472" spans="1:6" x14ac:dyDescent="0.25">
      <c r="A472" s="350" t="s">
        <v>27</v>
      </c>
      <c r="B472" s="351">
        <v>42275</v>
      </c>
      <c r="C472" s="352">
        <v>0.46458333333333335</v>
      </c>
      <c r="D472" s="353">
        <v>439902</v>
      </c>
      <c r="E472" s="354"/>
      <c r="F472" s="355"/>
    </row>
    <row r="473" spans="1:6" x14ac:dyDescent="0.25">
      <c r="A473" s="350" t="s">
        <v>27</v>
      </c>
      <c r="B473" s="351">
        <v>42277</v>
      </c>
      <c r="C473" s="352">
        <v>0.33333333333333331</v>
      </c>
      <c r="D473" s="353">
        <v>445893</v>
      </c>
      <c r="E473" s="354"/>
      <c r="F473" s="355"/>
    </row>
    <row r="474" spans="1:6" x14ac:dyDescent="0.25">
      <c r="A474" s="350" t="s">
        <v>27</v>
      </c>
      <c r="B474" s="351">
        <v>42279</v>
      </c>
      <c r="C474" s="352">
        <v>0.40902777777777777</v>
      </c>
      <c r="D474" s="353">
        <v>452284</v>
      </c>
      <c r="E474" s="354"/>
      <c r="F474" s="355"/>
    </row>
    <row r="475" spans="1:6" x14ac:dyDescent="0.25">
      <c r="A475" s="350" t="s">
        <v>27</v>
      </c>
      <c r="B475" s="351">
        <v>42282</v>
      </c>
      <c r="C475" s="352">
        <v>0.33402777777777781</v>
      </c>
      <c r="D475" s="353">
        <v>461052</v>
      </c>
      <c r="E475" s="354"/>
      <c r="F475" s="355"/>
    </row>
    <row r="476" spans="1:6" x14ac:dyDescent="0.25">
      <c r="A476" s="350" t="s">
        <v>27</v>
      </c>
      <c r="B476" s="351">
        <v>42284</v>
      </c>
      <c r="C476" s="352">
        <v>0.34236111111111112</v>
      </c>
      <c r="D476" s="353">
        <v>467576</v>
      </c>
      <c r="E476" s="354"/>
      <c r="F476" s="355"/>
    </row>
    <row r="477" spans="1:6" x14ac:dyDescent="0.25">
      <c r="A477" s="350" t="s">
        <v>27</v>
      </c>
      <c r="B477" s="351">
        <v>42286</v>
      </c>
      <c r="C477" s="352">
        <v>0.32916666666666666</v>
      </c>
      <c r="D477" s="353">
        <v>474561</v>
      </c>
      <c r="E477" s="354"/>
      <c r="F477" s="355"/>
    </row>
    <row r="478" spans="1:6" x14ac:dyDescent="0.25">
      <c r="A478" s="350" t="s">
        <v>27</v>
      </c>
      <c r="B478" s="351">
        <v>42289</v>
      </c>
      <c r="C478" s="352">
        <v>0.33194444444444443</v>
      </c>
      <c r="D478" s="353">
        <v>485147</v>
      </c>
      <c r="E478" s="354"/>
      <c r="F478" s="355"/>
    </row>
    <row r="479" spans="1:6" x14ac:dyDescent="0.25">
      <c r="A479" s="350" t="s">
        <v>27</v>
      </c>
      <c r="B479" s="351">
        <v>42291</v>
      </c>
      <c r="C479" s="352">
        <v>0.30624999999999997</v>
      </c>
      <c r="D479" s="353">
        <v>487347</v>
      </c>
      <c r="E479" s="354"/>
      <c r="F479" s="355"/>
    </row>
    <row r="480" spans="1:6" x14ac:dyDescent="0.25">
      <c r="A480" s="350" t="s">
        <v>27</v>
      </c>
      <c r="B480" s="351">
        <v>42293</v>
      </c>
      <c r="C480" s="352">
        <v>0.31805555555555554</v>
      </c>
      <c r="D480" s="353">
        <v>493111</v>
      </c>
      <c r="E480" s="354"/>
      <c r="F480" s="355"/>
    </row>
    <row r="481" spans="1:6" x14ac:dyDescent="0.25">
      <c r="A481" s="350" t="s">
        <v>27</v>
      </c>
      <c r="B481" s="351">
        <v>42296</v>
      </c>
      <c r="C481" s="352">
        <v>0.4152777777777778</v>
      </c>
      <c r="D481" s="353">
        <v>494348</v>
      </c>
      <c r="E481" s="354"/>
      <c r="F481" s="355"/>
    </row>
    <row r="482" spans="1:6" x14ac:dyDescent="0.25">
      <c r="A482" s="356" t="s">
        <v>27</v>
      </c>
      <c r="B482" s="357">
        <v>42300</v>
      </c>
      <c r="C482" s="358">
        <v>0.64583333333333337</v>
      </c>
      <c r="D482" s="359">
        <v>500720</v>
      </c>
      <c r="E482" s="354"/>
      <c r="F482" s="355"/>
    </row>
    <row r="483" spans="1:6" x14ac:dyDescent="0.25">
      <c r="A483" s="356" t="s">
        <v>27</v>
      </c>
      <c r="B483" s="357">
        <v>42300</v>
      </c>
      <c r="C483" s="358">
        <v>0.74722222222222223</v>
      </c>
      <c r="D483" s="359">
        <v>501531</v>
      </c>
      <c r="E483" s="354"/>
      <c r="F483" s="355"/>
    </row>
    <row r="484" spans="1:6" x14ac:dyDescent="0.25">
      <c r="A484" s="350" t="s">
        <v>27</v>
      </c>
      <c r="B484" s="351">
        <v>42303</v>
      </c>
      <c r="C484" s="352">
        <v>0.3527777777777778</v>
      </c>
      <c r="D484" s="353">
        <v>508387</v>
      </c>
      <c r="E484" s="354"/>
      <c r="F484" s="355"/>
    </row>
    <row r="485" spans="1:6" x14ac:dyDescent="0.25">
      <c r="A485" s="350" t="s">
        <v>27</v>
      </c>
      <c r="B485" s="351">
        <v>42305</v>
      </c>
      <c r="C485" s="352">
        <v>0.45624999999999999</v>
      </c>
      <c r="D485" s="353">
        <v>515164</v>
      </c>
      <c r="E485" s="354"/>
      <c r="F485" s="355"/>
    </row>
    <row r="486" spans="1:6" x14ac:dyDescent="0.25">
      <c r="A486" s="350" t="s">
        <v>27</v>
      </c>
      <c r="B486" s="351">
        <v>42307</v>
      </c>
      <c r="C486" s="352">
        <v>0.55486111111111114</v>
      </c>
      <c r="D486" s="353">
        <v>521858</v>
      </c>
      <c r="E486" s="354"/>
      <c r="F486" s="355"/>
    </row>
    <row r="487" spans="1:6" x14ac:dyDescent="0.25">
      <c r="A487" s="350" t="s">
        <v>27</v>
      </c>
      <c r="B487" s="351">
        <v>42310</v>
      </c>
      <c r="C487" s="352">
        <v>0.3576388888888889</v>
      </c>
      <c r="D487" s="353">
        <v>529843</v>
      </c>
      <c r="E487" s="354"/>
      <c r="F487" s="355"/>
    </row>
    <row r="488" spans="1:6" x14ac:dyDescent="0.25">
      <c r="A488" s="350" t="s">
        <v>27</v>
      </c>
      <c r="B488" s="351">
        <v>42312</v>
      </c>
      <c r="C488" s="352">
        <v>0.35694444444444445</v>
      </c>
      <c r="D488" s="353">
        <v>534878</v>
      </c>
      <c r="E488" s="354"/>
      <c r="F488" s="355"/>
    </row>
    <row r="489" spans="1:6" x14ac:dyDescent="0.25">
      <c r="A489" s="350" t="s">
        <v>27</v>
      </c>
      <c r="B489" s="351">
        <v>42314</v>
      </c>
      <c r="C489" s="352">
        <v>0.38194444444444442</v>
      </c>
      <c r="D489" s="353">
        <v>540590</v>
      </c>
      <c r="E489" s="354"/>
      <c r="F489" s="355"/>
    </row>
    <row r="490" spans="1:6" x14ac:dyDescent="0.25">
      <c r="A490" s="350" t="s">
        <v>27</v>
      </c>
      <c r="B490" s="351">
        <v>42317</v>
      </c>
      <c r="C490" s="352">
        <v>0.56736111111111109</v>
      </c>
      <c r="D490" s="353">
        <v>549971</v>
      </c>
      <c r="E490" s="354"/>
      <c r="F490" s="355"/>
    </row>
    <row r="491" spans="1:6" x14ac:dyDescent="0.25">
      <c r="A491" s="350" t="s">
        <v>27</v>
      </c>
      <c r="B491" s="351">
        <v>42319</v>
      </c>
      <c r="C491" s="352">
        <v>0.30694444444444441</v>
      </c>
      <c r="D491" s="353">
        <v>556246</v>
      </c>
      <c r="E491" s="354"/>
      <c r="F491" s="355"/>
    </row>
    <row r="492" spans="1:6" x14ac:dyDescent="0.25">
      <c r="A492" s="350" t="s">
        <v>27</v>
      </c>
      <c r="B492" s="351">
        <v>42321</v>
      </c>
      <c r="C492" s="352">
        <v>0.30416666666666664</v>
      </c>
      <c r="D492" s="353">
        <v>560818</v>
      </c>
      <c r="E492" s="354"/>
      <c r="F492" s="355"/>
    </row>
    <row r="493" spans="1:6" x14ac:dyDescent="0.25">
      <c r="A493" s="350" t="s">
        <v>27</v>
      </c>
      <c r="B493" s="351">
        <v>42324</v>
      </c>
      <c r="C493" s="352">
        <v>0.4152777777777778</v>
      </c>
      <c r="D493" s="353">
        <v>568489</v>
      </c>
      <c r="E493" s="354"/>
      <c r="F493" s="355"/>
    </row>
    <row r="494" spans="1:6" x14ac:dyDescent="0.25">
      <c r="A494" s="350" t="s">
        <v>27</v>
      </c>
      <c r="B494" s="351">
        <v>42326</v>
      </c>
      <c r="C494" s="352">
        <v>0.59027777777777779</v>
      </c>
      <c r="D494" s="353">
        <v>576712</v>
      </c>
      <c r="E494" s="354"/>
      <c r="F494" s="355"/>
    </row>
    <row r="495" spans="1:6" x14ac:dyDescent="0.25">
      <c r="A495" s="350" t="s">
        <v>27</v>
      </c>
      <c r="B495" s="351">
        <v>42328</v>
      </c>
      <c r="C495" s="352">
        <v>0.36944444444444446</v>
      </c>
      <c r="D495" s="353">
        <v>581719</v>
      </c>
      <c r="E495" s="354"/>
      <c r="F495" s="355"/>
    </row>
    <row r="496" spans="1:6" x14ac:dyDescent="0.25">
      <c r="A496" s="350" t="s">
        <v>27</v>
      </c>
      <c r="B496" s="351">
        <v>42331</v>
      </c>
      <c r="C496" s="352">
        <v>0.33888888888888885</v>
      </c>
      <c r="D496" s="353">
        <v>591880</v>
      </c>
      <c r="E496" s="354"/>
      <c r="F496" s="355"/>
    </row>
    <row r="497" spans="1:6" x14ac:dyDescent="0.25">
      <c r="A497" s="350" t="s">
        <v>27</v>
      </c>
      <c r="B497" s="351">
        <v>42333</v>
      </c>
      <c r="C497" s="352">
        <v>0.3125</v>
      </c>
      <c r="D497" s="353">
        <v>595645</v>
      </c>
      <c r="E497" s="354"/>
      <c r="F497" s="355"/>
    </row>
    <row r="498" spans="1:6" x14ac:dyDescent="0.25">
      <c r="A498" s="350" t="s">
        <v>27</v>
      </c>
      <c r="B498" s="351">
        <v>42338</v>
      </c>
      <c r="C498" s="352">
        <v>0.52500000000000002</v>
      </c>
      <c r="D498" s="353">
        <v>604352</v>
      </c>
      <c r="E498" s="354"/>
      <c r="F498" s="355"/>
    </row>
    <row r="499" spans="1:6" x14ac:dyDescent="0.25">
      <c r="A499" s="350" t="s">
        <v>27</v>
      </c>
      <c r="B499" s="351">
        <v>42345</v>
      </c>
      <c r="C499" s="352">
        <v>0.64027777777777783</v>
      </c>
      <c r="D499" s="353">
        <v>628842</v>
      </c>
      <c r="E499" s="354"/>
      <c r="F499" s="355"/>
    </row>
    <row r="500" spans="1:6" x14ac:dyDescent="0.25">
      <c r="A500" s="350" t="s">
        <v>27</v>
      </c>
      <c r="B500" s="351">
        <v>42352</v>
      </c>
      <c r="C500" s="352">
        <v>0.32777777777777778</v>
      </c>
      <c r="D500" s="353">
        <v>649087</v>
      </c>
      <c r="E500" s="354"/>
      <c r="F500" s="355"/>
    </row>
    <row r="501" spans="1:6" x14ac:dyDescent="0.25">
      <c r="A501" s="350" t="s">
        <v>27</v>
      </c>
      <c r="B501" s="351">
        <v>42359</v>
      </c>
      <c r="C501" s="352">
        <v>0.45833333333333331</v>
      </c>
      <c r="D501" s="353">
        <v>681754</v>
      </c>
      <c r="E501" s="354"/>
      <c r="F501" s="355"/>
    </row>
    <row r="502" spans="1:6" x14ac:dyDescent="0.25">
      <c r="A502" s="350" t="s">
        <v>27</v>
      </c>
      <c r="B502" s="351">
        <v>42373</v>
      </c>
      <c r="C502" s="352">
        <v>0.33819444444444446</v>
      </c>
      <c r="D502" s="353">
        <v>681754</v>
      </c>
      <c r="E502" s="354"/>
      <c r="F502" s="355"/>
    </row>
    <row r="503" spans="1:6" x14ac:dyDescent="0.25">
      <c r="A503" s="350" t="s">
        <v>27</v>
      </c>
      <c r="B503" s="351">
        <v>42380</v>
      </c>
      <c r="C503" s="352">
        <v>0.37152777777777773</v>
      </c>
      <c r="D503" s="353">
        <v>681756</v>
      </c>
      <c r="E503" s="354"/>
      <c r="F503" s="355"/>
    </row>
    <row r="504" spans="1:6" x14ac:dyDescent="0.25">
      <c r="A504" s="350" t="s">
        <v>27</v>
      </c>
      <c r="B504" s="351">
        <v>42387</v>
      </c>
      <c r="C504" s="352">
        <v>0.58888888888888891</v>
      </c>
      <c r="D504" s="353">
        <v>681756</v>
      </c>
      <c r="E504" s="354"/>
      <c r="F504" s="355"/>
    </row>
    <row r="505" spans="1:6" x14ac:dyDescent="0.25">
      <c r="A505" s="350" t="s">
        <v>27</v>
      </c>
      <c r="B505" s="351">
        <v>42394</v>
      </c>
      <c r="C505" s="352">
        <v>0.63888888888888895</v>
      </c>
      <c r="D505" s="353">
        <v>681756</v>
      </c>
      <c r="E505" s="354"/>
      <c r="F505" s="355"/>
    </row>
    <row r="506" spans="1:6" x14ac:dyDescent="0.25">
      <c r="A506" s="350" t="s">
        <v>27</v>
      </c>
      <c r="B506" s="351">
        <v>42412</v>
      </c>
      <c r="C506" s="352">
        <v>0.6069444444444444</v>
      </c>
      <c r="D506" s="353">
        <v>684082</v>
      </c>
      <c r="E506" s="354"/>
      <c r="F506" s="355"/>
    </row>
    <row r="507" spans="1:6" x14ac:dyDescent="0.25">
      <c r="A507" s="350" t="s">
        <v>27</v>
      </c>
      <c r="B507" s="351">
        <v>42416</v>
      </c>
      <c r="C507" s="352">
        <v>0.52638888888888891</v>
      </c>
      <c r="D507" s="353">
        <v>684666</v>
      </c>
      <c r="E507" s="354"/>
      <c r="F507" s="355"/>
    </row>
    <row r="508" spans="1:6" x14ac:dyDescent="0.25">
      <c r="A508" s="350" t="s">
        <v>27</v>
      </c>
      <c r="B508" s="351">
        <v>42422</v>
      </c>
      <c r="C508" s="352">
        <v>0.37361111111111112</v>
      </c>
      <c r="D508" s="353">
        <v>702343</v>
      </c>
      <c r="E508" s="354"/>
      <c r="F508" s="355"/>
    </row>
    <row r="509" spans="1:6" x14ac:dyDescent="0.25">
      <c r="A509" s="350" t="s">
        <v>27</v>
      </c>
      <c r="B509" s="351">
        <v>42429</v>
      </c>
      <c r="C509" s="352">
        <v>0.35833333333333334</v>
      </c>
      <c r="D509" s="353">
        <v>725404</v>
      </c>
      <c r="E509" s="354"/>
      <c r="F509" s="355"/>
    </row>
    <row r="510" spans="1:6" x14ac:dyDescent="0.25">
      <c r="A510" s="350" t="s">
        <v>27</v>
      </c>
      <c r="B510" s="351">
        <v>42431</v>
      </c>
      <c r="C510" s="352">
        <v>0.48402777777777778</v>
      </c>
      <c r="D510" s="353">
        <v>732474</v>
      </c>
      <c r="E510" s="354"/>
      <c r="F510" s="355"/>
    </row>
    <row r="511" spans="1:6" x14ac:dyDescent="0.25">
      <c r="A511" s="350" t="s">
        <v>27</v>
      </c>
      <c r="B511" s="351">
        <v>42433</v>
      </c>
      <c r="C511" s="352">
        <v>0.64652777777777781</v>
      </c>
      <c r="D511" s="353">
        <v>740734</v>
      </c>
      <c r="E511" s="354"/>
      <c r="F511" s="355"/>
    </row>
    <row r="512" spans="1:6" x14ac:dyDescent="0.25">
      <c r="A512" s="350" t="s">
        <v>27</v>
      </c>
      <c r="B512" s="351">
        <v>42436</v>
      </c>
      <c r="C512" s="352">
        <v>0.35000000000000003</v>
      </c>
      <c r="D512" s="353">
        <v>751245</v>
      </c>
      <c r="E512" s="354"/>
      <c r="F512" s="355"/>
    </row>
    <row r="513" spans="1:6" x14ac:dyDescent="0.25">
      <c r="A513" s="350" t="s">
        <v>27</v>
      </c>
      <c r="B513" s="351">
        <v>42438</v>
      </c>
      <c r="C513" s="352">
        <v>0.3743055555555555</v>
      </c>
      <c r="D513" s="353">
        <v>758296</v>
      </c>
      <c r="E513" s="354"/>
      <c r="F513" s="355"/>
    </row>
    <row r="514" spans="1:6" x14ac:dyDescent="0.25">
      <c r="A514" s="350" t="s">
        <v>27</v>
      </c>
      <c r="B514" s="351">
        <v>42440</v>
      </c>
      <c r="C514" s="352">
        <v>0.32569444444444445</v>
      </c>
      <c r="D514" s="353">
        <v>765413</v>
      </c>
      <c r="E514" s="354"/>
      <c r="F514" s="355"/>
    </row>
    <row r="515" spans="1:6" x14ac:dyDescent="0.25">
      <c r="A515" s="350" t="s">
        <v>27</v>
      </c>
      <c r="B515" s="351">
        <v>42443</v>
      </c>
      <c r="C515" s="352">
        <v>0.36458333333333331</v>
      </c>
      <c r="D515" s="353">
        <v>776305</v>
      </c>
      <c r="E515" s="354"/>
      <c r="F515" s="355"/>
    </row>
    <row r="516" spans="1:6" x14ac:dyDescent="0.25">
      <c r="A516" s="350" t="s">
        <v>27</v>
      </c>
      <c r="B516" s="351">
        <v>42446</v>
      </c>
      <c r="C516" s="352">
        <v>0.34861111111111115</v>
      </c>
      <c r="D516" s="353">
        <v>787321</v>
      </c>
      <c r="E516" s="354"/>
      <c r="F516" s="355"/>
    </row>
    <row r="517" spans="1:6" x14ac:dyDescent="0.25">
      <c r="A517" s="350" t="s">
        <v>27</v>
      </c>
      <c r="B517" s="351">
        <v>42450</v>
      </c>
      <c r="C517" s="352">
        <v>0.35833333333333334</v>
      </c>
      <c r="D517" s="353">
        <v>797935</v>
      </c>
      <c r="E517" s="354"/>
      <c r="F517" s="355"/>
    </row>
    <row r="518" spans="1:6" x14ac:dyDescent="0.25">
      <c r="A518" s="350" t="s">
        <v>27</v>
      </c>
      <c r="B518" s="351">
        <v>42453</v>
      </c>
      <c r="C518" s="352">
        <v>0.65555555555555556</v>
      </c>
      <c r="D518" s="353">
        <v>805275</v>
      </c>
      <c r="E518" s="354"/>
      <c r="F518" s="355"/>
    </row>
    <row r="519" spans="1:6" x14ac:dyDescent="0.25">
      <c r="A519" s="350" t="s">
        <v>27</v>
      </c>
      <c r="B519" s="351">
        <v>42457</v>
      </c>
      <c r="C519" s="352">
        <v>0.69861111111111107</v>
      </c>
      <c r="D519" s="353">
        <v>808366</v>
      </c>
      <c r="E519" s="354"/>
      <c r="F519" s="355"/>
    </row>
    <row r="520" spans="1:6" x14ac:dyDescent="0.25">
      <c r="A520" s="350" t="s">
        <v>27</v>
      </c>
      <c r="B520" s="351">
        <v>42459</v>
      </c>
      <c r="C520" s="352">
        <v>0.38750000000000001</v>
      </c>
      <c r="D520" s="359">
        <v>813156</v>
      </c>
      <c r="E520" s="354"/>
      <c r="F520" s="355"/>
    </row>
    <row r="521" spans="1:6" x14ac:dyDescent="0.25">
      <c r="A521" s="350" t="s">
        <v>28</v>
      </c>
      <c r="B521" s="351">
        <v>42170</v>
      </c>
      <c r="C521" s="352">
        <v>0.70555555555555605</v>
      </c>
      <c r="D521" s="353">
        <v>37279</v>
      </c>
      <c r="E521" s="354"/>
      <c r="F521" s="355"/>
    </row>
    <row r="522" spans="1:6" x14ac:dyDescent="0.25">
      <c r="A522" s="350" t="s">
        <v>28</v>
      </c>
      <c r="B522" s="351">
        <v>42191</v>
      </c>
      <c r="C522" s="352">
        <v>0.4145833333333333</v>
      </c>
      <c r="D522" s="353"/>
      <c r="E522" s="354" t="s">
        <v>125</v>
      </c>
      <c r="F522" s="355"/>
    </row>
    <row r="523" spans="1:6" x14ac:dyDescent="0.25">
      <c r="A523" s="350" t="s">
        <v>28</v>
      </c>
      <c r="B523" s="351">
        <v>42219</v>
      </c>
      <c r="C523" s="352">
        <v>0.51458333333333328</v>
      </c>
      <c r="D523" s="353">
        <v>37279</v>
      </c>
      <c r="E523" s="354"/>
      <c r="F523" s="355"/>
    </row>
    <row r="524" spans="1:6" x14ac:dyDescent="0.25">
      <c r="A524" s="350" t="s">
        <v>28</v>
      </c>
      <c r="B524" s="351">
        <v>42220</v>
      </c>
      <c r="C524" s="352">
        <v>0.5444444444444444</v>
      </c>
      <c r="D524" s="353">
        <v>37279</v>
      </c>
      <c r="E524" s="354"/>
      <c r="F524" s="355"/>
    </row>
    <row r="525" spans="1:6" x14ac:dyDescent="0.25">
      <c r="A525" s="350" t="s">
        <v>28</v>
      </c>
      <c r="B525" s="351">
        <v>42223</v>
      </c>
      <c r="C525" s="352">
        <v>0.37013888888888885</v>
      </c>
      <c r="D525" s="353">
        <v>37406</v>
      </c>
      <c r="E525" s="354"/>
      <c r="F525" s="355"/>
    </row>
    <row r="526" spans="1:6" x14ac:dyDescent="0.25">
      <c r="A526" s="350" t="s">
        <v>28</v>
      </c>
      <c r="B526" s="351">
        <v>42224</v>
      </c>
      <c r="C526" s="352">
        <v>0.32916666666666666</v>
      </c>
      <c r="D526" s="353">
        <v>39192</v>
      </c>
      <c r="E526" s="354"/>
      <c r="F526" s="355"/>
    </row>
    <row r="527" spans="1:6" x14ac:dyDescent="0.25">
      <c r="A527" s="350" t="s">
        <v>28</v>
      </c>
      <c r="B527" s="351">
        <v>42226</v>
      </c>
      <c r="C527" s="352">
        <v>0.58333333333333337</v>
      </c>
      <c r="D527" s="353">
        <v>44388</v>
      </c>
      <c r="E527" s="354"/>
      <c r="F527" s="355"/>
    </row>
    <row r="528" spans="1:6" x14ac:dyDescent="0.25">
      <c r="A528" s="350" t="s">
        <v>28</v>
      </c>
      <c r="B528" s="351">
        <v>42228</v>
      </c>
      <c r="C528" s="352">
        <v>0.35347222222222219</v>
      </c>
      <c r="D528" s="353">
        <v>51474</v>
      </c>
      <c r="E528" s="354"/>
      <c r="F528" s="355"/>
    </row>
    <row r="529" spans="1:6" x14ac:dyDescent="0.25">
      <c r="A529" s="350" t="s">
        <v>28</v>
      </c>
      <c r="B529" s="351">
        <v>42230</v>
      </c>
      <c r="C529" s="352">
        <v>0.4465277777777778</v>
      </c>
      <c r="D529" s="353">
        <v>57363</v>
      </c>
      <c r="E529" s="354"/>
      <c r="F529" s="355"/>
    </row>
    <row r="530" spans="1:6" x14ac:dyDescent="0.25">
      <c r="A530" s="350" t="s">
        <v>28</v>
      </c>
      <c r="B530" s="351">
        <v>42233</v>
      </c>
      <c r="C530" s="352">
        <v>0.42569444444444443</v>
      </c>
      <c r="D530" s="353">
        <v>651451</v>
      </c>
      <c r="E530" s="354"/>
      <c r="F530" s="355"/>
    </row>
    <row r="531" spans="1:6" x14ac:dyDescent="0.25">
      <c r="A531" s="350" t="s">
        <v>28</v>
      </c>
      <c r="B531" s="351">
        <v>42235</v>
      </c>
      <c r="C531" s="352">
        <v>0.57638888888888895</v>
      </c>
      <c r="D531" s="353">
        <v>71172</v>
      </c>
      <c r="E531" s="354"/>
      <c r="F531" s="355"/>
    </row>
    <row r="532" spans="1:6" x14ac:dyDescent="0.25">
      <c r="A532" s="350" t="s">
        <v>28</v>
      </c>
      <c r="B532" s="351">
        <v>42237</v>
      </c>
      <c r="C532" s="352">
        <v>0.49305555555555558</v>
      </c>
      <c r="D532" s="353">
        <v>75009</v>
      </c>
      <c r="E532" s="354"/>
      <c r="F532" s="355"/>
    </row>
    <row r="533" spans="1:6" x14ac:dyDescent="0.25">
      <c r="A533" s="350" t="s">
        <v>28</v>
      </c>
      <c r="B533" s="351">
        <v>42240</v>
      </c>
      <c r="C533" s="352">
        <v>0.75</v>
      </c>
      <c r="D533" s="353">
        <v>75834</v>
      </c>
      <c r="E533" s="354"/>
      <c r="F533" s="355"/>
    </row>
    <row r="534" spans="1:6" x14ac:dyDescent="0.25">
      <c r="A534" s="350" t="s">
        <v>28</v>
      </c>
      <c r="B534" s="351">
        <v>42242</v>
      </c>
      <c r="C534" s="352">
        <v>0.35625000000000001</v>
      </c>
      <c r="D534" s="353">
        <v>78998</v>
      </c>
      <c r="E534" s="354"/>
      <c r="F534" s="355"/>
    </row>
    <row r="535" spans="1:6" x14ac:dyDescent="0.25">
      <c r="A535" s="350" t="s">
        <v>28</v>
      </c>
      <c r="B535" s="351">
        <v>42244</v>
      </c>
      <c r="C535" s="352">
        <v>0.37361111111111112</v>
      </c>
      <c r="D535" s="353">
        <v>85260</v>
      </c>
      <c r="E535" s="354"/>
      <c r="F535" s="355"/>
    </row>
    <row r="536" spans="1:6" x14ac:dyDescent="0.25">
      <c r="A536" s="350" t="s">
        <v>28</v>
      </c>
      <c r="B536" s="351">
        <v>42249</v>
      </c>
      <c r="C536" s="352">
        <v>0.3354166666666667</v>
      </c>
      <c r="D536" s="353">
        <v>101270</v>
      </c>
      <c r="E536" s="354"/>
      <c r="F536" s="355"/>
    </row>
    <row r="537" spans="1:6" x14ac:dyDescent="0.25">
      <c r="A537" s="350" t="s">
        <v>28</v>
      </c>
      <c r="B537" s="351">
        <v>42251</v>
      </c>
      <c r="C537" s="352">
        <v>0.36458333333333331</v>
      </c>
      <c r="D537" s="353">
        <v>105703</v>
      </c>
      <c r="E537" s="354"/>
      <c r="F537" s="355"/>
    </row>
    <row r="538" spans="1:6" x14ac:dyDescent="0.25">
      <c r="A538" s="350" t="s">
        <v>28</v>
      </c>
      <c r="B538" s="351">
        <v>42261</v>
      </c>
      <c r="C538" s="352">
        <v>0.31805555555555554</v>
      </c>
      <c r="D538" s="353">
        <v>105706</v>
      </c>
      <c r="E538" s="354"/>
      <c r="F538" s="355"/>
    </row>
    <row r="539" spans="1:6" x14ac:dyDescent="0.25">
      <c r="A539" s="350" t="s">
        <v>28</v>
      </c>
      <c r="B539" s="351">
        <v>42263</v>
      </c>
      <c r="C539" s="352">
        <v>0.3125</v>
      </c>
      <c r="D539" s="353">
        <v>105769</v>
      </c>
      <c r="E539" s="354"/>
      <c r="F539" s="355"/>
    </row>
    <row r="540" spans="1:6" x14ac:dyDescent="0.25">
      <c r="A540" s="350" t="s">
        <v>28</v>
      </c>
      <c r="B540" s="351">
        <v>42265</v>
      </c>
      <c r="C540" s="352">
        <v>0.65</v>
      </c>
      <c r="D540" s="353">
        <v>105860</v>
      </c>
      <c r="E540" s="354"/>
      <c r="F540" s="355"/>
    </row>
    <row r="541" spans="1:6" x14ac:dyDescent="0.25">
      <c r="A541" s="350" t="s">
        <v>28</v>
      </c>
      <c r="B541" s="351">
        <v>42268</v>
      </c>
      <c r="C541" s="352">
        <v>0.67847222222222225</v>
      </c>
      <c r="D541" s="353">
        <v>114813</v>
      </c>
      <c r="E541" s="354"/>
      <c r="F541" s="355"/>
    </row>
    <row r="542" spans="1:6" x14ac:dyDescent="0.25">
      <c r="A542" s="350" t="s">
        <v>28</v>
      </c>
      <c r="B542" s="351">
        <v>42270</v>
      </c>
      <c r="C542" s="352">
        <v>0.43888888888888888</v>
      </c>
      <c r="D542" s="353">
        <v>116292</v>
      </c>
      <c r="E542" s="354"/>
      <c r="F542" s="355"/>
    </row>
    <row r="543" spans="1:6" x14ac:dyDescent="0.25">
      <c r="A543" s="350" t="s">
        <v>28</v>
      </c>
      <c r="B543" s="351">
        <v>42275</v>
      </c>
      <c r="C543" s="352">
        <v>0.46736111111111112</v>
      </c>
      <c r="D543" s="353">
        <v>134001</v>
      </c>
      <c r="E543" s="354"/>
      <c r="F543" s="355"/>
    </row>
    <row r="544" spans="1:6" x14ac:dyDescent="0.25">
      <c r="A544" s="350" t="s">
        <v>28</v>
      </c>
      <c r="B544" s="351">
        <v>42277</v>
      </c>
      <c r="C544" s="352">
        <v>0.33333333333333331</v>
      </c>
      <c r="D544" s="353">
        <v>142741</v>
      </c>
      <c r="E544" s="354"/>
      <c r="F544" s="355"/>
    </row>
    <row r="545" spans="1:6" x14ac:dyDescent="0.25">
      <c r="A545" s="350" t="s">
        <v>28</v>
      </c>
      <c r="B545" s="351">
        <v>42279</v>
      </c>
      <c r="C545" s="352">
        <v>0.40972222222222227</v>
      </c>
      <c r="D545" s="353">
        <v>151375</v>
      </c>
      <c r="E545" s="354"/>
      <c r="F545" s="355"/>
    </row>
    <row r="546" spans="1:6" x14ac:dyDescent="0.25">
      <c r="A546" s="350" t="s">
        <v>28</v>
      </c>
      <c r="B546" s="351">
        <v>42282</v>
      </c>
      <c r="C546" s="352">
        <v>0.3354166666666667</v>
      </c>
      <c r="D546" s="353">
        <v>160756</v>
      </c>
      <c r="E546" s="354"/>
      <c r="F546" s="355"/>
    </row>
    <row r="547" spans="1:6" x14ac:dyDescent="0.25">
      <c r="A547" s="350" t="s">
        <v>28</v>
      </c>
      <c r="B547" s="351">
        <v>42284</v>
      </c>
      <c r="C547" s="352">
        <v>0.3430555555555555</v>
      </c>
      <c r="D547" s="353">
        <v>166778</v>
      </c>
      <c r="E547" s="354"/>
      <c r="F547" s="355"/>
    </row>
    <row r="548" spans="1:6" x14ac:dyDescent="0.25">
      <c r="A548" s="350" t="s">
        <v>28</v>
      </c>
      <c r="B548" s="351">
        <v>42286</v>
      </c>
      <c r="C548" s="352">
        <v>0.32916666666666666</v>
      </c>
      <c r="D548" s="353">
        <v>175053</v>
      </c>
      <c r="E548" s="354"/>
      <c r="F548" s="355"/>
    </row>
    <row r="549" spans="1:6" x14ac:dyDescent="0.25">
      <c r="A549" s="350" t="s">
        <v>28</v>
      </c>
      <c r="B549" s="351">
        <v>42289</v>
      </c>
      <c r="C549" s="352">
        <v>0.33333333333333331</v>
      </c>
      <c r="D549" s="353">
        <v>187862</v>
      </c>
      <c r="E549" s="354"/>
      <c r="F549" s="355"/>
    </row>
    <row r="550" spans="1:6" x14ac:dyDescent="0.25">
      <c r="A550" s="350" t="s">
        <v>28</v>
      </c>
      <c r="B550" s="351">
        <v>42291</v>
      </c>
      <c r="C550" s="352">
        <v>0.30624999999999997</v>
      </c>
      <c r="D550" s="353">
        <v>190978</v>
      </c>
      <c r="E550" s="354"/>
      <c r="F550" s="355"/>
    </row>
    <row r="551" spans="1:6" x14ac:dyDescent="0.25">
      <c r="A551" s="350" t="s">
        <v>28</v>
      </c>
      <c r="B551" s="351">
        <v>42293</v>
      </c>
      <c r="C551" s="352">
        <v>0.31875000000000003</v>
      </c>
      <c r="D551" s="353">
        <v>190981</v>
      </c>
      <c r="E551" s="354"/>
      <c r="F551" s="355"/>
    </row>
    <row r="552" spans="1:6" x14ac:dyDescent="0.25">
      <c r="A552" s="350" t="s">
        <v>28</v>
      </c>
      <c r="B552" s="351">
        <v>42296</v>
      </c>
      <c r="C552" s="352">
        <v>0.41597222222222219</v>
      </c>
      <c r="D552" s="353">
        <v>190981</v>
      </c>
      <c r="E552" s="354"/>
      <c r="F552" s="355"/>
    </row>
    <row r="553" spans="1:6" x14ac:dyDescent="0.25">
      <c r="A553" s="356" t="s">
        <v>28</v>
      </c>
      <c r="B553" s="357">
        <v>42300</v>
      </c>
      <c r="C553" s="358">
        <v>0.64583333333333337</v>
      </c>
      <c r="D553" s="359">
        <v>197573</v>
      </c>
      <c r="E553" s="354"/>
      <c r="F553" s="355"/>
    </row>
    <row r="554" spans="1:6" x14ac:dyDescent="0.25">
      <c r="A554" s="356" t="s">
        <v>28</v>
      </c>
      <c r="B554" s="357">
        <v>42300</v>
      </c>
      <c r="C554" s="358">
        <v>0.74791666666666667</v>
      </c>
      <c r="D554" s="359">
        <v>198361</v>
      </c>
      <c r="E554" s="354"/>
      <c r="F554" s="355"/>
    </row>
    <row r="555" spans="1:6" x14ac:dyDescent="0.25">
      <c r="A555" s="350" t="s">
        <v>28</v>
      </c>
      <c r="B555" s="351">
        <v>42303</v>
      </c>
      <c r="C555" s="352">
        <v>0.35416666666666669</v>
      </c>
      <c r="D555" s="353">
        <v>208458</v>
      </c>
      <c r="E555" s="354"/>
      <c r="F555" s="355"/>
    </row>
    <row r="556" spans="1:6" x14ac:dyDescent="0.25">
      <c r="A556" s="350" t="s">
        <v>28</v>
      </c>
      <c r="B556" s="351">
        <v>42305</v>
      </c>
      <c r="C556" s="352">
        <v>0.45694444444444443</v>
      </c>
      <c r="D556" s="353">
        <v>219241</v>
      </c>
      <c r="E556" s="354"/>
      <c r="F556" s="355"/>
    </row>
    <row r="557" spans="1:6" x14ac:dyDescent="0.25">
      <c r="A557" s="350" t="s">
        <v>28</v>
      </c>
      <c r="B557" s="351">
        <v>42307</v>
      </c>
      <c r="C557" s="352">
        <v>0.55555555555555558</v>
      </c>
      <c r="D557" s="353">
        <v>229770</v>
      </c>
      <c r="E557" s="354"/>
      <c r="F557" s="355"/>
    </row>
    <row r="558" spans="1:6" x14ac:dyDescent="0.25">
      <c r="A558" s="350" t="s">
        <v>28</v>
      </c>
      <c r="B558" s="351">
        <v>42310</v>
      </c>
      <c r="C558" s="352">
        <v>0.35972222222222222</v>
      </c>
      <c r="D558" s="353">
        <v>242000</v>
      </c>
      <c r="E558" s="354"/>
      <c r="F558" s="355"/>
    </row>
    <row r="559" spans="1:6" x14ac:dyDescent="0.25">
      <c r="A559" s="350" t="s">
        <v>28</v>
      </c>
      <c r="B559" s="351">
        <v>42312</v>
      </c>
      <c r="C559" s="352">
        <v>0.35694444444444445</v>
      </c>
      <c r="D559" s="353">
        <v>249016</v>
      </c>
      <c r="E559" s="354"/>
      <c r="F559" s="355"/>
    </row>
    <row r="560" spans="1:6" x14ac:dyDescent="0.25">
      <c r="A560" s="350" t="s">
        <v>28</v>
      </c>
      <c r="B560" s="351">
        <v>42314</v>
      </c>
      <c r="C560" s="352">
        <v>0.38194444444444442</v>
      </c>
      <c r="D560" s="353">
        <v>258645</v>
      </c>
      <c r="E560" s="354"/>
      <c r="F560" s="355"/>
    </row>
    <row r="561" spans="1:6" x14ac:dyDescent="0.25">
      <c r="A561" s="350" t="s">
        <v>28</v>
      </c>
      <c r="B561" s="351">
        <v>42317</v>
      </c>
      <c r="C561" s="352">
        <v>0.57013888888888886</v>
      </c>
      <c r="D561" s="353">
        <v>274743</v>
      </c>
      <c r="E561" s="354"/>
      <c r="F561" s="355"/>
    </row>
    <row r="562" spans="1:6" x14ac:dyDescent="0.25">
      <c r="A562" s="350" t="s">
        <v>28</v>
      </c>
      <c r="B562" s="351">
        <v>42319</v>
      </c>
      <c r="C562" s="352">
        <v>0.30763888888888891</v>
      </c>
      <c r="D562" s="353">
        <v>284708</v>
      </c>
      <c r="E562" s="354"/>
      <c r="F562" s="355"/>
    </row>
    <row r="563" spans="1:6" x14ac:dyDescent="0.25">
      <c r="A563" s="350" t="s">
        <v>28</v>
      </c>
      <c r="B563" s="351">
        <v>42321</v>
      </c>
      <c r="C563" s="352">
        <v>0.30486111111111108</v>
      </c>
      <c r="D563" s="353">
        <v>294405</v>
      </c>
      <c r="E563" s="354"/>
      <c r="F563" s="355"/>
    </row>
    <row r="564" spans="1:6" x14ac:dyDescent="0.25">
      <c r="A564" s="350" t="s">
        <v>28</v>
      </c>
      <c r="B564" s="351">
        <v>42324</v>
      </c>
      <c r="C564" s="352">
        <v>0.4152777777777778</v>
      </c>
      <c r="D564" s="353">
        <v>306043</v>
      </c>
      <c r="E564" s="354"/>
      <c r="F564" s="355"/>
    </row>
    <row r="565" spans="1:6" x14ac:dyDescent="0.25">
      <c r="A565" s="350" t="s">
        <v>28</v>
      </c>
      <c r="B565" s="351">
        <v>42326</v>
      </c>
      <c r="C565" s="352">
        <v>0.59097222222222223</v>
      </c>
      <c r="D565" s="353">
        <v>315507</v>
      </c>
      <c r="E565" s="354"/>
      <c r="F565" s="355"/>
    </row>
    <row r="566" spans="1:6" x14ac:dyDescent="0.25">
      <c r="A566" s="350" t="s">
        <v>28</v>
      </c>
      <c r="B566" s="351">
        <v>42328</v>
      </c>
      <c r="C566" s="352">
        <v>0.37013888888888885</v>
      </c>
      <c r="D566" s="353">
        <v>320959</v>
      </c>
      <c r="E566" s="354"/>
      <c r="F566" s="355"/>
    </row>
    <row r="567" spans="1:6" x14ac:dyDescent="0.25">
      <c r="A567" s="350" t="s">
        <v>28</v>
      </c>
      <c r="B567" s="351">
        <v>42331</v>
      </c>
      <c r="C567" s="352">
        <v>0.33958333333333335</v>
      </c>
      <c r="D567" s="353">
        <v>340822</v>
      </c>
      <c r="E567" s="354"/>
      <c r="F567" s="355"/>
    </row>
    <row r="568" spans="1:6" x14ac:dyDescent="0.25">
      <c r="A568" s="350" t="s">
        <v>28</v>
      </c>
      <c r="B568" s="351">
        <v>42333</v>
      </c>
      <c r="C568" s="352">
        <v>0.31319444444444444</v>
      </c>
      <c r="D568" s="353">
        <v>348850</v>
      </c>
      <c r="E568" s="354"/>
      <c r="F568" s="355"/>
    </row>
    <row r="569" spans="1:6" x14ac:dyDescent="0.25">
      <c r="A569" s="350" t="s">
        <v>28</v>
      </c>
      <c r="B569" s="351">
        <v>42338</v>
      </c>
      <c r="C569" s="352">
        <v>0.52500000000000002</v>
      </c>
      <c r="D569" s="353">
        <v>369624</v>
      </c>
      <c r="E569" s="354"/>
      <c r="F569" s="355"/>
    </row>
    <row r="570" spans="1:6" x14ac:dyDescent="0.25">
      <c r="A570" s="350" t="s">
        <v>28</v>
      </c>
      <c r="B570" s="351">
        <v>42345</v>
      </c>
      <c r="C570" s="352">
        <v>0.64166666666666672</v>
      </c>
      <c r="D570" s="353">
        <v>407527</v>
      </c>
      <c r="E570" s="354"/>
      <c r="F570" s="355"/>
    </row>
    <row r="571" spans="1:6" x14ac:dyDescent="0.25">
      <c r="A571" s="350" t="s">
        <v>28</v>
      </c>
      <c r="B571" s="351">
        <v>42352</v>
      </c>
      <c r="C571" s="352">
        <v>0.32916666666666666</v>
      </c>
      <c r="D571" s="353">
        <v>436547</v>
      </c>
      <c r="E571" s="354"/>
      <c r="F571" s="355"/>
    </row>
    <row r="572" spans="1:6" x14ac:dyDescent="0.25">
      <c r="A572" s="350" t="s">
        <v>28</v>
      </c>
      <c r="B572" s="351">
        <v>42359</v>
      </c>
      <c r="C572" s="352">
        <v>0.45833333333333331</v>
      </c>
      <c r="D572" s="353">
        <v>468700</v>
      </c>
      <c r="E572" s="354"/>
      <c r="F572" s="355"/>
    </row>
    <row r="573" spans="1:6" x14ac:dyDescent="0.25">
      <c r="A573" s="350" t="s">
        <v>28</v>
      </c>
      <c r="B573" s="351">
        <v>42366</v>
      </c>
      <c r="C573" s="352">
        <v>0.66041666666666665</v>
      </c>
      <c r="D573" s="353">
        <v>503335</v>
      </c>
      <c r="E573" s="354"/>
      <c r="F573" s="355"/>
    </row>
    <row r="574" spans="1:6" x14ac:dyDescent="0.25">
      <c r="A574" s="350" t="s">
        <v>28</v>
      </c>
      <c r="B574" s="351">
        <v>42373</v>
      </c>
      <c r="C574" s="352">
        <v>0.33958333333333335</v>
      </c>
      <c r="D574" s="353">
        <v>533075</v>
      </c>
      <c r="E574" s="354"/>
      <c r="F574" s="355"/>
    </row>
    <row r="575" spans="1:6" x14ac:dyDescent="0.25">
      <c r="A575" s="350" t="s">
        <v>28</v>
      </c>
      <c r="B575" s="351">
        <v>42380</v>
      </c>
      <c r="C575" s="352">
        <v>0.37222222222222223</v>
      </c>
      <c r="D575" s="353">
        <v>569107</v>
      </c>
      <c r="E575" s="354"/>
      <c r="F575" s="355"/>
    </row>
    <row r="576" spans="1:6" x14ac:dyDescent="0.25">
      <c r="A576" s="350" t="s">
        <v>28</v>
      </c>
      <c r="B576" s="351">
        <v>42387</v>
      </c>
      <c r="C576" s="352">
        <v>0.58888888888888891</v>
      </c>
      <c r="D576" s="353">
        <v>605762</v>
      </c>
      <c r="E576" s="354"/>
      <c r="F576" s="355"/>
    </row>
    <row r="577" spans="1:6" x14ac:dyDescent="0.25">
      <c r="A577" s="350" t="s">
        <v>28</v>
      </c>
      <c r="B577" s="351">
        <v>42394</v>
      </c>
      <c r="C577" s="352">
        <v>0.63888888888888895</v>
      </c>
      <c r="D577" s="353">
        <v>607562</v>
      </c>
      <c r="E577" s="354"/>
      <c r="F577" s="355"/>
    </row>
    <row r="578" spans="1:6" x14ac:dyDescent="0.25">
      <c r="A578" s="350" t="s">
        <v>28</v>
      </c>
      <c r="B578" s="351">
        <v>42412</v>
      </c>
      <c r="C578" s="352">
        <v>0.6069444444444444</v>
      </c>
      <c r="D578" s="353">
        <v>607566</v>
      </c>
      <c r="E578" s="354"/>
      <c r="F578" s="355"/>
    </row>
    <row r="579" spans="1:6" x14ac:dyDescent="0.25">
      <c r="A579" s="350" t="s">
        <v>28</v>
      </c>
      <c r="B579" s="351">
        <v>42416</v>
      </c>
      <c r="C579" s="352">
        <v>0.52638888888888891</v>
      </c>
      <c r="D579" s="353">
        <v>607932</v>
      </c>
      <c r="E579" s="354"/>
      <c r="F579" s="355"/>
    </row>
    <row r="580" spans="1:6" x14ac:dyDescent="0.25">
      <c r="A580" s="350" t="s">
        <v>28</v>
      </c>
      <c r="B580" s="351">
        <v>42422</v>
      </c>
      <c r="C580" s="352">
        <v>0.3756944444444445</v>
      </c>
      <c r="D580" s="353">
        <v>620633</v>
      </c>
      <c r="E580" s="354"/>
      <c r="F580" s="355"/>
    </row>
    <row r="581" spans="1:6" x14ac:dyDescent="0.25">
      <c r="A581" s="350" t="s">
        <v>28</v>
      </c>
      <c r="B581" s="351">
        <v>42429</v>
      </c>
      <c r="C581" s="352">
        <v>0.35972222222222222</v>
      </c>
      <c r="D581" s="353">
        <v>638250</v>
      </c>
      <c r="E581" s="354"/>
      <c r="F581" s="355"/>
    </row>
    <row r="582" spans="1:6" x14ac:dyDescent="0.25">
      <c r="A582" s="350" t="s">
        <v>28</v>
      </c>
      <c r="B582" s="351">
        <v>42431</v>
      </c>
      <c r="C582" s="352">
        <v>0.48472222222222222</v>
      </c>
      <c r="D582" s="353">
        <v>644924</v>
      </c>
      <c r="E582" s="354"/>
      <c r="F582" s="355"/>
    </row>
    <row r="583" spans="1:6" x14ac:dyDescent="0.25">
      <c r="A583" s="350" t="s">
        <v>28</v>
      </c>
      <c r="B583" s="351">
        <v>42433</v>
      </c>
      <c r="C583" s="352">
        <v>0.64722222222222225</v>
      </c>
      <c r="D583" s="353">
        <v>653111</v>
      </c>
      <c r="E583" s="354"/>
      <c r="F583" s="355"/>
    </row>
    <row r="584" spans="1:6" x14ac:dyDescent="0.25">
      <c r="A584" s="350" t="s">
        <v>28</v>
      </c>
      <c r="B584" s="351">
        <v>42436</v>
      </c>
      <c r="C584" s="352">
        <v>0.35069444444444442</v>
      </c>
      <c r="D584" s="353">
        <v>662018</v>
      </c>
      <c r="E584" s="354"/>
      <c r="F584" s="355"/>
    </row>
    <row r="585" spans="1:6" x14ac:dyDescent="0.25">
      <c r="A585" s="350" t="s">
        <v>28</v>
      </c>
      <c r="B585" s="351">
        <v>42438</v>
      </c>
      <c r="C585" s="352">
        <v>0.3743055555555555</v>
      </c>
      <c r="D585" s="353">
        <v>668257</v>
      </c>
      <c r="E585" s="354"/>
      <c r="F585" s="355"/>
    </row>
    <row r="586" spans="1:6" x14ac:dyDescent="0.25">
      <c r="A586" s="350" t="s">
        <v>28</v>
      </c>
      <c r="B586" s="351">
        <v>42440</v>
      </c>
      <c r="C586" s="352">
        <v>0.3263888888888889</v>
      </c>
      <c r="D586" s="353">
        <v>676095</v>
      </c>
      <c r="E586" s="354"/>
      <c r="F586" s="355"/>
    </row>
    <row r="587" spans="1:6" x14ac:dyDescent="0.25">
      <c r="A587" s="350" t="s">
        <v>28</v>
      </c>
      <c r="B587" s="351">
        <v>42443</v>
      </c>
      <c r="C587" s="352">
        <v>0.3666666666666667</v>
      </c>
      <c r="D587" s="353">
        <v>687093</v>
      </c>
      <c r="E587" s="354"/>
      <c r="F587" s="355"/>
    </row>
    <row r="588" spans="1:6" x14ac:dyDescent="0.25">
      <c r="A588" s="350" t="s">
        <v>28</v>
      </c>
      <c r="B588" s="351">
        <v>42446</v>
      </c>
      <c r="C588" s="352">
        <v>0.34861111111111115</v>
      </c>
      <c r="D588" s="353">
        <v>695738</v>
      </c>
      <c r="E588" s="354"/>
      <c r="F588" s="355"/>
    </row>
    <row r="589" spans="1:6" x14ac:dyDescent="0.25">
      <c r="A589" s="350" t="s">
        <v>28</v>
      </c>
      <c r="B589" s="351">
        <v>42450</v>
      </c>
      <c r="C589" s="352">
        <v>0.35972222222222222</v>
      </c>
      <c r="D589" s="353">
        <v>708507</v>
      </c>
      <c r="E589" s="354"/>
      <c r="F589" s="355"/>
    </row>
    <row r="590" spans="1:6" x14ac:dyDescent="0.25">
      <c r="A590" s="350" t="s">
        <v>28</v>
      </c>
      <c r="B590" s="351">
        <v>42453</v>
      </c>
      <c r="C590" s="352">
        <v>0.65625</v>
      </c>
      <c r="D590" s="353">
        <v>716849</v>
      </c>
      <c r="E590" s="354"/>
      <c r="F590" s="355"/>
    </row>
    <row r="591" spans="1:6" x14ac:dyDescent="0.25">
      <c r="A591" s="350" t="s">
        <v>28</v>
      </c>
      <c r="B591" s="351">
        <v>42457</v>
      </c>
      <c r="C591" s="352">
        <v>0.70000000000000007</v>
      </c>
      <c r="D591" s="353">
        <v>724395</v>
      </c>
      <c r="E591" s="354"/>
      <c r="F591" s="355"/>
    </row>
    <row r="592" spans="1:6" x14ac:dyDescent="0.25">
      <c r="A592" s="350" t="s">
        <v>28</v>
      </c>
      <c r="B592" s="351">
        <v>42459</v>
      </c>
      <c r="C592" s="352">
        <v>0.39027777777777778</v>
      </c>
      <c r="D592" s="359">
        <v>733453</v>
      </c>
      <c r="E592" s="354"/>
      <c r="F592" s="355"/>
    </row>
    <row r="593" spans="1:6" x14ac:dyDescent="0.25">
      <c r="A593" s="350" t="s">
        <v>29</v>
      </c>
      <c r="B593" s="351">
        <v>42170</v>
      </c>
      <c r="C593" s="352">
        <v>0.70694444444444504</v>
      </c>
      <c r="D593" s="353">
        <v>179346</v>
      </c>
      <c r="E593" s="354"/>
      <c r="F593" s="355"/>
    </row>
    <row r="594" spans="1:6" x14ac:dyDescent="0.25">
      <c r="A594" s="356" t="s">
        <v>29</v>
      </c>
      <c r="B594" s="357">
        <v>42174</v>
      </c>
      <c r="C594" s="358">
        <v>0.53194444444444444</v>
      </c>
      <c r="D594" s="359">
        <v>179718</v>
      </c>
      <c r="E594" s="354"/>
      <c r="F594" s="355"/>
    </row>
    <row r="595" spans="1:6" x14ac:dyDescent="0.25">
      <c r="A595" s="356" t="s">
        <v>29</v>
      </c>
      <c r="B595" s="357">
        <v>42174</v>
      </c>
      <c r="C595" s="358">
        <v>0.60416666666666663</v>
      </c>
      <c r="D595" s="359">
        <v>179718</v>
      </c>
      <c r="E595" s="354" t="s">
        <v>124</v>
      </c>
      <c r="F595" s="355"/>
    </row>
    <row r="596" spans="1:6" x14ac:dyDescent="0.25">
      <c r="A596" s="350" t="s">
        <v>29</v>
      </c>
      <c r="B596" s="351">
        <v>42175</v>
      </c>
      <c r="C596" s="352">
        <v>0.43541666666666662</v>
      </c>
      <c r="D596" s="353">
        <v>186034</v>
      </c>
      <c r="E596" s="354"/>
      <c r="F596" s="355"/>
    </row>
    <row r="597" spans="1:6" x14ac:dyDescent="0.25">
      <c r="A597" s="350" t="s">
        <v>29</v>
      </c>
      <c r="B597" s="351">
        <v>42177</v>
      </c>
      <c r="C597" s="352">
        <v>0.52777777777777779</v>
      </c>
      <c r="D597" s="353">
        <v>199456</v>
      </c>
      <c r="E597" s="354"/>
      <c r="F597" s="355"/>
    </row>
    <row r="598" spans="1:6" x14ac:dyDescent="0.25">
      <c r="A598" s="350" t="s">
        <v>29</v>
      </c>
      <c r="B598" s="351">
        <v>42178</v>
      </c>
      <c r="C598" s="352">
        <v>0.59305555555555556</v>
      </c>
      <c r="D598" s="353">
        <v>204494</v>
      </c>
      <c r="E598" s="354"/>
      <c r="F598" s="355"/>
    </row>
    <row r="599" spans="1:6" x14ac:dyDescent="0.25">
      <c r="A599" s="350" t="s">
        <v>29</v>
      </c>
      <c r="B599" s="351">
        <v>42179</v>
      </c>
      <c r="C599" s="352">
        <v>0.42569444444444399</v>
      </c>
      <c r="D599" s="353">
        <v>208619</v>
      </c>
      <c r="E599" s="354"/>
      <c r="F599" s="355"/>
    </row>
    <row r="600" spans="1:6" x14ac:dyDescent="0.25">
      <c r="A600" s="350" t="s">
        <v>29</v>
      </c>
      <c r="B600" s="351">
        <v>42183</v>
      </c>
      <c r="C600" s="352">
        <v>0.82013888888888886</v>
      </c>
      <c r="D600" s="353">
        <v>225143</v>
      </c>
      <c r="E600" s="354"/>
      <c r="F600" s="355"/>
    </row>
    <row r="601" spans="1:6" x14ac:dyDescent="0.25">
      <c r="A601" s="350" t="s">
        <v>29</v>
      </c>
      <c r="B601" s="351">
        <v>42184</v>
      </c>
      <c r="C601" s="352">
        <v>0.70833333333333337</v>
      </c>
      <c r="D601" s="353">
        <v>232774</v>
      </c>
      <c r="E601" s="354"/>
      <c r="F601" s="355"/>
    </row>
    <row r="602" spans="1:6" x14ac:dyDescent="0.25">
      <c r="A602" s="350" t="s">
        <v>29</v>
      </c>
      <c r="B602" s="351">
        <v>42185</v>
      </c>
      <c r="C602" s="352">
        <v>0.6791666666666667</v>
      </c>
      <c r="D602" s="353">
        <v>240712</v>
      </c>
      <c r="E602" s="354"/>
      <c r="F602" s="355"/>
    </row>
    <row r="603" spans="1:6" x14ac:dyDescent="0.25">
      <c r="A603" s="350" t="s">
        <v>29</v>
      </c>
      <c r="B603" s="351">
        <v>42186</v>
      </c>
      <c r="C603" s="352">
        <v>0.4284722222222222</v>
      </c>
      <c r="D603" s="353">
        <v>246510</v>
      </c>
      <c r="E603" s="354"/>
      <c r="F603" s="355"/>
    </row>
    <row r="604" spans="1:6" x14ac:dyDescent="0.25">
      <c r="A604" s="350" t="s">
        <v>29</v>
      </c>
      <c r="B604" s="351">
        <v>42187</v>
      </c>
      <c r="C604" s="352">
        <v>0.66180555555555554</v>
      </c>
      <c r="D604" s="353">
        <v>253674</v>
      </c>
      <c r="E604" s="354"/>
      <c r="F604" s="355"/>
    </row>
    <row r="605" spans="1:6" x14ac:dyDescent="0.25">
      <c r="A605" s="350" t="s">
        <v>29</v>
      </c>
      <c r="B605" s="351">
        <v>42191</v>
      </c>
      <c r="C605" s="352">
        <v>0.41666666666666669</v>
      </c>
      <c r="D605" s="353"/>
      <c r="E605" s="354" t="s">
        <v>125</v>
      </c>
      <c r="F605" s="355"/>
    </row>
    <row r="606" spans="1:6" x14ac:dyDescent="0.25">
      <c r="A606" s="350" t="s">
        <v>29</v>
      </c>
      <c r="B606" s="351">
        <v>42198</v>
      </c>
      <c r="C606" s="350"/>
      <c r="D606" s="353">
        <v>253674</v>
      </c>
      <c r="E606" s="354" t="s">
        <v>126</v>
      </c>
      <c r="F606" s="355"/>
    </row>
    <row r="607" spans="1:6" x14ac:dyDescent="0.25">
      <c r="A607" s="350" t="s">
        <v>29</v>
      </c>
      <c r="B607" s="351">
        <v>42200</v>
      </c>
      <c r="C607" s="350"/>
      <c r="D607" s="353">
        <v>266624</v>
      </c>
      <c r="E607" s="354" t="s">
        <v>126</v>
      </c>
      <c r="F607" s="355"/>
    </row>
    <row r="608" spans="1:6" x14ac:dyDescent="0.25">
      <c r="A608" s="350" t="s">
        <v>29</v>
      </c>
      <c r="B608" s="351">
        <v>42202</v>
      </c>
      <c r="C608" s="358">
        <v>0.61249999999999993</v>
      </c>
      <c r="D608" s="353">
        <v>266624</v>
      </c>
      <c r="E608" s="354"/>
      <c r="F608" s="355"/>
    </row>
    <row r="609" spans="1:6" x14ac:dyDescent="0.25">
      <c r="A609" s="350" t="s">
        <v>29</v>
      </c>
      <c r="B609" s="351">
        <v>42204</v>
      </c>
      <c r="C609" s="352">
        <v>0.69236111111111109</v>
      </c>
      <c r="D609" s="353">
        <v>280903</v>
      </c>
      <c r="E609" s="354"/>
      <c r="F609" s="355"/>
    </row>
    <row r="610" spans="1:6" x14ac:dyDescent="0.25">
      <c r="A610" s="356" t="s">
        <v>29</v>
      </c>
      <c r="B610" s="357">
        <v>42205</v>
      </c>
      <c r="C610" s="358">
        <v>0.37291666666666662</v>
      </c>
      <c r="D610" s="359">
        <v>285608</v>
      </c>
      <c r="E610" s="354"/>
      <c r="F610" s="355"/>
    </row>
    <row r="611" spans="1:6" x14ac:dyDescent="0.25">
      <c r="A611" s="350" t="s">
        <v>29</v>
      </c>
      <c r="B611" s="351">
        <v>42207</v>
      </c>
      <c r="C611" s="352">
        <v>0.67083333333333295</v>
      </c>
      <c r="D611" s="353">
        <v>291705</v>
      </c>
      <c r="E611" s="354"/>
      <c r="F611" s="355"/>
    </row>
    <row r="612" spans="1:6" x14ac:dyDescent="0.25">
      <c r="A612" s="350" t="s">
        <v>29</v>
      </c>
      <c r="B612" s="351">
        <v>42209</v>
      </c>
      <c r="C612" s="352">
        <v>0.45694444444444443</v>
      </c>
      <c r="D612" s="353">
        <v>300380</v>
      </c>
      <c r="E612" s="354"/>
      <c r="F612" s="355"/>
    </row>
    <row r="613" spans="1:6" x14ac:dyDescent="0.25">
      <c r="A613" s="350" t="s">
        <v>29</v>
      </c>
      <c r="B613" s="351">
        <v>42212</v>
      </c>
      <c r="C613" s="352">
        <v>0.41041666666666665</v>
      </c>
      <c r="D613" s="353">
        <v>317513</v>
      </c>
      <c r="E613" s="354"/>
      <c r="F613" s="355"/>
    </row>
    <row r="614" spans="1:6" x14ac:dyDescent="0.25">
      <c r="A614" s="350" t="s">
        <v>29</v>
      </c>
      <c r="B614" s="351">
        <v>42214</v>
      </c>
      <c r="C614" s="352">
        <v>0.67013888888888884</v>
      </c>
      <c r="D614" s="353">
        <v>324254</v>
      </c>
      <c r="E614" s="354"/>
      <c r="F614" s="355"/>
    </row>
    <row r="615" spans="1:6" x14ac:dyDescent="0.25">
      <c r="A615" s="350" t="s">
        <v>29</v>
      </c>
      <c r="B615" s="351">
        <v>42215</v>
      </c>
      <c r="C615" s="352">
        <v>0.62013888888888891</v>
      </c>
      <c r="D615" s="353">
        <v>325713</v>
      </c>
      <c r="E615" s="354"/>
      <c r="F615" s="355"/>
    </row>
    <row r="616" spans="1:6" x14ac:dyDescent="0.25">
      <c r="A616" s="350" t="s">
        <v>29</v>
      </c>
      <c r="B616" s="351">
        <v>42216</v>
      </c>
      <c r="C616" s="352">
        <v>0.52847222222222223</v>
      </c>
      <c r="D616" s="353">
        <v>326104</v>
      </c>
      <c r="E616" s="354"/>
      <c r="F616" s="355"/>
    </row>
    <row r="617" spans="1:6" x14ac:dyDescent="0.25">
      <c r="A617" s="350" t="s">
        <v>29</v>
      </c>
      <c r="B617" s="351">
        <v>42219</v>
      </c>
      <c r="C617" s="352">
        <v>0.44236111111111115</v>
      </c>
      <c r="D617" s="353">
        <v>330690</v>
      </c>
      <c r="E617" s="354"/>
      <c r="F617" s="355"/>
    </row>
    <row r="618" spans="1:6" x14ac:dyDescent="0.25">
      <c r="A618" s="350" t="s">
        <v>29</v>
      </c>
      <c r="B618" s="351">
        <v>42220</v>
      </c>
      <c r="C618" s="352">
        <v>0.5444444444444444</v>
      </c>
      <c r="D618" s="353">
        <v>332391</v>
      </c>
      <c r="E618" s="354"/>
      <c r="F618" s="355"/>
    </row>
    <row r="619" spans="1:6" x14ac:dyDescent="0.25">
      <c r="A619" s="350" t="s">
        <v>29</v>
      </c>
      <c r="B619" s="351">
        <v>42221</v>
      </c>
      <c r="C619" s="352">
        <v>0.4145833333333333</v>
      </c>
      <c r="D619" s="353">
        <v>334284</v>
      </c>
      <c r="E619" s="354"/>
      <c r="F619" s="355"/>
    </row>
    <row r="620" spans="1:6" x14ac:dyDescent="0.25">
      <c r="A620" s="350" t="s">
        <v>29</v>
      </c>
      <c r="B620" s="351">
        <v>42223</v>
      </c>
      <c r="C620" s="352">
        <v>0.37708333333333338</v>
      </c>
      <c r="D620" s="353">
        <v>338543</v>
      </c>
      <c r="E620" s="354"/>
      <c r="F620" s="355"/>
    </row>
    <row r="621" spans="1:6" x14ac:dyDescent="0.25">
      <c r="A621" s="350" t="s">
        <v>29</v>
      </c>
      <c r="B621" s="351">
        <v>42224</v>
      </c>
      <c r="C621" s="352">
        <v>0.32916666666666666</v>
      </c>
      <c r="D621" s="353">
        <v>339567</v>
      </c>
      <c r="E621" s="354"/>
      <c r="F621" s="355"/>
    </row>
    <row r="622" spans="1:6" x14ac:dyDescent="0.25">
      <c r="A622" s="350" t="s">
        <v>29</v>
      </c>
      <c r="B622" s="351">
        <v>42226</v>
      </c>
      <c r="C622" s="352">
        <v>0.58402777777777781</v>
      </c>
      <c r="D622" s="353">
        <v>344319</v>
      </c>
      <c r="E622" s="354"/>
      <c r="F622" s="355"/>
    </row>
    <row r="623" spans="1:6" x14ac:dyDescent="0.25">
      <c r="A623" s="350" t="s">
        <v>29</v>
      </c>
      <c r="B623" s="351">
        <v>42228</v>
      </c>
      <c r="C623" s="352">
        <v>0.35416666666666669</v>
      </c>
      <c r="D623" s="353">
        <v>351863</v>
      </c>
      <c r="E623" s="354"/>
      <c r="F623" s="355"/>
    </row>
    <row r="624" spans="1:6" x14ac:dyDescent="0.25">
      <c r="A624" s="350" t="s">
        <v>29</v>
      </c>
      <c r="B624" s="351">
        <v>42230</v>
      </c>
      <c r="C624" s="352">
        <v>0.44722222222222219</v>
      </c>
      <c r="D624" s="353">
        <v>360471</v>
      </c>
      <c r="E624" s="354"/>
      <c r="F624" s="355"/>
    </row>
    <row r="625" spans="1:6" x14ac:dyDescent="0.25">
      <c r="A625" s="350" t="s">
        <v>29</v>
      </c>
      <c r="B625" s="351">
        <v>42233</v>
      </c>
      <c r="C625" s="352">
        <v>0.42638888888888887</v>
      </c>
      <c r="D625" s="353">
        <v>372195</v>
      </c>
      <c r="E625" s="354"/>
      <c r="F625" s="355"/>
    </row>
    <row r="626" spans="1:6" x14ac:dyDescent="0.25">
      <c r="A626" s="350" t="s">
        <v>29</v>
      </c>
      <c r="B626" s="351">
        <v>42235</v>
      </c>
      <c r="C626" s="352">
        <v>0.57708333333333328</v>
      </c>
      <c r="D626" s="353">
        <v>379715</v>
      </c>
      <c r="E626" s="354"/>
      <c r="F626" s="355"/>
    </row>
    <row r="627" spans="1:6" x14ac:dyDescent="0.25">
      <c r="A627" s="350" t="s">
        <v>29</v>
      </c>
      <c r="B627" s="351">
        <v>42237</v>
      </c>
      <c r="C627" s="352">
        <v>0.49305555555555558</v>
      </c>
      <c r="D627" s="353">
        <v>383415</v>
      </c>
      <c r="E627" s="354"/>
      <c r="F627" s="355"/>
    </row>
    <row r="628" spans="1:6" x14ac:dyDescent="0.25">
      <c r="A628" s="350" t="s">
        <v>29</v>
      </c>
      <c r="B628" s="351">
        <v>42240</v>
      </c>
      <c r="C628" s="352">
        <v>0.75</v>
      </c>
      <c r="D628" s="353">
        <v>383975</v>
      </c>
      <c r="E628" s="354"/>
      <c r="F628" s="355"/>
    </row>
    <row r="629" spans="1:6" x14ac:dyDescent="0.25">
      <c r="A629" s="350" t="s">
        <v>29</v>
      </c>
      <c r="B629" s="351">
        <v>42242</v>
      </c>
      <c r="C629" s="352">
        <v>0.35694444444444445</v>
      </c>
      <c r="D629" s="353">
        <v>390566</v>
      </c>
      <c r="E629" s="354"/>
      <c r="F629" s="355"/>
    </row>
    <row r="630" spans="1:6" x14ac:dyDescent="0.25">
      <c r="A630" s="350" t="s">
        <v>29</v>
      </c>
      <c r="B630" s="351">
        <v>42244</v>
      </c>
      <c r="C630" s="352">
        <v>0.37361111111111112</v>
      </c>
      <c r="D630" s="353">
        <v>398263</v>
      </c>
      <c r="E630" s="354"/>
      <c r="F630" s="355"/>
    </row>
    <row r="631" spans="1:6" x14ac:dyDescent="0.25">
      <c r="A631" s="350" t="s">
        <v>29</v>
      </c>
      <c r="B631" s="351">
        <v>42249</v>
      </c>
      <c r="C631" s="352">
        <v>0.33611111111111108</v>
      </c>
      <c r="D631" s="353">
        <v>416850</v>
      </c>
      <c r="E631" s="354"/>
      <c r="F631" s="355"/>
    </row>
    <row r="632" spans="1:6" x14ac:dyDescent="0.25">
      <c r="A632" s="350" t="s">
        <v>29</v>
      </c>
      <c r="B632" s="351">
        <v>42251</v>
      </c>
      <c r="C632" s="352">
        <v>0.36527777777777781</v>
      </c>
      <c r="D632" s="353">
        <v>423456</v>
      </c>
      <c r="E632" s="354"/>
      <c r="F632" s="355"/>
    </row>
    <row r="633" spans="1:6" x14ac:dyDescent="0.25">
      <c r="A633" s="350" t="s">
        <v>29</v>
      </c>
      <c r="B633" s="351">
        <v>42254</v>
      </c>
      <c r="C633" s="352">
        <v>0.32777777777777778</v>
      </c>
      <c r="D633" s="353">
        <v>434418</v>
      </c>
      <c r="E633" s="354"/>
      <c r="F633" s="355"/>
    </row>
    <row r="634" spans="1:6" x14ac:dyDescent="0.25">
      <c r="A634" s="350" t="s">
        <v>29</v>
      </c>
      <c r="B634" s="351">
        <v>42256</v>
      </c>
      <c r="C634" s="352">
        <v>0.33611111111111108</v>
      </c>
      <c r="D634" s="353">
        <v>442629</v>
      </c>
      <c r="E634" s="354"/>
      <c r="F634" s="355"/>
    </row>
    <row r="635" spans="1:6" x14ac:dyDescent="0.25">
      <c r="A635" s="350" t="s">
        <v>29</v>
      </c>
      <c r="B635" s="351">
        <v>42258</v>
      </c>
      <c r="C635" s="352">
        <v>0.33958333333333335</v>
      </c>
      <c r="D635" s="353">
        <v>450354</v>
      </c>
      <c r="E635" s="354"/>
      <c r="F635" s="355"/>
    </row>
    <row r="636" spans="1:6" x14ac:dyDescent="0.25">
      <c r="A636" s="350" t="s">
        <v>29</v>
      </c>
      <c r="B636" s="351">
        <v>42261</v>
      </c>
      <c r="C636" s="352">
        <v>0.31875000000000003</v>
      </c>
      <c r="D636" s="353">
        <v>460101</v>
      </c>
      <c r="E636" s="354"/>
      <c r="F636" s="355"/>
    </row>
    <row r="637" spans="1:6" x14ac:dyDescent="0.25">
      <c r="A637" s="350" t="s">
        <v>29</v>
      </c>
      <c r="B637" s="351">
        <v>42263</v>
      </c>
      <c r="C637" s="352">
        <v>0.31319444444444444</v>
      </c>
      <c r="D637" s="353">
        <v>468176</v>
      </c>
      <c r="E637" s="354"/>
      <c r="F637" s="355"/>
    </row>
    <row r="638" spans="1:6" x14ac:dyDescent="0.25">
      <c r="A638" s="350" t="s">
        <v>29</v>
      </c>
      <c r="B638" s="351">
        <v>42265</v>
      </c>
      <c r="C638" s="352">
        <v>0.65069444444444446</v>
      </c>
      <c r="D638" s="353">
        <v>469656</v>
      </c>
      <c r="E638" s="354"/>
      <c r="F638" s="355"/>
    </row>
    <row r="639" spans="1:6" x14ac:dyDescent="0.25">
      <c r="A639" s="350" t="s">
        <v>29</v>
      </c>
      <c r="B639" s="351">
        <v>42268</v>
      </c>
      <c r="C639" s="352">
        <v>0.6791666666666667</v>
      </c>
      <c r="D639" s="353">
        <v>481447</v>
      </c>
      <c r="E639" s="354"/>
      <c r="F639" s="355"/>
    </row>
    <row r="640" spans="1:6" x14ac:dyDescent="0.25">
      <c r="A640" s="350" t="s">
        <v>29</v>
      </c>
      <c r="B640" s="351">
        <v>42270</v>
      </c>
      <c r="C640" s="352">
        <v>0.44097222222222227</v>
      </c>
      <c r="D640" s="353">
        <v>482919</v>
      </c>
      <c r="E640" s="354"/>
      <c r="F640" s="355"/>
    </row>
    <row r="641" spans="1:6" x14ac:dyDescent="0.25">
      <c r="A641" s="350" t="s">
        <v>29</v>
      </c>
      <c r="B641" s="351">
        <v>42275</v>
      </c>
      <c r="C641" s="352">
        <v>0.46875</v>
      </c>
      <c r="D641" s="353">
        <v>506636</v>
      </c>
      <c r="E641" s="354"/>
      <c r="F641" s="355"/>
    </row>
    <row r="642" spans="1:6" x14ac:dyDescent="0.25">
      <c r="A642" s="350" t="s">
        <v>29</v>
      </c>
      <c r="B642" s="351">
        <v>42277</v>
      </c>
      <c r="C642" s="352">
        <v>0.33402777777777781</v>
      </c>
      <c r="D642" s="353">
        <v>515236</v>
      </c>
      <c r="E642" s="354"/>
      <c r="F642" s="355"/>
    </row>
    <row r="643" spans="1:6" x14ac:dyDescent="0.25">
      <c r="A643" s="350" t="s">
        <v>29</v>
      </c>
      <c r="B643" s="351">
        <v>42279</v>
      </c>
      <c r="C643" s="352">
        <v>0.40972222222222227</v>
      </c>
      <c r="D643" s="353">
        <v>524861</v>
      </c>
      <c r="E643" s="354"/>
      <c r="F643" s="355"/>
    </row>
    <row r="644" spans="1:6" x14ac:dyDescent="0.25">
      <c r="A644" s="350" t="s">
        <v>29</v>
      </c>
      <c r="B644" s="351">
        <v>42282</v>
      </c>
      <c r="C644" s="352">
        <v>0.33749999999999997</v>
      </c>
      <c r="D644" s="353">
        <v>535415</v>
      </c>
      <c r="E644" s="354"/>
      <c r="F644" s="355"/>
    </row>
    <row r="645" spans="1:6" x14ac:dyDescent="0.25">
      <c r="A645" s="350" t="s">
        <v>29</v>
      </c>
      <c r="B645" s="351">
        <v>42284</v>
      </c>
      <c r="C645" s="352">
        <v>0.3430555555555555</v>
      </c>
      <c r="D645" s="353">
        <v>544217</v>
      </c>
      <c r="E645" s="354"/>
      <c r="F645" s="355"/>
    </row>
    <row r="646" spans="1:6" x14ac:dyDescent="0.25">
      <c r="A646" s="350" t="s">
        <v>29</v>
      </c>
      <c r="B646" s="351">
        <v>42286</v>
      </c>
      <c r="C646" s="352">
        <v>0.33055555555555555</v>
      </c>
      <c r="D646" s="353">
        <v>552653</v>
      </c>
      <c r="E646" s="354"/>
      <c r="F646" s="355"/>
    </row>
    <row r="647" spans="1:6" x14ac:dyDescent="0.25">
      <c r="A647" s="350" t="s">
        <v>29</v>
      </c>
      <c r="B647" s="351">
        <v>42289</v>
      </c>
      <c r="C647" s="352">
        <v>0.3347222222222222</v>
      </c>
      <c r="D647" s="353">
        <v>565412</v>
      </c>
      <c r="E647" s="354"/>
      <c r="F647" s="355"/>
    </row>
    <row r="648" spans="1:6" x14ac:dyDescent="0.25">
      <c r="A648" s="350" t="s">
        <v>29</v>
      </c>
      <c r="B648" s="351">
        <v>42291</v>
      </c>
      <c r="C648" s="352">
        <v>0.30694444444444441</v>
      </c>
      <c r="D648" s="353">
        <v>574373</v>
      </c>
      <c r="E648" s="354"/>
      <c r="F648" s="355"/>
    </row>
    <row r="649" spans="1:6" x14ac:dyDescent="0.25">
      <c r="A649" s="350" t="s">
        <v>29</v>
      </c>
      <c r="B649" s="351">
        <v>42293</v>
      </c>
      <c r="C649" s="352">
        <v>0.31875000000000003</v>
      </c>
      <c r="D649" s="353">
        <v>584756</v>
      </c>
      <c r="E649" s="354"/>
      <c r="F649" s="355"/>
    </row>
    <row r="650" spans="1:6" x14ac:dyDescent="0.25">
      <c r="A650" s="350" t="s">
        <v>29</v>
      </c>
      <c r="B650" s="351">
        <v>42296</v>
      </c>
      <c r="C650" s="352">
        <v>0.41875000000000001</v>
      </c>
      <c r="D650" s="353">
        <v>595013</v>
      </c>
      <c r="E650" s="354"/>
      <c r="F650" s="355"/>
    </row>
    <row r="651" spans="1:6" x14ac:dyDescent="0.25">
      <c r="A651" s="356" t="s">
        <v>29</v>
      </c>
      <c r="B651" s="357">
        <v>42300</v>
      </c>
      <c r="C651" s="358">
        <v>0.64583333333333337</v>
      </c>
      <c r="D651" s="359">
        <v>613006</v>
      </c>
      <c r="E651" s="354"/>
      <c r="F651" s="355"/>
    </row>
    <row r="652" spans="1:6" x14ac:dyDescent="0.25">
      <c r="A652" s="356" t="s">
        <v>29</v>
      </c>
      <c r="B652" s="357">
        <v>42300</v>
      </c>
      <c r="C652" s="358">
        <v>0.72430555555555554</v>
      </c>
      <c r="D652" s="359">
        <v>613478</v>
      </c>
      <c r="E652" s="354"/>
      <c r="F652" s="355"/>
    </row>
    <row r="653" spans="1:6" x14ac:dyDescent="0.25">
      <c r="A653" s="350" t="s">
        <v>29</v>
      </c>
      <c r="B653" s="351">
        <v>42303</v>
      </c>
      <c r="C653" s="352">
        <v>0.35625000000000001</v>
      </c>
      <c r="D653" s="353">
        <v>621696</v>
      </c>
      <c r="E653" s="354"/>
      <c r="F653" s="355"/>
    </row>
    <row r="654" spans="1:6" x14ac:dyDescent="0.25">
      <c r="A654" s="350" t="s">
        <v>29</v>
      </c>
      <c r="B654" s="351">
        <v>42305</v>
      </c>
      <c r="C654" s="352">
        <v>0.45763888888888887</v>
      </c>
      <c r="D654" s="353">
        <v>630722</v>
      </c>
      <c r="E654" s="354"/>
      <c r="F654" s="355"/>
    </row>
    <row r="655" spans="1:6" x14ac:dyDescent="0.25">
      <c r="A655" s="350" t="s">
        <v>29</v>
      </c>
      <c r="B655" s="351">
        <v>42307</v>
      </c>
      <c r="C655" s="352">
        <v>0.55625000000000002</v>
      </c>
      <c r="D655" s="353">
        <v>640572</v>
      </c>
      <c r="E655" s="354"/>
      <c r="F655" s="355"/>
    </row>
    <row r="656" spans="1:6" x14ac:dyDescent="0.25">
      <c r="A656" s="350" t="s">
        <v>29</v>
      </c>
      <c r="B656" s="351">
        <v>42310</v>
      </c>
      <c r="C656" s="352">
        <v>0.3611111111111111</v>
      </c>
      <c r="D656" s="353">
        <v>650995</v>
      </c>
      <c r="E656" s="354"/>
      <c r="F656" s="355"/>
    </row>
    <row r="657" spans="1:6" x14ac:dyDescent="0.25">
      <c r="A657" s="350" t="s">
        <v>29</v>
      </c>
      <c r="B657" s="351">
        <v>42312</v>
      </c>
      <c r="C657" s="352">
        <v>0.3576388888888889</v>
      </c>
      <c r="D657" s="353">
        <v>657840</v>
      </c>
      <c r="E657" s="354"/>
      <c r="F657" s="355"/>
    </row>
    <row r="658" spans="1:6" x14ac:dyDescent="0.25">
      <c r="A658" s="350" t="s">
        <v>29</v>
      </c>
      <c r="B658" s="351">
        <v>42314</v>
      </c>
      <c r="C658" s="352">
        <v>0.38263888888888892</v>
      </c>
      <c r="D658" s="353">
        <v>665106</v>
      </c>
      <c r="E658" s="354"/>
      <c r="F658" s="355"/>
    </row>
    <row r="659" spans="1:6" x14ac:dyDescent="0.25">
      <c r="A659" s="350" t="s">
        <v>29</v>
      </c>
      <c r="B659" s="351">
        <v>42317</v>
      </c>
      <c r="C659" s="352">
        <v>0.57152777777777775</v>
      </c>
      <c r="D659" s="353">
        <v>679219</v>
      </c>
      <c r="E659" s="354"/>
      <c r="F659" s="355"/>
    </row>
    <row r="660" spans="1:6" x14ac:dyDescent="0.25">
      <c r="A660" s="350" t="s">
        <v>29</v>
      </c>
      <c r="B660" s="351">
        <v>42319</v>
      </c>
      <c r="C660" s="352">
        <v>0.30763888888888891</v>
      </c>
      <c r="D660" s="353">
        <v>688469</v>
      </c>
      <c r="E660" s="354"/>
      <c r="F660" s="355"/>
    </row>
    <row r="661" spans="1:6" x14ac:dyDescent="0.25">
      <c r="A661" s="350" t="s">
        <v>29</v>
      </c>
      <c r="B661" s="351">
        <v>42321</v>
      </c>
      <c r="C661" s="352">
        <v>0.30486111111111108</v>
      </c>
      <c r="D661" s="353">
        <v>693732</v>
      </c>
      <c r="E661" s="354"/>
      <c r="F661" s="355"/>
    </row>
    <row r="662" spans="1:6" x14ac:dyDescent="0.25">
      <c r="A662" s="350" t="s">
        <v>29</v>
      </c>
      <c r="B662" s="351">
        <v>42324</v>
      </c>
      <c r="C662" s="352">
        <v>0.4152777777777778</v>
      </c>
      <c r="D662" s="353">
        <v>704876</v>
      </c>
      <c r="E662" s="354"/>
      <c r="F662" s="355"/>
    </row>
    <row r="663" spans="1:6" x14ac:dyDescent="0.25">
      <c r="A663" s="350" t="s">
        <v>29</v>
      </c>
      <c r="B663" s="351">
        <v>42326</v>
      </c>
      <c r="C663" s="352">
        <v>0.59097222222222223</v>
      </c>
      <c r="D663" s="353">
        <v>717192</v>
      </c>
      <c r="E663" s="354"/>
      <c r="F663" s="355"/>
    </row>
    <row r="664" spans="1:6" x14ac:dyDescent="0.25">
      <c r="A664" s="350" t="s">
        <v>29</v>
      </c>
      <c r="B664" s="351">
        <v>42328</v>
      </c>
      <c r="C664" s="352">
        <v>0.37083333333333335</v>
      </c>
      <c r="D664" s="353">
        <v>726809</v>
      </c>
      <c r="E664" s="354"/>
      <c r="F664" s="355"/>
    </row>
    <row r="665" spans="1:6" x14ac:dyDescent="0.25">
      <c r="A665" s="350" t="s">
        <v>29</v>
      </c>
      <c r="B665" s="351">
        <v>42331</v>
      </c>
      <c r="C665" s="352">
        <v>0.34097222222222223</v>
      </c>
      <c r="D665" s="353">
        <v>739127</v>
      </c>
      <c r="E665" s="354"/>
      <c r="F665" s="355"/>
    </row>
    <row r="666" spans="1:6" x14ac:dyDescent="0.25">
      <c r="A666" s="350" t="s">
        <v>29</v>
      </c>
      <c r="B666" s="351">
        <v>42333</v>
      </c>
      <c r="C666" s="352">
        <v>0.31319444444444444</v>
      </c>
      <c r="D666" s="353">
        <v>745795</v>
      </c>
      <c r="E666" s="354"/>
      <c r="F666" s="355"/>
    </row>
    <row r="667" spans="1:6" x14ac:dyDescent="0.25">
      <c r="A667" s="350" t="s">
        <v>29</v>
      </c>
      <c r="B667" s="351">
        <v>42338</v>
      </c>
      <c r="C667" s="352">
        <v>0.52569444444444446</v>
      </c>
      <c r="D667" s="353">
        <v>764040</v>
      </c>
      <c r="E667" s="354"/>
      <c r="F667" s="355"/>
    </row>
    <row r="668" spans="1:6" x14ac:dyDescent="0.25">
      <c r="A668" s="350" t="s">
        <v>29</v>
      </c>
      <c r="B668" s="351">
        <v>42345</v>
      </c>
      <c r="C668" s="352">
        <v>0.6430555555555556</v>
      </c>
      <c r="D668" s="353">
        <v>795737</v>
      </c>
      <c r="E668" s="354"/>
      <c r="F668" s="355"/>
    </row>
    <row r="669" spans="1:6" x14ac:dyDescent="0.25">
      <c r="A669" s="350" t="s">
        <v>29</v>
      </c>
      <c r="B669" s="351">
        <v>42352</v>
      </c>
      <c r="C669" s="352">
        <v>0.33055555555555555</v>
      </c>
      <c r="D669" s="353">
        <v>827865</v>
      </c>
      <c r="E669" s="354"/>
      <c r="F669" s="355"/>
    </row>
    <row r="670" spans="1:6" x14ac:dyDescent="0.25">
      <c r="A670" s="350" t="s">
        <v>29</v>
      </c>
      <c r="B670" s="351">
        <v>42359</v>
      </c>
      <c r="C670" s="352">
        <v>0.45902777777777781</v>
      </c>
      <c r="D670" s="353">
        <v>854504</v>
      </c>
      <c r="E670" s="354"/>
      <c r="F670" s="355"/>
    </row>
    <row r="671" spans="1:6" x14ac:dyDescent="0.25">
      <c r="A671" s="350" t="s">
        <v>29</v>
      </c>
      <c r="B671" s="351">
        <v>42366</v>
      </c>
      <c r="C671" s="352">
        <v>0.66180555555555554</v>
      </c>
      <c r="D671" s="353">
        <v>889591</v>
      </c>
      <c r="E671" s="354"/>
      <c r="F671" s="355"/>
    </row>
    <row r="672" spans="1:6" x14ac:dyDescent="0.25">
      <c r="A672" s="350" t="s">
        <v>29</v>
      </c>
      <c r="B672" s="351">
        <v>42373</v>
      </c>
      <c r="C672" s="352">
        <v>0.34097222222222223</v>
      </c>
      <c r="D672" s="353">
        <v>915180</v>
      </c>
      <c r="E672" s="354"/>
      <c r="F672" s="355"/>
    </row>
    <row r="673" spans="1:6" x14ac:dyDescent="0.25">
      <c r="A673" s="350" t="s">
        <v>29</v>
      </c>
      <c r="B673" s="351">
        <v>42380</v>
      </c>
      <c r="C673" s="352">
        <v>0.37222222222222223</v>
      </c>
      <c r="D673" s="353">
        <v>948129</v>
      </c>
      <c r="E673" s="354"/>
      <c r="F673" s="355"/>
    </row>
    <row r="674" spans="1:6" x14ac:dyDescent="0.25">
      <c r="A674" s="350" t="s">
        <v>29</v>
      </c>
      <c r="B674" s="351">
        <v>42387</v>
      </c>
      <c r="C674" s="352">
        <v>0.58958333333333335</v>
      </c>
      <c r="D674" s="353">
        <v>981280</v>
      </c>
      <c r="E674" s="354"/>
      <c r="F674" s="355"/>
    </row>
    <row r="675" spans="1:6" x14ac:dyDescent="0.25">
      <c r="A675" s="350" t="s">
        <v>29</v>
      </c>
      <c r="B675" s="351">
        <v>42394</v>
      </c>
      <c r="C675" s="352">
        <v>0.63888888888888895</v>
      </c>
      <c r="D675" s="353">
        <v>999760</v>
      </c>
      <c r="E675" s="354"/>
      <c r="F675" s="355"/>
    </row>
    <row r="676" spans="1:6" x14ac:dyDescent="0.25">
      <c r="A676" s="350" t="s">
        <v>29</v>
      </c>
      <c r="B676" s="351">
        <v>42412</v>
      </c>
      <c r="C676" s="352">
        <v>0.60763888888888895</v>
      </c>
      <c r="D676" s="353">
        <v>19475</v>
      </c>
      <c r="E676" s="354" t="s">
        <v>130</v>
      </c>
      <c r="F676" s="355"/>
    </row>
    <row r="677" spans="1:6" x14ac:dyDescent="0.25">
      <c r="A677" s="350" t="s">
        <v>29</v>
      </c>
      <c r="B677" s="351">
        <v>42416</v>
      </c>
      <c r="C677" s="352">
        <v>0.52708333333333335</v>
      </c>
      <c r="D677" s="353">
        <v>19673</v>
      </c>
      <c r="E677" s="354"/>
      <c r="F677" s="355"/>
    </row>
    <row r="678" spans="1:6" x14ac:dyDescent="0.25">
      <c r="A678" s="350" t="s">
        <v>29</v>
      </c>
      <c r="B678" s="351">
        <v>42422</v>
      </c>
      <c r="C678" s="352">
        <v>0.37847222222222227</v>
      </c>
      <c r="D678" s="353">
        <v>37148</v>
      </c>
      <c r="E678" s="354"/>
      <c r="F678" s="355"/>
    </row>
    <row r="679" spans="1:6" x14ac:dyDescent="0.25">
      <c r="A679" s="350" t="s">
        <v>29</v>
      </c>
      <c r="B679" s="351">
        <v>42429</v>
      </c>
      <c r="C679" s="352">
        <v>0.3611111111111111</v>
      </c>
      <c r="D679" s="353">
        <v>64186</v>
      </c>
      <c r="E679" s="354"/>
      <c r="F679" s="355"/>
    </row>
    <row r="680" spans="1:6" x14ac:dyDescent="0.25">
      <c r="A680" s="350" t="s">
        <v>29</v>
      </c>
      <c r="B680" s="351">
        <v>42431</v>
      </c>
      <c r="C680" s="352">
        <v>0.48541666666666666</v>
      </c>
      <c r="D680" s="353">
        <v>72852</v>
      </c>
      <c r="E680" s="354"/>
      <c r="F680" s="355"/>
    </row>
    <row r="681" spans="1:6" x14ac:dyDescent="0.25">
      <c r="A681" s="350" t="s">
        <v>29</v>
      </c>
      <c r="B681" s="351">
        <v>42433</v>
      </c>
      <c r="C681" s="352">
        <v>0.6479166666666667</v>
      </c>
      <c r="D681" s="353">
        <v>84572</v>
      </c>
      <c r="E681" s="354"/>
      <c r="F681" s="355"/>
    </row>
    <row r="682" spans="1:6" x14ac:dyDescent="0.25">
      <c r="A682" s="350" t="s">
        <v>29</v>
      </c>
      <c r="B682" s="351">
        <v>42436</v>
      </c>
      <c r="C682" s="352">
        <v>0.3520833333333333</v>
      </c>
      <c r="D682" s="353">
        <v>98915</v>
      </c>
      <c r="E682" s="354"/>
      <c r="F682" s="355"/>
    </row>
    <row r="683" spans="1:6" x14ac:dyDescent="0.25">
      <c r="A683" s="350" t="s">
        <v>29</v>
      </c>
      <c r="B683" s="351">
        <v>42438</v>
      </c>
      <c r="C683" s="352">
        <v>0.375</v>
      </c>
      <c r="D683" s="353">
        <v>108989</v>
      </c>
      <c r="E683" s="354"/>
      <c r="F683" s="355"/>
    </row>
    <row r="684" spans="1:6" x14ac:dyDescent="0.25">
      <c r="A684" s="350" t="s">
        <v>29</v>
      </c>
      <c r="B684" s="351">
        <v>42440</v>
      </c>
      <c r="C684" s="352">
        <v>0.3263888888888889</v>
      </c>
      <c r="D684" s="353">
        <v>119999</v>
      </c>
      <c r="E684" s="354"/>
      <c r="F684" s="355"/>
    </row>
    <row r="685" spans="1:6" x14ac:dyDescent="0.25">
      <c r="A685" s="350" t="s">
        <v>29</v>
      </c>
      <c r="B685" s="351">
        <v>42443</v>
      </c>
      <c r="C685" s="352">
        <v>0.36805555555555558</v>
      </c>
      <c r="D685" s="362">
        <v>135309</v>
      </c>
      <c r="E685" s="354"/>
      <c r="F685" s="355"/>
    </row>
    <row r="686" spans="1:6" x14ac:dyDescent="0.25">
      <c r="A686" s="350" t="s">
        <v>29</v>
      </c>
      <c r="B686" s="351">
        <v>42446</v>
      </c>
      <c r="C686" s="352">
        <v>0.34930555555555554</v>
      </c>
      <c r="D686" s="359">
        <v>153966</v>
      </c>
      <c r="E686" s="354"/>
      <c r="F686" s="355"/>
    </row>
    <row r="687" spans="1:6" x14ac:dyDescent="0.25">
      <c r="A687" s="350" t="s">
        <v>29</v>
      </c>
      <c r="B687" s="351">
        <v>42450</v>
      </c>
      <c r="C687" s="352">
        <v>0.3611111111111111</v>
      </c>
      <c r="D687" s="359">
        <v>172234</v>
      </c>
      <c r="E687" s="354"/>
      <c r="F687" s="355"/>
    </row>
    <row r="688" spans="1:6" x14ac:dyDescent="0.25">
      <c r="A688" s="350" t="s">
        <v>29</v>
      </c>
      <c r="B688" s="351">
        <v>42453</v>
      </c>
      <c r="C688" s="352">
        <v>0.65694444444444444</v>
      </c>
      <c r="D688" s="359">
        <v>190258</v>
      </c>
      <c r="E688" s="354"/>
      <c r="F688" s="355"/>
    </row>
    <row r="689" spans="1:6" x14ac:dyDescent="0.25">
      <c r="A689" s="350" t="s">
        <v>29</v>
      </c>
      <c r="B689" s="351">
        <v>42457</v>
      </c>
      <c r="C689" s="352">
        <v>0.7006944444444444</v>
      </c>
      <c r="D689" s="359">
        <v>203721</v>
      </c>
      <c r="E689" s="354"/>
      <c r="F689" s="355"/>
    </row>
    <row r="690" spans="1:6" x14ac:dyDescent="0.25">
      <c r="A690" s="350" t="s">
        <v>29</v>
      </c>
      <c r="B690" s="351">
        <v>42459</v>
      </c>
      <c r="C690" s="352">
        <v>0.39097222222222222</v>
      </c>
      <c r="D690" s="359">
        <v>213528</v>
      </c>
      <c r="E690" s="354"/>
      <c r="F690" s="355"/>
    </row>
    <row r="691" spans="1:6" x14ac:dyDescent="0.25">
      <c r="A691" s="336" t="s">
        <v>16</v>
      </c>
      <c r="B691" s="363">
        <v>42170</v>
      </c>
      <c r="C691" s="364">
        <v>0.70972222222222225</v>
      </c>
      <c r="D691" s="365">
        <v>372770</v>
      </c>
      <c r="E691" s="354"/>
      <c r="F691" s="355"/>
    </row>
    <row r="692" spans="1:6" x14ac:dyDescent="0.25">
      <c r="A692" s="366" t="s">
        <v>16</v>
      </c>
      <c r="B692" s="367">
        <v>42174</v>
      </c>
      <c r="C692" s="368">
        <v>0.66666666666666663</v>
      </c>
      <c r="D692" s="369">
        <v>372770</v>
      </c>
      <c r="E692" s="354"/>
      <c r="F692" s="355"/>
    </row>
    <row r="693" spans="1:6" x14ac:dyDescent="0.25">
      <c r="A693" s="336" t="s">
        <v>16</v>
      </c>
      <c r="B693" s="363">
        <v>42175</v>
      </c>
      <c r="C693" s="364">
        <v>0.43333333333333335</v>
      </c>
      <c r="D693" s="365">
        <v>377320</v>
      </c>
      <c r="E693" s="354"/>
      <c r="F693" s="355"/>
    </row>
    <row r="694" spans="1:6" x14ac:dyDescent="0.25">
      <c r="A694" s="336" t="s">
        <v>16</v>
      </c>
      <c r="B694" s="363">
        <v>42177</v>
      </c>
      <c r="C694" s="364">
        <v>0.51736111111111105</v>
      </c>
      <c r="D694" s="365">
        <v>389520</v>
      </c>
      <c r="E694" s="354"/>
      <c r="F694" s="355"/>
    </row>
    <row r="695" spans="1:6" x14ac:dyDescent="0.25">
      <c r="A695" s="336" t="s">
        <v>16</v>
      </c>
      <c r="B695" s="363">
        <v>42178</v>
      </c>
      <c r="C695" s="364">
        <v>0.59375</v>
      </c>
      <c r="D695" s="365">
        <v>395770</v>
      </c>
      <c r="E695" s="354"/>
      <c r="F695" s="355"/>
    </row>
    <row r="696" spans="1:6" x14ac:dyDescent="0.25">
      <c r="A696" s="336" t="s">
        <v>16</v>
      </c>
      <c r="B696" s="363">
        <v>42179</v>
      </c>
      <c r="C696" s="364">
        <v>0.42777777777777781</v>
      </c>
      <c r="D696" s="365">
        <v>400580</v>
      </c>
      <c r="E696" s="354"/>
      <c r="F696" s="355"/>
    </row>
    <row r="697" spans="1:6" x14ac:dyDescent="0.25">
      <c r="A697" s="336" t="s">
        <v>16</v>
      </c>
      <c r="B697" s="363">
        <v>42183</v>
      </c>
      <c r="C697" s="364">
        <v>0.8208333333333333</v>
      </c>
      <c r="D697" s="365">
        <v>401750</v>
      </c>
      <c r="E697" s="354"/>
      <c r="F697" s="355"/>
    </row>
    <row r="698" spans="1:6" x14ac:dyDescent="0.25">
      <c r="A698" s="336" t="s">
        <v>16</v>
      </c>
      <c r="B698" s="363">
        <v>42184</v>
      </c>
      <c r="C698" s="364">
        <v>0.70972222222222225</v>
      </c>
      <c r="D698" s="365">
        <v>406550</v>
      </c>
      <c r="E698" s="354"/>
      <c r="F698" s="355"/>
    </row>
    <row r="699" spans="1:6" x14ac:dyDescent="0.25">
      <c r="A699" s="336" t="s">
        <v>16</v>
      </c>
      <c r="B699" s="363">
        <v>42185</v>
      </c>
      <c r="C699" s="364">
        <v>0.67361111111111116</v>
      </c>
      <c r="D699" s="365">
        <v>411710</v>
      </c>
      <c r="E699" s="354"/>
      <c r="F699" s="355"/>
    </row>
    <row r="700" spans="1:6" x14ac:dyDescent="0.25">
      <c r="A700" s="336" t="s">
        <v>16</v>
      </c>
      <c r="B700" s="363">
        <v>42186</v>
      </c>
      <c r="C700" s="364">
        <v>0.42708333333333331</v>
      </c>
      <c r="D700" s="365">
        <v>415780</v>
      </c>
      <c r="E700" s="354"/>
      <c r="F700" s="355"/>
    </row>
    <row r="701" spans="1:6" x14ac:dyDescent="0.25">
      <c r="A701" s="336" t="s">
        <v>16</v>
      </c>
      <c r="B701" s="363">
        <v>42187</v>
      </c>
      <c r="C701" s="364">
        <v>0.66666666666666663</v>
      </c>
      <c r="D701" s="365">
        <v>421550</v>
      </c>
      <c r="E701" s="354"/>
      <c r="F701" s="355"/>
    </row>
    <row r="702" spans="1:6" x14ac:dyDescent="0.25">
      <c r="A702" s="336" t="s">
        <v>16</v>
      </c>
      <c r="B702" s="363">
        <v>42191</v>
      </c>
      <c r="C702" s="364">
        <v>0.44027777777777777</v>
      </c>
      <c r="D702" s="365"/>
      <c r="E702" s="354" t="s">
        <v>125</v>
      </c>
      <c r="F702" s="355"/>
    </row>
    <row r="703" spans="1:6" x14ac:dyDescent="0.25">
      <c r="A703" s="370" t="s">
        <v>16</v>
      </c>
      <c r="B703" s="371">
        <v>42198</v>
      </c>
      <c r="C703" s="372">
        <v>0.83333333333333337</v>
      </c>
      <c r="D703" s="373">
        <v>421540</v>
      </c>
      <c r="E703" s="374" t="s">
        <v>127</v>
      </c>
      <c r="F703" s="355"/>
    </row>
    <row r="704" spans="1:6" x14ac:dyDescent="0.25">
      <c r="A704" s="366" t="s">
        <v>16</v>
      </c>
      <c r="B704" s="367">
        <v>42198</v>
      </c>
      <c r="C704" s="366"/>
      <c r="D704" s="369">
        <v>421540</v>
      </c>
      <c r="E704" s="361" t="s">
        <v>126</v>
      </c>
      <c r="F704" s="355"/>
    </row>
    <row r="705" spans="1:6" x14ac:dyDescent="0.25">
      <c r="A705" s="370" t="s">
        <v>16</v>
      </c>
      <c r="B705" s="371">
        <v>42200</v>
      </c>
      <c r="C705" s="372">
        <v>0.71180555555555547</v>
      </c>
      <c r="D705" s="373">
        <v>428640</v>
      </c>
      <c r="E705" s="374" t="s">
        <v>128</v>
      </c>
      <c r="F705" s="355"/>
    </row>
    <row r="706" spans="1:6" x14ac:dyDescent="0.25">
      <c r="A706" s="336" t="s">
        <v>16</v>
      </c>
      <c r="B706" s="363">
        <v>42202</v>
      </c>
      <c r="C706" s="368">
        <v>0.64583333333333337</v>
      </c>
      <c r="D706" s="365">
        <v>428800</v>
      </c>
      <c r="E706" s="354"/>
      <c r="F706" s="355"/>
    </row>
    <row r="707" spans="1:6" x14ac:dyDescent="0.25">
      <c r="A707" s="336" t="s">
        <v>16</v>
      </c>
      <c r="B707" s="363">
        <v>42204</v>
      </c>
      <c r="C707" s="364">
        <v>0.67222222222222217</v>
      </c>
      <c r="D707" s="365">
        <v>439760</v>
      </c>
      <c r="E707" s="354"/>
      <c r="F707" s="355"/>
    </row>
    <row r="708" spans="1:6" x14ac:dyDescent="0.25">
      <c r="A708" s="366" t="s">
        <v>16</v>
      </c>
      <c r="B708" s="367">
        <v>42205</v>
      </c>
      <c r="C708" s="368">
        <v>0.37291666666666662</v>
      </c>
      <c r="D708" s="369">
        <v>443790</v>
      </c>
      <c r="E708" s="354"/>
      <c r="F708" s="355"/>
    </row>
    <row r="709" spans="1:6" x14ac:dyDescent="0.25">
      <c r="A709" s="336" t="s">
        <v>16</v>
      </c>
      <c r="B709" s="363">
        <v>42207</v>
      </c>
      <c r="C709" s="364">
        <v>0.67222222222222217</v>
      </c>
      <c r="D709" s="365">
        <v>448520</v>
      </c>
      <c r="E709" s="354"/>
      <c r="F709" s="355"/>
    </row>
    <row r="710" spans="1:6" x14ac:dyDescent="0.25">
      <c r="A710" s="336" t="s">
        <v>16</v>
      </c>
      <c r="B710" s="363">
        <v>42209</v>
      </c>
      <c r="C710" s="364">
        <v>0.44375000000000003</v>
      </c>
      <c r="D710" s="365">
        <v>457960</v>
      </c>
      <c r="E710" s="354"/>
      <c r="F710" s="355"/>
    </row>
    <row r="711" spans="1:6" x14ac:dyDescent="0.25">
      <c r="A711" s="336" t="s">
        <v>16</v>
      </c>
      <c r="B711" s="363">
        <v>42212</v>
      </c>
      <c r="C711" s="364">
        <v>0.4201388888888889</v>
      </c>
      <c r="D711" s="365">
        <v>469190</v>
      </c>
      <c r="E711" s="354"/>
      <c r="F711" s="355"/>
    </row>
    <row r="712" spans="1:6" x14ac:dyDescent="0.25">
      <c r="A712" s="336" t="s">
        <v>16</v>
      </c>
      <c r="B712" s="363">
        <v>42214</v>
      </c>
      <c r="C712" s="364">
        <v>0.67499999999999993</v>
      </c>
      <c r="D712" s="365">
        <v>472870</v>
      </c>
      <c r="E712" s="354"/>
      <c r="F712" s="355"/>
    </row>
    <row r="713" spans="1:6" x14ac:dyDescent="0.25">
      <c r="A713" s="336" t="s">
        <v>16</v>
      </c>
      <c r="B713" s="363">
        <v>42216</v>
      </c>
      <c r="C713" s="364">
        <v>0.52847222222222223</v>
      </c>
      <c r="D713" s="365">
        <v>482770</v>
      </c>
      <c r="E713" s="354"/>
      <c r="F713" s="355"/>
    </row>
    <row r="714" spans="1:6" x14ac:dyDescent="0.25">
      <c r="A714" s="336" t="s">
        <v>16</v>
      </c>
      <c r="B714" s="363">
        <v>42219</v>
      </c>
      <c r="C714" s="364">
        <v>0.52847222222222223</v>
      </c>
      <c r="D714" s="365">
        <v>483390</v>
      </c>
      <c r="E714" s="354"/>
      <c r="F714" s="355"/>
    </row>
    <row r="715" spans="1:6" x14ac:dyDescent="0.25">
      <c r="A715" s="336" t="s">
        <v>16</v>
      </c>
      <c r="B715" s="363">
        <v>42220</v>
      </c>
      <c r="C715" s="364">
        <v>0.55069444444444449</v>
      </c>
      <c r="D715" s="365">
        <v>484150</v>
      </c>
      <c r="E715" s="354"/>
      <c r="F715" s="355"/>
    </row>
    <row r="716" spans="1:6" x14ac:dyDescent="0.25">
      <c r="A716" s="336" t="s">
        <v>16</v>
      </c>
      <c r="B716" s="363">
        <v>42221</v>
      </c>
      <c r="C716" s="364">
        <v>0.41250000000000003</v>
      </c>
      <c r="D716" s="365">
        <v>487050</v>
      </c>
      <c r="E716" s="354"/>
      <c r="F716" s="355"/>
    </row>
    <row r="717" spans="1:6" x14ac:dyDescent="0.25">
      <c r="A717" s="336" t="s">
        <v>16</v>
      </c>
      <c r="B717" s="363">
        <v>42223</v>
      </c>
      <c r="C717" s="364">
        <v>0.38055555555555554</v>
      </c>
      <c r="D717" s="365">
        <v>489540</v>
      </c>
      <c r="E717" s="354"/>
      <c r="F717" s="355"/>
    </row>
    <row r="718" spans="1:6" x14ac:dyDescent="0.25">
      <c r="A718" s="336" t="s">
        <v>16</v>
      </c>
      <c r="B718" s="363">
        <v>42224</v>
      </c>
      <c r="C718" s="364">
        <v>0.33055555555555555</v>
      </c>
      <c r="D718" s="365">
        <v>491900</v>
      </c>
      <c r="E718" s="354"/>
      <c r="F718" s="355"/>
    </row>
    <row r="719" spans="1:6" x14ac:dyDescent="0.25">
      <c r="A719" s="336" t="s">
        <v>16</v>
      </c>
      <c r="B719" s="363">
        <v>42226</v>
      </c>
      <c r="C719" s="364">
        <v>0.59375</v>
      </c>
      <c r="D719" s="365">
        <v>497930</v>
      </c>
      <c r="E719" s="354"/>
      <c r="F719" s="355"/>
    </row>
    <row r="720" spans="1:6" x14ac:dyDescent="0.25">
      <c r="A720" s="336" t="s">
        <v>16</v>
      </c>
      <c r="B720" s="363">
        <v>42228</v>
      </c>
      <c r="C720" s="364">
        <v>0.35555555555555557</v>
      </c>
      <c r="D720" s="365">
        <v>507240</v>
      </c>
      <c r="E720" s="354"/>
      <c r="F720" s="355"/>
    </row>
    <row r="721" spans="1:6" x14ac:dyDescent="0.25">
      <c r="A721" s="336" t="s">
        <v>16</v>
      </c>
      <c r="B721" s="363">
        <v>42230</v>
      </c>
      <c r="C721" s="364">
        <v>0.4458333333333333</v>
      </c>
      <c r="D721" s="365">
        <v>512420</v>
      </c>
      <c r="E721" s="354"/>
      <c r="F721" s="355"/>
    </row>
    <row r="722" spans="1:6" x14ac:dyDescent="0.25">
      <c r="A722" s="336" t="s">
        <v>16</v>
      </c>
      <c r="B722" s="363">
        <v>42233</v>
      </c>
      <c r="C722" s="364">
        <v>0.42291666666666666</v>
      </c>
      <c r="D722" s="365">
        <v>527540</v>
      </c>
      <c r="E722" s="354"/>
      <c r="F722" s="355"/>
    </row>
    <row r="723" spans="1:6" x14ac:dyDescent="0.25">
      <c r="A723" s="336" t="s">
        <v>16</v>
      </c>
      <c r="B723" s="363">
        <v>42235</v>
      </c>
      <c r="C723" s="364">
        <v>0.57777777777777783</v>
      </c>
      <c r="D723" s="365">
        <v>536770</v>
      </c>
      <c r="E723" s="354"/>
      <c r="F723" s="355"/>
    </row>
    <row r="724" spans="1:6" x14ac:dyDescent="0.25">
      <c r="A724" s="336" t="s">
        <v>16</v>
      </c>
      <c r="B724" s="363">
        <v>42237</v>
      </c>
      <c r="C724" s="364">
        <v>0.47222222222222227</v>
      </c>
      <c r="D724" s="365">
        <v>537720</v>
      </c>
      <c r="E724" s="354"/>
      <c r="F724" s="355"/>
    </row>
    <row r="725" spans="1:6" x14ac:dyDescent="0.25">
      <c r="A725" s="336" t="s">
        <v>16</v>
      </c>
      <c r="B725" s="363">
        <v>42240</v>
      </c>
      <c r="C725" s="364">
        <v>0.69791666666666663</v>
      </c>
      <c r="D725" s="365">
        <v>537720</v>
      </c>
      <c r="E725" s="354"/>
      <c r="F725" s="355"/>
    </row>
    <row r="726" spans="1:6" x14ac:dyDescent="0.25">
      <c r="A726" s="336" t="s">
        <v>16</v>
      </c>
      <c r="B726" s="363">
        <v>42242</v>
      </c>
      <c r="C726" s="364">
        <v>0.35972222222222222</v>
      </c>
      <c r="D726" s="365">
        <v>545360</v>
      </c>
      <c r="E726" s="354"/>
      <c r="F726" s="355"/>
    </row>
    <row r="727" spans="1:6" x14ac:dyDescent="0.25">
      <c r="A727" s="336" t="s">
        <v>16</v>
      </c>
      <c r="B727" s="363">
        <v>42244</v>
      </c>
      <c r="C727" s="364">
        <v>0.37638888888888888</v>
      </c>
      <c r="D727" s="365">
        <v>546660</v>
      </c>
      <c r="E727" s="354"/>
      <c r="F727" s="355"/>
    </row>
    <row r="728" spans="1:6" x14ac:dyDescent="0.25">
      <c r="A728" s="336" t="s">
        <v>16</v>
      </c>
      <c r="B728" s="363">
        <v>42249</v>
      </c>
      <c r="C728" s="364">
        <v>0.33749999999999997</v>
      </c>
      <c r="D728" s="365">
        <v>557310</v>
      </c>
      <c r="E728" s="354"/>
      <c r="F728" s="355"/>
    </row>
    <row r="729" spans="1:6" x14ac:dyDescent="0.25">
      <c r="A729" s="336" t="s">
        <v>16</v>
      </c>
      <c r="B729" s="363">
        <v>42251</v>
      </c>
      <c r="C729" s="364">
        <v>0.34722222222222227</v>
      </c>
      <c r="D729" s="365">
        <v>563740</v>
      </c>
      <c r="E729" s="354"/>
      <c r="F729" s="355"/>
    </row>
    <row r="730" spans="1:6" x14ac:dyDescent="0.25">
      <c r="A730" s="336" t="s">
        <v>16</v>
      </c>
      <c r="B730" s="363">
        <v>42254</v>
      </c>
      <c r="C730" s="364">
        <v>0.34722222222222227</v>
      </c>
      <c r="D730" s="365">
        <v>574430</v>
      </c>
      <c r="E730" s="354"/>
      <c r="F730" s="355"/>
    </row>
    <row r="731" spans="1:6" x14ac:dyDescent="0.25">
      <c r="A731" s="336" t="s">
        <v>16</v>
      </c>
      <c r="B731" s="363">
        <v>42256</v>
      </c>
      <c r="C731" s="364">
        <v>0.32361111111111113</v>
      </c>
      <c r="D731" s="365">
        <v>581460</v>
      </c>
      <c r="E731" s="354"/>
      <c r="F731" s="355"/>
    </row>
    <row r="732" spans="1:6" x14ac:dyDescent="0.25">
      <c r="A732" s="336" t="s">
        <v>16</v>
      </c>
      <c r="B732" s="363">
        <v>42258</v>
      </c>
      <c r="C732" s="364">
        <v>0.32569444444444445</v>
      </c>
      <c r="D732" s="365">
        <v>588440</v>
      </c>
      <c r="E732" s="354"/>
      <c r="F732" s="355"/>
    </row>
    <row r="733" spans="1:6" x14ac:dyDescent="0.25">
      <c r="A733" s="336" t="s">
        <v>16</v>
      </c>
      <c r="B733" s="363">
        <v>42261</v>
      </c>
      <c r="C733" s="364">
        <v>0.3215277777777778</v>
      </c>
      <c r="D733" s="365">
        <v>596770</v>
      </c>
      <c r="E733" s="354"/>
      <c r="F733" s="355"/>
    </row>
    <row r="734" spans="1:6" x14ac:dyDescent="0.25">
      <c r="A734" s="336" t="s">
        <v>16</v>
      </c>
      <c r="B734" s="363">
        <v>42263</v>
      </c>
      <c r="C734" s="364">
        <v>0.31597222222222221</v>
      </c>
      <c r="D734" s="365">
        <v>602510</v>
      </c>
      <c r="E734" s="354"/>
      <c r="F734" s="355"/>
    </row>
    <row r="735" spans="1:6" x14ac:dyDescent="0.25">
      <c r="A735" s="336" t="s">
        <v>16</v>
      </c>
      <c r="B735" s="363">
        <v>42265</v>
      </c>
      <c r="C735" s="364">
        <v>0.58611111111111114</v>
      </c>
      <c r="D735" s="365">
        <v>610250</v>
      </c>
      <c r="E735" s="354"/>
      <c r="F735" s="355"/>
    </row>
    <row r="736" spans="1:6" x14ac:dyDescent="0.25">
      <c r="A736" s="336" t="s">
        <v>16</v>
      </c>
      <c r="B736" s="363">
        <v>42268</v>
      </c>
      <c r="C736" s="364">
        <v>0.66597222222222219</v>
      </c>
      <c r="D736" s="365">
        <v>620630</v>
      </c>
      <c r="E736" s="354"/>
      <c r="F736" s="355"/>
    </row>
    <row r="737" spans="1:6" x14ac:dyDescent="0.25">
      <c r="A737" s="336" t="s">
        <v>16</v>
      </c>
      <c r="B737" s="363">
        <v>42270</v>
      </c>
      <c r="C737" s="364">
        <v>0.4465277777777778</v>
      </c>
      <c r="D737" s="365">
        <v>625340</v>
      </c>
      <c r="E737" s="354"/>
      <c r="F737" s="355"/>
    </row>
    <row r="738" spans="1:6" x14ac:dyDescent="0.25">
      <c r="A738" s="336" t="s">
        <v>16</v>
      </c>
      <c r="B738" s="363">
        <v>42275</v>
      </c>
      <c r="C738" s="364">
        <v>0.43611111111111112</v>
      </c>
      <c r="D738" s="365">
        <v>639910</v>
      </c>
      <c r="E738" s="354"/>
      <c r="F738" s="355"/>
    </row>
    <row r="739" spans="1:6" x14ac:dyDescent="0.25">
      <c r="A739" s="336" t="s">
        <v>16</v>
      </c>
      <c r="B739" s="363">
        <v>42277</v>
      </c>
      <c r="C739" s="364">
        <v>0.33611111111111108</v>
      </c>
      <c r="D739" s="365">
        <v>641420</v>
      </c>
      <c r="E739" s="354"/>
      <c r="F739" s="355"/>
    </row>
    <row r="740" spans="1:6" x14ac:dyDescent="0.25">
      <c r="A740" s="336" t="s">
        <v>16</v>
      </c>
      <c r="B740" s="363">
        <v>42279</v>
      </c>
      <c r="C740" s="364">
        <v>0.41180555555555554</v>
      </c>
      <c r="D740" s="365">
        <v>648010</v>
      </c>
      <c r="E740" s="354"/>
      <c r="F740" s="355"/>
    </row>
    <row r="741" spans="1:6" x14ac:dyDescent="0.25">
      <c r="A741" s="336" t="s">
        <v>16</v>
      </c>
      <c r="B741" s="363">
        <v>42282</v>
      </c>
      <c r="C741" s="364">
        <v>0.34375</v>
      </c>
      <c r="D741" s="365">
        <v>655380</v>
      </c>
      <c r="E741" s="354"/>
      <c r="F741" s="355"/>
    </row>
    <row r="742" spans="1:6" x14ac:dyDescent="0.25">
      <c r="A742" s="336" t="s">
        <v>16</v>
      </c>
      <c r="B742" s="363">
        <v>42284</v>
      </c>
      <c r="C742" s="364">
        <v>0.34583333333333338</v>
      </c>
      <c r="D742" s="365">
        <v>660140</v>
      </c>
      <c r="E742" s="354"/>
      <c r="F742" s="355"/>
    </row>
    <row r="743" spans="1:6" x14ac:dyDescent="0.25">
      <c r="A743" s="336" t="s">
        <v>16</v>
      </c>
      <c r="B743" s="363">
        <v>42286</v>
      </c>
      <c r="C743" s="364">
        <v>0.33055555555555555</v>
      </c>
      <c r="D743" s="365">
        <v>666170</v>
      </c>
      <c r="E743" s="354"/>
      <c r="F743" s="355"/>
    </row>
    <row r="744" spans="1:6" x14ac:dyDescent="0.25">
      <c r="A744" s="336" t="s">
        <v>16</v>
      </c>
      <c r="B744" s="363">
        <v>42289</v>
      </c>
      <c r="C744" s="364">
        <v>0.33888888888888885</v>
      </c>
      <c r="D744" s="365">
        <v>674110</v>
      </c>
      <c r="E744" s="354"/>
      <c r="F744" s="355"/>
    </row>
    <row r="745" spans="1:6" x14ac:dyDescent="0.25">
      <c r="A745" s="336" t="s">
        <v>16</v>
      </c>
      <c r="B745" s="363">
        <v>42291</v>
      </c>
      <c r="C745" s="364">
        <v>0.30902777777777779</v>
      </c>
      <c r="D745" s="365">
        <v>678530</v>
      </c>
      <c r="E745" s="354"/>
      <c r="F745" s="355"/>
    </row>
    <row r="746" spans="1:6" x14ac:dyDescent="0.25">
      <c r="A746" s="336" t="s">
        <v>16</v>
      </c>
      <c r="B746" s="363">
        <v>42293</v>
      </c>
      <c r="C746" s="364">
        <v>0.31944444444444448</v>
      </c>
      <c r="D746" s="365">
        <v>683900</v>
      </c>
      <c r="E746" s="354"/>
      <c r="F746" s="355"/>
    </row>
    <row r="747" spans="1:6" x14ac:dyDescent="0.25">
      <c r="A747" s="336" t="s">
        <v>16</v>
      </c>
      <c r="B747" s="363">
        <v>42296</v>
      </c>
      <c r="C747" s="364">
        <v>0.39652777777777781</v>
      </c>
      <c r="D747" s="365">
        <v>691170</v>
      </c>
      <c r="E747" s="354"/>
      <c r="F747" s="355"/>
    </row>
    <row r="748" spans="1:6" x14ac:dyDescent="0.25">
      <c r="A748" s="366" t="s">
        <v>16</v>
      </c>
      <c r="B748" s="367">
        <v>42300</v>
      </c>
      <c r="C748" s="368">
        <v>0.68402777777777779</v>
      </c>
      <c r="D748" s="369">
        <v>701430</v>
      </c>
      <c r="E748" s="354"/>
      <c r="F748" s="355"/>
    </row>
    <row r="749" spans="1:6" x14ac:dyDescent="0.25">
      <c r="A749" s="336" t="s">
        <v>16</v>
      </c>
      <c r="B749" s="363">
        <v>42303</v>
      </c>
      <c r="C749" s="364">
        <v>0.3576388888888889</v>
      </c>
      <c r="D749" s="365">
        <v>709150</v>
      </c>
      <c r="E749" s="354"/>
      <c r="F749" s="355"/>
    </row>
    <row r="750" spans="1:6" x14ac:dyDescent="0.25">
      <c r="A750" s="336" t="s">
        <v>16</v>
      </c>
      <c r="B750" s="363">
        <v>42305</v>
      </c>
      <c r="C750" s="364">
        <v>0.44027777777777777</v>
      </c>
      <c r="D750" s="365">
        <v>715090</v>
      </c>
      <c r="E750" s="354"/>
      <c r="F750" s="355"/>
    </row>
    <row r="751" spans="1:6" x14ac:dyDescent="0.25">
      <c r="A751" s="336" t="s">
        <v>16</v>
      </c>
      <c r="B751" s="363">
        <v>42307</v>
      </c>
      <c r="C751" s="364">
        <v>0.55347222222222225</v>
      </c>
      <c r="D751" s="365">
        <v>720420</v>
      </c>
      <c r="E751" s="354"/>
      <c r="F751" s="355"/>
    </row>
    <row r="752" spans="1:6" x14ac:dyDescent="0.25">
      <c r="A752" s="336" t="s">
        <v>16</v>
      </c>
      <c r="B752" s="363">
        <v>42310</v>
      </c>
      <c r="C752" s="364">
        <v>0.37986111111111115</v>
      </c>
      <c r="D752" s="365">
        <v>721320</v>
      </c>
      <c r="E752" s="354"/>
      <c r="F752" s="355"/>
    </row>
    <row r="753" spans="1:6" x14ac:dyDescent="0.25">
      <c r="A753" s="336" t="s">
        <v>16</v>
      </c>
      <c r="B753" s="363">
        <v>42312</v>
      </c>
      <c r="C753" s="364">
        <v>0.35833333333333334</v>
      </c>
      <c r="D753" s="365">
        <v>724880</v>
      </c>
      <c r="E753" s="354"/>
      <c r="F753" s="355"/>
    </row>
    <row r="754" spans="1:6" x14ac:dyDescent="0.25">
      <c r="A754" s="336" t="s">
        <v>16</v>
      </c>
      <c r="B754" s="363">
        <v>42314</v>
      </c>
      <c r="C754" s="364">
        <v>0.37916666666666665</v>
      </c>
      <c r="D754" s="365">
        <v>729950</v>
      </c>
      <c r="E754" s="354"/>
      <c r="F754" s="355"/>
    </row>
    <row r="755" spans="1:6" x14ac:dyDescent="0.25">
      <c r="A755" s="336" t="s">
        <v>16</v>
      </c>
      <c r="B755" s="363">
        <v>42317</v>
      </c>
      <c r="C755" s="364">
        <v>0.57500000000000007</v>
      </c>
      <c r="D755" s="365">
        <v>731860</v>
      </c>
      <c r="E755" s="354"/>
      <c r="F755" s="355"/>
    </row>
    <row r="756" spans="1:6" x14ac:dyDescent="0.25">
      <c r="A756" s="336" t="s">
        <v>16</v>
      </c>
      <c r="B756" s="363">
        <v>42319</v>
      </c>
      <c r="C756" s="364">
        <v>0.30763888888888891</v>
      </c>
      <c r="D756" s="365">
        <v>737330</v>
      </c>
      <c r="E756" s="354"/>
      <c r="F756" s="355"/>
    </row>
    <row r="757" spans="1:6" x14ac:dyDescent="0.25">
      <c r="A757" s="336" t="s">
        <v>16</v>
      </c>
      <c r="B757" s="363">
        <v>42321</v>
      </c>
      <c r="C757" s="364">
        <v>0.30555555555555552</v>
      </c>
      <c r="D757" s="365">
        <v>743030</v>
      </c>
      <c r="E757" s="354"/>
      <c r="F757" s="355"/>
    </row>
    <row r="758" spans="1:6" x14ac:dyDescent="0.25">
      <c r="A758" s="336" t="s">
        <v>16</v>
      </c>
      <c r="B758" s="363">
        <v>42324</v>
      </c>
      <c r="C758" s="364">
        <v>0.41666666666666669</v>
      </c>
      <c r="D758" s="365">
        <v>744680</v>
      </c>
      <c r="E758" s="354"/>
      <c r="F758" s="355"/>
    </row>
    <row r="759" spans="1:6" x14ac:dyDescent="0.25">
      <c r="A759" s="336" t="s">
        <v>16</v>
      </c>
      <c r="B759" s="363">
        <v>42326</v>
      </c>
      <c r="C759" s="364">
        <v>0.58819444444444446</v>
      </c>
      <c r="D759" s="365">
        <v>750440</v>
      </c>
      <c r="E759" s="354"/>
      <c r="F759" s="355"/>
    </row>
    <row r="760" spans="1:6" x14ac:dyDescent="0.25">
      <c r="A760" s="336" t="s">
        <v>16</v>
      </c>
      <c r="B760" s="363">
        <v>42328</v>
      </c>
      <c r="C760" s="364">
        <v>0.37291666666666662</v>
      </c>
      <c r="D760" s="365">
        <v>755660</v>
      </c>
      <c r="E760" s="354"/>
      <c r="F760" s="355"/>
    </row>
    <row r="761" spans="1:6" x14ac:dyDescent="0.25">
      <c r="A761" s="336" t="s">
        <v>16</v>
      </c>
      <c r="B761" s="363">
        <v>42331</v>
      </c>
      <c r="C761" s="364">
        <v>0.34861111111111115</v>
      </c>
      <c r="D761" s="365">
        <v>757840</v>
      </c>
      <c r="E761" s="354"/>
      <c r="F761" s="355"/>
    </row>
    <row r="762" spans="1:6" x14ac:dyDescent="0.25">
      <c r="A762" s="336" t="s">
        <v>16</v>
      </c>
      <c r="B762" s="363">
        <v>42333</v>
      </c>
      <c r="C762" s="364">
        <v>0.31458333333333333</v>
      </c>
      <c r="D762" s="365">
        <v>763210</v>
      </c>
      <c r="E762" s="354"/>
      <c r="F762" s="355"/>
    </row>
    <row r="763" spans="1:6" x14ac:dyDescent="0.25">
      <c r="A763" s="336" t="s">
        <v>16</v>
      </c>
      <c r="B763" s="363">
        <v>42338</v>
      </c>
      <c r="C763" s="364">
        <v>0.52777777777777779</v>
      </c>
      <c r="D763" s="365">
        <v>772610</v>
      </c>
      <c r="E763" s="354"/>
      <c r="F763" s="355"/>
    </row>
    <row r="764" spans="1:6" x14ac:dyDescent="0.25">
      <c r="A764" s="336" t="s">
        <v>16</v>
      </c>
      <c r="B764" s="363">
        <v>42342</v>
      </c>
      <c r="C764" s="364">
        <v>0.56041666666666667</v>
      </c>
      <c r="D764" s="365">
        <v>777530</v>
      </c>
      <c r="E764" s="354"/>
      <c r="F764" s="355"/>
    </row>
    <row r="765" spans="1:6" x14ac:dyDescent="0.25">
      <c r="A765" s="336" t="s">
        <v>16</v>
      </c>
      <c r="B765" s="363">
        <v>42345</v>
      </c>
      <c r="C765" s="364">
        <v>0.64583333333333337</v>
      </c>
      <c r="D765" s="365">
        <v>784130</v>
      </c>
      <c r="E765" s="354"/>
      <c r="F765" s="355"/>
    </row>
    <row r="766" spans="1:6" x14ac:dyDescent="0.25">
      <c r="A766" s="336" t="s">
        <v>16</v>
      </c>
      <c r="B766" s="363">
        <v>42347</v>
      </c>
      <c r="C766" s="364">
        <v>0.5493055555555556</v>
      </c>
      <c r="D766" s="365">
        <v>789360</v>
      </c>
      <c r="E766" s="354"/>
      <c r="F766" s="355"/>
    </row>
    <row r="767" spans="1:6" x14ac:dyDescent="0.25">
      <c r="A767" s="336" t="s">
        <v>16</v>
      </c>
      <c r="B767" s="363">
        <v>42349</v>
      </c>
      <c r="C767" s="364">
        <v>0.47083333333333338</v>
      </c>
      <c r="D767" s="365">
        <v>793690</v>
      </c>
      <c r="E767" s="354"/>
      <c r="F767" s="355"/>
    </row>
    <row r="768" spans="1:6" x14ac:dyDescent="0.25">
      <c r="A768" s="336" t="s">
        <v>16</v>
      </c>
      <c r="B768" s="363">
        <v>42352</v>
      </c>
      <c r="C768" s="364">
        <v>0.33402777777777781</v>
      </c>
      <c r="D768" s="365">
        <v>800810</v>
      </c>
      <c r="E768" s="354"/>
      <c r="F768" s="355"/>
    </row>
    <row r="769" spans="1:6" x14ac:dyDescent="0.25">
      <c r="A769" s="336" t="s">
        <v>16</v>
      </c>
      <c r="B769" s="363">
        <v>42354</v>
      </c>
      <c r="C769" s="364">
        <v>0.31527777777777777</v>
      </c>
      <c r="D769" s="365">
        <v>805120</v>
      </c>
      <c r="E769" s="354"/>
      <c r="F769" s="355"/>
    </row>
    <row r="770" spans="1:6" x14ac:dyDescent="0.25">
      <c r="A770" s="336" t="s">
        <v>16</v>
      </c>
      <c r="B770" s="363">
        <v>42356</v>
      </c>
      <c r="C770" s="364">
        <v>0.31805555555555554</v>
      </c>
      <c r="D770" s="365">
        <v>810570</v>
      </c>
      <c r="E770" s="354"/>
      <c r="F770" s="355"/>
    </row>
    <row r="771" spans="1:6" x14ac:dyDescent="0.25">
      <c r="A771" s="336" t="s">
        <v>16</v>
      </c>
      <c r="B771" s="363">
        <v>42359</v>
      </c>
      <c r="C771" s="364">
        <v>0.44444444444444442</v>
      </c>
      <c r="D771" s="365">
        <v>818220</v>
      </c>
      <c r="E771" s="354"/>
      <c r="F771" s="355"/>
    </row>
    <row r="772" spans="1:6" x14ac:dyDescent="0.25">
      <c r="A772" s="336" t="s">
        <v>16</v>
      </c>
      <c r="B772" s="363">
        <v>42361</v>
      </c>
      <c r="C772" s="364">
        <v>0.6694444444444444</v>
      </c>
      <c r="D772" s="365">
        <v>823370</v>
      </c>
      <c r="E772" s="354"/>
      <c r="F772" s="355"/>
    </row>
    <row r="773" spans="1:6" x14ac:dyDescent="0.25">
      <c r="A773" s="336" t="s">
        <v>16</v>
      </c>
      <c r="B773" s="363">
        <v>42366</v>
      </c>
      <c r="C773" s="364">
        <v>0.63680555555555551</v>
      </c>
      <c r="D773" s="365">
        <v>833920</v>
      </c>
      <c r="E773" s="354"/>
      <c r="F773" s="355"/>
    </row>
    <row r="774" spans="1:6" x14ac:dyDescent="0.25">
      <c r="A774" s="336" t="s">
        <v>16</v>
      </c>
      <c r="B774" s="363">
        <v>42368</v>
      </c>
      <c r="C774" s="364">
        <v>0.42569444444444443</v>
      </c>
      <c r="D774" s="365">
        <v>837270</v>
      </c>
      <c r="E774" s="354"/>
      <c r="F774" s="355"/>
    </row>
    <row r="775" spans="1:6" x14ac:dyDescent="0.25">
      <c r="A775" s="336" t="s">
        <v>16</v>
      </c>
      <c r="B775" s="363">
        <v>42373</v>
      </c>
      <c r="C775" s="364">
        <v>0.3430555555555555</v>
      </c>
      <c r="D775" s="365">
        <v>848080</v>
      </c>
      <c r="E775" s="354"/>
      <c r="F775" s="355"/>
    </row>
    <row r="776" spans="1:6" x14ac:dyDescent="0.25">
      <c r="A776" s="336" t="s">
        <v>16</v>
      </c>
      <c r="B776" s="363">
        <v>42380</v>
      </c>
      <c r="C776" s="364">
        <v>0.37291666666666662</v>
      </c>
      <c r="D776" s="365">
        <v>863610</v>
      </c>
      <c r="E776" s="354"/>
      <c r="F776" s="355"/>
    </row>
    <row r="777" spans="1:6" x14ac:dyDescent="0.25">
      <c r="A777" s="336" t="s">
        <v>16</v>
      </c>
      <c r="B777" s="363">
        <v>42382</v>
      </c>
      <c r="C777" s="364">
        <v>0.36944444444444446</v>
      </c>
      <c r="D777" s="365">
        <v>868460</v>
      </c>
      <c r="E777" s="354"/>
      <c r="F777" s="355"/>
    </row>
    <row r="778" spans="1:6" x14ac:dyDescent="0.25">
      <c r="A778" s="336" t="s">
        <v>16</v>
      </c>
      <c r="B778" s="363">
        <v>42384</v>
      </c>
      <c r="C778" s="364">
        <v>0.52638888888888891</v>
      </c>
      <c r="D778" s="365">
        <v>874160</v>
      </c>
      <c r="E778" s="354"/>
      <c r="F778" s="355"/>
    </row>
    <row r="779" spans="1:6" x14ac:dyDescent="0.25">
      <c r="A779" s="336" t="s">
        <v>16</v>
      </c>
      <c r="B779" s="363">
        <v>42387</v>
      </c>
      <c r="C779" s="364">
        <v>0.59027777777777779</v>
      </c>
      <c r="D779" s="365">
        <v>881920</v>
      </c>
      <c r="E779" s="354"/>
      <c r="F779" s="355"/>
    </row>
    <row r="780" spans="1:6" x14ac:dyDescent="0.25">
      <c r="A780" s="336" t="s">
        <v>16</v>
      </c>
      <c r="B780" s="363">
        <v>42389</v>
      </c>
      <c r="C780" s="364">
        <v>0.37777777777777777</v>
      </c>
      <c r="D780" s="365">
        <v>887500</v>
      </c>
      <c r="E780" s="354"/>
      <c r="F780" s="355"/>
    </row>
    <row r="781" spans="1:6" x14ac:dyDescent="0.25">
      <c r="A781" s="336" t="s">
        <v>16</v>
      </c>
      <c r="B781" s="363">
        <v>42391</v>
      </c>
      <c r="C781" s="364">
        <v>0.4694444444444445</v>
      </c>
      <c r="D781" s="365">
        <v>892910</v>
      </c>
      <c r="E781" s="354"/>
      <c r="F781" s="355"/>
    </row>
    <row r="782" spans="1:6" x14ac:dyDescent="0.25">
      <c r="A782" s="336" t="s">
        <v>16</v>
      </c>
      <c r="B782" s="363">
        <v>42394</v>
      </c>
      <c r="C782" s="364">
        <v>0.63055555555555554</v>
      </c>
      <c r="D782" s="365">
        <v>900130</v>
      </c>
      <c r="E782" s="354"/>
      <c r="F782" s="355"/>
    </row>
    <row r="783" spans="1:6" x14ac:dyDescent="0.25">
      <c r="A783" s="336" t="s">
        <v>16</v>
      </c>
      <c r="B783" s="363">
        <v>42398</v>
      </c>
      <c r="C783" s="364">
        <v>0.37361111111111112</v>
      </c>
      <c r="D783" s="365">
        <v>905170</v>
      </c>
      <c r="E783" s="354"/>
      <c r="F783" s="355"/>
    </row>
    <row r="784" spans="1:6" x14ac:dyDescent="0.25">
      <c r="A784" s="336" t="s">
        <v>16</v>
      </c>
      <c r="B784" s="363">
        <v>42412</v>
      </c>
      <c r="C784" s="364">
        <v>0.60833333333333328</v>
      </c>
      <c r="D784" s="365">
        <v>912840</v>
      </c>
      <c r="E784" s="354"/>
      <c r="F784" s="355"/>
    </row>
    <row r="785" spans="1:6" x14ac:dyDescent="0.25">
      <c r="A785" s="336" t="s">
        <v>16</v>
      </c>
      <c r="B785" s="363">
        <v>42416</v>
      </c>
      <c r="C785" s="364">
        <v>0.47500000000000003</v>
      </c>
      <c r="D785" s="365">
        <v>913010</v>
      </c>
      <c r="E785" s="354"/>
      <c r="F785" s="355"/>
    </row>
    <row r="786" spans="1:6" x14ac:dyDescent="0.25">
      <c r="A786" s="336" t="s">
        <v>16</v>
      </c>
      <c r="B786" s="363">
        <v>42419</v>
      </c>
      <c r="C786" s="364">
        <v>0.34583333333333338</v>
      </c>
      <c r="D786" s="365">
        <v>920830</v>
      </c>
      <c r="E786" s="354"/>
      <c r="F786" s="355"/>
    </row>
    <row r="787" spans="1:6" x14ac:dyDescent="0.25">
      <c r="A787" s="336" t="s">
        <v>16</v>
      </c>
      <c r="B787" s="363">
        <v>42422</v>
      </c>
      <c r="C787" s="364">
        <v>0.41944444444444445</v>
      </c>
      <c r="D787" s="365">
        <v>928140</v>
      </c>
      <c r="E787" s="354"/>
      <c r="F787" s="355"/>
    </row>
    <row r="788" spans="1:6" x14ac:dyDescent="0.25">
      <c r="A788" s="336" t="s">
        <v>16</v>
      </c>
      <c r="B788" s="363">
        <v>42424</v>
      </c>
      <c r="C788" s="364">
        <v>0.39305555555555555</v>
      </c>
      <c r="D788" s="365">
        <v>933690</v>
      </c>
      <c r="E788" s="354"/>
      <c r="F788" s="355"/>
    </row>
    <row r="789" spans="1:6" x14ac:dyDescent="0.25">
      <c r="A789" s="336" t="s">
        <v>16</v>
      </c>
      <c r="B789" s="363">
        <v>42426</v>
      </c>
      <c r="C789" s="364">
        <v>0.38472222222222219</v>
      </c>
      <c r="D789" s="365">
        <v>939670</v>
      </c>
      <c r="E789" s="354"/>
      <c r="F789" s="355"/>
    </row>
    <row r="790" spans="1:6" x14ac:dyDescent="0.25">
      <c r="A790" s="336" t="s">
        <v>16</v>
      </c>
      <c r="B790" s="363">
        <v>42429</v>
      </c>
      <c r="C790" s="364">
        <v>0.36388888888888887</v>
      </c>
      <c r="D790" s="365">
        <v>945620</v>
      </c>
      <c r="E790" s="354"/>
      <c r="F790" s="355"/>
    </row>
    <row r="791" spans="1:6" x14ac:dyDescent="0.25">
      <c r="A791" s="336" t="s">
        <v>16</v>
      </c>
      <c r="B791" s="363">
        <v>42431</v>
      </c>
      <c r="C791" s="364">
        <v>0.46111111111111108</v>
      </c>
      <c r="D791" s="365">
        <v>950680</v>
      </c>
      <c r="E791" s="354"/>
      <c r="F791" s="355"/>
    </row>
    <row r="792" spans="1:6" x14ac:dyDescent="0.25">
      <c r="A792" s="336" t="s">
        <v>16</v>
      </c>
      <c r="B792" s="363">
        <v>42433</v>
      </c>
      <c r="C792" s="364">
        <v>0.66736111111111107</v>
      </c>
      <c r="D792" s="365">
        <v>955900</v>
      </c>
      <c r="E792" s="354"/>
      <c r="F792" s="355"/>
    </row>
    <row r="793" spans="1:6" x14ac:dyDescent="0.25">
      <c r="A793" s="336" t="s">
        <v>16</v>
      </c>
      <c r="B793" s="363">
        <v>42436</v>
      </c>
      <c r="C793" s="364">
        <v>0.35416666666666669</v>
      </c>
      <c r="D793" s="365">
        <v>962640</v>
      </c>
      <c r="E793" s="354"/>
      <c r="F793" s="355"/>
    </row>
    <row r="794" spans="1:6" x14ac:dyDescent="0.25">
      <c r="A794" s="336" t="s">
        <v>16</v>
      </c>
      <c r="B794" s="363">
        <v>42438</v>
      </c>
      <c r="C794" s="364">
        <v>0.375</v>
      </c>
      <c r="D794" s="365">
        <v>967970</v>
      </c>
      <c r="E794" s="354"/>
      <c r="F794" s="355"/>
    </row>
    <row r="795" spans="1:6" x14ac:dyDescent="0.25">
      <c r="A795" s="336" t="s">
        <v>16</v>
      </c>
      <c r="B795" s="363">
        <v>42440</v>
      </c>
      <c r="C795" s="364">
        <v>0.32777777777777778</v>
      </c>
      <c r="D795" s="365">
        <v>973730</v>
      </c>
      <c r="E795" s="354"/>
      <c r="F795" s="355"/>
    </row>
    <row r="796" spans="1:6" x14ac:dyDescent="0.25">
      <c r="A796" s="336" t="s">
        <v>16</v>
      </c>
      <c r="B796" s="363">
        <v>42443</v>
      </c>
      <c r="C796" s="364">
        <v>0.36944444444444446</v>
      </c>
      <c r="D796" s="365">
        <v>982040</v>
      </c>
      <c r="E796" s="354"/>
      <c r="F796" s="355"/>
    </row>
    <row r="797" spans="1:6" x14ac:dyDescent="0.25">
      <c r="A797" s="336" t="s">
        <v>16</v>
      </c>
      <c r="B797" s="363">
        <v>42446</v>
      </c>
      <c r="C797" s="364">
        <v>0.35069444444444442</v>
      </c>
      <c r="D797" s="365">
        <v>990650</v>
      </c>
      <c r="E797" s="354"/>
      <c r="F797" s="355"/>
    </row>
    <row r="798" spans="1:6" x14ac:dyDescent="0.25">
      <c r="A798" s="336" t="s">
        <v>16</v>
      </c>
      <c r="B798" s="363">
        <v>42450</v>
      </c>
      <c r="C798" s="364">
        <v>0.36249999999999999</v>
      </c>
      <c r="D798" s="365">
        <v>1000100</v>
      </c>
      <c r="E798" s="354"/>
      <c r="F798" s="355"/>
    </row>
    <row r="799" spans="1:6" x14ac:dyDescent="0.25">
      <c r="A799" s="336" t="s">
        <v>16</v>
      </c>
      <c r="B799" s="363">
        <v>42453</v>
      </c>
      <c r="C799" s="364">
        <v>0.65763888888888888</v>
      </c>
      <c r="D799" s="365">
        <v>1006750</v>
      </c>
      <c r="E799" s="354"/>
      <c r="F799" s="355"/>
    </row>
    <row r="800" spans="1:6" x14ac:dyDescent="0.25">
      <c r="A800" s="336" t="s">
        <v>16</v>
      </c>
      <c r="B800" s="363">
        <v>42457</v>
      </c>
      <c r="C800" s="364">
        <v>0.69097222222222221</v>
      </c>
      <c r="D800" s="365">
        <v>1015080</v>
      </c>
      <c r="E800" s="354"/>
      <c r="F800" s="355"/>
    </row>
    <row r="801" spans="1:6" x14ac:dyDescent="0.25">
      <c r="A801" s="336" t="s">
        <v>16</v>
      </c>
      <c r="B801" s="363">
        <v>42459</v>
      </c>
      <c r="C801" s="364">
        <v>0.39166666666666666</v>
      </c>
      <c r="D801" s="365">
        <v>1020770</v>
      </c>
      <c r="E801" s="354"/>
      <c r="F801" s="355"/>
    </row>
    <row r="802" spans="1:6" x14ac:dyDescent="0.25">
      <c r="A802" s="336" t="s">
        <v>17</v>
      </c>
      <c r="B802" s="363">
        <v>42170</v>
      </c>
      <c r="C802" s="364">
        <v>0.71111111111111114</v>
      </c>
      <c r="D802" s="365">
        <v>393840</v>
      </c>
      <c r="E802" s="354"/>
      <c r="F802" s="355"/>
    </row>
    <row r="803" spans="1:6" x14ac:dyDescent="0.25">
      <c r="A803" s="366" t="s">
        <v>17</v>
      </c>
      <c r="B803" s="367">
        <v>42174</v>
      </c>
      <c r="C803" s="368">
        <v>0.66666666666666663</v>
      </c>
      <c r="D803" s="369">
        <v>393840</v>
      </c>
      <c r="E803" s="354"/>
      <c r="F803" s="355"/>
    </row>
    <row r="804" spans="1:6" x14ac:dyDescent="0.25">
      <c r="A804" s="336" t="s">
        <v>17</v>
      </c>
      <c r="B804" s="363">
        <v>42175</v>
      </c>
      <c r="C804" s="364">
        <v>0.42569444444444443</v>
      </c>
      <c r="D804" s="365">
        <v>398120</v>
      </c>
      <c r="E804" s="354"/>
      <c r="F804" s="355"/>
    </row>
    <row r="805" spans="1:6" x14ac:dyDescent="0.25">
      <c r="A805" s="336" t="s">
        <v>17</v>
      </c>
      <c r="B805" s="363">
        <v>42177</v>
      </c>
      <c r="C805" s="364">
        <v>0.51874999999999993</v>
      </c>
      <c r="D805" s="365">
        <v>410180</v>
      </c>
      <c r="E805" s="354"/>
      <c r="F805" s="355"/>
    </row>
    <row r="806" spans="1:6" x14ac:dyDescent="0.25">
      <c r="A806" s="336" t="s">
        <v>17</v>
      </c>
      <c r="B806" s="363">
        <v>42178</v>
      </c>
      <c r="C806" s="364">
        <v>0.59444444444444444</v>
      </c>
      <c r="D806" s="365">
        <v>416300</v>
      </c>
      <c r="E806" s="354"/>
      <c r="F806" s="355"/>
    </row>
    <row r="807" spans="1:6" x14ac:dyDescent="0.25">
      <c r="A807" s="336" t="s">
        <v>17</v>
      </c>
      <c r="B807" s="363">
        <v>42179</v>
      </c>
      <c r="C807" s="364">
        <v>0.4291666666666667</v>
      </c>
      <c r="D807" s="365">
        <v>421050</v>
      </c>
      <c r="E807" s="354"/>
      <c r="F807" s="355"/>
    </row>
    <row r="808" spans="1:6" x14ac:dyDescent="0.25">
      <c r="A808" s="336" t="s">
        <v>17</v>
      </c>
      <c r="B808" s="363">
        <v>42183</v>
      </c>
      <c r="C808" s="364">
        <v>0.82500000000000007</v>
      </c>
      <c r="D808" s="365">
        <v>421470</v>
      </c>
      <c r="E808" s="354"/>
      <c r="F808" s="355"/>
    </row>
    <row r="809" spans="1:6" x14ac:dyDescent="0.25">
      <c r="A809" s="336" t="s">
        <v>17</v>
      </c>
      <c r="B809" s="363">
        <v>42184</v>
      </c>
      <c r="C809" s="364">
        <v>0.71111111111111114</v>
      </c>
      <c r="D809" s="365">
        <v>426510</v>
      </c>
      <c r="E809" s="354"/>
      <c r="F809" s="355"/>
    </row>
    <row r="810" spans="1:6" x14ac:dyDescent="0.25">
      <c r="A810" s="336" t="s">
        <v>17</v>
      </c>
      <c r="B810" s="363">
        <v>42185</v>
      </c>
      <c r="C810" s="364">
        <v>0.6743055555555556</v>
      </c>
      <c r="D810" s="365">
        <v>431940</v>
      </c>
      <c r="E810" s="354"/>
      <c r="F810" s="355"/>
    </row>
    <row r="811" spans="1:6" x14ac:dyDescent="0.25">
      <c r="A811" s="336" t="s">
        <v>17</v>
      </c>
      <c r="B811" s="363">
        <v>42186</v>
      </c>
      <c r="C811" s="364">
        <v>0.43124999999999997</v>
      </c>
      <c r="D811" s="365">
        <v>436230</v>
      </c>
      <c r="E811" s="354"/>
      <c r="F811" s="355"/>
    </row>
    <row r="812" spans="1:6" x14ac:dyDescent="0.25">
      <c r="A812" s="336" t="s">
        <v>17</v>
      </c>
      <c r="B812" s="363">
        <v>42187</v>
      </c>
      <c r="C812" s="364">
        <v>0.66666666666666663</v>
      </c>
      <c r="D812" s="365">
        <v>442380</v>
      </c>
      <c r="E812" s="354"/>
      <c r="F812" s="355"/>
    </row>
    <row r="813" spans="1:6" x14ac:dyDescent="0.25">
      <c r="A813" s="336" t="s">
        <v>17</v>
      </c>
      <c r="B813" s="363">
        <v>42191</v>
      </c>
      <c r="C813" s="364">
        <v>0.44166666666666665</v>
      </c>
      <c r="D813" s="365"/>
      <c r="E813" s="354" t="s">
        <v>125</v>
      </c>
      <c r="F813" s="355"/>
    </row>
    <row r="814" spans="1:6" x14ac:dyDescent="0.25">
      <c r="A814" s="370" t="s">
        <v>17</v>
      </c>
      <c r="B814" s="371">
        <v>42198</v>
      </c>
      <c r="C814" s="372">
        <v>0.83333333333333337</v>
      </c>
      <c r="D814" s="373">
        <v>442380</v>
      </c>
      <c r="E814" s="374" t="s">
        <v>127</v>
      </c>
      <c r="F814" s="355"/>
    </row>
    <row r="815" spans="1:6" x14ac:dyDescent="0.25">
      <c r="A815" s="366" t="s">
        <v>17</v>
      </c>
      <c r="B815" s="367">
        <v>42198</v>
      </c>
      <c r="C815" s="366"/>
      <c r="D815" s="369">
        <v>442380</v>
      </c>
      <c r="E815" s="361" t="s">
        <v>126</v>
      </c>
      <c r="F815" s="355"/>
    </row>
    <row r="816" spans="1:6" x14ac:dyDescent="0.25">
      <c r="A816" s="370" t="s">
        <v>17</v>
      </c>
      <c r="B816" s="371">
        <v>42200</v>
      </c>
      <c r="C816" s="372">
        <v>0.71180555555555547</v>
      </c>
      <c r="D816" s="373">
        <v>449320</v>
      </c>
      <c r="E816" s="374" t="s">
        <v>128</v>
      </c>
      <c r="F816" s="355"/>
    </row>
    <row r="817" spans="1:6" x14ac:dyDescent="0.25">
      <c r="A817" s="336" t="s">
        <v>17</v>
      </c>
      <c r="B817" s="363">
        <v>42202</v>
      </c>
      <c r="C817" s="368">
        <v>0.64583333333333337</v>
      </c>
      <c r="D817" s="365">
        <v>449400</v>
      </c>
      <c r="E817" s="354"/>
      <c r="F817" s="355"/>
    </row>
    <row r="818" spans="1:6" x14ac:dyDescent="0.25">
      <c r="A818" s="336" t="s">
        <v>17</v>
      </c>
      <c r="B818" s="363">
        <v>42204</v>
      </c>
      <c r="C818" s="364">
        <v>0.6743055555555556</v>
      </c>
      <c r="D818" s="365">
        <v>459550</v>
      </c>
      <c r="E818" s="354"/>
      <c r="F818" s="355"/>
    </row>
    <row r="819" spans="1:6" x14ac:dyDescent="0.25">
      <c r="A819" s="366" t="s">
        <v>17</v>
      </c>
      <c r="B819" s="367">
        <v>42205</v>
      </c>
      <c r="C819" s="368">
        <v>0.37291666666666662</v>
      </c>
      <c r="D819" s="369">
        <v>463630</v>
      </c>
      <c r="E819" s="354"/>
      <c r="F819" s="355"/>
    </row>
    <row r="820" spans="1:6" x14ac:dyDescent="0.25">
      <c r="A820" s="336" t="s">
        <v>17</v>
      </c>
      <c r="B820" s="363">
        <v>42207</v>
      </c>
      <c r="C820" s="364">
        <v>0.67638888888888893</v>
      </c>
      <c r="D820" s="365">
        <v>469890</v>
      </c>
      <c r="E820" s="354"/>
      <c r="F820" s="355"/>
    </row>
    <row r="821" spans="1:6" x14ac:dyDescent="0.25">
      <c r="A821" s="336" t="s">
        <v>17</v>
      </c>
      <c r="B821" s="363">
        <v>42209</v>
      </c>
      <c r="C821" s="364">
        <v>0.4604166666666667</v>
      </c>
      <c r="D821" s="365">
        <v>479220</v>
      </c>
      <c r="E821" s="354"/>
      <c r="F821" s="355"/>
    </row>
    <row r="822" spans="1:6" x14ac:dyDescent="0.25">
      <c r="A822" s="336" t="s">
        <v>17</v>
      </c>
      <c r="B822" s="363">
        <v>42212</v>
      </c>
      <c r="C822" s="364">
        <v>0.42708333333333331</v>
      </c>
      <c r="D822" s="365">
        <v>490450</v>
      </c>
      <c r="E822" s="354"/>
      <c r="F822" s="355"/>
    </row>
    <row r="823" spans="1:6" x14ac:dyDescent="0.25">
      <c r="A823" s="336" t="s">
        <v>17</v>
      </c>
      <c r="B823" s="363">
        <v>42214</v>
      </c>
      <c r="C823" s="364">
        <v>0.6791666666666667</v>
      </c>
      <c r="D823" s="365">
        <v>494860</v>
      </c>
      <c r="E823" s="354"/>
      <c r="F823" s="355"/>
    </row>
    <row r="824" spans="1:6" x14ac:dyDescent="0.25">
      <c r="A824" s="336" t="s">
        <v>17</v>
      </c>
      <c r="B824" s="363">
        <v>42216</v>
      </c>
      <c r="C824" s="364">
        <v>0.53472222222222221</v>
      </c>
      <c r="D824" s="365">
        <v>504630</v>
      </c>
      <c r="E824" s="354"/>
      <c r="F824" s="355"/>
    </row>
    <row r="825" spans="1:6" x14ac:dyDescent="0.25">
      <c r="A825" s="336" t="s">
        <v>17</v>
      </c>
      <c r="B825" s="363">
        <v>42219</v>
      </c>
      <c r="C825" s="364">
        <v>0.52916666666666667</v>
      </c>
      <c r="D825" s="365">
        <v>505160</v>
      </c>
      <c r="E825" s="354"/>
      <c r="F825" s="355"/>
    </row>
    <row r="826" spans="1:6" x14ac:dyDescent="0.25">
      <c r="A826" s="336" t="s">
        <v>17</v>
      </c>
      <c r="B826" s="363">
        <v>42220</v>
      </c>
      <c r="C826" s="364">
        <v>0.55486111111111114</v>
      </c>
      <c r="D826" s="365">
        <v>505390</v>
      </c>
      <c r="E826" s="354"/>
      <c r="F826" s="355"/>
    </row>
    <row r="827" spans="1:6" x14ac:dyDescent="0.25">
      <c r="A827" s="336" t="s">
        <v>17</v>
      </c>
      <c r="B827" s="363">
        <v>42221</v>
      </c>
      <c r="C827" s="364">
        <v>0.41250000000000003</v>
      </c>
      <c r="D827" s="365">
        <v>508130</v>
      </c>
      <c r="E827" s="354"/>
      <c r="F827" s="355"/>
    </row>
    <row r="828" spans="1:6" x14ac:dyDescent="0.25">
      <c r="A828" s="336" t="s">
        <v>17</v>
      </c>
      <c r="B828" s="363">
        <v>42223</v>
      </c>
      <c r="C828" s="364">
        <v>0.38055555555555554</v>
      </c>
      <c r="D828" s="365">
        <v>510260</v>
      </c>
      <c r="E828" s="354"/>
      <c r="F828" s="355"/>
    </row>
    <row r="829" spans="1:6" x14ac:dyDescent="0.25">
      <c r="A829" s="336" t="s">
        <v>17</v>
      </c>
      <c r="B829" s="363">
        <v>42224</v>
      </c>
      <c r="C829" s="364">
        <v>0.33055555555555555</v>
      </c>
      <c r="D829" s="365">
        <v>512990</v>
      </c>
      <c r="E829" s="354"/>
      <c r="F829" s="355"/>
    </row>
    <row r="830" spans="1:6" x14ac:dyDescent="0.25">
      <c r="A830" s="336" t="s">
        <v>17</v>
      </c>
      <c r="B830" s="363">
        <v>42226</v>
      </c>
      <c r="C830" s="364">
        <v>0.59513888888888888</v>
      </c>
      <c r="D830" s="365">
        <v>518970</v>
      </c>
      <c r="E830" s="354"/>
      <c r="F830" s="355"/>
    </row>
    <row r="831" spans="1:6" x14ac:dyDescent="0.25">
      <c r="A831" s="336" t="s">
        <v>17</v>
      </c>
      <c r="B831" s="363">
        <v>42228</v>
      </c>
      <c r="C831" s="364">
        <v>0.35625000000000001</v>
      </c>
      <c r="D831" s="365">
        <v>528780</v>
      </c>
      <c r="E831" s="354"/>
      <c r="F831" s="355"/>
    </row>
    <row r="832" spans="1:6" x14ac:dyDescent="0.25">
      <c r="A832" s="336" t="s">
        <v>17</v>
      </c>
      <c r="B832" s="363">
        <v>42230</v>
      </c>
      <c r="C832" s="364">
        <v>0.44513888888888892</v>
      </c>
      <c r="D832" s="365">
        <v>534420</v>
      </c>
      <c r="E832" s="354"/>
      <c r="F832" s="355"/>
    </row>
    <row r="833" spans="1:6" x14ac:dyDescent="0.25">
      <c r="A833" s="336" t="s">
        <v>17</v>
      </c>
      <c r="B833" s="363">
        <v>42233</v>
      </c>
      <c r="C833" s="364">
        <v>0.42291666666666666</v>
      </c>
      <c r="D833" s="365">
        <v>549830</v>
      </c>
      <c r="E833" s="354"/>
      <c r="F833" s="355"/>
    </row>
    <row r="834" spans="1:6" x14ac:dyDescent="0.25">
      <c r="A834" s="336" t="s">
        <v>17</v>
      </c>
      <c r="B834" s="363">
        <v>42235</v>
      </c>
      <c r="C834" s="364">
        <v>0.57916666666666672</v>
      </c>
      <c r="D834" s="365">
        <v>558850</v>
      </c>
      <c r="E834" s="354"/>
      <c r="F834" s="355"/>
    </row>
    <row r="835" spans="1:6" x14ac:dyDescent="0.25">
      <c r="A835" s="336" t="s">
        <v>17</v>
      </c>
      <c r="B835" s="363">
        <v>42237</v>
      </c>
      <c r="C835" s="364">
        <v>0.47222222222222227</v>
      </c>
      <c r="D835" s="365">
        <v>559670</v>
      </c>
      <c r="E835" s="354"/>
      <c r="F835" s="355"/>
    </row>
    <row r="836" spans="1:6" x14ac:dyDescent="0.25">
      <c r="A836" s="336" t="s">
        <v>17</v>
      </c>
      <c r="B836" s="363">
        <v>42240</v>
      </c>
      <c r="C836" s="364">
        <v>0.69791666666666663</v>
      </c>
      <c r="D836" s="365">
        <v>559670</v>
      </c>
      <c r="E836" s="354"/>
      <c r="F836" s="355"/>
    </row>
    <row r="837" spans="1:6" x14ac:dyDescent="0.25">
      <c r="A837" s="336" t="s">
        <v>17</v>
      </c>
      <c r="B837" s="363">
        <v>42242</v>
      </c>
      <c r="C837" s="364">
        <v>0.36736111111111108</v>
      </c>
      <c r="D837" s="365">
        <v>567700</v>
      </c>
      <c r="E837" s="354"/>
      <c r="F837" s="355"/>
    </row>
    <row r="838" spans="1:6" x14ac:dyDescent="0.25">
      <c r="A838" s="336" t="s">
        <v>17</v>
      </c>
      <c r="B838" s="363">
        <v>42244</v>
      </c>
      <c r="C838" s="364">
        <v>0.3833333333333333</v>
      </c>
      <c r="D838" s="365">
        <v>569540</v>
      </c>
      <c r="E838" s="354"/>
      <c r="F838" s="355"/>
    </row>
    <row r="839" spans="1:6" x14ac:dyDescent="0.25">
      <c r="A839" s="336" t="s">
        <v>17</v>
      </c>
      <c r="B839" s="363">
        <v>42249</v>
      </c>
      <c r="C839" s="364">
        <v>0.34097222222222223</v>
      </c>
      <c r="D839" s="365">
        <v>582710</v>
      </c>
      <c r="E839" s="354"/>
      <c r="F839" s="355"/>
    </row>
    <row r="840" spans="1:6" x14ac:dyDescent="0.25">
      <c r="A840" s="336" t="s">
        <v>17</v>
      </c>
      <c r="B840" s="363">
        <v>42251</v>
      </c>
      <c r="C840" s="364">
        <v>0.35347222222222219</v>
      </c>
      <c r="D840" s="365">
        <v>592540</v>
      </c>
      <c r="E840" s="354"/>
      <c r="F840" s="355"/>
    </row>
    <row r="841" spans="1:6" x14ac:dyDescent="0.25">
      <c r="A841" s="336" t="s">
        <v>17</v>
      </c>
      <c r="B841" s="363">
        <v>42254</v>
      </c>
      <c r="C841" s="364">
        <v>0.34861111111111115</v>
      </c>
      <c r="D841" s="365">
        <v>608550</v>
      </c>
      <c r="E841" s="354"/>
      <c r="F841" s="355"/>
    </row>
    <row r="842" spans="1:6" x14ac:dyDescent="0.25">
      <c r="A842" s="336" t="s">
        <v>17</v>
      </c>
      <c r="B842" s="363">
        <v>42256</v>
      </c>
      <c r="C842" s="364">
        <v>0.32569444444444445</v>
      </c>
      <c r="D842" s="365">
        <v>619220</v>
      </c>
      <c r="E842" s="354"/>
      <c r="F842" s="355"/>
    </row>
    <row r="843" spans="1:6" x14ac:dyDescent="0.25">
      <c r="A843" s="336" t="s">
        <v>17</v>
      </c>
      <c r="B843" s="363">
        <v>42258</v>
      </c>
      <c r="C843" s="364">
        <v>0.32708333333333334</v>
      </c>
      <c r="D843" s="365">
        <v>630570</v>
      </c>
      <c r="E843" s="354"/>
      <c r="F843" s="355"/>
    </row>
    <row r="844" spans="1:6" x14ac:dyDescent="0.25">
      <c r="A844" s="336" t="s">
        <v>17</v>
      </c>
      <c r="B844" s="363">
        <v>42261</v>
      </c>
      <c r="C844" s="364">
        <v>0.32500000000000001</v>
      </c>
      <c r="D844" s="365">
        <v>643570</v>
      </c>
      <c r="E844" s="354"/>
      <c r="F844" s="355"/>
    </row>
    <row r="845" spans="1:6" x14ac:dyDescent="0.25">
      <c r="A845" s="336" t="s">
        <v>17</v>
      </c>
      <c r="B845" s="363">
        <v>42263</v>
      </c>
      <c r="C845" s="364">
        <v>0.31875000000000003</v>
      </c>
      <c r="D845" s="365">
        <v>653200</v>
      </c>
      <c r="E845" s="354"/>
      <c r="F845" s="355"/>
    </row>
    <row r="846" spans="1:6" x14ac:dyDescent="0.25">
      <c r="A846" s="336" t="s">
        <v>17</v>
      </c>
      <c r="B846" s="363">
        <v>42265</v>
      </c>
      <c r="C846" s="364">
        <v>0.58958333333333335</v>
      </c>
      <c r="D846" s="365">
        <v>665450</v>
      </c>
      <c r="E846" s="354"/>
      <c r="F846" s="355"/>
    </row>
    <row r="847" spans="1:6" x14ac:dyDescent="0.25">
      <c r="A847" s="336" t="s">
        <v>17</v>
      </c>
      <c r="B847" s="363">
        <v>42268</v>
      </c>
      <c r="C847" s="364">
        <v>0.66736111111111107</v>
      </c>
      <c r="D847" s="365">
        <v>680230</v>
      </c>
      <c r="E847" s="354"/>
      <c r="F847" s="355"/>
    </row>
    <row r="848" spans="1:6" x14ac:dyDescent="0.25">
      <c r="A848" s="336" t="s">
        <v>17</v>
      </c>
      <c r="B848" s="363">
        <v>42270</v>
      </c>
      <c r="C848" s="364">
        <v>0.44791666666666669</v>
      </c>
      <c r="D848" s="365">
        <v>687390</v>
      </c>
      <c r="E848" s="354"/>
      <c r="F848" s="355"/>
    </row>
    <row r="849" spans="1:6" x14ac:dyDescent="0.25">
      <c r="A849" s="336" t="s">
        <v>17</v>
      </c>
      <c r="B849" s="363">
        <v>42275</v>
      </c>
      <c r="C849" s="364">
        <v>0.43541666666666662</v>
      </c>
      <c r="D849" s="365">
        <v>714500</v>
      </c>
      <c r="E849" s="354"/>
      <c r="F849" s="355"/>
    </row>
    <row r="850" spans="1:6" x14ac:dyDescent="0.25">
      <c r="A850" s="336" t="s">
        <v>17</v>
      </c>
      <c r="B850" s="363">
        <v>42277</v>
      </c>
      <c r="C850" s="364">
        <v>0.34166666666666662</v>
      </c>
      <c r="D850" s="365">
        <v>719070</v>
      </c>
      <c r="E850" s="354"/>
      <c r="F850" s="355"/>
    </row>
    <row r="851" spans="1:6" x14ac:dyDescent="0.25">
      <c r="A851" s="336" t="s">
        <v>17</v>
      </c>
      <c r="B851" s="363">
        <v>42279</v>
      </c>
      <c r="C851" s="364">
        <v>0.4152777777777778</v>
      </c>
      <c r="D851" s="365">
        <v>728960</v>
      </c>
      <c r="E851" s="354"/>
      <c r="F851" s="355"/>
    </row>
    <row r="852" spans="1:6" x14ac:dyDescent="0.25">
      <c r="A852" s="336" t="s">
        <v>17</v>
      </c>
      <c r="B852" s="363">
        <v>42282</v>
      </c>
      <c r="C852" s="364">
        <v>0.34513888888888888</v>
      </c>
      <c r="D852" s="365">
        <v>743210</v>
      </c>
      <c r="E852" s="354"/>
      <c r="F852" s="355"/>
    </row>
    <row r="853" spans="1:6" x14ac:dyDescent="0.25">
      <c r="A853" s="336" t="s">
        <v>17</v>
      </c>
      <c r="B853" s="363">
        <v>42284</v>
      </c>
      <c r="C853" s="364">
        <v>0.34791666666666665</v>
      </c>
      <c r="D853" s="365">
        <v>752630</v>
      </c>
      <c r="E853" s="354"/>
      <c r="F853" s="355"/>
    </row>
    <row r="854" spans="1:6" x14ac:dyDescent="0.25">
      <c r="A854" s="336" t="s">
        <v>17</v>
      </c>
      <c r="B854" s="363">
        <v>42286</v>
      </c>
      <c r="C854" s="364">
        <v>0.33194444444444443</v>
      </c>
      <c r="D854" s="365">
        <v>763150</v>
      </c>
      <c r="E854" s="354"/>
      <c r="F854" s="355"/>
    </row>
    <row r="855" spans="1:6" x14ac:dyDescent="0.25">
      <c r="A855" s="336" t="s">
        <v>17</v>
      </c>
      <c r="B855" s="363">
        <v>42289</v>
      </c>
      <c r="C855" s="364">
        <v>0.34097222222222223</v>
      </c>
      <c r="D855" s="365">
        <v>778900</v>
      </c>
      <c r="E855" s="354"/>
      <c r="F855" s="355"/>
    </row>
    <row r="856" spans="1:6" x14ac:dyDescent="0.25">
      <c r="A856" s="336" t="s">
        <v>17</v>
      </c>
      <c r="B856" s="363">
        <v>42291</v>
      </c>
      <c r="C856" s="364">
        <v>0.31111111111111112</v>
      </c>
      <c r="D856" s="365">
        <v>787610</v>
      </c>
      <c r="E856" s="354"/>
      <c r="F856" s="355"/>
    </row>
    <row r="857" spans="1:6" x14ac:dyDescent="0.25">
      <c r="A857" s="336" t="s">
        <v>17</v>
      </c>
      <c r="B857" s="363">
        <v>42293</v>
      </c>
      <c r="C857" s="364">
        <v>0.32013888888888892</v>
      </c>
      <c r="D857" s="365">
        <v>799440</v>
      </c>
      <c r="E857" s="354"/>
      <c r="F857" s="355"/>
    </row>
    <row r="858" spans="1:6" x14ac:dyDescent="0.25">
      <c r="A858" s="336" t="s">
        <v>17</v>
      </c>
      <c r="B858" s="363">
        <v>42296</v>
      </c>
      <c r="C858" s="364">
        <v>0.39861111111111108</v>
      </c>
      <c r="D858" s="365">
        <v>814950</v>
      </c>
      <c r="E858" s="354"/>
      <c r="F858" s="355"/>
    </row>
    <row r="859" spans="1:6" x14ac:dyDescent="0.25">
      <c r="A859" s="336" t="s">
        <v>17</v>
      </c>
      <c r="B859" s="363">
        <v>42300</v>
      </c>
      <c r="C859" s="364">
        <v>0.68541666666666667</v>
      </c>
      <c r="D859" s="365">
        <v>835700</v>
      </c>
      <c r="E859" s="354"/>
      <c r="F859" s="355"/>
    </row>
    <row r="860" spans="1:6" x14ac:dyDescent="0.25">
      <c r="A860" s="336" t="s">
        <v>17</v>
      </c>
      <c r="B860" s="363">
        <v>42303</v>
      </c>
      <c r="C860" s="364">
        <v>0.3611111111111111</v>
      </c>
      <c r="D860" s="365">
        <v>850430</v>
      </c>
      <c r="E860" s="354"/>
      <c r="F860" s="355"/>
    </row>
    <row r="861" spans="1:6" x14ac:dyDescent="0.25">
      <c r="A861" s="336" t="s">
        <v>17</v>
      </c>
      <c r="B861" s="363">
        <v>42305</v>
      </c>
      <c r="C861" s="364">
        <v>0.44375000000000003</v>
      </c>
      <c r="D861" s="365">
        <v>861970</v>
      </c>
      <c r="E861" s="354"/>
      <c r="F861" s="355"/>
    </row>
    <row r="862" spans="1:6" x14ac:dyDescent="0.25">
      <c r="A862" s="336" t="s">
        <v>17</v>
      </c>
      <c r="B862" s="363">
        <v>42307</v>
      </c>
      <c r="C862" s="364">
        <v>0.55277777777777781</v>
      </c>
      <c r="D862" s="365">
        <v>871870</v>
      </c>
      <c r="E862" s="354"/>
      <c r="F862" s="355"/>
    </row>
    <row r="863" spans="1:6" x14ac:dyDescent="0.25">
      <c r="A863" s="336" t="s">
        <v>17</v>
      </c>
      <c r="B863" s="363">
        <v>42310</v>
      </c>
      <c r="C863" s="364">
        <v>0.38125000000000003</v>
      </c>
      <c r="D863" s="365">
        <v>873660</v>
      </c>
      <c r="E863" s="354"/>
      <c r="F863" s="355"/>
    </row>
    <row r="864" spans="1:6" x14ac:dyDescent="0.25">
      <c r="A864" s="336" t="s">
        <v>17</v>
      </c>
      <c r="B864" s="363">
        <v>42312</v>
      </c>
      <c r="C864" s="364">
        <v>0.3611111111111111</v>
      </c>
      <c r="D864" s="365">
        <v>881830</v>
      </c>
      <c r="E864" s="354"/>
      <c r="F864" s="355"/>
    </row>
    <row r="865" spans="1:6" x14ac:dyDescent="0.25">
      <c r="A865" s="336" t="s">
        <v>17</v>
      </c>
      <c r="B865" s="363">
        <v>42314</v>
      </c>
      <c r="C865" s="364">
        <v>0.37916666666666665</v>
      </c>
      <c r="D865" s="365">
        <v>890600</v>
      </c>
      <c r="E865" s="354"/>
      <c r="F865" s="355"/>
    </row>
    <row r="866" spans="1:6" x14ac:dyDescent="0.25">
      <c r="A866" s="336" t="s">
        <v>17</v>
      </c>
      <c r="B866" s="363">
        <v>42317</v>
      </c>
      <c r="C866" s="364">
        <v>0.58819444444444446</v>
      </c>
      <c r="D866" s="365">
        <v>896880</v>
      </c>
      <c r="E866" s="354"/>
      <c r="F866" s="355"/>
    </row>
    <row r="867" spans="1:6" x14ac:dyDescent="0.25">
      <c r="A867" s="336" t="s">
        <v>17</v>
      </c>
      <c r="B867" s="363">
        <v>42319</v>
      </c>
      <c r="C867" s="364">
        <v>0.31041666666666667</v>
      </c>
      <c r="D867" s="365">
        <v>906560</v>
      </c>
      <c r="E867" s="354"/>
      <c r="F867" s="355"/>
    </row>
    <row r="868" spans="1:6" x14ac:dyDescent="0.25">
      <c r="A868" s="336" t="s">
        <v>17</v>
      </c>
      <c r="B868" s="363">
        <v>42321</v>
      </c>
      <c r="C868" s="364">
        <v>0.30763888888888891</v>
      </c>
      <c r="D868" s="365">
        <v>917200</v>
      </c>
      <c r="E868" s="354"/>
      <c r="F868" s="355"/>
    </row>
    <row r="869" spans="1:6" x14ac:dyDescent="0.25">
      <c r="A869" s="336" t="s">
        <v>17</v>
      </c>
      <c r="B869" s="363">
        <v>42324</v>
      </c>
      <c r="C869" s="364">
        <v>0.41666666666666669</v>
      </c>
      <c r="D869" s="365">
        <v>920090</v>
      </c>
      <c r="E869" s="354"/>
      <c r="F869" s="355"/>
    </row>
    <row r="870" spans="1:6" x14ac:dyDescent="0.25">
      <c r="A870" s="336" t="s">
        <v>17</v>
      </c>
      <c r="B870" s="363">
        <v>42326</v>
      </c>
      <c r="C870" s="364">
        <v>0.58819444444444446</v>
      </c>
      <c r="D870" s="365">
        <v>929570</v>
      </c>
      <c r="E870" s="354"/>
      <c r="F870" s="355"/>
    </row>
    <row r="871" spans="1:6" x14ac:dyDescent="0.25">
      <c r="A871" s="336" t="s">
        <v>17</v>
      </c>
      <c r="B871" s="363">
        <v>42328</v>
      </c>
      <c r="C871" s="364">
        <v>0.3743055555555555</v>
      </c>
      <c r="D871" s="365">
        <v>939068</v>
      </c>
      <c r="E871" s="354"/>
      <c r="F871" s="355"/>
    </row>
    <row r="872" spans="1:6" x14ac:dyDescent="0.25">
      <c r="A872" s="336" t="s">
        <v>17</v>
      </c>
      <c r="B872" s="363">
        <v>42331</v>
      </c>
      <c r="C872" s="364">
        <v>0.3576388888888889</v>
      </c>
      <c r="D872" s="365">
        <v>948210</v>
      </c>
      <c r="E872" s="354"/>
      <c r="F872" s="355"/>
    </row>
    <row r="873" spans="1:6" x14ac:dyDescent="0.25">
      <c r="A873" s="336" t="s">
        <v>17</v>
      </c>
      <c r="B873" s="363">
        <v>42333</v>
      </c>
      <c r="C873" s="364">
        <v>0.31527777777777777</v>
      </c>
      <c r="D873" s="365">
        <v>958440</v>
      </c>
      <c r="E873" s="354"/>
      <c r="F873" s="355"/>
    </row>
    <row r="874" spans="1:6" x14ac:dyDescent="0.25">
      <c r="A874" s="336" t="s">
        <v>17</v>
      </c>
      <c r="B874" s="363">
        <v>42338</v>
      </c>
      <c r="C874" s="364">
        <v>0.52777777777777779</v>
      </c>
      <c r="D874" s="365">
        <v>977610</v>
      </c>
      <c r="E874" s="354"/>
      <c r="F874" s="355"/>
    </row>
    <row r="875" spans="1:6" x14ac:dyDescent="0.25">
      <c r="A875" s="336" t="s">
        <v>17</v>
      </c>
      <c r="B875" s="363">
        <v>42342</v>
      </c>
      <c r="C875" s="364">
        <v>0.56388888888888888</v>
      </c>
      <c r="D875" s="365">
        <v>992920</v>
      </c>
      <c r="E875" s="354"/>
      <c r="F875" s="355"/>
    </row>
    <row r="876" spans="1:6" x14ac:dyDescent="0.25">
      <c r="A876" s="336" t="s">
        <v>17</v>
      </c>
      <c r="B876" s="363">
        <v>42345</v>
      </c>
      <c r="C876" s="364">
        <v>0.64583333333333337</v>
      </c>
      <c r="D876" s="365">
        <v>1005130</v>
      </c>
      <c r="E876" s="354"/>
      <c r="F876" s="355"/>
    </row>
    <row r="877" spans="1:6" x14ac:dyDescent="0.25">
      <c r="A877" s="336" t="s">
        <v>17</v>
      </c>
      <c r="B877" s="363">
        <v>42347</v>
      </c>
      <c r="C877" s="364">
        <v>0.55277777777777781</v>
      </c>
      <c r="D877" s="365">
        <v>1015450</v>
      </c>
      <c r="E877" s="354"/>
      <c r="F877" s="355"/>
    </row>
    <row r="878" spans="1:6" x14ac:dyDescent="0.25">
      <c r="A878" s="336" t="s">
        <v>17</v>
      </c>
      <c r="B878" s="363">
        <v>42349</v>
      </c>
      <c r="C878" s="364">
        <v>0.47361111111111115</v>
      </c>
      <c r="D878" s="365">
        <v>1023450</v>
      </c>
      <c r="E878" s="354"/>
      <c r="F878" s="355"/>
    </row>
    <row r="879" spans="1:6" x14ac:dyDescent="0.25">
      <c r="A879" s="336" t="s">
        <v>17</v>
      </c>
      <c r="B879" s="363">
        <v>42352</v>
      </c>
      <c r="C879" s="364">
        <v>0.33749999999999997</v>
      </c>
      <c r="D879" s="365">
        <v>1036200</v>
      </c>
      <c r="E879" s="354"/>
      <c r="F879" s="355"/>
    </row>
    <row r="880" spans="1:6" x14ac:dyDescent="0.25">
      <c r="A880" s="336" t="s">
        <v>17</v>
      </c>
      <c r="B880" s="363">
        <v>42354</v>
      </c>
      <c r="C880" s="364">
        <v>0.31388888888888888</v>
      </c>
      <c r="D880" s="365">
        <v>1044630</v>
      </c>
      <c r="E880" s="354"/>
      <c r="F880" s="355"/>
    </row>
    <row r="881" spans="1:6" x14ac:dyDescent="0.25">
      <c r="A881" s="336" t="s">
        <v>17</v>
      </c>
      <c r="B881" s="363">
        <v>42356</v>
      </c>
      <c r="C881" s="364">
        <v>0.32013888888888892</v>
      </c>
      <c r="D881" s="365">
        <v>1055160</v>
      </c>
      <c r="E881" s="354"/>
      <c r="F881" s="355"/>
    </row>
    <row r="882" spans="1:6" x14ac:dyDescent="0.25">
      <c r="A882" s="336" t="s">
        <v>17</v>
      </c>
      <c r="B882" s="363">
        <v>42359</v>
      </c>
      <c r="C882" s="364">
        <v>0.4458333333333333</v>
      </c>
      <c r="D882" s="365">
        <v>1068540</v>
      </c>
      <c r="E882" s="354"/>
      <c r="F882" s="355"/>
    </row>
    <row r="883" spans="1:6" x14ac:dyDescent="0.25">
      <c r="A883" s="336" t="s">
        <v>17</v>
      </c>
      <c r="B883" s="363">
        <v>42361</v>
      </c>
      <c r="C883" s="364">
        <v>0.67083333333333339</v>
      </c>
      <c r="D883" s="365">
        <v>1077590</v>
      </c>
      <c r="E883" s="354"/>
      <c r="F883" s="355"/>
    </row>
    <row r="884" spans="1:6" x14ac:dyDescent="0.25">
      <c r="A884" s="336" t="s">
        <v>17</v>
      </c>
      <c r="B884" s="363">
        <v>42366</v>
      </c>
      <c r="C884" s="364">
        <v>0.63888888888888895</v>
      </c>
      <c r="D884" s="365">
        <v>1095240</v>
      </c>
      <c r="E884" s="354"/>
      <c r="F884" s="355"/>
    </row>
    <row r="885" spans="1:6" x14ac:dyDescent="0.25">
      <c r="A885" s="336" t="s">
        <v>17</v>
      </c>
      <c r="B885" s="363">
        <v>42368</v>
      </c>
      <c r="C885" s="364">
        <v>0.43124999999999997</v>
      </c>
      <c r="D885" s="365">
        <v>1102080</v>
      </c>
      <c r="E885" s="354"/>
      <c r="F885" s="355"/>
    </row>
    <row r="886" spans="1:6" x14ac:dyDescent="0.25">
      <c r="A886" s="336" t="s">
        <v>17</v>
      </c>
      <c r="B886" s="363">
        <v>42373</v>
      </c>
      <c r="C886" s="364">
        <v>0.34513888888888888</v>
      </c>
      <c r="D886" s="365">
        <v>1120390</v>
      </c>
      <c r="E886" s="354"/>
      <c r="F886" s="355"/>
    </row>
    <row r="887" spans="1:6" x14ac:dyDescent="0.25">
      <c r="A887" s="336" t="s">
        <v>17</v>
      </c>
      <c r="B887" s="363">
        <v>42380</v>
      </c>
      <c r="C887" s="364">
        <v>0.3743055555555555</v>
      </c>
      <c r="D887" s="365">
        <v>1146420</v>
      </c>
      <c r="E887" s="354"/>
      <c r="F887" s="355"/>
    </row>
    <row r="888" spans="1:6" x14ac:dyDescent="0.25">
      <c r="A888" s="336" t="s">
        <v>17</v>
      </c>
      <c r="B888" s="363">
        <v>42382</v>
      </c>
      <c r="C888" s="364">
        <v>0.37291666666666662</v>
      </c>
      <c r="D888" s="365">
        <v>1155410</v>
      </c>
      <c r="E888" s="354"/>
      <c r="F888" s="355"/>
    </row>
    <row r="889" spans="1:6" x14ac:dyDescent="0.25">
      <c r="A889" s="336" t="s">
        <v>17</v>
      </c>
      <c r="B889" s="363">
        <v>42384</v>
      </c>
      <c r="C889" s="364">
        <v>0.53125</v>
      </c>
      <c r="D889" s="365">
        <v>1166530</v>
      </c>
      <c r="E889" s="354"/>
      <c r="F889" s="355"/>
    </row>
    <row r="890" spans="1:6" x14ac:dyDescent="0.25">
      <c r="A890" s="336" t="s">
        <v>17</v>
      </c>
      <c r="B890" s="363">
        <v>42387</v>
      </c>
      <c r="C890" s="364">
        <v>0.59097222222222223</v>
      </c>
      <c r="D890" s="365">
        <v>1183130</v>
      </c>
      <c r="E890" s="354"/>
      <c r="F890" s="355"/>
    </row>
    <row r="891" spans="1:6" x14ac:dyDescent="0.25">
      <c r="A891" s="336" t="s">
        <v>17</v>
      </c>
      <c r="B891" s="363">
        <v>42389</v>
      </c>
      <c r="C891" s="364">
        <v>0.38194444444444442</v>
      </c>
      <c r="D891" s="365">
        <v>1193050</v>
      </c>
      <c r="E891" s="354"/>
      <c r="F891" s="355"/>
    </row>
    <row r="892" spans="1:6" x14ac:dyDescent="0.25">
      <c r="A892" s="336" t="s">
        <v>17</v>
      </c>
      <c r="B892" s="363">
        <v>42391</v>
      </c>
      <c r="C892" s="364">
        <v>0.47222222222222227</v>
      </c>
      <c r="D892" s="365">
        <v>1204100</v>
      </c>
      <c r="E892" s="354"/>
      <c r="F892" s="355"/>
    </row>
    <row r="893" spans="1:6" x14ac:dyDescent="0.25">
      <c r="A893" s="336" t="s">
        <v>17</v>
      </c>
      <c r="B893" s="363">
        <v>42394</v>
      </c>
      <c r="C893" s="364">
        <v>0.6333333333333333</v>
      </c>
      <c r="D893" s="365">
        <v>1218790</v>
      </c>
      <c r="E893" s="354"/>
      <c r="F893" s="355"/>
    </row>
    <row r="894" spans="1:6" x14ac:dyDescent="0.25">
      <c r="A894" s="336" t="s">
        <v>17</v>
      </c>
      <c r="B894" s="363">
        <v>42398</v>
      </c>
      <c r="C894" s="364">
        <v>0.37777777777777777</v>
      </c>
      <c r="D894" s="365">
        <v>1227910</v>
      </c>
      <c r="E894" s="354"/>
      <c r="F894" s="355"/>
    </row>
    <row r="895" spans="1:6" x14ac:dyDescent="0.25">
      <c r="A895" s="336" t="s">
        <v>17</v>
      </c>
      <c r="B895" s="363">
        <v>42412</v>
      </c>
      <c r="C895" s="364">
        <v>0.60833333333333328</v>
      </c>
      <c r="D895" s="365">
        <v>1240930</v>
      </c>
      <c r="E895" s="354"/>
      <c r="F895" s="355"/>
    </row>
    <row r="896" spans="1:6" x14ac:dyDescent="0.25">
      <c r="A896" s="336" t="s">
        <v>17</v>
      </c>
      <c r="B896" s="363">
        <v>42416</v>
      </c>
      <c r="C896" s="364">
        <v>0.47569444444444442</v>
      </c>
      <c r="D896" s="365">
        <v>1241230</v>
      </c>
      <c r="E896" s="354"/>
      <c r="F896" s="355"/>
    </row>
    <row r="897" spans="1:6" x14ac:dyDescent="0.25">
      <c r="A897" s="336" t="s">
        <v>17</v>
      </c>
      <c r="B897" s="363">
        <v>42419</v>
      </c>
      <c r="C897" s="364">
        <v>0.34930555555555554</v>
      </c>
      <c r="D897" s="365">
        <v>1257370</v>
      </c>
      <c r="E897" s="354"/>
      <c r="F897" s="355"/>
    </row>
    <row r="898" spans="1:6" x14ac:dyDescent="0.25">
      <c r="A898" s="336" t="s">
        <v>17</v>
      </c>
      <c r="B898" s="363">
        <v>42422</v>
      </c>
      <c r="C898" s="364">
        <v>0.42083333333333334</v>
      </c>
      <c r="D898" s="365">
        <v>1272500</v>
      </c>
      <c r="E898" s="354"/>
      <c r="F898" s="355"/>
    </row>
    <row r="899" spans="1:6" x14ac:dyDescent="0.25">
      <c r="A899" s="336" t="s">
        <v>17</v>
      </c>
      <c r="B899" s="363">
        <v>42424</v>
      </c>
      <c r="C899" s="364">
        <v>0.39513888888888887</v>
      </c>
      <c r="D899" s="365">
        <v>1282840</v>
      </c>
      <c r="E899" s="354"/>
      <c r="F899" s="355"/>
    </row>
    <row r="900" spans="1:6" x14ac:dyDescent="0.25">
      <c r="A900" s="336" t="s">
        <v>17</v>
      </c>
      <c r="B900" s="363">
        <v>42426</v>
      </c>
      <c r="C900" s="364">
        <v>0.39097222222222222</v>
      </c>
      <c r="D900" s="365">
        <v>1294020</v>
      </c>
      <c r="E900" s="354"/>
      <c r="F900" s="355"/>
    </row>
    <row r="901" spans="1:6" x14ac:dyDescent="0.25">
      <c r="A901" s="336" t="s">
        <v>17</v>
      </c>
      <c r="B901" s="363">
        <v>42429</v>
      </c>
      <c r="C901" s="364">
        <v>0.3659722222222222</v>
      </c>
      <c r="D901" s="365">
        <v>1308490</v>
      </c>
      <c r="E901" s="354" t="s">
        <v>133</v>
      </c>
      <c r="F901" s="355"/>
    </row>
    <row r="902" spans="1:6" x14ac:dyDescent="0.25">
      <c r="A902" s="336" t="s">
        <v>17</v>
      </c>
      <c r="B902" s="363">
        <v>42431</v>
      </c>
      <c r="C902" s="364">
        <v>0.46388888888888885</v>
      </c>
      <c r="D902" s="365">
        <v>1319040</v>
      </c>
      <c r="E902" s="354"/>
      <c r="F902" s="355"/>
    </row>
    <row r="903" spans="1:6" x14ac:dyDescent="0.25">
      <c r="A903" s="336" t="s">
        <v>17</v>
      </c>
      <c r="B903" s="363">
        <v>42433</v>
      </c>
      <c r="C903" s="364">
        <v>0.6694444444444444</v>
      </c>
      <c r="D903" s="365">
        <v>1330970</v>
      </c>
      <c r="E903" s="354"/>
      <c r="F903" s="355"/>
    </row>
    <row r="904" spans="1:6" x14ac:dyDescent="0.25">
      <c r="A904" s="336" t="s">
        <v>17</v>
      </c>
      <c r="B904" s="363">
        <v>42436</v>
      </c>
      <c r="C904" s="364">
        <v>0.35555555555555557</v>
      </c>
      <c r="D904" s="365">
        <v>1345420</v>
      </c>
      <c r="E904" s="354"/>
      <c r="F904" s="355"/>
    </row>
    <row r="905" spans="1:6" x14ac:dyDescent="0.25">
      <c r="A905" s="336" t="s">
        <v>17</v>
      </c>
      <c r="B905" s="363">
        <v>42438</v>
      </c>
      <c r="C905" s="364">
        <v>0.37708333333333338</v>
      </c>
      <c r="D905" s="365">
        <v>1356450</v>
      </c>
      <c r="E905" s="354"/>
      <c r="F905" s="355"/>
    </row>
    <row r="906" spans="1:6" x14ac:dyDescent="0.25">
      <c r="A906" s="336" t="s">
        <v>17</v>
      </c>
      <c r="B906" s="363">
        <v>42440</v>
      </c>
      <c r="C906" s="364">
        <v>0.32847222222222222</v>
      </c>
      <c r="D906" s="365">
        <v>1367530</v>
      </c>
      <c r="E906" s="354"/>
      <c r="F906" s="355"/>
    </row>
    <row r="907" spans="1:6" x14ac:dyDescent="0.25">
      <c r="A907" s="336" t="s">
        <v>17</v>
      </c>
      <c r="B907" s="363">
        <v>42443</v>
      </c>
      <c r="C907" s="364">
        <v>0.37083333333333335</v>
      </c>
      <c r="D907" s="365">
        <v>1383570</v>
      </c>
      <c r="E907" s="354"/>
      <c r="F907" s="355"/>
    </row>
    <row r="908" spans="1:6" x14ac:dyDescent="0.25">
      <c r="A908" s="336" t="s">
        <v>17</v>
      </c>
      <c r="B908" s="363">
        <v>42446</v>
      </c>
      <c r="C908" s="364">
        <v>0.35138888888888892</v>
      </c>
      <c r="D908" s="365">
        <v>1400540</v>
      </c>
      <c r="E908" s="354"/>
      <c r="F908" s="355"/>
    </row>
    <row r="909" spans="1:6" x14ac:dyDescent="0.25">
      <c r="A909" s="336" t="s">
        <v>17</v>
      </c>
      <c r="B909" s="363">
        <v>42450</v>
      </c>
      <c r="C909" s="364">
        <v>0.36388888888888887</v>
      </c>
      <c r="D909" s="365">
        <v>1419390</v>
      </c>
      <c r="E909" s="354"/>
      <c r="F909" s="355"/>
    </row>
    <row r="910" spans="1:6" x14ac:dyDescent="0.25">
      <c r="A910" s="336" t="s">
        <v>17</v>
      </c>
      <c r="B910" s="363">
        <v>42453</v>
      </c>
      <c r="C910" s="364">
        <v>0.65833333333333333</v>
      </c>
      <c r="D910" s="365">
        <v>1432840</v>
      </c>
      <c r="E910" s="354"/>
      <c r="F910" s="355"/>
    </row>
    <row r="911" spans="1:6" x14ac:dyDescent="0.25">
      <c r="A911" s="336" t="s">
        <v>17</v>
      </c>
      <c r="B911" s="363">
        <v>42457</v>
      </c>
      <c r="C911" s="364">
        <v>0.69166666666666676</v>
      </c>
      <c r="D911" s="365">
        <v>1449170</v>
      </c>
      <c r="E911" s="354"/>
      <c r="F911" s="355"/>
    </row>
    <row r="912" spans="1:6" x14ac:dyDescent="0.25">
      <c r="A912" s="336" t="s">
        <v>17</v>
      </c>
      <c r="B912" s="363">
        <v>42459</v>
      </c>
      <c r="C912" s="364">
        <v>0.39305555555555555</v>
      </c>
      <c r="D912" s="365">
        <v>1460000</v>
      </c>
      <c r="E912" s="354"/>
      <c r="F912" s="355"/>
    </row>
    <row r="913" spans="1:6" x14ac:dyDescent="0.25">
      <c r="A913" s="336" t="s">
        <v>18</v>
      </c>
      <c r="B913" s="363">
        <v>42170</v>
      </c>
      <c r="C913" s="364">
        <v>0.71250000000000002</v>
      </c>
      <c r="D913" s="365">
        <v>359750</v>
      </c>
      <c r="E913" s="354"/>
      <c r="F913" s="355"/>
    </row>
    <row r="914" spans="1:6" x14ac:dyDescent="0.25">
      <c r="A914" s="366" t="s">
        <v>18</v>
      </c>
      <c r="B914" s="367">
        <v>42174</v>
      </c>
      <c r="C914" s="368">
        <v>0.66666666666666663</v>
      </c>
      <c r="D914" s="369">
        <v>359750</v>
      </c>
      <c r="E914" s="354"/>
      <c r="F914" s="355"/>
    </row>
    <row r="915" spans="1:6" x14ac:dyDescent="0.25">
      <c r="A915" s="336" t="s">
        <v>18</v>
      </c>
      <c r="B915" s="363">
        <v>42175</v>
      </c>
      <c r="C915" s="364">
        <v>0.43124999999999997</v>
      </c>
      <c r="D915" s="365">
        <v>364360</v>
      </c>
      <c r="E915" s="354"/>
      <c r="F915" s="355"/>
    </row>
    <row r="916" spans="1:6" x14ac:dyDescent="0.25">
      <c r="A916" s="336" t="s">
        <v>18</v>
      </c>
      <c r="B916" s="363">
        <v>42177</v>
      </c>
      <c r="C916" s="364">
        <v>0.52013888888888882</v>
      </c>
      <c r="D916" s="365">
        <v>376790</v>
      </c>
      <c r="E916" s="354"/>
      <c r="F916" s="355"/>
    </row>
    <row r="917" spans="1:6" x14ac:dyDescent="0.25">
      <c r="A917" s="336" t="s">
        <v>18</v>
      </c>
      <c r="B917" s="363">
        <v>42178</v>
      </c>
      <c r="C917" s="364">
        <v>0.59513888888888899</v>
      </c>
      <c r="D917" s="365">
        <v>383150</v>
      </c>
      <c r="E917" s="354"/>
      <c r="F917" s="355"/>
    </row>
    <row r="918" spans="1:6" x14ac:dyDescent="0.25">
      <c r="A918" s="336" t="s">
        <v>18</v>
      </c>
      <c r="B918" s="363">
        <v>42179</v>
      </c>
      <c r="C918" s="364">
        <v>0.43055555555555558</v>
      </c>
      <c r="D918" s="365">
        <v>388040</v>
      </c>
      <c r="E918" s="354"/>
      <c r="F918" s="355"/>
    </row>
    <row r="919" spans="1:6" x14ac:dyDescent="0.25">
      <c r="A919" s="336" t="s">
        <v>18</v>
      </c>
      <c r="B919" s="363">
        <v>42183</v>
      </c>
      <c r="C919" s="364">
        <v>0.82916666666666661</v>
      </c>
      <c r="D919" s="365">
        <v>390090</v>
      </c>
      <c r="E919" s="354"/>
      <c r="F919" s="355"/>
    </row>
    <row r="920" spans="1:6" x14ac:dyDescent="0.25">
      <c r="A920" s="336" t="s">
        <v>18</v>
      </c>
      <c r="B920" s="363">
        <v>42184</v>
      </c>
      <c r="C920" s="364">
        <v>0.71319444444444446</v>
      </c>
      <c r="D920" s="365">
        <v>395060</v>
      </c>
      <c r="E920" s="354"/>
      <c r="F920" s="355"/>
    </row>
    <row r="921" spans="1:6" x14ac:dyDescent="0.25">
      <c r="A921" s="336" t="s">
        <v>18</v>
      </c>
      <c r="B921" s="363">
        <v>42185</v>
      </c>
      <c r="C921" s="364">
        <v>0.67569444444444438</v>
      </c>
      <c r="D921" s="365">
        <v>400380</v>
      </c>
      <c r="E921" s="354"/>
      <c r="F921" s="355"/>
    </row>
    <row r="922" spans="1:6" x14ac:dyDescent="0.25">
      <c r="A922" s="336" t="s">
        <v>18</v>
      </c>
      <c r="B922" s="363">
        <v>42186</v>
      </c>
      <c r="C922" s="364">
        <v>0.43263888888888885</v>
      </c>
      <c r="D922" s="365">
        <v>404570</v>
      </c>
      <c r="E922" s="354"/>
      <c r="F922" s="355"/>
    </row>
    <row r="923" spans="1:6" x14ac:dyDescent="0.25">
      <c r="A923" s="336" t="s">
        <v>18</v>
      </c>
      <c r="B923" s="363">
        <v>42187</v>
      </c>
      <c r="C923" s="364">
        <v>0.66666666666666663</v>
      </c>
      <c r="D923" s="365">
        <v>410510</v>
      </c>
      <c r="E923" s="354"/>
      <c r="F923" s="355"/>
    </row>
    <row r="924" spans="1:6" x14ac:dyDescent="0.25">
      <c r="A924" s="336" t="s">
        <v>18</v>
      </c>
      <c r="B924" s="363">
        <v>42191</v>
      </c>
      <c r="C924" s="364">
        <v>0.44305555555555554</v>
      </c>
      <c r="D924" s="365"/>
      <c r="E924" s="354" t="s">
        <v>125</v>
      </c>
      <c r="F924" s="355"/>
    </row>
    <row r="925" spans="1:6" x14ac:dyDescent="0.25">
      <c r="A925" s="370" t="s">
        <v>18</v>
      </c>
      <c r="B925" s="371">
        <v>42198</v>
      </c>
      <c r="C925" s="372">
        <v>0.83333333333333337</v>
      </c>
      <c r="D925" s="373">
        <v>410520</v>
      </c>
      <c r="E925" s="374" t="s">
        <v>127</v>
      </c>
      <c r="F925" s="355"/>
    </row>
    <row r="926" spans="1:6" x14ac:dyDescent="0.25">
      <c r="A926" s="366" t="s">
        <v>18</v>
      </c>
      <c r="B926" s="367">
        <v>42198</v>
      </c>
      <c r="C926" s="366"/>
      <c r="D926" s="369">
        <v>410520</v>
      </c>
      <c r="E926" s="361" t="s">
        <v>126</v>
      </c>
      <c r="F926" s="355"/>
    </row>
    <row r="927" spans="1:6" x14ac:dyDescent="0.25">
      <c r="A927" s="370" t="s">
        <v>18</v>
      </c>
      <c r="B927" s="371">
        <v>42200</v>
      </c>
      <c r="C927" s="372">
        <v>0.71180555555555547</v>
      </c>
      <c r="D927" s="373">
        <v>417410</v>
      </c>
      <c r="E927" s="374" t="s">
        <v>128</v>
      </c>
      <c r="F927" s="355"/>
    </row>
    <row r="928" spans="1:6" x14ac:dyDescent="0.25">
      <c r="A928" s="336" t="s">
        <v>18</v>
      </c>
      <c r="B928" s="363">
        <v>42202</v>
      </c>
      <c r="C928" s="368">
        <v>0.64583333333333337</v>
      </c>
      <c r="D928" s="365">
        <v>417420</v>
      </c>
      <c r="E928" s="354"/>
      <c r="F928" s="355"/>
    </row>
    <row r="929" spans="1:6" x14ac:dyDescent="0.25">
      <c r="A929" s="336" t="s">
        <v>18</v>
      </c>
      <c r="B929" s="363">
        <v>42204</v>
      </c>
      <c r="C929" s="364">
        <v>0.67638888888888893</v>
      </c>
      <c r="D929" s="365">
        <v>427660</v>
      </c>
      <c r="E929" s="354"/>
      <c r="F929" s="355"/>
    </row>
    <row r="930" spans="1:6" x14ac:dyDescent="0.25">
      <c r="A930" s="366" t="s">
        <v>18</v>
      </c>
      <c r="B930" s="367">
        <v>42205</v>
      </c>
      <c r="C930" s="368">
        <v>0.37291666666666662</v>
      </c>
      <c r="D930" s="369">
        <v>431410</v>
      </c>
      <c r="E930" s="354"/>
      <c r="F930" s="355"/>
    </row>
    <row r="931" spans="1:6" x14ac:dyDescent="0.25">
      <c r="A931" s="336" t="s">
        <v>18</v>
      </c>
      <c r="B931" s="363">
        <v>42207</v>
      </c>
      <c r="C931" s="364">
        <v>0.68125000000000002</v>
      </c>
      <c r="D931" s="365">
        <v>436270</v>
      </c>
      <c r="E931" s="354"/>
      <c r="F931" s="355"/>
    </row>
    <row r="932" spans="1:6" x14ac:dyDescent="0.25">
      <c r="A932" s="336" t="s">
        <v>18</v>
      </c>
      <c r="B932" s="363">
        <v>42209</v>
      </c>
      <c r="C932" s="364">
        <v>0.46527777777777773</v>
      </c>
      <c r="D932" s="365">
        <v>445620</v>
      </c>
      <c r="E932" s="354"/>
      <c r="F932" s="355"/>
    </row>
    <row r="933" spans="1:6" x14ac:dyDescent="0.25">
      <c r="A933" s="336" t="s">
        <v>18</v>
      </c>
      <c r="B933" s="363">
        <v>42212</v>
      </c>
      <c r="C933" s="364">
        <v>0.43194444444444446</v>
      </c>
      <c r="D933" s="365">
        <v>457840</v>
      </c>
      <c r="E933" s="354"/>
      <c r="F933" s="355"/>
    </row>
    <row r="934" spans="1:6" x14ac:dyDescent="0.25">
      <c r="A934" s="336" t="s">
        <v>18</v>
      </c>
      <c r="B934" s="363">
        <v>42214</v>
      </c>
      <c r="C934" s="364">
        <v>0.6694444444444444</v>
      </c>
      <c r="D934" s="365">
        <v>462420</v>
      </c>
      <c r="E934" s="354"/>
      <c r="F934" s="355"/>
    </row>
    <row r="935" spans="1:6" x14ac:dyDescent="0.25">
      <c r="A935" s="336" t="s">
        <v>18</v>
      </c>
      <c r="B935" s="363">
        <v>42216</v>
      </c>
      <c r="C935" s="364">
        <v>0.5395833333333333</v>
      </c>
      <c r="D935" s="365">
        <v>472270</v>
      </c>
      <c r="E935" s="354"/>
      <c r="F935" s="355"/>
    </row>
    <row r="936" spans="1:6" x14ac:dyDescent="0.25">
      <c r="A936" s="336" t="s">
        <v>18</v>
      </c>
      <c r="B936" s="363">
        <v>42219</v>
      </c>
      <c r="C936" s="364">
        <v>0.53055555555555556</v>
      </c>
      <c r="D936" s="365">
        <v>472770</v>
      </c>
      <c r="E936" s="354"/>
      <c r="F936" s="355"/>
    </row>
    <row r="937" spans="1:6" x14ac:dyDescent="0.25">
      <c r="A937" s="336" t="s">
        <v>18</v>
      </c>
      <c r="B937" s="363">
        <v>42220</v>
      </c>
      <c r="C937" s="364">
        <v>0.55902777777777779</v>
      </c>
      <c r="D937" s="365">
        <v>473790</v>
      </c>
      <c r="E937" s="354"/>
      <c r="F937" s="355"/>
    </row>
    <row r="938" spans="1:6" x14ac:dyDescent="0.25">
      <c r="A938" s="336" t="s">
        <v>18</v>
      </c>
      <c r="B938" s="363">
        <v>42221</v>
      </c>
      <c r="C938" s="364">
        <v>0.41319444444444442</v>
      </c>
      <c r="D938" s="365">
        <v>476500</v>
      </c>
      <c r="E938" s="354"/>
      <c r="F938" s="355"/>
    </row>
    <row r="939" spans="1:6" x14ac:dyDescent="0.25">
      <c r="A939" s="336" t="s">
        <v>18</v>
      </c>
      <c r="B939" s="363">
        <v>42223</v>
      </c>
      <c r="C939" s="364">
        <v>0.38125000000000003</v>
      </c>
      <c r="D939" s="365">
        <v>479040</v>
      </c>
      <c r="E939" s="354"/>
      <c r="F939" s="355"/>
    </row>
    <row r="940" spans="1:6" x14ac:dyDescent="0.25">
      <c r="A940" s="336" t="s">
        <v>18</v>
      </c>
      <c r="B940" s="363">
        <v>42224</v>
      </c>
      <c r="C940" s="364">
        <v>0.3298611111111111</v>
      </c>
      <c r="D940" s="365">
        <v>481800</v>
      </c>
      <c r="E940" s="354"/>
      <c r="F940" s="355"/>
    </row>
    <row r="941" spans="1:6" x14ac:dyDescent="0.25">
      <c r="A941" s="336" t="s">
        <v>18</v>
      </c>
      <c r="B941" s="363">
        <v>42226</v>
      </c>
      <c r="C941" s="364">
        <v>0.59652777777777777</v>
      </c>
      <c r="D941" s="365">
        <v>488440</v>
      </c>
      <c r="E941" s="354"/>
      <c r="F941" s="355"/>
    </row>
    <row r="942" spans="1:6" x14ac:dyDescent="0.25">
      <c r="A942" s="336" t="s">
        <v>18</v>
      </c>
      <c r="B942" s="363">
        <v>42228</v>
      </c>
      <c r="C942" s="364">
        <v>0.35486111111111113</v>
      </c>
      <c r="D942" s="365">
        <v>497230</v>
      </c>
      <c r="E942" s="354"/>
      <c r="F942" s="355"/>
    </row>
    <row r="943" spans="1:6" x14ac:dyDescent="0.25">
      <c r="A943" s="336" t="s">
        <v>18</v>
      </c>
      <c r="B943" s="363">
        <v>42230</v>
      </c>
      <c r="C943" s="364">
        <v>0.4465277777777778</v>
      </c>
      <c r="D943" s="365">
        <v>502520</v>
      </c>
      <c r="E943" s="354"/>
      <c r="F943" s="355"/>
    </row>
    <row r="944" spans="1:6" x14ac:dyDescent="0.25">
      <c r="A944" s="336" t="s">
        <v>18</v>
      </c>
      <c r="B944" s="363">
        <v>42233</v>
      </c>
      <c r="C944" s="364">
        <v>0.4236111111111111</v>
      </c>
      <c r="D944" s="365">
        <v>517060</v>
      </c>
      <c r="E944" s="354"/>
      <c r="F944" s="355"/>
    </row>
    <row r="945" spans="1:6" x14ac:dyDescent="0.25">
      <c r="A945" s="336" t="s">
        <v>18</v>
      </c>
      <c r="B945" s="363">
        <v>42235</v>
      </c>
      <c r="C945" s="364">
        <v>0.57986111111111105</v>
      </c>
      <c r="D945" s="365">
        <v>526350</v>
      </c>
      <c r="E945" s="354"/>
      <c r="F945" s="355"/>
    </row>
    <row r="946" spans="1:6" x14ac:dyDescent="0.25">
      <c r="A946" s="336" t="s">
        <v>18</v>
      </c>
      <c r="B946" s="363">
        <v>42237</v>
      </c>
      <c r="C946" s="364">
        <v>0.47291666666666665</v>
      </c>
      <c r="D946" s="365">
        <v>527300</v>
      </c>
      <c r="E946" s="354"/>
      <c r="F946" s="355"/>
    </row>
    <row r="947" spans="1:6" x14ac:dyDescent="0.25">
      <c r="A947" s="336" t="s">
        <v>18</v>
      </c>
      <c r="B947" s="363">
        <v>42240</v>
      </c>
      <c r="C947" s="364">
        <v>0.69791666666666663</v>
      </c>
      <c r="D947" s="365">
        <v>527300</v>
      </c>
      <c r="E947" s="354"/>
      <c r="F947" s="355"/>
    </row>
    <row r="948" spans="1:6" x14ac:dyDescent="0.25">
      <c r="A948" s="336" t="s">
        <v>18</v>
      </c>
      <c r="B948" s="363">
        <v>42242</v>
      </c>
      <c r="C948" s="364">
        <v>0.37013888888888885</v>
      </c>
      <c r="D948" s="365">
        <v>535260</v>
      </c>
      <c r="E948" s="354"/>
      <c r="F948" s="355"/>
    </row>
    <row r="949" spans="1:6" x14ac:dyDescent="0.25">
      <c r="A949" s="336" t="s">
        <v>18</v>
      </c>
      <c r="B949" s="363">
        <v>42244</v>
      </c>
      <c r="C949" s="364">
        <v>0.38541666666666669</v>
      </c>
      <c r="D949" s="365">
        <v>536540</v>
      </c>
      <c r="E949" s="354"/>
      <c r="F949" s="355"/>
    </row>
    <row r="950" spans="1:6" x14ac:dyDescent="0.25">
      <c r="A950" s="336" t="s">
        <v>18</v>
      </c>
      <c r="B950" s="363">
        <v>42249</v>
      </c>
      <c r="C950" s="364">
        <v>0.34861111111111115</v>
      </c>
      <c r="D950" s="365">
        <v>546690</v>
      </c>
      <c r="E950" s="354"/>
      <c r="F950" s="355"/>
    </row>
    <row r="951" spans="1:6" x14ac:dyDescent="0.25">
      <c r="A951" s="336" t="s">
        <v>18</v>
      </c>
      <c r="B951" s="363">
        <v>42251</v>
      </c>
      <c r="C951" s="364">
        <v>0.35000000000000003</v>
      </c>
      <c r="D951" s="365">
        <v>552830</v>
      </c>
      <c r="E951" s="354"/>
      <c r="F951" s="355"/>
    </row>
    <row r="952" spans="1:6" x14ac:dyDescent="0.25">
      <c r="A952" s="336" t="s">
        <v>18</v>
      </c>
      <c r="B952" s="363">
        <v>42254</v>
      </c>
      <c r="C952" s="364">
        <v>0.35000000000000003</v>
      </c>
      <c r="D952" s="365">
        <v>563020</v>
      </c>
      <c r="E952" s="354"/>
      <c r="F952" s="355"/>
    </row>
    <row r="953" spans="1:6" x14ac:dyDescent="0.25">
      <c r="A953" s="336" t="s">
        <v>18</v>
      </c>
      <c r="B953" s="363">
        <v>42256</v>
      </c>
      <c r="C953" s="364">
        <v>0.32777777777777778</v>
      </c>
      <c r="D953" s="365">
        <v>569670</v>
      </c>
      <c r="E953" s="354"/>
      <c r="F953" s="355"/>
    </row>
    <row r="954" spans="1:6" x14ac:dyDescent="0.25">
      <c r="A954" s="336" t="s">
        <v>18</v>
      </c>
      <c r="B954" s="363">
        <v>42258</v>
      </c>
      <c r="C954" s="364">
        <v>0.32916666666666666</v>
      </c>
      <c r="D954" s="365">
        <v>577130</v>
      </c>
      <c r="E954" s="354"/>
      <c r="F954" s="355"/>
    </row>
    <row r="955" spans="1:6" x14ac:dyDescent="0.25">
      <c r="A955" s="336" t="s">
        <v>18</v>
      </c>
      <c r="B955" s="363">
        <v>42261</v>
      </c>
      <c r="C955" s="364">
        <v>0.32777777777777778</v>
      </c>
      <c r="D955" s="365">
        <v>585890</v>
      </c>
      <c r="E955" s="354"/>
      <c r="F955" s="355"/>
    </row>
    <row r="956" spans="1:6" x14ac:dyDescent="0.25">
      <c r="A956" s="336" t="s">
        <v>18</v>
      </c>
      <c r="B956" s="363">
        <v>42263</v>
      </c>
      <c r="C956" s="364">
        <v>0.32013888888888892</v>
      </c>
      <c r="D956" s="365">
        <v>591710</v>
      </c>
      <c r="E956" s="354"/>
      <c r="F956" s="355"/>
    </row>
    <row r="957" spans="1:6" x14ac:dyDescent="0.25">
      <c r="A957" s="336" t="s">
        <v>18</v>
      </c>
      <c r="B957" s="363">
        <v>42265</v>
      </c>
      <c r="C957" s="364">
        <v>0.59097222222222223</v>
      </c>
      <c r="D957" s="365">
        <v>599630</v>
      </c>
      <c r="E957" s="354"/>
      <c r="F957" s="355"/>
    </row>
    <row r="958" spans="1:6" x14ac:dyDescent="0.25">
      <c r="A958" s="336" t="s">
        <v>18</v>
      </c>
      <c r="B958" s="363">
        <v>42268</v>
      </c>
      <c r="C958" s="364">
        <v>0.67013888888888884</v>
      </c>
      <c r="D958" s="365">
        <v>609640</v>
      </c>
      <c r="E958" s="354"/>
      <c r="F958" s="355"/>
    </row>
    <row r="959" spans="1:6" x14ac:dyDescent="0.25">
      <c r="A959" s="336" t="s">
        <v>18</v>
      </c>
      <c r="B959" s="363">
        <v>42270</v>
      </c>
      <c r="C959" s="364">
        <v>0.44722222222222219</v>
      </c>
      <c r="D959" s="365">
        <v>614120</v>
      </c>
      <c r="E959" s="354"/>
      <c r="F959" s="355"/>
    </row>
    <row r="960" spans="1:6" x14ac:dyDescent="0.25">
      <c r="A960" s="336" t="s">
        <v>18</v>
      </c>
      <c r="B960" s="363">
        <v>42275</v>
      </c>
      <c r="C960" s="364">
        <v>0.4368055555555555</v>
      </c>
      <c r="D960" s="365">
        <v>629310</v>
      </c>
      <c r="E960" s="354"/>
      <c r="F960" s="355"/>
    </row>
    <row r="961" spans="1:6" x14ac:dyDescent="0.25">
      <c r="A961" s="336" t="s">
        <v>18</v>
      </c>
      <c r="B961" s="363">
        <v>42277</v>
      </c>
      <c r="C961" s="364">
        <v>0.34375</v>
      </c>
      <c r="D961" s="365">
        <v>631520</v>
      </c>
      <c r="E961" s="354"/>
      <c r="F961" s="355"/>
    </row>
    <row r="962" spans="1:6" x14ac:dyDescent="0.25">
      <c r="A962" s="336" t="s">
        <v>18</v>
      </c>
      <c r="B962" s="363">
        <v>42279</v>
      </c>
      <c r="C962" s="364">
        <v>0.41805555555555557</v>
      </c>
      <c r="D962" s="365">
        <v>637130</v>
      </c>
      <c r="E962" s="354"/>
      <c r="F962" s="355"/>
    </row>
    <row r="963" spans="1:6" x14ac:dyDescent="0.25">
      <c r="A963" s="336" t="s">
        <v>18</v>
      </c>
      <c r="B963" s="363">
        <v>42282</v>
      </c>
      <c r="C963" s="364">
        <v>0.34652777777777777</v>
      </c>
      <c r="D963" s="365">
        <v>644180</v>
      </c>
      <c r="E963" s="354"/>
      <c r="F963" s="355"/>
    </row>
    <row r="964" spans="1:6" x14ac:dyDescent="0.25">
      <c r="A964" s="336" t="s">
        <v>18</v>
      </c>
      <c r="B964" s="363">
        <v>42284</v>
      </c>
      <c r="C964" s="364">
        <v>0.34930555555555554</v>
      </c>
      <c r="D964" s="365">
        <v>649150</v>
      </c>
      <c r="E964" s="354"/>
      <c r="F964" s="355"/>
    </row>
    <row r="965" spans="1:6" x14ac:dyDescent="0.25">
      <c r="A965" s="336" t="s">
        <v>18</v>
      </c>
      <c r="B965" s="363">
        <v>42286</v>
      </c>
      <c r="C965" s="364">
        <v>0.33402777777777781</v>
      </c>
      <c r="D965" s="365">
        <v>654840</v>
      </c>
      <c r="E965" s="354"/>
      <c r="F965" s="355"/>
    </row>
    <row r="966" spans="1:6" x14ac:dyDescent="0.25">
      <c r="A966" s="336" t="s">
        <v>18</v>
      </c>
      <c r="B966" s="363">
        <v>42289</v>
      </c>
      <c r="C966" s="364">
        <v>0.3444444444444445</v>
      </c>
      <c r="D966" s="365">
        <v>663380</v>
      </c>
      <c r="E966" s="354"/>
      <c r="F966" s="355"/>
    </row>
    <row r="967" spans="1:6" x14ac:dyDescent="0.25">
      <c r="A967" s="336" t="s">
        <v>18</v>
      </c>
      <c r="B967" s="363">
        <v>42291</v>
      </c>
      <c r="C967" s="364">
        <v>0.31319444444444444</v>
      </c>
      <c r="D967" s="365">
        <v>667660</v>
      </c>
      <c r="E967" s="354"/>
      <c r="F967" s="355"/>
    </row>
    <row r="968" spans="1:6" x14ac:dyDescent="0.25">
      <c r="A968" s="336" t="s">
        <v>18</v>
      </c>
      <c r="B968" s="363">
        <v>42293</v>
      </c>
      <c r="C968" s="364">
        <v>0.32083333333333336</v>
      </c>
      <c r="D968" s="365">
        <v>672980</v>
      </c>
      <c r="E968" s="354"/>
      <c r="F968" s="355"/>
    </row>
    <row r="969" spans="1:6" x14ac:dyDescent="0.25">
      <c r="A969" s="336" t="s">
        <v>18</v>
      </c>
      <c r="B969" s="363">
        <v>42296</v>
      </c>
      <c r="C969" s="364">
        <v>0.40069444444444446</v>
      </c>
      <c r="D969" s="365">
        <v>680460</v>
      </c>
      <c r="E969" s="354"/>
      <c r="F969" s="355"/>
    </row>
    <row r="970" spans="1:6" x14ac:dyDescent="0.25">
      <c r="A970" s="336" t="s">
        <v>18</v>
      </c>
      <c r="B970" s="363">
        <v>42300</v>
      </c>
      <c r="C970" s="364">
        <v>0.68611111111111101</v>
      </c>
      <c r="D970" s="365">
        <v>691170</v>
      </c>
      <c r="E970" s="354"/>
      <c r="F970" s="355"/>
    </row>
    <row r="971" spans="1:6" x14ac:dyDescent="0.25">
      <c r="A971" s="336" t="s">
        <v>18</v>
      </c>
      <c r="B971" s="363">
        <v>42303</v>
      </c>
      <c r="C971" s="364">
        <v>0.36527777777777781</v>
      </c>
      <c r="D971" s="365">
        <v>699170</v>
      </c>
      <c r="E971" s="354"/>
      <c r="F971" s="355"/>
    </row>
    <row r="972" spans="1:6" x14ac:dyDescent="0.25">
      <c r="A972" s="336" t="s">
        <v>18</v>
      </c>
      <c r="B972" s="363">
        <v>42305</v>
      </c>
      <c r="C972" s="364">
        <v>0.4368055555555555</v>
      </c>
      <c r="D972" s="365">
        <v>705340</v>
      </c>
      <c r="E972" s="354"/>
      <c r="F972" s="355"/>
    </row>
    <row r="973" spans="1:6" x14ac:dyDescent="0.25">
      <c r="A973" s="336" t="s">
        <v>18</v>
      </c>
      <c r="B973" s="363">
        <v>42307</v>
      </c>
      <c r="C973" s="364">
        <v>0.55486111111111114</v>
      </c>
      <c r="D973" s="365">
        <v>710880</v>
      </c>
      <c r="E973" s="354"/>
      <c r="F973" s="355"/>
    </row>
    <row r="974" spans="1:6" x14ac:dyDescent="0.25">
      <c r="A974" s="336" t="s">
        <v>18</v>
      </c>
      <c r="B974" s="363">
        <v>42310</v>
      </c>
      <c r="C974" s="364">
        <v>0.38611111111111113</v>
      </c>
      <c r="D974" s="365">
        <v>711870</v>
      </c>
      <c r="E974" s="354"/>
      <c r="F974" s="355"/>
    </row>
    <row r="975" spans="1:6" x14ac:dyDescent="0.25">
      <c r="A975" s="336" t="s">
        <v>18</v>
      </c>
      <c r="B975" s="363">
        <v>42312</v>
      </c>
      <c r="C975" s="364">
        <v>0.36319444444444443</v>
      </c>
      <c r="D975" s="365">
        <v>717420</v>
      </c>
      <c r="E975" s="354"/>
      <c r="F975" s="355"/>
    </row>
    <row r="976" spans="1:6" x14ac:dyDescent="0.25">
      <c r="A976" s="336" t="s">
        <v>18</v>
      </c>
      <c r="B976" s="363">
        <v>42314</v>
      </c>
      <c r="C976" s="364">
        <v>0.38125000000000003</v>
      </c>
      <c r="D976" s="365">
        <v>722460</v>
      </c>
      <c r="E976" s="354"/>
      <c r="F976" s="355"/>
    </row>
    <row r="977" spans="1:6" x14ac:dyDescent="0.25">
      <c r="A977" s="336" t="s">
        <v>18</v>
      </c>
      <c r="B977" s="363">
        <v>42317</v>
      </c>
      <c r="C977" s="364">
        <v>0.59027777777777779</v>
      </c>
      <c r="D977" s="365">
        <v>726220</v>
      </c>
      <c r="E977" s="354"/>
      <c r="F977" s="355"/>
    </row>
    <row r="978" spans="1:6" x14ac:dyDescent="0.25">
      <c r="A978" s="336" t="s">
        <v>18</v>
      </c>
      <c r="B978" s="363">
        <v>42319</v>
      </c>
      <c r="C978" s="364">
        <v>0.31319444444444444</v>
      </c>
      <c r="D978" s="365">
        <v>731420</v>
      </c>
      <c r="E978" s="354"/>
      <c r="F978" s="355"/>
    </row>
    <row r="979" spans="1:6" x14ac:dyDescent="0.25">
      <c r="A979" s="336" t="s">
        <v>18</v>
      </c>
      <c r="B979" s="363">
        <v>42321</v>
      </c>
      <c r="C979" s="364">
        <v>0.30902777777777779</v>
      </c>
      <c r="D979" s="365">
        <v>736890</v>
      </c>
      <c r="E979" s="354"/>
      <c r="F979" s="355"/>
    </row>
    <row r="980" spans="1:6" x14ac:dyDescent="0.25">
      <c r="A980" s="336" t="s">
        <v>18</v>
      </c>
      <c r="B980" s="363">
        <v>42324</v>
      </c>
      <c r="C980" s="364">
        <v>0.41666666666666669</v>
      </c>
      <c r="D980" s="365">
        <v>738470</v>
      </c>
      <c r="E980" s="354"/>
      <c r="F980" s="355"/>
    </row>
    <row r="981" spans="1:6" x14ac:dyDescent="0.25">
      <c r="A981" s="336" t="s">
        <v>18</v>
      </c>
      <c r="B981" s="363">
        <v>42326</v>
      </c>
      <c r="C981" s="364">
        <v>0.59027777777777779</v>
      </c>
      <c r="D981" s="365">
        <v>744320</v>
      </c>
      <c r="E981" s="354"/>
      <c r="F981" s="355"/>
    </row>
    <row r="982" spans="1:6" x14ac:dyDescent="0.25">
      <c r="A982" s="336" t="s">
        <v>18</v>
      </c>
      <c r="B982" s="363">
        <v>42328</v>
      </c>
      <c r="C982" s="364">
        <v>0.3743055555555555</v>
      </c>
      <c r="D982" s="365">
        <v>749576</v>
      </c>
      <c r="E982" s="354"/>
      <c r="F982" s="355"/>
    </row>
    <row r="983" spans="1:6" x14ac:dyDescent="0.25">
      <c r="A983" s="336" t="s">
        <v>18</v>
      </c>
      <c r="B983" s="363">
        <v>42331</v>
      </c>
      <c r="C983" s="364">
        <v>0.36180555555555555</v>
      </c>
      <c r="D983" s="365">
        <v>755280</v>
      </c>
      <c r="E983" s="354"/>
      <c r="F983" s="355"/>
    </row>
    <row r="984" spans="1:6" x14ac:dyDescent="0.25">
      <c r="A984" s="336" t="s">
        <v>18</v>
      </c>
      <c r="B984" s="363">
        <v>42333</v>
      </c>
      <c r="C984" s="364">
        <v>0.31736111111111115</v>
      </c>
      <c r="D984" s="365">
        <v>760140</v>
      </c>
      <c r="E984" s="354"/>
      <c r="F984" s="355"/>
    </row>
    <row r="985" spans="1:6" x14ac:dyDescent="0.25">
      <c r="A985" s="336" t="s">
        <v>18</v>
      </c>
      <c r="B985" s="363">
        <v>42338</v>
      </c>
      <c r="C985" s="364">
        <v>0.52777777777777779</v>
      </c>
      <c r="D985" s="365">
        <v>769190</v>
      </c>
      <c r="E985" s="354"/>
      <c r="F985" s="355"/>
    </row>
    <row r="986" spans="1:6" x14ac:dyDescent="0.25">
      <c r="A986" s="336" t="s">
        <v>18</v>
      </c>
      <c r="B986" s="363">
        <v>42342</v>
      </c>
      <c r="C986" s="364">
        <v>0.56597222222222221</v>
      </c>
      <c r="D986" s="365">
        <v>775400</v>
      </c>
      <c r="E986" s="354"/>
      <c r="F986" s="355"/>
    </row>
    <row r="987" spans="1:6" x14ac:dyDescent="0.25">
      <c r="A987" s="336" t="s">
        <v>18</v>
      </c>
      <c r="B987" s="363">
        <v>42345</v>
      </c>
      <c r="C987" s="364">
        <v>0.64652777777777781</v>
      </c>
      <c r="D987" s="365">
        <v>782440</v>
      </c>
      <c r="E987" s="354"/>
      <c r="F987" s="355"/>
    </row>
    <row r="988" spans="1:6" x14ac:dyDescent="0.25">
      <c r="A988" s="336" t="s">
        <v>18</v>
      </c>
      <c r="B988" s="363">
        <v>42347</v>
      </c>
      <c r="C988" s="364">
        <v>0.54999999999999993</v>
      </c>
      <c r="D988" s="365">
        <v>787790</v>
      </c>
      <c r="E988" s="354"/>
      <c r="F988" s="355"/>
    </row>
    <row r="989" spans="1:6" x14ac:dyDescent="0.25">
      <c r="A989" s="336" t="s">
        <v>18</v>
      </c>
      <c r="B989" s="363">
        <v>42349</v>
      </c>
      <c r="C989" s="364">
        <v>0.47500000000000003</v>
      </c>
      <c r="D989" s="365">
        <v>792550</v>
      </c>
      <c r="E989" s="354"/>
      <c r="F989" s="355"/>
    </row>
    <row r="990" spans="1:6" x14ac:dyDescent="0.25">
      <c r="A990" s="336" t="s">
        <v>18</v>
      </c>
      <c r="B990" s="363">
        <v>42352</v>
      </c>
      <c r="C990" s="364">
        <v>0.33888888888888885</v>
      </c>
      <c r="D990" s="365">
        <v>799420</v>
      </c>
      <c r="E990" s="354"/>
      <c r="F990" s="355"/>
    </row>
    <row r="991" spans="1:6" x14ac:dyDescent="0.25">
      <c r="A991" s="336" t="s">
        <v>18</v>
      </c>
      <c r="B991" s="363">
        <v>42354</v>
      </c>
      <c r="C991" s="364">
        <v>0.31944444444444448</v>
      </c>
      <c r="D991" s="365">
        <v>803840</v>
      </c>
      <c r="E991" s="354"/>
      <c r="F991" s="355"/>
    </row>
    <row r="992" spans="1:6" x14ac:dyDescent="0.25">
      <c r="A992" s="336" t="s">
        <v>18</v>
      </c>
      <c r="B992" s="363">
        <v>42356</v>
      </c>
      <c r="C992" s="364">
        <v>0.32500000000000001</v>
      </c>
      <c r="D992" s="365">
        <v>809400</v>
      </c>
      <c r="E992" s="354"/>
      <c r="F992" s="355"/>
    </row>
    <row r="993" spans="1:6" x14ac:dyDescent="0.25">
      <c r="A993" s="336" t="s">
        <v>18</v>
      </c>
      <c r="B993" s="363">
        <v>42359</v>
      </c>
      <c r="C993" s="364">
        <v>0.44722222222222219</v>
      </c>
      <c r="D993" s="365">
        <v>816170</v>
      </c>
      <c r="E993" s="354"/>
      <c r="F993" s="355"/>
    </row>
    <row r="994" spans="1:6" x14ac:dyDescent="0.25">
      <c r="A994" s="336" t="s">
        <v>18</v>
      </c>
      <c r="B994" s="363">
        <v>42361</v>
      </c>
      <c r="C994" s="364">
        <v>0.67222222222222217</v>
      </c>
      <c r="D994" s="365">
        <v>821200</v>
      </c>
      <c r="E994" s="354"/>
      <c r="F994" s="355"/>
    </row>
    <row r="995" spans="1:6" x14ac:dyDescent="0.25">
      <c r="A995" s="336" t="s">
        <v>18</v>
      </c>
      <c r="B995" s="363">
        <v>42366</v>
      </c>
      <c r="C995" s="364">
        <v>0.64027777777777783</v>
      </c>
      <c r="D995" s="365">
        <v>831550</v>
      </c>
      <c r="E995" s="354"/>
      <c r="F995" s="355"/>
    </row>
    <row r="996" spans="1:6" x14ac:dyDescent="0.25">
      <c r="A996" s="336" t="s">
        <v>18</v>
      </c>
      <c r="B996" s="363">
        <v>42368</v>
      </c>
      <c r="C996" s="364">
        <v>0.43333333333333335</v>
      </c>
      <c r="D996" s="365">
        <v>834970</v>
      </c>
      <c r="E996" s="354"/>
      <c r="F996" s="355"/>
    </row>
    <row r="997" spans="1:6" x14ac:dyDescent="0.25">
      <c r="A997" s="336" t="s">
        <v>18</v>
      </c>
      <c r="B997" s="363">
        <v>42373</v>
      </c>
      <c r="C997" s="364">
        <v>0.34791666666666665</v>
      </c>
      <c r="D997" s="365">
        <v>845190</v>
      </c>
      <c r="E997" s="354"/>
      <c r="F997" s="355"/>
    </row>
    <row r="998" spans="1:6" x14ac:dyDescent="0.25">
      <c r="A998" s="336" t="s">
        <v>18</v>
      </c>
      <c r="B998" s="363">
        <v>42380</v>
      </c>
      <c r="C998" s="364">
        <v>0.37777777777777777</v>
      </c>
      <c r="D998" s="365">
        <v>860120</v>
      </c>
      <c r="E998" s="354"/>
      <c r="F998" s="355"/>
    </row>
    <row r="999" spans="1:6" x14ac:dyDescent="0.25">
      <c r="A999" s="336" t="s">
        <v>18</v>
      </c>
      <c r="B999" s="363">
        <v>42382</v>
      </c>
      <c r="C999" s="364">
        <v>0.375</v>
      </c>
      <c r="D999" s="365">
        <v>865330</v>
      </c>
      <c r="E999" s="354"/>
      <c r="F999" s="355"/>
    </row>
    <row r="1000" spans="1:6" x14ac:dyDescent="0.25">
      <c r="A1000" s="336" t="s">
        <v>18</v>
      </c>
      <c r="B1000" s="363">
        <v>42384</v>
      </c>
      <c r="C1000" s="364">
        <v>0.53472222222222221</v>
      </c>
      <c r="D1000" s="365">
        <v>871670</v>
      </c>
      <c r="E1000" s="354"/>
      <c r="F1000" s="355"/>
    </row>
    <row r="1001" spans="1:6" x14ac:dyDescent="0.25">
      <c r="A1001" s="336" t="s">
        <v>18</v>
      </c>
      <c r="B1001" s="363">
        <v>42387</v>
      </c>
      <c r="C1001" s="364">
        <v>0.59166666666666667</v>
      </c>
      <c r="D1001" s="365">
        <v>880740</v>
      </c>
      <c r="E1001" s="354"/>
      <c r="F1001" s="355"/>
    </row>
    <row r="1002" spans="1:6" x14ac:dyDescent="0.25">
      <c r="A1002" s="336" t="s">
        <v>18</v>
      </c>
      <c r="B1002" s="363">
        <v>42389</v>
      </c>
      <c r="C1002" s="364">
        <v>0.38541666666666669</v>
      </c>
      <c r="D1002" s="365">
        <v>886120</v>
      </c>
      <c r="E1002" s="354"/>
      <c r="F1002" s="355"/>
    </row>
    <row r="1003" spans="1:6" x14ac:dyDescent="0.25">
      <c r="A1003" s="336" t="s">
        <v>18</v>
      </c>
      <c r="B1003" s="363">
        <v>42391</v>
      </c>
      <c r="C1003" s="364">
        <v>0.47638888888888892</v>
      </c>
      <c r="D1003" s="375">
        <v>891930</v>
      </c>
      <c r="E1003" s="354" t="s">
        <v>132</v>
      </c>
      <c r="F1003" s="355"/>
    </row>
    <row r="1004" spans="1:6" x14ac:dyDescent="0.25">
      <c r="A1004" s="336" t="s">
        <v>18</v>
      </c>
      <c r="B1004" s="363">
        <v>42394</v>
      </c>
      <c r="C1004" s="364">
        <v>0.63472222222222219</v>
      </c>
      <c r="D1004" s="365">
        <v>899860</v>
      </c>
      <c r="E1004" s="354"/>
      <c r="F1004" s="355"/>
    </row>
    <row r="1005" spans="1:6" x14ac:dyDescent="0.25">
      <c r="A1005" s="336" t="s">
        <v>18</v>
      </c>
      <c r="B1005" s="363">
        <v>42398</v>
      </c>
      <c r="C1005" s="364">
        <v>0.38125000000000003</v>
      </c>
      <c r="D1005" s="375">
        <v>905535</v>
      </c>
      <c r="E1005" s="354" t="s">
        <v>132</v>
      </c>
      <c r="F1005" s="355"/>
    </row>
    <row r="1006" spans="1:6" x14ac:dyDescent="0.25">
      <c r="A1006" s="336" t="s">
        <v>18</v>
      </c>
      <c r="B1006" s="363">
        <v>42412</v>
      </c>
      <c r="C1006" s="364">
        <v>0.60902777777777783</v>
      </c>
      <c r="D1006" s="365">
        <v>913170</v>
      </c>
      <c r="E1006" s="354"/>
      <c r="F1006" s="355"/>
    </row>
    <row r="1007" spans="1:6" x14ac:dyDescent="0.25">
      <c r="A1007" s="336" t="s">
        <v>18</v>
      </c>
      <c r="B1007" s="363">
        <v>42416</v>
      </c>
      <c r="C1007" s="364">
        <v>0.47638888888888892</v>
      </c>
      <c r="D1007" s="365">
        <v>913350</v>
      </c>
      <c r="E1007" s="354"/>
      <c r="F1007" s="355"/>
    </row>
    <row r="1008" spans="1:6" x14ac:dyDescent="0.25">
      <c r="A1008" s="336" t="s">
        <v>18</v>
      </c>
      <c r="B1008" s="363">
        <v>42419</v>
      </c>
      <c r="C1008" s="364">
        <v>0.35694444444444445</v>
      </c>
      <c r="D1008" s="365">
        <v>920950</v>
      </c>
      <c r="E1008" s="354"/>
      <c r="F1008" s="355"/>
    </row>
    <row r="1009" spans="1:6" x14ac:dyDescent="0.25">
      <c r="A1009" s="336" t="s">
        <v>18</v>
      </c>
      <c r="B1009" s="363">
        <v>42422</v>
      </c>
      <c r="C1009" s="364">
        <v>0.42291666666666666</v>
      </c>
      <c r="D1009" s="365">
        <v>927860</v>
      </c>
      <c r="E1009" s="354"/>
      <c r="F1009" s="355"/>
    </row>
    <row r="1010" spans="1:6" x14ac:dyDescent="0.25">
      <c r="A1010" s="336" t="s">
        <v>18</v>
      </c>
      <c r="B1010" s="363">
        <v>42424</v>
      </c>
      <c r="C1010" s="364">
        <v>0.3979166666666667</v>
      </c>
      <c r="D1010" s="365">
        <v>932540</v>
      </c>
      <c r="E1010" s="354"/>
      <c r="F1010" s="355"/>
    </row>
    <row r="1011" spans="1:6" x14ac:dyDescent="0.25">
      <c r="A1011" s="336" t="s">
        <v>18</v>
      </c>
      <c r="B1011" s="363">
        <v>42426</v>
      </c>
      <c r="C1011" s="364">
        <v>0.39513888888888887</v>
      </c>
      <c r="D1011" s="365">
        <v>938090</v>
      </c>
      <c r="E1011" s="354"/>
      <c r="F1011" s="355"/>
    </row>
    <row r="1012" spans="1:6" x14ac:dyDescent="0.25">
      <c r="A1012" s="336" t="s">
        <v>18</v>
      </c>
      <c r="B1012" s="363">
        <v>42429</v>
      </c>
      <c r="C1012" s="364">
        <v>0.36805555555555558</v>
      </c>
      <c r="D1012" s="365">
        <v>945290</v>
      </c>
      <c r="E1012" s="354"/>
      <c r="F1012" s="355"/>
    </row>
    <row r="1013" spans="1:6" x14ac:dyDescent="0.25">
      <c r="A1013" s="336" t="s">
        <v>18</v>
      </c>
      <c r="B1013" s="363">
        <v>42431</v>
      </c>
      <c r="C1013" s="364">
        <v>0.46597222222222223</v>
      </c>
      <c r="D1013" s="365">
        <v>950780</v>
      </c>
      <c r="E1013" s="354"/>
      <c r="F1013" s="355"/>
    </row>
    <row r="1014" spans="1:6" x14ac:dyDescent="0.25">
      <c r="A1014" s="336" t="s">
        <v>18</v>
      </c>
      <c r="B1014" s="363">
        <v>42433</v>
      </c>
      <c r="C1014" s="364">
        <v>0.67083333333333339</v>
      </c>
      <c r="D1014" s="365">
        <v>956890</v>
      </c>
      <c r="E1014" s="354"/>
      <c r="F1014" s="355"/>
    </row>
    <row r="1015" spans="1:6" x14ac:dyDescent="0.25">
      <c r="A1015" s="336" t="s">
        <v>18</v>
      </c>
      <c r="B1015" s="363">
        <v>42436</v>
      </c>
      <c r="C1015" s="364">
        <v>0.35694444444444445</v>
      </c>
      <c r="D1015" s="365">
        <v>964510</v>
      </c>
      <c r="E1015" s="354"/>
      <c r="F1015" s="355"/>
    </row>
    <row r="1016" spans="1:6" x14ac:dyDescent="0.25">
      <c r="A1016" s="336" t="s">
        <v>18</v>
      </c>
      <c r="B1016" s="363">
        <v>42438</v>
      </c>
      <c r="C1016" s="364">
        <v>0.37847222222222227</v>
      </c>
      <c r="D1016" s="365">
        <v>970300</v>
      </c>
      <c r="E1016" s="354"/>
      <c r="F1016" s="355"/>
    </row>
    <row r="1017" spans="1:6" x14ac:dyDescent="0.25">
      <c r="A1017" s="336" t="s">
        <v>18</v>
      </c>
      <c r="B1017" s="363">
        <v>42440</v>
      </c>
      <c r="C1017" s="364">
        <v>0.3298611111111111</v>
      </c>
      <c r="D1017" s="365">
        <v>976110</v>
      </c>
      <c r="E1017" s="354"/>
      <c r="F1017" s="355"/>
    </row>
    <row r="1018" spans="1:6" x14ac:dyDescent="0.25">
      <c r="A1018" s="336" t="s">
        <v>18</v>
      </c>
      <c r="B1018" s="363">
        <v>42443</v>
      </c>
      <c r="C1018" s="364">
        <v>0.37291666666666662</v>
      </c>
      <c r="D1018" s="365">
        <v>984570</v>
      </c>
      <c r="E1018" s="354"/>
      <c r="F1018" s="355"/>
    </row>
    <row r="1019" spans="1:6" x14ac:dyDescent="0.25">
      <c r="A1019" s="336" t="s">
        <v>18</v>
      </c>
      <c r="B1019" s="363">
        <v>42446</v>
      </c>
      <c r="C1019" s="364">
        <v>0.3527777777777778</v>
      </c>
      <c r="D1019" s="365">
        <v>992710</v>
      </c>
      <c r="E1019" s="354"/>
      <c r="F1019" s="355"/>
    </row>
    <row r="1020" spans="1:6" x14ac:dyDescent="0.25">
      <c r="A1020" s="336" t="s">
        <v>18</v>
      </c>
      <c r="B1020" s="363">
        <v>42450</v>
      </c>
      <c r="C1020" s="364">
        <v>0.36527777777777781</v>
      </c>
      <c r="D1020" s="365">
        <v>1001900</v>
      </c>
      <c r="E1020" s="354"/>
      <c r="F1020" s="355"/>
    </row>
    <row r="1021" spans="1:6" x14ac:dyDescent="0.25">
      <c r="A1021" s="336" t="s">
        <v>18</v>
      </c>
      <c r="B1021" s="363">
        <v>42453</v>
      </c>
      <c r="C1021" s="364">
        <v>0.65902777777777777</v>
      </c>
      <c r="D1021" s="365">
        <v>1009210</v>
      </c>
      <c r="E1021" s="354"/>
      <c r="F1021" s="355"/>
    </row>
    <row r="1022" spans="1:6" x14ac:dyDescent="0.25">
      <c r="A1022" s="336" t="s">
        <v>18</v>
      </c>
      <c r="B1022" s="363">
        <v>42457</v>
      </c>
      <c r="C1022" s="364">
        <v>0.69236111111111109</v>
      </c>
      <c r="D1022" s="365">
        <v>1017830</v>
      </c>
      <c r="E1022" s="354"/>
      <c r="F1022" s="355"/>
    </row>
    <row r="1023" spans="1:6" x14ac:dyDescent="0.25">
      <c r="A1023" s="336" t="s">
        <v>18</v>
      </c>
      <c r="B1023" s="363">
        <v>42459</v>
      </c>
      <c r="C1023" s="364">
        <v>0.39374999999999999</v>
      </c>
      <c r="D1023" s="365">
        <v>1023570</v>
      </c>
      <c r="E1023" s="354"/>
      <c r="F1023" s="355"/>
    </row>
    <row r="1024" spans="1:6" x14ac:dyDescent="0.25">
      <c r="A1024" s="336" t="s">
        <v>19</v>
      </c>
      <c r="B1024" s="363">
        <v>42170</v>
      </c>
      <c r="C1024" s="364">
        <v>0.71388888888888891</v>
      </c>
      <c r="D1024" s="365">
        <v>383885</v>
      </c>
      <c r="E1024" s="354"/>
      <c r="F1024" s="355"/>
    </row>
    <row r="1025" spans="1:6" x14ac:dyDescent="0.25">
      <c r="A1025" s="366" t="s">
        <v>19</v>
      </c>
      <c r="B1025" s="367">
        <v>42174</v>
      </c>
      <c r="C1025" s="368">
        <v>0.66666666666666663</v>
      </c>
      <c r="D1025" s="369">
        <v>383885</v>
      </c>
      <c r="E1025" s="354"/>
      <c r="F1025" s="355"/>
    </row>
    <row r="1026" spans="1:6" x14ac:dyDescent="0.25">
      <c r="A1026" s="336" t="s">
        <v>19</v>
      </c>
      <c r="B1026" s="363">
        <v>42175</v>
      </c>
      <c r="C1026" s="364">
        <v>0.4236111111111111</v>
      </c>
      <c r="D1026" s="365">
        <v>389340</v>
      </c>
      <c r="E1026" s="354"/>
      <c r="F1026" s="355"/>
    </row>
    <row r="1027" spans="1:6" x14ac:dyDescent="0.25">
      <c r="A1027" s="336" t="s">
        <v>19</v>
      </c>
      <c r="B1027" s="363">
        <v>42177</v>
      </c>
      <c r="C1027" s="364">
        <v>0.52152777777777781</v>
      </c>
      <c r="D1027" s="365">
        <v>402390</v>
      </c>
      <c r="E1027" s="354"/>
      <c r="F1027" s="355"/>
    </row>
    <row r="1028" spans="1:6" x14ac:dyDescent="0.25">
      <c r="A1028" s="336" t="s">
        <v>19</v>
      </c>
      <c r="B1028" s="363">
        <v>42178</v>
      </c>
      <c r="C1028" s="364">
        <v>0.59583333333333299</v>
      </c>
      <c r="D1028" s="365">
        <v>409000</v>
      </c>
      <c r="E1028" s="354"/>
      <c r="F1028" s="355"/>
    </row>
    <row r="1029" spans="1:6" x14ac:dyDescent="0.25">
      <c r="A1029" s="336" t="s">
        <v>19</v>
      </c>
      <c r="B1029" s="363">
        <v>42179</v>
      </c>
      <c r="C1029" s="364">
        <v>0.43263888888888885</v>
      </c>
      <c r="D1029" s="365">
        <v>414110</v>
      </c>
      <c r="E1029" s="354"/>
      <c r="F1029" s="355"/>
    </row>
    <row r="1030" spans="1:6" x14ac:dyDescent="0.25">
      <c r="A1030" s="336" t="s">
        <v>19</v>
      </c>
      <c r="B1030" s="363">
        <v>42183</v>
      </c>
      <c r="C1030" s="364">
        <v>0.83124999999999993</v>
      </c>
      <c r="D1030" s="365">
        <v>415890</v>
      </c>
      <c r="E1030" s="354"/>
      <c r="F1030" s="355"/>
    </row>
    <row r="1031" spans="1:6" x14ac:dyDescent="0.25">
      <c r="A1031" s="336" t="s">
        <v>19</v>
      </c>
      <c r="B1031" s="363">
        <v>42184</v>
      </c>
      <c r="C1031" s="364">
        <v>0.71527777777777779</v>
      </c>
      <c r="D1031" s="365">
        <v>421390</v>
      </c>
      <c r="E1031" s="354"/>
      <c r="F1031" s="355"/>
    </row>
    <row r="1032" spans="1:6" x14ac:dyDescent="0.25">
      <c r="A1032" s="336" t="s">
        <v>19</v>
      </c>
      <c r="B1032" s="363">
        <v>42185</v>
      </c>
      <c r="C1032" s="364">
        <v>0.67638888888888893</v>
      </c>
      <c r="D1032" s="365">
        <v>427120</v>
      </c>
      <c r="E1032" s="354"/>
      <c r="F1032" s="355"/>
    </row>
    <row r="1033" spans="1:6" x14ac:dyDescent="0.25">
      <c r="A1033" s="336" t="s">
        <v>19</v>
      </c>
      <c r="B1033" s="363">
        <v>42186</v>
      </c>
      <c r="C1033" s="364">
        <v>0.43402777777777773</v>
      </c>
      <c r="D1033" s="365">
        <v>431640</v>
      </c>
      <c r="E1033" s="354"/>
      <c r="F1033" s="355"/>
    </row>
    <row r="1034" spans="1:6" x14ac:dyDescent="0.25">
      <c r="A1034" s="336" t="s">
        <v>19</v>
      </c>
      <c r="B1034" s="363">
        <v>42187</v>
      </c>
      <c r="C1034" s="364">
        <v>0.66666666666666663</v>
      </c>
      <c r="D1034" s="365">
        <v>437760</v>
      </c>
      <c r="E1034" s="354"/>
      <c r="F1034" s="355"/>
    </row>
    <row r="1035" spans="1:6" x14ac:dyDescent="0.25">
      <c r="A1035" s="336" t="s">
        <v>19</v>
      </c>
      <c r="B1035" s="363">
        <v>42191</v>
      </c>
      <c r="C1035" s="364">
        <v>0.44444444444444442</v>
      </c>
      <c r="D1035" s="365"/>
      <c r="E1035" s="354" t="s">
        <v>125</v>
      </c>
      <c r="F1035" s="355"/>
    </row>
    <row r="1036" spans="1:6" x14ac:dyDescent="0.25">
      <c r="A1036" s="370" t="s">
        <v>19</v>
      </c>
      <c r="B1036" s="371">
        <v>42198</v>
      </c>
      <c r="C1036" s="372">
        <v>0.83333333333333337</v>
      </c>
      <c r="D1036" s="373">
        <v>437760</v>
      </c>
      <c r="E1036" s="374" t="s">
        <v>127</v>
      </c>
      <c r="F1036" s="355"/>
    </row>
    <row r="1037" spans="1:6" x14ac:dyDescent="0.25">
      <c r="A1037" s="366" t="s">
        <v>19</v>
      </c>
      <c r="B1037" s="367">
        <v>42198</v>
      </c>
      <c r="C1037" s="366"/>
      <c r="D1037" s="369">
        <v>437760</v>
      </c>
      <c r="E1037" s="361" t="s">
        <v>126</v>
      </c>
      <c r="F1037" s="355"/>
    </row>
    <row r="1038" spans="1:6" x14ac:dyDescent="0.25">
      <c r="A1038" s="370" t="s">
        <v>19</v>
      </c>
      <c r="B1038" s="371">
        <v>42200</v>
      </c>
      <c r="C1038" s="372">
        <v>0.71180555555555547</v>
      </c>
      <c r="D1038" s="373">
        <v>444800</v>
      </c>
      <c r="E1038" s="374" t="s">
        <v>128</v>
      </c>
      <c r="F1038" s="355"/>
    </row>
    <row r="1039" spans="1:6" x14ac:dyDescent="0.25">
      <c r="A1039" s="336" t="s">
        <v>19</v>
      </c>
      <c r="B1039" s="363">
        <v>42202</v>
      </c>
      <c r="C1039" s="368">
        <v>0.64583333333333337</v>
      </c>
      <c r="D1039" s="365">
        <v>444870</v>
      </c>
      <c r="E1039" s="354"/>
      <c r="F1039" s="355"/>
    </row>
    <row r="1040" spans="1:6" x14ac:dyDescent="0.25">
      <c r="A1040" s="336" t="s">
        <v>19</v>
      </c>
      <c r="B1040" s="363">
        <v>42204</v>
      </c>
      <c r="C1040" s="364">
        <v>0.6791666666666667</v>
      </c>
      <c r="D1040" s="365">
        <v>455950</v>
      </c>
      <c r="E1040" s="354"/>
      <c r="F1040" s="355"/>
    </row>
    <row r="1041" spans="1:6" x14ac:dyDescent="0.25">
      <c r="A1041" s="366" t="s">
        <v>19</v>
      </c>
      <c r="B1041" s="367">
        <v>42205</v>
      </c>
      <c r="C1041" s="368">
        <v>0.37291666666666662</v>
      </c>
      <c r="D1041" s="369">
        <v>460130</v>
      </c>
      <c r="E1041" s="354"/>
      <c r="F1041" s="355"/>
    </row>
    <row r="1042" spans="1:6" x14ac:dyDescent="0.25">
      <c r="A1042" s="336" t="s">
        <v>19</v>
      </c>
      <c r="B1042" s="363">
        <v>42207</v>
      </c>
      <c r="C1042" s="364">
        <v>0.68472222222222223</v>
      </c>
      <c r="D1042" s="365">
        <v>467060</v>
      </c>
      <c r="E1042" s="354"/>
      <c r="F1042" s="355"/>
    </row>
    <row r="1043" spans="1:6" x14ac:dyDescent="0.25">
      <c r="A1043" s="336" t="s">
        <v>19</v>
      </c>
      <c r="B1043" s="363">
        <v>42209</v>
      </c>
      <c r="C1043" s="364">
        <v>0.47152777777777777</v>
      </c>
      <c r="D1043" s="365">
        <v>477090</v>
      </c>
      <c r="E1043" s="354"/>
      <c r="F1043" s="355"/>
    </row>
    <row r="1044" spans="1:6" x14ac:dyDescent="0.25">
      <c r="A1044" s="336" t="s">
        <v>19</v>
      </c>
      <c r="B1044" s="363">
        <v>42212</v>
      </c>
      <c r="C1044" s="364">
        <v>0.4375</v>
      </c>
      <c r="D1044" s="365">
        <v>488880</v>
      </c>
      <c r="E1044" s="354"/>
      <c r="F1044" s="355"/>
    </row>
    <row r="1045" spans="1:6" x14ac:dyDescent="0.25">
      <c r="A1045" s="336" t="s">
        <v>19</v>
      </c>
      <c r="B1045" s="363">
        <v>42214</v>
      </c>
      <c r="C1045" s="364">
        <v>0.66805555555555562</v>
      </c>
      <c r="D1045" s="365">
        <v>493770</v>
      </c>
      <c r="E1045" s="354"/>
      <c r="F1045" s="355"/>
    </row>
    <row r="1046" spans="1:6" x14ac:dyDescent="0.25">
      <c r="A1046" s="336" t="s">
        <v>19</v>
      </c>
      <c r="B1046" s="363">
        <v>42216</v>
      </c>
      <c r="C1046" s="364">
        <v>0.54166666666666663</v>
      </c>
      <c r="D1046" s="365">
        <v>503940</v>
      </c>
      <c r="E1046" s="354"/>
      <c r="F1046" s="355"/>
    </row>
    <row r="1047" spans="1:6" x14ac:dyDescent="0.25">
      <c r="A1047" s="336" t="s">
        <v>19</v>
      </c>
      <c r="B1047" s="363">
        <v>42219</v>
      </c>
      <c r="C1047" s="364">
        <v>0.52986111111111112</v>
      </c>
      <c r="D1047" s="365">
        <v>504350</v>
      </c>
      <c r="E1047" s="354"/>
      <c r="F1047" s="355"/>
    </row>
    <row r="1048" spans="1:6" x14ac:dyDescent="0.25">
      <c r="A1048" s="336" t="s">
        <v>19</v>
      </c>
      <c r="B1048" s="363">
        <v>42220</v>
      </c>
      <c r="C1048" s="364">
        <v>0.56388888888888888</v>
      </c>
      <c r="D1048" s="365">
        <v>504940</v>
      </c>
      <c r="E1048" s="354"/>
      <c r="F1048" s="355"/>
    </row>
    <row r="1049" spans="1:6" x14ac:dyDescent="0.25">
      <c r="A1049" s="336" t="s">
        <v>19</v>
      </c>
      <c r="B1049" s="363">
        <v>42221</v>
      </c>
      <c r="C1049" s="364">
        <v>0.41388888888888892</v>
      </c>
      <c r="D1049" s="365">
        <v>504940</v>
      </c>
      <c r="E1049" s="354"/>
      <c r="F1049" s="355"/>
    </row>
    <row r="1050" spans="1:6" x14ac:dyDescent="0.25">
      <c r="A1050" s="336" t="s">
        <v>19</v>
      </c>
      <c r="B1050" s="363">
        <v>42223</v>
      </c>
      <c r="C1050" s="364">
        <v>0.37986111111111115</v>
      </c>
      <c r="D1050" s="365">
        <v>506800</v>
      </c>
      <c r="E1050" s="354"/>
      <c r="F1050" s="355"/>
    </row>
    <row r="1051" spans="1:6" x14ac:dyDescent="0.25">
      <c r="A1051" s="336" t="s">
        <v>19</v>
      </c>
      <c r="B1051" s="363">
        <v>42224</v>
      </c>
      <c r="C1051" s="364">
        <v>0.3298611111111111</v>
      </c>
      <c r="D1051" s="365">
        <v>509510</v>
      </c>
      <c r="E1051" s="354"/>
      <c r="F1051" s="355"/>
    </row>
    <row r="1052" spans="1:6" x14ac:dyDescent="0.25">
      <c r="A1052" s="336" t="s">
        <v>19</v>
      </c>
      <c r="B1052" s="363">
        <v>42226</v>
      </c>
      <c r="C1052" s="364">
        <v>0.59791666666666665</v>
      </c>
      <c r="D1052" s="365">
        <v>515020</v>
      </c>
      <c r="E1052" s="354"/>
      <c r="F1052" s="355"/>
    </row>
    <row r="1053" spans="1:6" x14ac:dyDescent="0.25">
      <c r="A1053" s="336" t="s">
        <v>19</v>
      </c>
      <c r="B1053" s="363">
        <v>42228</v>
      </c>
      <c r="C1053" s="364">
        <v>0.35486111111111113</v>
      </c>
      <c r="D1053" s="365">
        <v>525230</v>
      </c>
      <c r="E1053" s="354"/>
      <c r="F1053" s="355"/>
    </row>
    <row r="1054" spans="1:6" x14ac:dyDescent="0.25">
      <c r="A1054" s="336" t="s">
        <v>19</v>
      </c>
      <c r="B1054" s="363">
        <v>42230</v>
      </c>
      <c r="C1054" s="364">
        <v>0.4465277777777778</v>
      </c>
      <c r="D1054" s="365">
        <v>531830</v>
      </c>
      <c r="E1054" s="354"/>
      <c r="F1054" s="355"/>
    </row>
    <row r="1055" spans="1:6" x14ac:dyDescent="0.25">
      <c r="A1055" s="336" t="s">
        <v>19</v>
      </c>
      <c r="B1055" s="363">
        <v>42233</v>
      </c>
      <c r="C1055" s="364">
        <v>0.42430555555555555</v>
      </c>
      <c r="D1055" s="365">
        <v>549060</v>
      </c>
      <c r="E1055" s="354"/>
      <c r="F1055" s="355"/>
    </row>
    <row r="1056" spans="1:6" x14ac:dyDescent="0.25">
      <c r="A1056" s="336" t="s">
        <v>19</v>
      </c>
      <c r="B1056" s="363">
        <v>42235</v>
      </c>
      <c r="C1056" s="364">
        <v>0.5805555555555556</v>
      </c>
      <c r="D1056" s="365">
        <v>557720</v>
      </c>
      <c r="E1056" s="354"/>
      <c r="F1056" s="355"/>
    </row>
    <row r="1057" spans="1:6" x14ac:dyDescent="0.25">
      <c r="A1057" s="336" t="s">
        <v>19</v>
      </c>
      <c r="B1057" s="363">
        <v>42237</v>
      </c>
      <c r="C1057" s="364">
        <v>0.47291666666666665</v>
      </c>
      <c r="D1057" s="365">
        <v>558110</v>
      </c>
      <c r="E1057" s="354"/>
      <c r="F1057" s="355"/>
    </row>
    <row r="1058" spans="1:6" x14ac:dyDescent="0.25">
      <c r="A1058" s="336" t="s">
        <v>19</v>
      </c>
      <c r="B1058" s="363">
        <v>42240</v>
      </c>
      <c r="C1058" s="364">
        <v>0.69791666666666663</v>
      </c>
      <c r="D1058" s="365">
        <v>558110</v>
      </c>
      <c r="E1058" s="354"/>
      <c r="F1058" s="355"/>
    </row>
    <row r="1059" spans="1:6" x14ac:dyDescent="0.25">
      <c r="A1059" s="336" t="s">
        <v>19</v>
      </c>
      <c r="B1059" s="363">
        <v>42242</v>
      </c>
      <c r="C1059" s="364">
        <v>0.38055555555555554</v>
      </c>
      <c r="D1059" s="365">
        <v>566090</v>
      </c>
      <c r="E1059" s="354"/>
      <c r="F1059" s="355"/>
    </row>
    <row r="1060" spans="1:6" x14ac:dyDescent="0.25">
      <c r="A1060" s="336" t="s">
        <v>19</v>
      </c>
      <c r="B1060" s="363">
        <v>42244</v>
      </c>
      <c r="C1060" s="364">
        <v>0.3888888888888889</v>
      </c>
      <c r="D1060" s="365">
        <v>567530</v>
      </c>
      <c r="E1060" s="354"/>
      <c r="F1060" s="355"/>
    </row>
    <row r="1061" spans="1:6" x14ac:dyDescent="0.25">
      <c r="A1061" s="336" t="s">
        <v>19</v>
      </c>
      <c r="B1061" s="363">
        <v>42249</v>
      </c>
      <c r="C1061" s="364">
        <v>0.3520833333333333</v>
      </c>
      <c r="D1061" s="365">
        <v>581180</v>
      </c>
      <c r="E1061" s="354"/>
      <c r="F1061" s="355"/>
    </row>
    <row r="1062" spans="1:6" x14ac:dyDescent="0.25">
      <c r="A1062" s="336" t="s">
        <v>19</v>
      </c>
      <c r="B1062" s="363">
        <v>42251</v>
      </c>
      <c r="C1062" s="364">
        <v>0.35833333333333334</v>
      </c>
      <c r="D1062" s="365">
        <v>591320</v>
      </c>
      <c r="E1062" s="354"/>
      <c r="F1062" s="355"/>
    </row>
    <row r="1063" spans="1:6" x14ac:dyDescent="0.25">
      <c r="A1063" s="336" t="s">
        <v>19</v>
      </c>
      <c r="B1063" s="363">
        <v>42254</v>
      </c>
      <c r="C1063" s="364">
        <v>0.37152777777777773</v>
      </c>
      <c r="D1063" s="365">
        <v>608180</v>
      </c>
      <c r="E1063" s="354"/>
      <c r="F1063" s="355"/>
    </row>
    <row r="1064" spans="1:6" x14ac:dyDescent="0.25">
      <c r="A1064" s="336" t="s">
        <v>19</v>
      </c>
      <c r="B1064" s="363">
        <v>42256</v>
      </c>
      <c r="C1064" s="364">
        <v>0.33055555555555555</v>
      </c>
      <c r="D1064" s="365">
        <v>619310</v>
      </c>
      <c r="E1064" s="354"/>
      <c r="F1064" s="355"/>
    </row>
    <row r="1065" spans="1:6" x14ac:dyDescent="0.25">
      <c r="A1065" s="336" t="s">
        <v>19</v>
      </c>
      <c r="B1065" s="363">
        <v>42258</v>
      </c>
      <c r="C1065" s="364">
        <v>0.33055555555555555</v>
      </c>
      <c r="D1065" s="365">
        <v>630580</v>
      </c>
      <c r="E1065" s="354"/>
      <c r="F1065" s="355"/>
    </row>
    <row r="1066" spans="1:6" x14ac:dyDescent="0.25">
      <c r="A1066" s="336" t="s">
        <v>19</v>
      </c>
      <c r="B1066" s="363">
        <v>42261</v>
      </c>
      <c r="C1066" s="364">
        <v>0.32916666666666666</v>
      </c>
      <c r="D1066" s="365">
        <v>643010</v>
      </c>
      <c r="E1066" s="354"/>
      <c r="F1066" s="355"/>
    </row>
    <row r="1067" spans="1:6" x14ac:dyDescent="0.25">
      <c r="A1067" s="336" t="s">
        <v>19</v>
      </c>
      <c r="B1067" s="363">
        <v>42263</v>
      </c>
      <c r="C1067" s="364">
        <v>0.32222222222222224</v>
      </c>
      <c r="D1067" s="365">
        <v>652070</v>
      </c>
      <c r="E1067" s="354"/>
      <c r="F1067" s="355"/>
    </row>
    <row r="1068" spans="1:6" x14ac:dyDescent="0.25">
      <c r="A1068" s="336" t="s">
        <v>19</v>
      </c>
      <c r="B1068" s="363">
        <v>42265</v>
      </c>
      <c r="C1068" s="364">
        <v>0.59305555555555556</v>
      </c>
      <c r="D1068" s="365">
        <v>664330</v>
      </c>
      <c r="E1068" s="354"/>
      <c r="F1068" s="355"/>
    </row>
    <row r="1069" spans="1:6" x14ac:dyDescent="0.25">
      <c r="A1069" s="336" t="s">
        <v>19</v>
      </c>
      <c r="B1069" s="363">
        <v>42268</v>
      </c>
      <c r="C1069" s="364">
        <v>0.67291666666666661</v>
      </c>
      <c r="D1069" s="365">
        <v>682570</v>
      </c>
      <c r="E1069" s="354"/>
      <c r="F1069" s="355"/>
    </row>
    <row r="1070" spans="1:6" x14ac:dyDescent="0.25">
      <c r="A1070" s="336" t="s">
        <v>19</v>
      </c>
      <c r="B1070" s="363">
        <v>42270</v>
      </c>
      <c r="C1070" s="364">
        <v>0.44722222222222219</v>
      </c>
      <c r="D1070" s="365">
        <v>690530</v>
      </c>
      <c r="E1070" s="354"/>
      <c r="F1070" s="355"/>
    </row>
    <row r="1071" spans="1:6" x14ac:dyDescent="0.25">
      <c r="A1071" s="336" t="s">
        <v>19</v>
      </c>
      <c r="B1071" s="363">
        <v>42275</v>
      </c>
      <c r="C1071" s="364">
        <v>0.43541666666666662</v>
      </c>
      <c r="D1071" s="365">
        <v>718670</v>
      </c>
      <c r="E1071" s="354"/>
      <c r="F1071" s="355"/>
    </row>
    <row r="1072" spans="1:6" x14ac:dyDescent="0.25">
      <c r="A1072" s="336" t="s">
        <v>19</v>
      </c>
      <c r="B1072" s="363">
        <v>42277</v>
      </c>
      <c r="C1072" s="364">
        <v>0.34791666666666665</v>
      </c>
      <c r="D1072" s="365">
        <v>724190</v>
      </c>
      <c r="E1072" s="354"/>
      <c r="F1072" s="355"/>
    </row>
    <row r="1073" spans="1:6" x14ac:dyDescent="0.25">
      <c r="A1073" s="336" t="s">
        <v>19</v>
      </c>
      <c r="B1073" s="363">
        <v>42279</v>
      </c>
      <c r="C1073" s="364">
        <v>0.42083333333333334</v>
      </c>
      <c r="D1073" s="365">
        <v>734480</v>
      </c>
      <c r="E1073" s="354"/>
      <c r="F1073" s="355"/>
    </row>
    <row r="1074" spans="1:6" x14ac:dyDescent="0.25">
      <c r="A1074" s="336" t="s">
        <v>19</v>
      </c>
      <c r="B1074" s="363">
        <v>42282</v>
      </c>
      <c r="C1074" s="364">
        <v>0.34791666666666665</v>
      </c>
      <c r="D1074" s="365">
        <v>748630</v>
      </c>
      <c r="E1074" s="354"/>
      <c r="F1074" s="355"/>
    </row>
    <row r="1075" spans="1:6" x14ac:dyDescent="0.25">
      <c r="A1075" s="336" t="s">
        <v>19</v>
      </c>
      <c r="B1075" s="363">
        <v>42284</v>
      </c>
      <c r="C1075" s="364">
        <v>0.35069444444444442</v>
      </c>
      <c r="D1075" s="365">
        <v>757300</v>
      </c>
      <c r="E1075" s="354"/>
      <c r="F1075" s="355"/>
    </row>
    <row r="1076" spans="1:6" x14ac:dyDescent="0.25">
      <c r="A1076" s="336" t="s">
        <v>19</v>
      </c>
      <c r="B1076" s="363">
        <v>42286</v>
      </c>
      <c r="C1076" s="364">
        <v>0.3347222222222222</v>
      </c>
      <c r="D1076" s="365">
        <v>767580</v>
      </c>
      <c r="E1076" s="354"/>
      <c r="F1076" s="355"/>
    </row>
    <row r="1077" spans="1:6" x14ac:dyDescent="0.25">
      <c r="A1077" s="336" t="s">
        <v>19</v>
      </c>
      <c r="B1077" s="363">
        <v>42289</v>
      </c>
      <c r="C1077" s="364">
        <v>0.34583333333333338</v>
      </c>
      <c r="D1077" s="365">
        <v>783020</v>
      </c>
      <c r="E1077" s="354"/>
      <c r="F1077" s="355"/>
    </row>
    <row r="1078" spans="1:6" x14ac:dyDescent="0.25">
      <c r="A1078" s="336" t="s">
        <v>19</v>
      </c>
      <c r="B1078" s="363">
        <v>42291</v>
      </c>
      <c r="C1078" s="364">
        <v>0.31527777777777777</v>
      </c>
      <c r="D1078" s="365">
        <v>790000</v>
      </c>
      <c r="E1078" s="354"/>
      <c r="F1078" s="355"/>
    </row>
    <row r="1079" spans="1:6" x14ac:dyDescent="0.25">
      <c r="A1079" s="336" t="s">
        <v>19</v>
      </c>
      <c r="B1079" s="363">
        <v>42293</v>
      </c>
      <c r="C1079" s="364">
        <v>0.32222222222222224</v>
      </c>
      <c r="D1079" s="365">
        <v>800250</v>
      </c>
      <c r="E1079" s="354"/>
      <c r="F1079" s="355"/>
    </row>
    <row r="1080" spans="1:6" x14ac:dyDescent="0.25">
      <c r="A1080" s="336" t="s">
        <v>19</v>
      </c>
      <c r="B1080" s="363">
        <v>42296</v>
      </c>
      <c r="C1080" s="364">
        <v>0.40277777777777773</v>
      </c>
      <c r="D1080" s="365">
        <v>814100</v>
      </c>
      <c r="E1080" s="354"/>
      <c r="F1080" s="355"/>
    </row>
    <row r="1081" spans="1:6" x14ac:dyDescent="0.25">
      <c r="A1081" s="336" t="s">
        <v>19</v>
      </c>
      <c r="B1081" s="363">
        <v>42300</v>
      </c>
      <c r="C1081" s="364">
        <v>0.6875</v>
      </c>
      <c r="D1081" s="365">
        <v>834560</v>
      </c>
      <c r="E1081" s="354"/>
      <c r="F1081" s="355"/>
    </row>
    <row r="1082" spans="1:6" x14ac:dyDescent="0.25">
      <c r="A1082" s="336" t="s">
        <v>19</v>
      </c>
      <c r="B1082" s="363">
        <v>42303</v>
      </c>
      <c r="C1082" s="364">
        <v>0.36736111111111108</v>
      </c>
      <c r="D1082" s="365">
        <v>849480</v>
      </c>
      <c r="E1082" s="354"/>
      <c r="F1082" s="355"/>
    </row>
    <row r="1083" spans="1:6" x14ac:dyDescent="0.25">
      <c r="A1083" s="336" t="s">
        <v>19</v>
      </c>
      <c r="B1083" s="363">
        <v>42305</v>
      </c>
      <c r="C1083" s="364">
        <v>0.44722222222222219</v>
      </c>
      <c r="D1083" s="365">
        <v>860840</v>
      </c>
      <c r="E1083" s="354"/>
      <c r="F1083" s="355"/>
    </row>
    <row r="1084" spans="1:6" x14ac:dyDescent="0.25">
      <c r="A1084" s="336" t="s">
        <v>19</v>
      </c>
      <c r="B1084" s="363">
        <v>42307</v>
      </c>
      <c r="C1084" s="364">
        <v>0.55555555555555558</v>
      </c>
      <c r="D1084" s="365">
        <v>871270</v>
      </c>
      <c r="E1084" s="354"/>
      <c r="F1084" s="355"/>
    </row>
    <row r="1085" spans="1:6" x14ac:dyDescent="0.25">
      <c r="A1085" s="336" t="s">
        <v>19</v>
      </c>
      <c r="B1085" s="363">
        <v>42310</v>
      </c>
      <c r="C1085" s="364">
        <v>0.3888888888888889</v>
      </c>
      <c r="D1085" s="365">
        <v>873210</v>
      </c>
      <c r="E1085" s="354"/>
      <c r="F1085" s="355"/>
    </row>
    <row r="1086" spans="1:6" x14ac:dyDescent="0.25">
      <c r="A1086" s="336" t="s">
        <v>19</v>
      </c>
      <c r="B1086" s="363">
        <v>42312</v>
      </c>
      <c r="C1086" s="364">
        <v>0.36388888888888887</v>
      </c>
      <c r="D1086" s="365">
        <v>883220</v>
      </c>
      <c r="E1086" s="354"/>
      <c r="F1086" s="355"/>
    </row>
    <row r="1087" spans="1:6" x14ac:dyDescent="0.25">
      <c r="A1087" s="336" t="s">
        <v>19</v>
      </c>
      <c r="B1087" s="363">
        <v>42314</v>
      </c>
      <c r="C1087" s="364">
        <v>0.38125000000000003</v>
      </c>
      <c r="D1087" s="365">
        <v>892820</v>
      </c>
      <c r="E1087" s="354"/>
      <c r="F1087" s="355"/>
    </row>
    <row r="1088" spans="1:6" x14ac:dyDescent="0.25">
      <c r="A1088" s="336" t="s">
        <v>19</v>
      </c>
      <c r="B1088" s="363">
        <v>42317</v>
      </c>
      <c r="C1088" s="364">
        <v>0.59166666666666667</v>
      </c>
      <c r="D1088" s="365">
        <v>900390</v>
      </c>
      <c r="E1088" s="354"/>
      <c r="F1088" s="355"/>
    </row>
    <row r="1089" spans="1:6" x14ac:dyDescent="0.25">
      <c r="A1089" s="336" t="s">
        <v>19</v>
      </c>
      <c r="B1089" s="363">
        <v>42319</v>
      </c>
      <c r="C1089" s="364">
        <v>0.31458333333333333</v>
      </c>
      <c r="D1089" s="365">
        <v>910020</v>
      </c>
      <c r="E1089" s="354"/>
      <c r="F1089" s="355"/>
    </row>
    <row r="1090" spans="1:6" x14ac:dyDescent="0.25">
      <c r="A1090" s="336" t="s">
        <v>19</v>
      </c>
      <c r="B1090" s="363">
        <v>42321</v>
      </c>
      <c r="C1090" s="364">
        <v>0.31041666666666667</v>
      </c>
      <c r="D1090" s="365">
        <v>921070</v>
      </c>
      <c r="E1090" s="354"/>
      <c r="F1090" s="355"/>
    </row>
    <row r="1091" spans="1:6" x14ac:dyDescent="0.25">
      <c r="A1091" s="336" t="s">
        <v>19</v>
      </c>
      <c r="B1091" s="363">
        <v>42324</v>
      </c>
      <c r="C1091" s="364">
        <v>0.41666666666666669</v>
      </c>
      <c r="D1091" s="365">
        <v>924660</v>
      </c>
      <c r="E1091" s="354"/>
      <c r="F1091" s="355"/>
    </row>
    <row r="1092" spans="1:6" x14ac:dyDescent="0.25">
      <c r="A1092" s="336" t="s">
        <v>19</v>
      </c>
      <c r="B1092" s="363">
        <v>42326</v>
      </c>
      <c r="C1092" s="364">
        <v>0.58958333333333335</v>
      </c>
      <c r="D1092" s="365">
        <v>934530</v>
      </c>
      <c r="E1092" s="354"/>
      <c r="F1092" s="355"/>
    </row>
    <row r="1093" spans="1:6" x14ac:dyDescent="0.25">
      <c r="A1093" s="336" t="s">
        <v>19</v>
      </c>
      <c r="B1093" s="363">
        <v>42328</v>
      </c>
      <c r="C1093" s="364">
        <v>0.375</v>
      </c>
      <c r="D1093" s="365">
        <v>943390</v>
      </c>
      <c r="E1093" s="354"/>
      <c r="F1093" s="355"/>
    </row>
    <row r="1094" spans="1:6" x14ac:dyDescent="0.25">
      <c r="A1094" s="336" t="s">
        <v>19</v>
      </c>
      <c r="B1094" s="363">
        <v>42331</v>
      </c>
      <c r="C1094" s="364">
        <v>0.36249999999999999</v>
      </c>
      <c r="D1094" s="365">
        <v>955200</v>
      </c>
      <c r="E1094" s="354"/>
      <c r="F1094" s="355"/>
    </row>
    <row r="1095" spans="1:6" x14ac:dyDescent="0.25">
      <c r="A1095" s="336" t="s">
        <v>19</v>
      </c>
      <c r="B1095" s="363">
        <v>42333</v>
      </c>
      <c r="C1095" s="364">
        <v>0.31875000000000003</v>
      </c>
      <c r="D1095" s="365">
        <v>965410</v>
      </c>
      <c r="E1095" s="354"/>
      <c r="F1095" s="355"/>
    </row>
    <row r="1096" spans="1:6" x14ac:dyDescent="0.25">
      <c r="A1096" s="336" t="s">
        <v>19</v>
      </c>
      <c r="B1096" s="363">
        <v>42338</v>
      </c>
      <c r="C1096" s="364">
        <v>0.52777777777777779</v>
      </c>
      <c r="D1096" s="365">
        <v>984450</v>
      </c>
      <c r="E1096" s="354"/>
      <c r="F1096" s="355"/>
    </row>
    <row r="1097" spans="1:6" x14ac:dyDescent="0.25">
      <c r="A1097" s="336" t="s">
        <v>19</v>
      </c>
      <c r="B1097" s="363">
        <v>42342</v>
      </c>
      <c r="C1097" s="364">
        <v>0.56736111111111109</v>
      </c>
      <c r="D1097" s="365">
        <v>997450</v>
      </c>
      <c r="E1097" s="354"/>
      <c r="F1097" s="355"/>
    </row>
    <row r="1098" spans="1:6" x14ac:dyDescent="0.25">
      <c r="A1098" s="336" t="s">
        <v>19</v>
      </c>
      <c r="B1098" s="363">
        <v>42345</v>
      </c>
      <c r="C1098" s="364">
        <v>0.64652777777777781</v>
      </c>
      <c r="D1098" s="365">
        <v>1012070</v>
      </c>
      <c r="E1098" s="354"/>
      <c r="F1098" s="355"/>
    </row>
    <row r="1099" spans="1:6" x14ac:dyDescent="0.25">
      <c r="A1099" s="336" t="s">
        <v>19</v>
      </c>
      <c r="B1099" s="363">
        <v>42347</v>
      </c>
      <c r="C1099" s="364">
        <v>0.55138888888888882</v>
      </c>
      <c r="D1099" s="365">
        <v>1023200</v>
      </c>
      <c r="E1099" s="354"/>
      <c r="F1099" s="355"/>
    </row>
    <row r="1100" spans="1:6" x14ac:dyDescent="0.25">
      <c r="A1100" s="336" t="s">
        <v>19</v>
      </c>
      <c r="B1100" s="363">
        <v>42349</v>
      </c>
      <c r="C1100" s="364">
        <v>0.47638888888888892</v>
      </c>
      <c r="D1100" s="365">
        <v>1033280</v>
      </c>
      <c r="E1100" s="354"/>
      <c r="F1100" s="355"/>
    </row>
    <row r="1101" spans="1:6" x14ac:dyDescent="0.25">
      <c r="A1101" s="336" t="s">
        <v>19</v>
      </c>
      <c r="B1101" s="363">
        <v>42352</v>
      </c>
      <c r="C1101" s="364">
        <v>0.34027777777777773</v>
      </c>
      <c r="D1101" s="365">
        <v>1047930</v>
      </c>
      <c r="E1101" s="354"/>
      <c r="F1101" s="355"/>
    </row>
    <row r="1102" spans="1:6" x14ac:dyDescent="0.25">
      <c r="A1102" s="336" t="s">
        <v>19</v>
      </c>
      <c r="B1102" s="363">
        <v>42354</v>
      </c>
      <c r="C1102" s="364">
        <v>0.32083333333333336</v>
      </c>
      <c r="D1102" s="365">
        <v>1058040</v>
      </c>
      <c r="E1102" s="354"/>
      <c r="F1102" s="355"/>
    </row>
    <row r="1103" spans="1:6" x14ac:dyDescent="0.25">
      <c r="A1103" s="336" t="s">
        <v>19</v>
      </c>
      <c r="B1103" s="363">
        <v>42356</v>
      </c>
      <c r="C1103" s="364">
        <v>0.32361111111111113</v>
      </c>
      <c r="D1103" s="365">
        <v>1069690</v>
      </c>
      <c r="E1103" s="354"/>
      <c r="F1103" s="355"/>
    </row>
    <row r="1104" spans="1:6" x14ac:dyDescent="0.25">
      <c r="A1104" s="336" t="s">
        <v>19</v>
      </c>
      <c r="B1104" s="363">
        <v>42359</v>
      </c>
      <c r="C1104" s="364">
        <v>0.45208333333333334</v>
      </c>
      <c r="D1104" s="365">
        <v>1085140</v>
      </c>
      <c r="E1104" s="354"/>
      <c r="F1104" s="355"/>
    </row>
    <row r="1105" spans="1:6" x14ac:dyDescent="0.25">
      <c r="A1105" s="336" t="s">
        <v>19</v>
      </c>
      <c r="B1105" s="363">
        <v>42361</v>
      </c>
      <c r="C1105" s="364">
        <v>0.67361111111111116</v>
      </c>
      <c r="D1105" s="365">
        <v>1096780</v>
      </c>
      <c r="E1105" s="354"/>
      <c r="F1105" s="355"/>
    </row>
    <row r="1106" spans="1:6" x14ac:dyDescent="0.25">
      <c r="A1106" s="336" t="s">
        <v>19</v>
      </c>
      <c r="B1106" s="363">
        <v>42366</v>
      </c>
      <c r="C1106" s="364">
        <v>0.64236111111111105</v>
      </c>
      <c r="D1106" s="365">
        <v>1120520</v>
      </c>
      <c r="E1106" s="354"/>
      <c r="F1106" s="355"/>
    </row>
    <row r="1107" spans="1:6" x14ac:dyDescent="0.25">
      <c r="A1107" s="336" t="s">
        <v>19</v>
      </c>
      <c r="B1107" s="363">
        <v>42368</v>
      </c>
      <c r="C1107" s="364">
        <v>0.43541666666666662</v>
      </c>
      <c r="D1107" s="365">
        <v>1128730</v>
      </c>
      <c r="E1107" s="354"/>
      <c r="F1107" s="355"/>
    </row>
    <row r="1108" spans="1:6" x14ac:dyDescent="0.25">
      <c r="A1108" s="336" t="s">
        <v>19</v>
      </c>
      <c r="B1108" s="363">
        <v>42373</v>
      </c>
      <c r="C1108" s="364">
        <v>0.34930555555555554</v>
      </c>
      <c r="D1108" s="365">
        <v>1151290</v>
      </c>
      <c r="E1108" s="354"/>
      <c r="F1108" s="355"/>
    </row>
    <row r="1109" spans="1:6" x14ac:dyDescent="0.25">
      <c r="A1109" s="336" t="s">
        <v>19</v>
      </c>
      <c r="B1109" s="363">
        <v>42380</v>
      </c>
      <c r="C1109" s="364">
        <v>0.38125000000000003</v>
      </c>
      <c r="D1109" s="365">
        <v>1183910</v>
      </c>
      <c r="E1109" s="354"/>
      <c r="F1109" s="355"/>
    </row>
    <row r="1110" spans="1:6" x14ac:dyDescent="0.25">
      <c r="A1110" s="336" t="s">
        <v>19</v>
      </c>
      <c r="B1110" s="363">
        <v>42382</v>
      </c>
      <c r="C1110" s="364">
        <v>0.37638888888888888</v>
      </c>
      <c r="D1110" s="365">
        <v>1193970</v>
      </c>
      <c r="E1110" s="354"/>
      <c r="F1110" s="355"/>
    </row>
    <row r="1111" spans="1:6" x14ac:dyDescent="0.25">
      <c r="A1111" s="336" t="s">
        <v>19</v>
      </c>
      <c r="B1111" s="363">
        <v>42384</v>
      </c>
      <c r="C1111" s="364">
        <v>0.53680555555555554</v>
      </c>
      <c r="D1111" s="365">
        <v>1205920</v>
      </c>
      <c r="E1111" s="354"/>
      <c r="F1111" s="355"/>
    </row>
    <row r="1112" spans="1:6" x14ac:dyDescent="0.25">
      <c r="A1112" s="336" t="s">
        <v>19</v>
      </c>
      <c r="B1112" s="363">
        <v>42387</v>
      </c>
      <c r="C1112" s="364">
        <v>0.59236111111111112</v>
      </c>
      <c r="D1112" s="365">
        <v>1223260</v>
      </c>
      <c r="E1112" s="354"/>
      <c r="F1112" s="355"/>
    </row>
    <row r="1113" spans="1:6" x14ac:dyDescent="0.25">
      <c r="A1113" s="336" t="s">
        <v>19</v>
      </c>
      <c r="B1113" s="363">
        <v>42389</v>
      </c>
      <c r="C1113" s="364">
        <v>0.38958333333333334</v>
      </c>
      <c r="D1113" s="365">
        <v>1233550</v>
      </c>
      <c r="E1113" s="354"/>
      <c r="F1113" s="355"/>
    </row>
    <row r="1114" spans="1:6" x14ac:dyDescent="0.25">
      <c r="A1114" s="336" t="s">
        <v>19</v>
      </c>
      <c r="B1114" s="363">
        <v>42391</v>
      </c>
      <c r="C1114" s="364">
        <v>0.47986111111111113</v>
      </c>
      <c r="D1114" s="365">
        <v>1245050</v>
      </c>
      <c r="E1114" s="354"/>
      <c r="F1114" s="355"/>
    </row>
    <row r="1115" spans="1:6" x14ac:dyDescent="0.25">
      <c r="A1115" s="336" t="s">
        <v>19</v>
      </c>
      <c r="B1115" s="363">
        <v>42394</v>
      </c>
      <c r="C1115" s="364">
        <v>0.63611111111111118</v>
      </c>
      <c r="D1115" s="365">
        <v>1260770</v>
      </c>
      <c r="E1115" s="354"/>
      <c r="F1115" s="355"/>
    </row>
    <row r="1116" spans="1:6" x14ac:dyDescent="0.25">
      <c r="A1116" s="336" t="s">
        <v>19</v>
      </c>
      <c r="B1116" s="363">
        <v>42398</v>
      </c>
      <c r="C1116" s="364">
        <v>0.38819444444444445</v>
      </c>
      <c r="D1116" s="365">
        <v>1274380</v>
      </c>
      <c r="E1116" s="354"/>
      <c r="F1116" s="355"/>
    </row>
    <row r="1117" spans="1:6" x14ac:dyDescent="0.25">
      <c r="A1117" s="336" t="s">
        <v>19</v>
      </c>
      <c r="B1117" s="363">
        <v>42412</v>
      </c>
      <c r="C1117" s="364">
        <v>0.60972222222222217</v>
      </c>
      <c r="D1117" s="365">
        <v>1285890</v>
      </c>
      <c r="E1117" s="354"/>
      <c r="F1117" s="355"/>
    </row>
    <row r="1118" spans="1:6" x14ac:dyDescent="0.25">
      <c r="A1118" s="336" t="s">
        <v>19</v>
      </c>
      <c r="B1118" s="363">
        <v>42416</v>
      </c>
      <c r="C1118" s="364">
        <v>0.4770833333333333</v>
      </c>
      <c r="D1118" s="365">
        <v>1290190</v>
      </c>
      <c r="E1118" s="354"/>
      <c r="F1118" s="355"/>
    </row>
    <row r="1119" spans="1:6" x14ac:dyDescent="0.25">
      <c r="A1119" s="336" t="s">
        <v>19</v>
      </c>
      <c r="B1119" s="363">
        <v>42419</v>
      </c>
      <c r="C1119" s="364">
        <v>0.36180555555555555</v>
      </c>
      <c r="D1119" s="365">
        <v>1302880</v>
      </c>
      <c r="E1119" s="354"/>
      <c r="F1119" s="355"/>
    </row>
    <row r="1120" spans="1:6" x14ac:dyDescent="0.25">
      <c r="A1120" s="336" t="s">
        <v>19</v>
      </c>
      <c r="B1120" s="363">
        <v>42422</v>
      </c>
      <c r="C1120" s="364">
        <v>0.42638888888888887</v>
      </c>
      <c r="D1120" s="365">
        <v>1316180</v>
      </c>
      <c r="E1120" s="354"/>
      <c r="F1120" s="355"/>
    </row>
    <row r="1121" spans="1:6" x14ac:dyDescent="0.25">
      <c r="A1121" s="336" t="s">
        <v>19</v>
      </c>
      <c r="B1121" s="363">
        <v>42424</v>
      </c>
      <c r="C1121" s="364">
        <v>0.40208333333333335</v>
      </c>
      <c r="D1121" s="365">
        <v>1326060</v>
      </c>
      <c r="E1121" s="354"/>
      <c r="F1121" s="355"/>
    </row>
    <row r="1122" spans="1:6" x14ac:dyDescent="0.25">
      <c r="A1122" s="336" t="s">
        <v>19</v>
      </c>
      <c r="B1122" s="363">
        <v>42426</v>
      </c>
      <c r="C1122" s="364">
        <v>0.3972222222222222</v>
      </c>
      <c r="D1122" s="365">
        <v>1336280</v>
      </c>
      <c r="E1122" s="354"/>
      <c r="F1122" s="355"/>
    </row>
    <row r="1123" spans="1:6" x14ac:dyDescent="0.25">
      <c r="A1123" s="336" t="s">
        <v>19</v>
      </c>
      <c r="B1123" s="363">
        <v>42429</v>
      </c>
      <c r="C1123" s="364">
        <v>0.37152777777777773</v>
      </c>
      <c r="D1123" s="365">
        <v>1349570</v>
      </c>
      <c r="E1123" s="354"/>
      <c r="F1123" s="355"/>
    </row>
    <row r="1124" spans="1:6" x14ac:dyDescent="0.25">
      <c r="A1124" s="336" t="s">
        <v>19</v>
      </c>
      <c r="B1124" s="363">
        <v>42431</v>
      </c>
      <c r="C1124" s="364">
        <v>0.4680555555555555</v>
      </c>
      <c r="D1124" s="365">
        <v>1359420</v>
      </c>
      <c r="E1124" s="354"/>
      <c r="F1124" s="355"/>
    </row>
    <row r="1125" spans="1:6" x14ac:dyDescent="0.25">
      <c r="A1125" s="336" t="s">
        <v>19</v>
      </c>
      <c r="B1125" s="363">
        <v>42433</v>
      </c>
      <c r="C1125" s="364">
        <v>0.67222222222222217</v>
      </c>
      <c r="D1125" s="365">
        <v>1370570</v>
      </c>
      <c r="E1125" s="354"/>
      <c r="F1125" s="355"/>
    </row>
    <row r="1126" spans="1:6" x14ac:dyDescent="0.25">
      <c r="A1126" s="336" t="s">
        <v>19</v>
      </c>
      <c r="B1126" s="363">
        <v>42436</v>
      </c>
      <c r="C1126" s="364">
        <v>0.35902777777777778</v>
      </c>
      <c r="D1126" s="365">
        <v>1385320</v>
      </c>
      <c r="E1126" s="354"/>
      <c r="F1126" s="355"/>
    </row>
    <row r="1127" spans="1:6" x14ac:dyDescent="0.25">
      <c r="A1127" s="336" t="s">
        <v>19</v>
      </c>
      <c r="B1127" s="363">
        <v>42438</v>
      </c>
      <c r="C1127" s="364">
        <v>0.37986111111111115</v>
      </c>
      <c r="D1127" s="365">
        <v>1396810</v>
      </c>
      <c r="E1127" s="354"/>
      <c r="F1127" s="355"/>
    </row>
    <row r="1128" spans="1:6" x14ac:dyDescent="0.25">
      <c r="A1128" s="336" t="s">
        <v>19</v>
      </c>
      <c r="B1128" s="363">
        <v>42440</v>
      </c>
      <c r="C1128" s="364">
        <v>0.33124999999999999</v>
      </c>
      <c r="D1128" s="365">
        <v>1408260</v>
      </c>
      <c r="E1128" s="354"/>
      <c r="F1128" s="355"/>
    </row>
    <row r="1129" spans="1:6" x14ac:dyDescent="0.25">
      <c r="A1129" s="336" t="s">
        <v>19</v>
      </c>
      <c r="B1129" s="363">
        <v>42443</v>
      </c>
      <c r="C1129" s="364">
        <v>0.3743055555555555</v>
      </c>
      <c r="D1129" s="365">
        <v>1425130</v>
      </c>
      <c r="E1129" s="354"/>
      <c r="F1129" s="355"/>
    </row>
    <row r="1130" spans="1:6" x14ac:dyDescent="0.25">
      <c r="A1130" s="336" t="s">
        <v>19</v>
      </c>
      <c r="B1130" s="363">
        <v>42446</v>
      </c>
      <c r="C1130" s="364">
        <v>0.35486111111111113</v>
      </c>
      <c r="D1130" s="365">
        <v>1442710</v>
      </c>
      <c r="E1130" s="354"/>
      <c r="F1130" s="355"/>
    </row>
    <row r="1131" spans="1:6" x14ac:dyDescent="0.25">
      <c r="A1131" s="336" t="s">
        <v>19</v>
      </c>
      <c r="B1131" s="363">
        <v>42450</v>
      </c>
      <c r="C1131" s="364">
        <v>0.36736111111111108</v>
      </c>
      <c r="D1131" s="365">
        <v>1462520</v>
      </c>
      <c r="E1131" s="354"/>
      <c r="F1131" s="355"/>
    </row>
    <row r="1132" spans="1:6" x14ac:dyDescent="0.25">
      <c r="A1132" s="336" t="s">
        <v>19</v>
      </c>
      <c r="B1132" s="363">
        <v>42453</v>
      </c>
      <c r="C1132" s="364">
        <v>0.65972222222222221</v>
      </c>
      <c r="D1132" s="365">
        <v>1477820</v>
      </c>
      <c r="E1132" s="354"/>
      <c r="F1132" s="355"/>
    </row>
    <row r="1133" spans="1:6" x14ac:dyDescent="0.25">
      <c r="A1133" s="336" t="s">
        <v>19</v>
      </c>
      <c r="B1133" s="363">
        <v>42457</v>
      </c>
      <c r="C1133" s="364">
        <v>0.69305555555555554</v>
      </c>
      <c r="D1133" s="365">
        <v>1496400</v>
      </c>
      <c r="E1133" s="354"/>
      <c r="F1133" s="355"/>
    </row>
    <row r="1134" spans="1:6" x14ac:dyDescent="0.25">
      <c r="A1134" s="336" t="s">
        <v>19</v>
      </c>
      <c r="B1134" s="363">
        <v>42459</v>
      </c>
      <c r="C1134" s="364">
        <v>0.39513888888888887</v>
      </c>
      <c r="D1134" s="365">
        <v>1508900</v>
      </c>
      <c r="E1134" s="354"/>
      <c r="F1134" s="355"/>
    </row>
    <row r="1135" spans="1:6" x14ac:dyDescent="0.25">
      <c r="A1135" s="336" t="s">
        <v>15</v>
      </c>
      <c r="B1135" s="363">
        <v>42170</v>
      </c>
      <c r="C1135" s="364">
        <v>0.66319444444444442</v>
      </c>
      <c r="D1135" s="365">
        <v>513380</v>
      </c>
      <c r="E1135" s="354"/>
      <c r="F1135" s="355"/>
    </row>
    <row r="1136" spans="1:6" x14ac:dyDescent="0.25">
      <c r="A1136" s="366" t="s">
        <v>15</v>
      </c>
      <c r="B1136" s="367">
        <v>42174</v>
      </c>
      <c r="C1136" s="368">
        <v>0.52083333333333337</v>
      </c>
      <c r="D1136" s="369">
        <v>513620</v>
      </c>
      <c r="E1136" s="354"/>
      <c r="F1136" s="355"/>
    </row>
    <row r="1137" spans="1:6" x14ac:dyDescent="0.25">
      <c r="A1137" s="366" t="s">
        <v>15</v>
      </c>
      <c r="B1137" s="367">
        <v>42174</v>
      </c>
      <c r="C1137" s="368">
        <v>0.65972222222222221</v>
      </c>
      <c r="D1137" s="369">
        <v>513620</v>
      </c>
      <c r="E1137" s="354" t="s">
        <v>124</v>
      </c>
      <c r="F1137" s="355"/>
    </row>
    <row r="1138" spans="1:6" x14ac:dyDescent="0.25">
      <c r="A1138" s="336" t="s">
        <v>15</v>
      </c>
      <c r="B1138" s="363">
        <v>42175</v>
      </c>
      <c r="C1138" s="364">
        <v>0.42222222222222222</v>
      </c>
      <c r="D1138" s="365">
        <v>527830</v>
      </c>
      <c r="E1138" s="354"/>
      <c r="F1138" s="355"/>
    </row>
    <row r="1139" spans="1:6" x14ac:dyDescent="0.25">
      <c r="A1139" s="336" t="s">
        <v>15</v>
      </c>
      <c r="B1139" s="363">
        <v>42177</v>
      </c>
      <c r="C1139" s="364">
        <v>0.54652777777777783</v>
      </c>
      <c r="D1139" s="365">
        <v>565820</v>
      </c>
      <c r="E1139" s="354"/>
      <c r="F1139" s="355"/>
    </row>
    <row r="1140" spans="1:6" x14ac:dyDescent="0.25">
      <c r="A1140" s="336" t="s">
        <v>15</v>
      </c>
      <c r="B1140" s="363">
        <v>42178</v>
      </c>
      <c r="C1140" s="364">
        <v>0.6069444444444444</v>
      </c>
      <c r="D1140" s="365">
        <v>575850</v>
      </c>
      <c r="E1140" s="354"/>
      <c r="F1140" s="355"/>
    </row>
    <row r="1141" spans="1:6" x14ac:dyDescent="0.25">
      <c r="A1141" s="336" t="s">
        <v>15</v>
      </c>
      <c r="B1141" s="363">
        <v>42179</v>
      </c>
      <c r="C1141" s="364">
        <v>0.43402777777777773</v>
      </c>
      <c r="D1141" s="365">
        <v>585590</v>
      </c>
      <c r="E1141" s="354"/>
      <c r="F1141" s="355"/>
    </row>
    <row r="1142" spans="1:6" x14ac:dyDescent="0.25">
      <c r="A1142" s="336" t="s">
        <v>15</v>
      </c>
      <c r="B1142" s="363">
        <v>42183</v>
      </c>
      <c r="C1142" s="364">
        <v>0.8340277777777777</v>
      </c>
      <c r="D1142" s="365">
        <v>622570</v>
      </c>
      <c r="E1142" s="354"/>
      <c r="F1142" s="355"/>
    </row>
    <row r="1143" spans="1:6" x14ac:dyDescent="0.25">
      <c r="A1143" s="336" t="s">
        <v>15</v>
      </c>
      <c r="B1143" s="363">
        <v>42184</v>
      </c>
      <c r="C1143" s="364">
        <v>0.72569444444444453</v>
      </c>
      <c r="D1143" s="365">
        <v>637020</v>
      </c>
      <c r="E1143" s="354"/>
      <c r="F1143" s="355"/>
    </row>
    <row r="1144" spans="1:6" x14ac:dyDescent="0.25">
      <c r="A1144" s="336" t="s">
        <v>15</v>
      </c>
      <c r="B1144" s="363">
        <v>42185</v>
      </c>
      <c r="C1144" s="364">
        <v>0.67986111111111114</v>
      </c>
      <c r="D1144" s="365">
        <v>654310</v>
      </c>
      <c r="E1144" s="354"/>
      <c r="F1144" s="355"/>
    </row>
    <row r="1145" spans="1:6" x14ac:dyDescent="0.25">
      <c r="A1145" s="336" t="s">
        <v>15</v>
      </c>
      <c r="B1145" s="363">
        <v>42186</v>
      </c>
      <c r="C1145" s="364">
        <v>0.44791666666666669</v>
      </c>
      <c r="D1145" s="365">
        <v>667260</v>
      </c>
      <c r="E1145" s="354"/>
      <c r="F1145" s="355"/>
    </row>
    <row r="1146" spans="1:6" x14ac:dyDescent="0.25">
      <c r="A1146" s="336" t="s">
        <v>15</v>
      </c>
      <c r="B1146" s="363">
        <v>42187</v>
      </c>
      <c r="C1146" s="364">
        <v>0.66666666666666663</v>
      </c>
      <c r="D1146" s="365">
        <v>684660</v>
      </c>
      <c r="E1146" s="354"/>
      <c r="F1146" s="355"/>
    </row>
    <row r="1147" spans="1:6" x14ac:dyDescent="0.25">
      <c r="A1147" s="336" t="s">
        <v>15</v>
      </c>
      <c r="B1147" s="363">
        <v>42191</v>
      </c>
      <c r="C1147" s="364">
        <v>0.43055555555555558</v>
      </c>
      <c r="D1147" s="365"/>
      <c r="E1147" s="354" t="s">
        <v>125</v>
      </c>
      <c r="F1147" s="355"/>
    </row>
    <row r="1148" spans="1:6" x14ac:dyDescent="0.25">
      <c r="A1148" s="370" t="s">
        <v>15</v>
      </c>
      <c r="B1148" s="371">
        <v>42198</v>
      </c>
      <c r="C1148" s="372">
        <v>0.83333333333333337</v>
      </c>
      <c r="D1148" s="373">
        <v>684670</v>
      </c>
      <c r="E1148" s="374" t="s">
        <v>127</v>
      </c>
      <c r="F1148" s="355"/>
    </row>
    <row r="1149" spans="1:6" x14ac:dyDescent="0.25">
      <c r="A1149" s="366" t="s">
        <v>15</v>
      </c>
      <c r="B1149" s="367">
        <v>42198</v>
      </c>
      <c r="C1149" s="366"/>
      <c r="D1149" s="369">
        <v>684670</v>
      </c>
      <c r="E1149" s="361" t="s">
        <v>126</v>
      </c>
      <c r="F1149" s="355"/>
    </row>
    <row r="1150" spans="1:6" x14ac:dyDescent="0.25">
      <c r="A1150" s="370" t="s">
        <v>15</v>
      </c>
      <c r="B1150" s="371">
        <v>42200</v>
      </c>
      <c r="C1150" s="372">
        <v>0.71180555555555547</v>
      </c>
      <c r="D1150" s="373">
        <v>708230</v>
      </c>
      <c r="E1150" s="374" t="s">
        <v>128</v>
      </c>
      <c r="F1150" s="355"/>
    </row>
    <row r="1151" spans="1:6" x14ac:dyDescent="0.25">
      <c r="A1151" s="336" t="s">
        <v>15</v>
      </c>
      <c r="B1151" s="363">
        <v>42202</v>
      </c>
      <c r="C1151" s="368">
        <v>0.69791666666666663</v>
      </c>
      <c r="D1151" s="365">
        <v>708230</v>
      </c>
      <c r="E1151" s="354"/>
      <c r="F1151" s="355"/>
    </row>
    <row r="1152" spans="1:6" x14ac:dyDescent="0.25">
      <c r="A1152" s="336" t="s">
        <v>15</v>
      </c>
      <c r="B1152" s="363">
        <v>42204</v>
      </c>
      <c r="C1152" s="364">
        <v>0.73611111111111116</v>
      </c>
      <c r="D1152" s="365">
        <v>737420</v>
      </c>
      <c r="E1152" s="354"/>
      <c r="F1152" s="355"/>
    </row>
    <row r="1153" spans="1:6" x14ac:dyDescent="0.25">
      <c r="A1153" s="366" t="s">
        <v>15</v>
      </c>
      <c r="B1153" s="367">
        <v>42205</v>
      </c>
      <c r="C1153" s="368">
        <v>0.37291666666666662</v>
      </c>
      <c r="D1153" s="369">
        <v>747640</v>
      </c>
      <c r="E1153" s="354"/>
      <c r="F1153" s="355"/>
    </row>
    <row r="1154" spans="1:6" x14ac:dyDescent="0.25">
      <c r="A1154" s="336" t="s">
        <v>15</v>
      </c>
      <c r="B1154" s="363">
        <v>42207</v>
      </c>
      <c r="C1154" s="364">
        <v>0.62152777777777779</v>
      </c>
      <c r="D1154" s="365">
        <v>756320</v>
      </c>
      <c r="E1154" s="354"/>
      <c r="F1154" s="355"/>
    </row>
    <row r="1155" spans="1:6" x14ac:dyDescent="0.25">
      <c r="A1155" s="336" t="s">
        <v>15</v>
      </c>
      <c r="B1155" s="363">
        <v>42209</v>
      </c>
      <c r="C1155" s="364">
        <v>0.45208333333333334</v>
      </c>
      <c r="D1155" s="365">
        <v>775840</v>
      </c>
      <c r="E1155" s="354"/>
      <c r="F1155" s="355"/>
    </row>
    <row r="1156" spans="1:6" x14ac:dyDescent="0.25">
      <c r="A1156" s="336" t="s">
        <v>15</v>
      </c>
      <c r="B1156" s="363">
        <v>42212</v>
      </c>
      <c r="C1156" s="364">
        <v>0.4152777777777778</v>
      </c>
      <c r="D1156" s="365">
        <v>809720</v>
      </c>
      <c r="E1156" s="354"/>
      <c r="F1156" s="355"/>
    </row>
    <row r="1157" spans="1:6" x14ac:dyDescent="0.25">
      <c r="A1157" s="336" t="s">
        <v>15</v>
      </c>
      <c r="B1157" s="363">
        <v>42214</v>
      </c>
      <c r="C1157" s="364">
        <v>0.59027777777777779</v>
      </c>
      <c r="D1157" s="365">
        <v>823630</v>
      </c>
      <c r="E1157" s="354"/>
      <c r="F1157" s="355"/>
    </row>
    <row r="1158" spans="1:6" x14ac:dyDescent="0.25">
      <c r="A1158" s="336" t="s">
        <v>15</v>
      </c>
      <c r="B1158" s="363">
        <v>42215</v>
      </c>
      <c r="C1158" s="364">
        <v>0.61597222222222225</v>
      </c>
      <c r="D1158" s="365">
        <v>826110</v>
      </c>
      <c r="E1158" s="354"/>
      <c r="F1158" s="355"/>
    </row>
    <row r="1159" spans="1:6" x14ac:dyDescent="0.25">
      <c r="A1159" s="336" t="s">
        <v>15</v>
      </c>
      <c r="B1159" s="363">
        <v>42216</v>
      </c>
      <c r="C1159" s="364">
        <v>0.57847222222222217</v>
      </c>
      <c r="D1159" s="365">
        <v>826110</v>
      </c>
      <c r="E1159" s="354"/>
      <c r="F1159" s="355"/>
    </row>
    <row r="1160" spans="1:6" x14ac:dyDescent="0.25">
      <c r="A1160" s="336" t="s">
        <v>15</v>
      </c>
      <c r="B1160" s="363">
        <v>42219</v>
      </c>
      <c r="C1160" s="364">
        <v>0.45902777777777781</v>
      </c>
      <c r="D1160" s="365">
        <v>836300</v>
      </c>
      <c r="E1160" s="354"/>
      <c r="F1160" s="355"/>
    </row>
    <row r="1161" spans="1:6" x14ac:dyDescent="0.25">
      <c r="A1161" s="336" t="s">
        <v>15</v>
      </c>
      <c r="B1161" s="363">
        <v>42221</v>
      </c>
      <c r="C1161" s="364">
        <v>0.41666666666666669</v>
      </c>
      <c r="D1161" s="365">
        <v>846720</v>
      </c>
      <c r="E1161" s="354"/>
      <c r="F1161" s="355"/>
    </row>
    <row r="1162" spans="1:6" x14ac:dyDescent="0.25">
      <c r="A1162" s="336" t="s">
        <v>15</v>
      </c>
      <c r="B1162" s="363">
        <v>42223</v>
      </c>
      <c r="C1162" s="364">
        <v>0.39097222222222222</v>
      </c>
      <c r="D1162" s="365">
        <v>855840</v>
      </c>
      <c r="E1162" s="354"/>
      <c r="F1162" s="355"/>
    </row>
    <row r="1163" spans="1:6" x14ac:dyDescent="0.25">
      <c r="A1163" s="336" t="s">
        <v>15</v>
      </c>
      <c r="B1163" s="363">
        <v>42224</v>
      </c>
      <c r="C1163" s="364">
        <v>0.3840277777777778</v>
      </c>
      <c r="D1163" s="365">
        <v>861530</v>
      </c>
      <c r="E1163" s="354"/>
      <c r="F1163" s="355"/>
    </row>
    <row r="1164" spans="1:6" x14ac:dyDescent="0.25">
      <c r="A1164" s="336" t="s">
        <v>15</v>
      </c>
      <c r="B1164" s="363">
        <v>42226</v>
      </c>
      <c r="C1164" s="364">
        <v>0.57638888888888895</v>
      </c>
      <c r="D1164" s="365">
        <v>879500</v>
      </c>
      <c r="E1164" s="354"/>
      <c r="F1164" s="355"/>
    </row>
    <row r="1165" spans="1:6" x14ac:dyDescent="0.25">
      <c r="A1165" s="336" t="s">
        <v>15</v>
      </c>
      <c r="B1165" s="363">
        <v>42228</v>
      </c>
      <c r="C1165" s="364">
        <v>0.34722222222222227</v>
      </c>
      <c r="D1165" s="365">
        <v>914730</v>
      </c>
      <c r="E1165" s="354"/>
      <c r="F1165" s="355"/>
    </row>
    <row r="1166" spans="1:6" x14ac:dyDescent="0.25">
      <c r="A1166" s="366" t="s">
        <v>15</v>
      </c>
      <c r="B1166" s="367">
        <v>42229</v>
      </c>
      <c r="C1166" s="368">
        <v>0.38055555555555554</v>
      </c>
      <c r="D1166" s="369">
        <v>926130</v>
      </c>
      <c r="E1166" s="354"/>
      <c r="F1166" s="355"/>
    </row>
    <row r="1167" spans="1:6" x14ac:dyDescent="0.25">
      <c r="A1167" s="336" t="s">
        <v>15</v>
      </c>
      <c r="B1167" s="363">
        <v>42230</v>
      </c>
      <c r="C1167" s="364">
        <v>0.44166666666666665</v>
      </c>
      <c r="D1167" s="365">
        <v>946610</v>
      </c>
      <c r="E1167" s="354"/>
      <c r="F1167" s="355"/>
    </row>
    <row r="1168" spans="1:6" x14ac:dyDescent="0.25">
      <c r="A1168" s="336" t="s">
        <v>15</v>
      </c>
      <c r="B1168" s="363">
        <v>42233</v>
      </c>
      <c r="C1168" s="364">
        <v>0.41736111111111113</v>
      </c>
      <c r="D1168" s="365">
        <v>996670</v>
      </c>
      <c r="E1168" s="354"/>
      <c r="F1168" s="355"/>
    </row>
    <row r="1169" spans="1:6" x14ac:dyDescent="0.25">
      <c r="A1169" s="336" t="s">
        <v>15</v>
      </c>
      <c r="B1169" s="363">
        <v>42235</v>
      </c>
      <c r="C1169" s="364">
        <v>0.55694444444444446</v>
      </c>
      <c r="D1169" s="365">
        <v>1029590</v>
      </c>
      <c r="E1169" s="354"/>
      <c r="F1169" s="355"/>
    </row>
    <row r="1170" spans="1:6" x14ac:dyDescent="0.25">
      <c r="A1170" s="336" t="s">
        <v>15</v>
      </c>
      <c r="B1170" s="363">
        <v>42237</v>
      </c>
      <c r="C1170" s="364">
        <v>0.55208333333333337</v>
      </c>
      <c r="D1170" s="365">
        <v>1048650</v>
      </c>
      <c r="E1170" s="354"/>
      <c r="F1170" s="355"/>
    </row>
    <row r="1171" spans="1:6" x14ac:dyDescent="0.25">
      <c r="A1171" s="336" t="s">
        <v>15</v>
      </c>
      <c r="B1171" s="363">
        <v>42240</v>
      </c>
      <c r="C1171" s="364">
        <v>0.6875</v>
      </c>
      <c r="D1171" s="369">
        <v>1098640</v>
      </c>
      <c r="E1171" s="354"/>
      <c r="F1171" s="355"/>
    </row>
    <row r="1172" spans="1:6" x14ac:dyDescent="0.25">
      <c r="A1172" s="336" t="s">
        <v>15</v>
      </c>
      <c r="B1172" s="363">
        <v>42242</v>
      </c>
      <c r="C1172" s="364">
        <v>0.32708333333333334</v>
      </c>
      <c r="D1172" s="365">
        <v>1071410</v>
      </c>
      <c r="E1172" s="354"/>
      <c r="F1172" s="355"/>
    </row>
    <row r="1173" spans="1:6" x14ac:dyDescent="0.25">
      <c r="A1173" s="336" t="s">
        <v>15</v>
      </c>
      <c r="B1173" s="363">
        <v>42244</v>
      </c>
      <c r="C1173" s="364">
        <v>0.3263888888888889</v>
      </c>
      <c r="D1173" s="365">
        <v>1116060</v>
      </c>
      <c r="E1173" s="354"/>
      <c r="F1173" s="355"/>
    </row>
    <row r="1174" spans="1:6" x14ac:dyDescent="0.25">
      <c r="A1174" s="336" t="s">
        <v>15</v>
      </c>
      <c r="B1174" s="363">
        <v>42249</v>
      </c>
      <c r="C1174" s="364">
        <v>0.3298611111111111</v>
      </c>
      <c r="D1174" s="365">
        <v>1207850</v>
      </c>
      <c r="E1174" s="354"/>
      <c r="F1174" s="355"/>
    </row>
    <row r="1175" spans="1:6" x14ac:dyDescent="0.25">
      <c r="A1175" s="336" t="s">
        <v>15</v>
      </c>
      <c r="B1175" s="363">
        <v>42251</v>
      </c>
      <c r="C1175" s="364">
        <v>0.3666666666666667</v>
      </c>
      <c r="D1175" s="365">
        <v>1238630</v>
      </c>
      <c r="E1175" s="354"/>
      <c r="F1175" s="355"/>
    </row>
    <row r="1176" spans="1:6" x14ac:dyDescent="0.25">
      <c r="A1176" s="336" t="s">
        <v>15</v>
      </c>
      <c r="B1176" s="363">
        <v>42254</v>
      </c>
      <c r="C1176" s="364">
        <v>0.3576388888888889</v>
      </c>
      <c r="D1176" s="365">
        <v>1269580</v>
      </c>
      <c r="E1176" s="354"/>
      <c r="F1176" s="355"/>
    </row>
    <row r="1177" spans="1:6" x14ac:dyDescent="0.25">
      <c r="A1177" s="336" t="s">
        <v>15</v>
      </c>
      <c r="B1177" s="363">
        <v>42256</v>
      </c>
      <c r="C1177" s="364">
        <v>0.35416666666666669</v>
      </c>
      <c r="D1177" s="365">
        <v>1303580</v>
      </c>
      <c r="E1177" s="354"/>
      <c r="F1177" s="355"/>
    </row>
    <row r="1178" spans="1:6" x14ac:dyDescent="0.25">
      <c r="A1178" s="336" t="s">
        <v>15</v>
      </c>
      <c r="B1178" s="363">
        <v>42258</v>
      </c>
      <c r="C1178" s="364">
        <v>0.34097222222222223</v>
      </c>
      <c r="D1178" s="365">
        <v>1339570</v>
      </c>
      <c r="E1178" s="354"/>
      <c r="F1178" s="355"/>
    </row>
    <row r="1179" spans="1:6" x14ac:dyDescent="0.25">
      <c r="A1179" s="336" t="s">
        <v>15</v>
      </c>
      <c r="B1179" s="363">
        <v>42261</v>
      </c>
      <c r="C1179" s="364">
        <v>0.35555555555555557</v>
      </c>
      <c r="D1179" s="365">
        <v>1390770</v>
      </c>
      <c r="E1179" s="354"/>
      <c r="F1179" s="355"/>
    </row>
    <row r="1180" spans="1:6" x14ac:dyDescent="0.25">
      <c r="A1180" s="336" t="s">
        <v>15</v>
      </c>
      <c r="B1180" s="363">
        <v>42263</v>
      </c>
      <c r="C1180" s="364">
        <v>0.3444444444444445</v>
      </c>
      <c r="D1180" s="365">
        <v>1424200</v>
      </c>
      <c r="E1180" s="354"/>
      <c r="F1180" s="355"/>
    </row>
    <row r="1181" spans="1:6" x14ac:dyDescent="0.25">
      <c r="A1181" s="336" t="s">
        <v>15</v>
      </c>
      <c r="B1181" s="363">
        <v>42265</v>
      </c>
      <c r="C1181" s="364">
        <v>0.57986111111111105</v>
      </c>
      <c r="D1181" s="365">
        <v>1429480</v>
      </c>
      <c r="E1181" s="354"/>
      <c r="F1181" s="355"/>
    </row>
    <row r="1182" spans="1:6" x14ac:dyDescent="0.25">
      <c r="A1182" s="336" t="s">
        <v>15</v>
      </c>
      <c r="B1182" s="363">
        <v>42268</v>
      </c>
      <c r="C1182" s="364">
        <v>0.65277777777777779</v>
      </c>
      <c r="D1182" s="365">
        <v>1470420</v>
      </c>
      <c r="E1182" s="354"/>
      <c r="F1182" s="355"/>
    </row>
    <row r="1183" spans="1:6" x14ac:dyDescent="0.25">
      <c r="A1183" s="336" t="s">
        <v>15</v>
      </c>
      <c r="B1183" s="363">
        <v>42270</v>
      </c>
      <c r="C1183" s="364">
        <v>0.41041666666666665</v>
      </c>
      <c r="D1183" s="365">
        <v>1479790</v>
      </c>
      <c r="E1183" s="354"/>
      <c r="F1183" s="355"/>
    </row>
    <row r="1184" spans="1:6" x14ac:dyDescent="0.25">
      <c r="A1184" s="336" t="s">
        <v>15</v>
      </c>
      <c r="B1184" s="363">
        <v>42275</v>
      </c>
      <c r="C1184" s="364">
        <v>0.4291666666666667</v>
      </c>
      <c r="D1184" s="365">
        <v>1581900</v>
      </c>
      <c r="E1184" s="354"/>
      <c r="F1184" s="355"/>
    </row>
    <row r="1185" spans="1:6" x14ac:dyDescent="0.25">
      <c r="A1185" s="336" t="s">
        <v>15</v>
      </c>
      <c r="B1185" s="363">
        <v>42277</v>
      </c>
      <c r="C1185" s="364">
        <v>0.37083333333333335</v>
      </c>
      <c r="D1185" s="365">
        <v>1625300</v>
      </c>
      <c r="E1185" s="354"/>
      <c r="F1185" s="355"/>
    </row>
    <row r="1186" spans="1:6" x14ac:dyDescent="0.25">
      <c r="A1186" s="336" t="s">
        <v>15</v>
      </c>
      <c r="B1186" s="363">
        <v>42279</v>
      </c>
      <c r="C1186" s="364">
        <v>0.64236111111111105</v>
      </c>
      <c r="D1186" s="365">
        <v>1667620</v>
      </c>
      <c r="E1186" s="354"/>
      <c r="F1186" s="355"/>
    </row>
    <row r="1187" spans="1:6" x14ac:dyDescent="0.25">
      <c r="A1187" s="336" t="s">
        <v>15</v>
      </c>
      <c r="B1187" s="363">
        <v>42282</v>
      </c>
      <c r="C1187" s="364">
        <v>0.3756944444444445</v>
      </c>
      <c r="D1187" s="365">
        <v>1712780</v>
      </c>
      <c r="E1187" s="354"/>
      <c r="F1187" s="355"/>
    </row>
    <row r="1188" spans="1:6" x14ac:dyDescent="0.25">
      <c r="A1188" s="336" t="s">
        <v>15</v>
      </c>
      <c r="B1188" s="363">
        <v>42284</v>
      </c>
      <c r="C1188" s="364">
        <v>0.36805555555555558</v>
      </c>
      <c r="D1188" s="365">
        <v>1745650</v>
      </c>
      <c r="E1188" s="354"/>
      <c r="F1188" s="355"/>
    </row>
    <row r="1189" spans="1:6" x14ac:dyDescent="0.25">
      <c r="A1189" s="336" t="s">
        <v>15</v>
      </c>
      <c r="B1189" s="363">
        <v>42286</v>
      </c>
      <c r="C1189" s="364">
        <v>0.34791666666666665</v>
      </c>
      <c r="D1189" s="365">
        <v>1784310</v>
      </c>
      <c r="E1189" s="354"/>
      <c r="F1189" s="355"/>
    </row>
    <row r="1190" spans="1:6" x14ac:dyDescent="0.25">
      <c r="A1190" s="336" t="s">
        <v>15</v>
      </c>
      <c r="B1190" s="363">
        <v>42289</v>
      </c>
      <c r="C1190" s="364">
        <v>0.36180555555555555</v>
      </c>
      <c r="D1190" s="365">
        <v>1836140</v>
      </c>
      <c r="E1190" s="354"/>
      <c r="F1190" s="355"/>
    </row>
    <row r="1191" spans="1:6" x14ac:dyDescent="0.25">
      <c r="A1191" s="336" t="s">
        <v>15</v>
      </c>
      <c r="B1191" s="363">
        <v>42291</v>
      </c>
      <c r="C1191" s="364">
        <v>0.33749999999999997</v>
      </c>
      <c r="D1191" s="365">
        <v>1868030</v>
      </c>
      <c r="E1191" s="354"/>
      <c r="F1191" s="355"/>
    </row>
    <row r="1192" spans="1:6" x14ac:dyDescent="0.25">
      <c r="A1192" s="336" t="s">
        <v>15</v>
      </c>
      <c r="B1192" s="363">
        <v>42293</v>
      </c>
      <c r="C1192" s="364">
        <v>0.44791666666666669</v>
      </c>
      <c r="D1192" s="365">
        <v>1891310</v>
      </c>
      <c r="E1192" s="354"/>
      <c r="F1192" s="355"/>
    </row>
    <row r="1193" spans="1:6" x14ac:dyDescent="0.25">
      <c r="A1193" s="336" t="s">
        <v>15</v>
      </c>
      <c r="B1193" s="363">
        <v>42296</v>
      </c>
      <c r="C1193" s="364">
        <v>0.5541666666666667</v>
      </c>
      <c r="D1193" s="365">
        <v>1907530</v>
      </c>
      <c r="E1193" s="354"/>
      <c r="F1193" s="355"/>
    </row>
    <row r="1194" spans="1:6" x14ac:dyDescent="0.25">
      <c r="A1194" s="336" t="s">
        <v>15</v>
      </c>
      <c r="B1194" s="363">
        <v>42300</v>
      </c>
      <c r="C1194" s="364">
        <v>0.68055555555555547</v>
      </c>
      <c r="D1194" s="365">
        <v>1959930</v>
      </c>
      <c r="E1194" s="354"/>
      <c r="F1194" s="355"/>
    </row>
    <row r="1195" spans="1:6" x14ac:dyDescent="0.25">
      <c r="A1195" s="336" t="s">
        <v>15</v>
      </c>
      <c r="B1195" s="363">
        <v>42303</v>
      </c>
      <c r="C1195" s="364">
        <v>0.37013888888888885</v>
      </c>
      <c r="D1195" s="365">
        <v>2005870</v>
      </c>
      <c r="E1195" s="354"/>
      <c r="F1195" s="355"/>
    </row>
    <row r="1196" spans="1:6" x14ac:dyDescent="0.25">
      <c r="A1196" s="336" t="s">
        <v>15</v>
      </c>
      <c r="B1196" s="363">
        <v>42305</v>
      </c>
      <c r="C1196" s="364">
        <v>0.46111111111111108</v>
      </c>
      <c r="D1196" s="365">
        <v>2041756</v>
      </c>
      <c r="E1196" s="354"/>
      <c r="F1196" s="355"/>
    </row>
    <row r="1197" spans="1:6" x14ac:dyDescent="0.25">
      <c r="A1197" s="336" t="s">
        <v>15</v>
      </c>
      <c r="B1197" s="363">
        <v>42307</v>
      </c>
      <c r="C1197" s="364">
        <v>0.55694444444444446</v>
      </c>
      <c r="D1197" s="365">
        <v>2083590</v>
      </c>
      <c r="E1197" s="354"/>
      <c r="F1197" s="355"/>
    </row>
    <row r="1198" spans="1:6" x14ac:dyDescent="0.25">
      <c r="A1198" s="336" t="s">
        <v>15</v>
      </c>
      <c r="B1198" s="363">
        <v>42310</v>
      </c>
      <c r="C1198" s="364">
        <v>0.3972222222222222</v>
      </c>
      <c r="D1198" s="365">
        <v>2128990</v>
      </c>
      <c r="E1198" s="354"/>
      <c r="F1198" s="355"/>
    </row>
    <row r="1199" spans="1:6" x14ac:dyDescent="0.25">
      <c r="A1199" s="336" t="s">
        <v>15</v>
      </c>
      <c r="B1199" s="363">
        <v>42312</v>
      </c>
      <c r="C1199" s="364">
        <v>0.38958333333333334</v>
      </c>
      <c r="D1199" s="365">
        <v>2159190</v>
      </c>
      <c r="E1199" s="354"/>
      <c r="F1199" s="355"/>
    </row>
    <row r="1200" spans="1:6" x14ac:dyDescent="0.25">
      <c r="A1200" s="336" t="s">
        <v>15</v>
      </c>
      <c r="B1200" s="363">
        <v>42317</v>
      </c>
      <c r="C1200" s="364">
        <v>0.6430555555555556</v>
      </c>
      <c r="D1200" s="365">
        <v>2237180</v>
      </c>
      <c r="E1200" s="354"/>
      <c r="F1200" s="355"/>
    </row>
    <row r="1201" spans="1:6" x14ac:dyDescent="0.25">
      <c r="A1201" s="336" t="s">
        <v>15</v>
      </c>
      <c r="B1201" s="363">
        <v>42319</v>
      </c>
      <c r="C1201" s="364">
        <v>0.3347222222222222</v>
      </c>
      <c r="D1201" s="365">
        <v>2261880</v>
      </c>
      <c r="E1201" s="354"/>
      <c r="F1201" s="355"/>
    </row>
    <row r="1202" spans="1:6" x14ac:dyDescent="0.25">
      <c r="A1202" s="336" t="s">
        <v>15</v>
      </c>
      <c r="B1202" s="363">
        <v>42321</v>
      </c>
      <c r="C1202" s="364">
        <v>0.32361111111111113</v>
      </c>
      <c r="D1202" s="365">
        <v>2294530</v>
      </c>
      <c r="E1202" s="354"/>
      <c r="F1202" s="355"/>
    </row>
    <row r="1203" spans="1:6" x14ac:dyDescent="0.25">
      <c r="A1203" s="336" t="s">
        <v>15</v>
      </c>
      <c r="B1203" s="363">
        <v>42324</v>
      </c>
      <c r="C1203" s="364">
        <v>0.47916666666666669</v>
      </c>
      <c r="D1203" s="365">
        <v>2335760</v>
      </c>
      <c r="E1203" s="354"/>
      <c r="F1203" s="355"/>
    </row>
    <row r="1204" spans="1:6" x14ac:dyDescent="0.25">
      <c r="A1204" s="336" t="s">
        <v>15</v>
      </c>
      <c r="B1204" s="363">
        <v>42326</v>
      </c>
      <c r="C1204" s="364">
        <v>0.59236111111111112</v>
      </c>
      <c r="D1204" s="365">
        <v>2365140</v>
      </c>
      <c r="E1204" s="354"/>
      <c r="F1204" s="355"/>
    </row>
    <row r="1205" spans="1:6" x14ac:dyDescent="0.25">
      <c r="A1205" s="336" t="s">
        <v>15</v>
      </c>
      <c r="B1205" s="363">
        <v>42328</v>
      </c>
      <c r="C1205" s="364">
        <v>0.35000000000000003</v>
      </c>
      <c r="D1205" s="365">
        <v>2386960</v>
      </c>
      <c r="E1205" s="354"/>
      <c r="F1205" s="355"/>
    </row>
    <row r="1206" spans="1:6" x14ac:dyDescent="0.25">
      <c r="A1206" s="336" t="s">
        <v>15</v>
      </c>
      <c r="B1206" s="363">
        <v>42331</v>
      </c>
      <c r="C1206" s="364">
        <v>0.40486111111111112</v>
      </c>
      <c r="D1206" s="365">
        <v>2438550</v>
      </c>
      <c r="E1206" s="354"/>
      <c r="F1206" s="355"/>
    </row>
    <row r="1207" spans="1:6" x14ac:dyDescent="0.25">
      <c r="A1207" s="336" t="s">
        <v>15</v>
      </c>
      <c r="B1207" s="363">
        <v>42333</v>
      </c>
      <c r="C1207" s="364">
        <v>0.33333333333333331</v>
      </c>
      <c r="D1207" s="365">
        <v>2471480</v>
      </c>
      <c r="E1207" s="354"/>
      <c r="F1207" s="355"/>
    </row>
    <row r="1208" spans="1:6" x14ac:dyDescent="0.25">
      <c r="A1208" s="336" t="s">
        <v>15</v>
      </c>
      <c r="B1208" s="363">
        <v>42338</v>
      </c>
      <c r="C1208" s="364">
        <v>0.5444444444444444</v>
      </c>
      <c r="D1208" s="365">
        <v>2556840</v>
      </c>
      <c r="E1208" s="354"/>
      <c r="F1208" s="355"/>
    </row>
    <row r="1209" spans="1:6" x14ac:dyDescent="0.25">
      <c r="A1209" s="336" t="s">
        <v>15</v>
      </c>
      <c r="B1209" s="363">
        <v>42342</v>
      </c>
      <c r="C1209" s="364">
        <v>0.55555555555555558</v>
      </c>
      <c r="D1209" s="365">
        <v>2643760</v>
      </c>
      <c r="E1209" s="354"/>
      <c r="F1209" s="355"/>
    </row>
    <row r="1210" spans="1:6" x14ac:dyDescent="0.25">
      <c r="A1210" s="336" t="s">
        <v>15</v>
      </c>
      <c r="B1210" s="363">
        <v>42345</v>
      </c>
      <c r="C1210" s="364">
        <v>0.61458333333333337</v>
      </c>
      <c r="D1210" s="365">
        <v>2708340</v>
      </c>
      <c r="E1210" s="354"/>
      <c r="F1210" s="355"/>
    </row>
    <row r="1211" spans="1:6" x14ac:dyDescent="0.25">
      <c r="A1211" s="336" t="s">
        <v>15</v>
      </c>
      <c r="B1211" s="363">
        <v>42347</v>
      </c>
      <c r="C1211" s="364">
        <v>0.47152777777777777</v>
      </c>
      <c r="D1211" s="365">
        <v>2745030</v>
      </c>
      <c r="E1211" s="354"/>
      <c r="F1211" s="355"/>
    </row>
    <row r="1212" spans="1:6" x14ac:dyDescent="0.25">
      <c r="A1212" s="336" t="s">
        <v>15</v>
      </c>
      <c r="B1212" s="363">
        <v>42349</v>
      </c>
      <c r="C1212" s="364">
        <v>0.46111111111111108</v>
      </c>
      <c r="D1212" s="365">
        <v>2787620</v>
      </c>
      <c r="E1212" s="354"/>
      <c r="F1212" s="355"/>
    </row>
    <row r="1213" spans="1:6" x14ac:dyDescent="0.25">
      <c r="A1213" s="336" t="s">
        <v>15</v>
      </c>
      <c r="B1213" s="363">
        <v>42352</v>
      </c>
      <c r="C1213" s="364">
        <v>0.3666666666666667</v>
      </c>
      <c r="D1213" s="365">
        <v>2846040</v>
      </c>
      <c r="E1213" s="354"/>
      <c r="F1213" s="355"/>
    </row>
    <row r="1214" spans="1:6" x14ac:dyDescent="0.25">
      <c r="A1214" s="336" t="s">
        <v>15</v>
      </c>
      <c r="B1214" s="363">
        <v>42354</v>
      </c>
      <c r="C1214" s="364">
        <v>0.35902777777777778</v>
      </c>
      <c r="D1214" s="365">
        <v>2877710</v>
      </c>
      <c r="E1214" s="354"/>
      <c r="F1214" s="355"/>
    </row>
    <row r="1215" spans="1:6" x14ac:dyDescent="0.25">
      <c r="A1215" s="336" t="s">
        <v>15</v>
      </c>
      <c r="B1215" s="363">
        <v>42356</v>
      </c>
      <c r="C1215" s="364">
        <v>0.34375</v>
      </c>
      <c r="D1215" s="365">
        <v>2914250</v>
      </c>
      <c r="E1215" s="354"/>
      <c r="F1215" s="355"/>
    </row>
    <row r="1216" spans="1:6" x14ac:dyDescent="0.25">
      <c r="A1216" s="336" t="s">
        <v>15</v>
      </c>
      <c r="B1216" s="363">
        <v>42359</v>
      </c>
      <c r="C1216" s="364">
        <v>0.38541666666666669</v>
      </c>
      <c r="D1216" s="365">
        <v>2965950</v>
      </c>
      <c r="E1216" s="354"/>
      <c r="F1216" s="355"/>
    </row>
    <row r="1217" spans="1:6" x14ac:dyDescent="0.25">
      <c r="A1217" s="336" t="s">
        <v>15</v>
      </c>
      <c r="B1217" s="363">
        <v>42361</v>
      </c>
      <c r="C1217" s="364">
        <v>0.66180555555555554</v>
      </c>
      <c r="D1217" s="369">
        <v>3007680</v>
      </c>
      <c r="E1217" s="354"/>
      <c r="F1217" s="355"/>
    </row>
    <row r="1218" spans="1:6" x14ac:dyDescent="0.25">
      <c r="A1218" s="336" t="s">
        <v>15</v>
      </c>
      <c r="B1218" s="363">
        <v>42366</v>
      </c>
      <c r="C1218" s="364">
        <v>0.54166666666666663</v>
      </c>
      <c r="D1218" s="365">
        <v>3077930</v>
      </c>
      <c r="E1218" s="354"/>
      <c r="F1218" s="355"/>
    </row>
    <row r="1219" spans="1:6" x14ac:dyDescent="0.25">
      <c r="A1219" s="336" t="s">
        <v>15</v>
      </c>
      <c r="B1219" s="363">
        <v>42368</v>
      </c>
      <c r="C1219" s="364">
        <v>0.4465277777777778</v>
      </c>
      <c r="D1219" s="365">
        <v>3108150</v>
      </c>
      <c r="E1219" s="354"/>
      <c r="F1219" s="355"/>
    </row>
    <row r="1220" spans="1:6" x14ac:dyDescent="0.25">
      <c r="A1220" s="336" t="s">
        <v>15</v>
      </c>
      <c r="B1220" s="363">
        <v>42373</v>
      </c>
      <c r="C1220" s="364">
        <v>0.37291666666666662</v>
      </c>
      <c r="D1220" s="365">
        <v>3191230</v>
      </c>
      <c r="E1220" s="354"/>
      <c r="F1220" s="355"/>
    </row>
    <row r="1221" spans="1:6" x14ac:dyDescent="0.25">
      <c r="A1221" s="366" t="s">
        <v>15</v>
      </c>
      <c r="B1221" s="367">
        <v>42375</v>
      </c>
      <c r="C1221" s="368">
        <v>0.45902777777777781</v>
      </c>
      <c r="D1221" s="369">
        <v>3226630</v>
      </c>
      <c r="E1221" s="354"/>
      <c r="F1221" s="355"/>
    </row>
    <row r="1222" spans="1:6" x14ac:dyDescent="0.25">
      <c r="A1222" s="366" t="s">
        <v>15</v>
      </c>
      <c r="B1222" s="367">
        <v>42378</v>
      </c>
      <c r="C1222" s="368">
        <v>0.61041666666666672</v>
      </c>
      <c r="D1222" s="369">
        <v>3281770</v>
      </c>
      <c r="E1222" s="354"/>
      <c r="F1222" s="355"/>
    </row>
    <row r="1223" spans="1:6" x14ac:dyDescent="0.25">
      <c r="A1223" s="336" t="s">
        <v>15</v>
      </c>
      <c r="B1223" s="363">
        <v>42380</v>
      </c>
      <c r="C1223" s="364">
        <v>0.41041666666666665</v>
      </c>
      <c r="D1223" s="365">
        <v>3314220</v>
      </c>
      <c r="E1223" s="354"/>
      <c r="F1223" s="355"/>
    </row>
    <row r="1224" spans="1:6" x14ac:dyDescent="0.25">
      <c r="A1224" s="336" t="s">
        <v>15</v>
      </c>
      <c r="B1224" s="363">
        <v>42382</v>
      </c>
      <c r="C1224" s="364">
        <v>0.39374999999999999</v>
      </c>
      <c r="D1224" s="365">
        <v>3346870</v>
      </c>
      <c r="E1224" s="354"/>
      <c r="F1224" s="355"/>
    </row>
    <row r="1225" spans="1:6" x14ac:dyDescent="0.25">
      <c r="A1225" s="336" t="s">
        <v>15</v>
      </c>
      <c r="B1225" s="363">
        <v>42384</v>
      </c>
      <c r="C1225" s="364">
        <v>0.54652777777777783</v>
      </c>
      <c r="D1225" s="365">
        <v>3379500</v>
      </c>
      <c r="E1225" s="354"/>
      <c r="F1225" s="355"/>
    </row>
    <row r="1226" spans="1:6" x14ac:dyDescent="0.25">
      <c r="A1226" s="336" t="s">
        <v>15</v>
      </c>
      <c r="B1226" s="363">
        <v>42387</v>
      </c>
      <c r="C1226" s="364">
        <v>0.61388888888888882</v>
      </c>
      <c r="D1226" s="365">
        <v>3422460</v>
      </c>
      <c r="E1226" s="354"/>
      <c r="F1226" s="355"/>
    </row>
    <row r="1227" spans="1:6" x14ac:dyDescent="0.25">
      <c r="A1227" s="336" t="s">
        <v>15</v>
      </c>
      <c r="B1227" s="363">
        <v>42391</v>
      </c>
      <c r="C1227" s="364">
        <v>0.45347222222222222</v>
      </c>
      <c r="D1227" s="365">
        <v>3478150</v>
      </c>
      <c r="E1227" s="354"/>
      <c r="F1227" s="355"/>
    </row>
    <row r="1228" spans="1:6" x14ac:dyDescent="0.25">
      <c r="A1228" s="336" t="s">
        <v>15</v>
      </c>
      <c r="B1228" s="363">
        <v>42394</v>
      </c>
      <c r="C1228" s="364">
        <v>0.65208333333333335</v>
      </c>
      <c r="D1228" s="365">
        <v>3490820</v>
      </c>
      <c r="E1228" s="354"/>
      <c r="F1228" s="355"/>
    </row>
    <row r="1229" spans="1:6" x14ac:dyDescent="0.25">
      <c r="A1229" s="336" t="s">
        <v>15</v>
      </c>
      <c r="B1229" s="363">
        <v>42396</v>
      </c>
      <c r="C1229" s="364">
        <v>0.6875</v>
      </c>
      <c r="D1229" s="365">
        <v>3490820</v>
      </c>
      <c r="E1229" s="354"/>
      <c r="F1229" s="355"/>
    </row>
    <row r="1230" spans="1:6" x14ac:dyDescent="0.25">
      <c r="A1230" s="336" t="s">
        <v>15</v>
      </c>
      <c r="B1230" s="363">
        <v>42398</v>
      </c>
      <c r="C1230" s="364">
        <v>0.39097222222222222</v>
      </c>
      <c r="D1230" s="375">
        <v>3534422</v>
      </c>
      <c r="E1230" s="354" t="s">
        <v>132</v>
      </c>
      <c r="F1230" s="355"/>
    </row>
    <row r="1231" spans="1:6" x14ac:dyDescent="0.25">
      <c r="A1231" s="336" t="s">
        <v>15</v>
      </c>
      <c r="B1231" s="363">
        <v>42412</v>
      </c>
      <c r="C1231" s="364">
        <v>0.62013888888888891</v>
      </c>
      <c r="D1231" s="365">
        <v>3551760</v>
      </c>
      <c r="E1231" s="354"/>
      <c r="F1231" s="355"/>
    </row>
    <row r="1232" spans="1:6" x14ac:dyDescent="0.25">
      <c r="A1232" s="336" t="s">
        <v>15</v>
      </c>
      <c r="B1232" s="363">
        <v>42416</v>
      </c>
      <c r="C1232" s="364">
        <v>0.47361111111111115</v>
      </c>
      <c r="D1232" s="365">
        <v>3551760</v>
      </c>
      <c r="E1232" s="354"/>
      <c r="F1232" s="355"/>
    </row>
    <row r="1233" spans="1:6" x14ac:dyDescent="0.25">
      <c r="A1233" s="336" t="s">
        <v>15</v>
      </c>
      <c r="B1233" s="363">
        <v>42419</v>
      </c>
      <c r="C1233" s="364">
        <v>0.39027777777777778</v>
      </c>
      <c r="D1233" s="365">
        <v>3593590</v>
      </c>
      <c r="E1233" s="354"/>
      <c r="F1233" s="355"/>
    </row>
    <row r="1234" spans="1:6" x14ac:dyDescent="0.25">
      <c r="A1234" s="336" t="s">
        <v>15</v>
      </c>
      <c r="B1234" s="363">
        <v>42422</v>
      </c>
      <c r="C1234" s="364">
        <v>0.41736111111111113</v>
      </c>
      <c r="D1234" s="365">
        <v>3640940</v>
      </c>
      <c r="E1234" s="354"/>
      <c r="F1234" s="355"/>
    </row>
    <row r="1235" spans="1:6" x14ac:dyDescent="0.25">
      <c r="A1235" s="336" t="s">
        <v>15</v>
      </c>
      <c r="B1235" s="363">
        <v>42424</v>
      </c>
      <c r="C1235" s="364">
        <v>0.3576388888888889</v>
      </c>
      <c r="D1235" s="365">
        <v>3672540</v>
      </c>
      <c r="E1235" s="354"/>
      <c r="F1235" s="355"/>
    </row>
    <row r="1236" spans="1:6" x14ac:dyDescent="0.25">
      <c r="A1236" s="336" t="s">
        <v>15</v>
      </c>
      <c r="B1236" s="363">
        <v>42426</v>
      </c>
      <c r="C1236" s="364">
        <v>0.37916666666666665</v>
      </c>
      <c r="D1236" s="365">
        <v>3703390</v>
      </c>
      <c r="E1236" s="354"/>
      <c r="F1236" s="355"/>
    </row>
    <row r="1237" spans="1:6" x14ac:dyDescent="0.25">
      <c r="A1237" s="336" t="s">
        <v>15</v>
      </c>
      <c r="B1237" s="363">
        <v>42429</v>
      </c>
      <c r="C1237" s="364">
        <v>0.40972222222222227</v>
      </c>
      <c r="D1237" s="365">
        <v>3748910</v>
      </c>
      <c r="E1237" s="354"/>
      <c r="F1237" s="355"/>
    </row>
    <row r="1238" spans="1:6" x14ac:dyDescent="0.25">
      <c r="A1238" s="336" t="s">
        <v>15</v>
      </c>
      <c r="B1238" s="363">
        <v>42431</v>
      </c>
      <c r="C1238" s="364">
        <v>0.44513888888888892</v>
      </c>
      <c r="D1238" s="365">
        <v>3781350</v>
      </c>
      <c r="E1238" s="354"/>
      <c r="F1238" s="355"/>
    </row>
    <row r="1239" spans="1:6" x14ac:dyDescent="0.25">
      <c r="A1239" s="336" t="s">
        <v>15</v>
      </c>
      <c r="B1239" s="363">
        <v>42433</v>
      </c>
      <c r="C1239" s="364">
        <v>0.63680555555555551</v>
      </c>
      <c r="D1239" s="365">
        <v>3823810</v>
      </c>
      <c r="E1239" s="354"/>
      <c r="F1239" s="355"/>
    </row>
    <row r="1240" spans="1:6" x14ac:dyDescent="0.25">
      <c r="A1240" s="336" t="s">
        <v>15</v>
      </c>
      <c r="B1240" s="363">
        <v>42436</v>
      </c>
      <c r="C1240" s="364">
        <v>0.3888888888888889</v>
      </c>
      <c r="D1240" s="365">
        <v>3874020</v>
      </c>
      <c r="E1240" s="354"/>
      <c r="F1240" s="355"/>
    </row>
    <row r="1241" spans="1:6" x14ac:dyDescent="0.25">
      <c r="A1241" s="336" t="s">
        <v>15</v>
      </c>
      <c r="B1241" s="363">
        <v>42438</v>
      </c>
      <c r="C1241" s="364">
        <v>0.40277777777777773</v>
      </c>
      <c r="D1241" s="365">
        <v>3904030</v>
      </c>
      <c r="E1241" s="354"/>
      <c r="F1241" s="355"/>
    </row>
    <row r="1242" spans="1:6" x14ac:dyDescent="0.25">
      <c r="A1242" s="336" t="s">
        <v>15</v>
      </c>
      <c r="B1242" s="363">
        <v>42440</v>
      </c>
      <c r="C1242" s="364">
        <v>0.3520833333333333</v>
      </c>
      <c r="D1242" s="365">
        <v>3940220</v>
      </c>
      <c r="E1242" s="354"/>
      <c r="F1242" s="355"/>
    </row>
    <row r="1243" spans="1:6" x14ac:dyDescent="0.25">
      <c r="A1243" s="336" t="s">
        <v>15</v>
      </c>
      <c r="B1243" s="363">
        <v>42443</v>
      </c>
      <c r="C1243" s="364">
        <v>0.3888888888888889</v>
      </c>
      <c r="D1243" s="365">
        <v>3988740</v>
      </c>
      <c r="E1243" s="354"/>
      <c r="F1243" s="355"/>
    </row>
    <row r="1244" spans="1:6" x14ac:dyDescent="0.25">
      <c r="A1244" s="336" t="s">
        <v>15</v>
      </c>
      <c r="B1244" s="363">
        <v>42446</v>
      </c>
      <c r="C1244" s="364">
        <v>0.47638888888888892</v>
      </c>
      <c r="D1244" s="365">
        <v>4042690</v>
      </c>
      <c r="E1244" s="354"/>
      <c r="F1244" s="355"/>
    </row>
    <row r="1245" spans="1:6" x14ac:dyDescent="0.25">
      <c r="A1245" s="336" t="s">
        <v>15</v>
      </c>
      <c r="B1245" s="363">
        <v>42450</v>
      </c>
      <c r="C1245" s="364">
        <v>0.44305555555555554</v>
      </c>
      <c r="D1245" s="365">
        <v>4112810</v>
      </c>
      <c r="E1245" s="354"/>
      <c r="F1245" s="355"/>
    </row>
    <row r="1246" spans="1:6" x14ac:dyDescent="0.25">
      <c r="A1246" s="336" t="s">
        <v>15</v>
      </c>
      <c r="B1246" s="363">
        <v>42453</v>
      </c>
      <c r="C1246" s="364">
        <v>0.62222222222222223</v>
      </c>
      <c r="D1246" s="365">
        <v>4158250</v>
      </c>
      <c r="E1246" s="354"/>
      <c r="F1246" s="355"/>
    </row>
    <row r="1247" spans="1:6" x14ac:dyDescent="0.25">
      <c r="A1247" s="336" t="s">
        <v>15</v>
      </c>
      <c r="B1247" s="363">
        <v>42457</v>
      </c>
      <c r="C1247" s="364">
        <v>0.67361111111111116</v>
      </c>
      <c r="D1247" s="365">
        <v>4195890</v>
      </c>
      <c r="E1247" s="354"/>
      <c r="F1247" s="355"/>
    </row>
    <row r="1248" spans="1:6" x14ac:dyDescent="0.25">
      <c r="A1248" s="336" t="s">
        <v>15</v>
      </c>
      <c r="B1248" s="363">
        <v>42459</v>
      </c>
      <c r="C1248" s="364">
        <v>0.44930555555555557</v>
      </c>
      <c r="D1248" s="365">
        <v>4232730</v>
      </c>
      <c r="E1248" s="354"/>
      <c r="F1248" s="355"/>
    </row>
    <row r="1249" spans="1:6" x14ac:dyDescent="0.25">
      <c r="A1249" s="336" t="s">
        <v>14</v>
      </c>
      <c r="B1249" s="363">
        <v>42170</v>
      </c>
      <c r="C1249" s="364">
        <v>0.64930555555555558</v>
      </c>
      <c r="D1249" s="365">
        <v>378290</v>
      </c>
      <c r="E1249" s="354"/>
      <c r="F1249" s="355"/>
    </row>
    <row r="1250" spans="1:6" x14ac:dyDescent="0.25">
      <c r="A1250" s="366" t="s">
        <v>14</v>
      </c>
      <c r="B1250" s="367">
        <v>42174</v>
      </c>
      <c r="C1250" s="368">
        <v>0.51041666666666663</v>
      </c>
      <c r="D1250" s="369">
        <v>378940</v>
      </c>
      <c r="E1250" s="354"/>
      <c r="F1250" s="355"/>
    </row>
    <row r="1251" spans="1:6" x14ac:dyDescent="0.25">
      <c r="A1251" s="366" t="s">
        <v>14</v>
      </c>
      <c r="B1251" s="367">
        <v>42174</v>
      </c>
      <c r="C1251" s="368">
        <v>0.58333333333333337</v>
      </c>
      <c r="D1251" s="369">
        <v>378940</v>
      </c>
      <c r="E1251" s="354" t="s">
        <v>124</v>
      </c>
      <c r="F1251" s="355"/>
    </row>
    <row r="1252" spans="1:6" x14ac:dyDescent="0.25">
      <c r="A1252" s="336" t="s">
        <v>14</v>
      </c>
      <c r="B1252" s="363">
        <v>42175</v>
      </c>
      <c r="C1252" s="364">
        <v>0.4145833333333333</v>
      </c>
      <c r="D1252" s="365">
        <v>388590</v>
      </c>
      <c r="E1252" s="354"/>
      <c r="F1252" s="355"/>
    </row>
    <row r="1253" spans="1:6" x14ac:dyDescent="0.25">
      <c r="A1253" s="336" t="s">
        <v>14</v>
      </c>
      <c r="B1253" s="363">
        <v>42177</v>
      </c>
      <c r="C1253" s="364">
        <v>0.51041666666666663</v>
      </c>
      <c r="D1253" s="365">
        <v>412580</v>
      </c>
      <c r="E1253" s="354"/>
      <c r="F1253" s="355"/>
    </row>
    <row r="1254" spans="1:6" x14ac:dyDescent="0.25">
      <c r="A1254" s="336" t="s">
        <v>14</v>
      </c>
      <c r="B1254" s="363">
        <v>42178</v>
      </c>
      <c r="C1254" s="364">
        <v>0.61805555555555558</v>
      </c>
      <c r="D1254" s="365">
        <v>424790</v>
      </c>
      <c r="E1254" s="354"/>
      <c r="F1254" s="355"/>
    </row>
    <row r="1255" spans="1:6" x14ac:dyDescent="0.25">
      <c r="A1255" s="336" t="s">
        <v>14</v>
      </c>
      <c r="B1255" s="363">
        <v>42179</v>
      </c>
      <c r="C1255" s="364">
        <v>0.4513888888888889</v>
      </c>
      <c r="D1255" s="365">
        <v>434580</v>
      </c>
      <c r="E1255" s="354"/>
      <c r="F1255" s="355"/>
    </row>
    <row r="1256" spans="1:6" x14ac:dyDescent="0.25">
      <c r="A1256" s="336" t="s">
        <v>14</v>
      </c>
      <c r="B1256" s="363">
        <v>42183</v>
      </c>
      <c r="C1256" s="364">
        <v>0.80902777777777779</v>
      </c>
      <c r="D1256" s="365">
        <v>437800</v>
      </c>
      <c r="E1256" s="354"/>
      <c r="F1256" s="355"/>
    </row>
    <row r="1257" spans="1:6" x14ac:dyDescent="0.25">
      <c r="A1257" s="336" t="s">
        <v>14</v>
      </c>
      <c r="B1257" s="363">
        <v>42184</v>
      </c>
      <c r="C1257" s="364">
        <v>0.73125000000000007</v>
      </c>
      <c r="D1257" s="365">
        <v>448150</v>
      </c>
      <c r="E1257" s="354"/>
      <c r="F1257" s="355"/>
    </row>
    <row r="1258" spans="1:6" x14ac:dyDescent="0.25">
      <c r="A1258" s="336" t="s">
        <v>14</v>
      </c>
      <c r="B1258" s="363">
        <v>42185</v>
      </c>
      <c r="C1258" s="364">
        <v>0.69236111111111109</v>
      </c>
      <c r="D1258" s="365">
        <v>459440</v>
      </c>
      <c r="E1258" s="354"/>
      <c r="F1258" s="355"/>
    </row>
    <row r="1259" spans="1:6" x14ac:dyDescent="0.25">
      <c r="A1259" s="336" t="s">
        <v>14</v>
      </c>
      <c r="B1259" s="363">
        <v>42186</v>
      </c>
      <c r="C1259" s="364">
        <v>0.39583333333333331</v>
      </c>
      <c r="D1259" s="365">
        <v>468290</v>
      </c>
      <c r="E1259" s="354"/>
      <c r="F1259" s="355"/>
    </row>
    <row r="1260" spans="1:6" x14ac:dyDescent="0.25">
      <c r="A1260" s="336" t="s">
        <v>14</v>
      </c>
      <c r="B1260" s="363">
        <v>42187</v>
      </c>
      <c r="C1260" s="364">
        <v>0.66666666666666663</v>
      </c>
      <c r="D1260" s="365">
        <v>481710</v>
      </c>
      <c r="E1260" s="354"/>
      <c r="F1260" s="355"/>
    </row>
    <row r="1261" spans="1:6" x14ac:dyDescent="0.25">
      <c r="A1261" s="370" t="s">
        <v>14</v>
      </c>
      <c r="B1261" s="371">
        <v>42198</v>
      </c>
      <c r="C1261" s="372">
        <v>0.83333333333333337</v>
      </c>
      <c r="D1261" s="373">
        <v>481710</v>
      </c>
      <c r="E1261" s="374" t="s">
        <v>127</v>
      </c>
      <c r="F1261" s="355"/>
    </row>
    <row r="1262" spans="1:6" x14ac:dyDescent="0.25">
      <c r="A1262" s="366" t="s">
        <v>14</v>
      </c>
      <c r="B1262" s="367">
        <v>42198</v>
      </c>
      <c r="C1262" s="366"/>
      <c r="D1262" s="369">
        <v>481710</v>
      </c>
      <c r="E1262" s="361" t="s">
        <v>126</v>
      </c>
      <c r="F1262" s="355"/>
    </row>
    <row r="1263" spans="1:6" x14ac:dyDescent="0.25">
      <c r="A1263" s="366" t="s">
        <v>14</v>
      </c>
      <c r="B1263" s="367">
        <v>42200</v>
      </c>
      <c r="C1263" s="368">
        <v>0.70833333333333337</v>
      </c>
      <c r="D1263" s="369">
        <v>495940</v>
      </c>
      <c r="E1263" s="361" t="s">
        <v>129</v>
      </c>
      <c r="F1263" s="355"/>
    </row>
    <row r="1264" spans="1:6" x14ac:dyDescent="0.25">
      <c r="A1264" s="336" t="s">
        <v>14</v>
      </c>
      <c r="B1264" s="363">
        <v>42202</v>
      </c>
      <c r="C1264" s="368">
        <v>0.60625000000000007</v>
      </c>
      <c r="D1264" s="365">
        <v>495940</v>
      </c>
      <c r="E1264" s="354"/>
      <c r="F1264" s="355"/>
    </row>
    <row r="1265" spans="1:6" x14ac:dyDescent="0.25">
      <c r="A1265" s="336" t="s">
        <v>14</v>
      </c>
      <c r="B1265" s="363">
        <v>42204</v>
      </c>
      <c r="C1265" s="364">
        <v>0.7104166666666667</v>
      </c>
      <c r="D1265" s="365">
        <v>517340</v>
      </c>
      <c r="E1265" s="354"/>
      <c r="F1265" s="355"/>
    </row>
    <row r="1266" spans="1:6" x14ac:dyDescent="0.25">
      <c r="A1266" s="366" t="s">
        <v>14</v>
      </c>
      <c r="B1266" s="367">
        <v>42205</v>
      </c>
      <c r="C1266" s="368">
        <v>0.37291666666666662</v>
      </c>
      <c r="D1266" s="369">
        <v>514960</v>
      </c>
      <c r="E1266" s="354"/>
      <c r="F1266" s="355"/>
    </row>
    <row r="1267" spans="1:6" x14ac:dyDescent="0.25">
      <c r="A1267" s="336" t="s">
        <v>14</v>
      </c>
      <c r="B1267" s="363">
        <v>42207</v>
      </c>
      <c r="C1267" s="364">
        <v>0.6479166666666667</v>
      </c>
      <c r="D1267" s="365">
        <v>535580</v>
      </c>
      <c r="E1267" s="354"/>
      <c r="F1267" s="355"/>
    </row>
    <row r="1268" spans="1:6" x14ac:dyDescent="0.25">
      <c r="A1268" s="336" t="s">
        <v>14</v>
      </c>
      <c r="B1268" s="363">
        <v>42209</v>
      </c>
      <c r="C1268" s="364">
        <v>0.43611111111111112</v>
      </c>
      <c r="D1268" s="365">
        <v>554780</v>
      </c>
      <c r="E1268" s="354"/>
      <c r="F1268" s="355"/>
    </row>
    <row r="1269" spans="1:6" x14ac:dyDescent="0.25">
      <c r="A1269" s="336" t="s">
        <v>14</v>
      </c>
      <c r="B1269" s="363">
        <v>42212</v>
      </c>
      <c r="C1269" s="364">
        <v>0.38194444444444442</v>
      </c>
      <c r="D1269" s="365">
        <v>578920</v>
      </c>
      <c r="E1269" s="354"/>
      <c r="F1269" s="355"/>
    </row>
    <row r="1270" spans="1:6" x14ac:dyDescent="0.25">
      <c r="A1270" s="336" t="s">
        <v>14</v>
      </c>
      <c r="B1270" s="363">
        <v>42214</v>
      </c>
      <c r="C1270" s="364">
        <v>0.65138888888888891</v>
      </c>
      <c r="D1270" s="365">
        <v>588940</v>
      </c>
      <c r="E1270" s="354"/>
      <c r="F1270" s="355"/>
    </row>
    <row r="1271" spans="1:6" x14ac:dyDescent="0.25">
      <c r="A1271" s="336" t="s">
        <v>14</v>
      </c>
      <c r="B1271" s="363">
        <v>42216</v>
      </c>
      <c r="C1271" s="364">
        <v>0.50902777777777775</v>
      </c>
      <c r="D1271" s="365">
        <v>608740</v>
      </c>
      <c r="E1271" s="354"/>
      <c r="F1271" s="355"/>
    </row>
    <row r="1272" spans="1:6" x14ac:dyDescent="0.25">
      <c r="A1272" s="336" t="s">
        <v>14</v>
      </c>
      <c r="B1272" s="363">
        <v>42219</v>
      </c>
      <c r="C1272" s="364">
        <v>0.49791666666666662</v>
      </c>
      <c r="D1272" s="365">
        <v>609820</v>
      </c>
      <c r="E1272" s="354"/>
      <c r="F1272" s="355"/>
    </row>
    <row r="1273" spans="1:6" x14ac:dyDescent="0.25">
      <c r="A1273" s="336" t="s">
        <v>14</v>
      </c>
      <c r="B1273" s="363">
        <v>42223</v>
      </c>
      <c r="C1273" s="364">
        <v>0.64444444444444449</v>
      </c>
      <c r="D1273" s="365">
        <v>620570</v>
      </c>
      <c r="E1273" s="354"/>
      <c r="F1273" s="355"/>
    </row>
    <row r="1274" spans="1:6" x14ac:dyDescent="0.25">
      <c r="A1274" s="336" t="s">
        <v>14</v>
      </c>
      <c r="B1274" s="363">
        <v>42226</v>
      </c>
      <c r="C1274" s="364">
        <v>0.70138888888888884</v>
      </c>
      <c r="D1274" s="365">
        <v>636070</v>
      </c>
      <c r="E1274" s="354"/>
      <c r="F1274" s="355"/>
    </row>
    <row r="1275" spans="1:6" x14ac:dyDescent="0.25">
      <c r="A1275" s="336" t="s">
        <v>14</v>
      </c>
      <c r="B1275" s="363">
        <v>42228</v>
      </c>
      <c r="C1275" s="364">
        <v>0.35972222222222222</v>
      </c>
      <c r="D1275" s="365">
        <v>654070</v>
      </c>
      <c r="E1275" s="354"/>
      <c r="F1275" s="355"/>
    </row>
    <row r="1276" spans="1:6" x14ac:dyDescent="0.25">
      <c r="A1276" s="366" t="s">
        <v>14</v>
      </c>
      <c r="B1276" s="367">
        <v>42229</v>
      </c>
      <c r="C1276" s="368">
        <v>0.39513888888888887</v>
      </c>
      <c r="D1276" s="369">
        <v>657540</v>
      </c>
      <c r="E1276" s="354"/>
      <c r="F1276" s="355"/>
    </row>
    <row r="1277" spans="1:6" x14ac:dyDescent="0.25">
      <c r="A1277" s="336" t="s">
        <v>14</v>
      </c>
      <c r="B1277" s="363">
        <v>42230</v>
      </c>
      <c r="C1277" s="364">
        <v>0.45277777777777778</v>
      </c>
      <c r="D1277" s="365">
        <v>666970</v>
      </c>
      <c r="E1277" s="354"/>
      <c r="F1277" s="355"/>
    </row>
    <row r="1278" spans="1:6" x14ac:dyDescent="0.25">
      <c r="A1278" s="336" t="s">
        <v>14</v>
      </c>
      <c r="B1278" s="363">
        <v>42233</v>
      </c>
      <c r="C1278" s="364">
        <v>0.43611111111111112</v>
      </c>
      <c r="D1278" s="365">
        <v>701370</v>
      </c>
      <c r="E1278" s="354"/>
      <c r="F1278" s="355"/>
    </row>
    <row r="1279" spans="1:6" x14ac:dyDescent="0.25">
      <c r="A1279" s="336" t="s">
        <v>14</v>
      </c>
      <c r="B1279" s="363">
        <v>42235</v>
      </c>
      <c r="C1279" s="364">
        <v>0.56944444444444442</v>
      </c>
      <c r="D1279" s="365">
        <v>720620</v>
      </c>
      <c r="E1279" s="354"/>
      <c r="F1279" s="355"/>
    </row>
    <row r="1280" spans="1:6" x14ac:dyDescent="0.25">
      <c r="A1280" s="336" t="s">
        <v>14</v>
      </c>
      <c r="B1280" s="363">
        <v>42237</v>
      </c>
      <c r="C1280" s="364">
        <v>0.53125</v>
      </c>
      <c r="D1280" s="365">
        <v>722190</v>
      </c>
      <c r="E1280" s="354"/>
      <c r="F1280" s="355"/>
    </row>
    <row r="1281" spans="1:6" x14ac:dyDescent="0.25">
      <c r="A1281" s="336" t="s">
        <v>14</v>
      </c>
      <c r="B1281" s="363">
        <v>42240</v>
      </c>
      <c r="C1281" s="364">
        <v>0.6875</v>
      </c>
      <c r="D1281" s="365">
        <v>722190</v>
      </c>
      <c r="E1281" s="354"/>
      <c r="F1281" s="355"/>
    </row>
    <row r="1282" spans="1:6" x14ac:dyDescent="0.25">
      <c r="A1282" s="336" t="s">
        <v>14</v>
      </c>
      <c r="B1282" s="363">
        <v>42242</v>
      </c>
      <c r="C1282" s="364">
        <v>0.3354166666666667</v>
      </c>
      <c r="D1282" s="365">
        <v>739370</v>
      </c>
      <c r="E1282" s="354"/>
      <c r="F1282" s="355"/>
    </row>
    <row r="1283" spans="1:6" x14ac:dyDescent="0.25">
      <c r="A1283" s="336" t="s">
        <v>14</v>
      </c>
      <c r="B1283" s="363">
        <v>42244</v>
      </c>
      <c r="C1283" s="364">
        <v>0.33402777777777781</v>
      </c>
      <c r="D1283" s="365">
        <v>742070</v>
      </c>
      <c r="E1283" s="354"/>
      <c r="F1283" s="355"/>
    </row>
    <row r="1284" spans="1:6" x14ac:dyDescent="0.25">
      <c r="A1284" s="336" t="s">
        <v>14</v>
      </c>
      <c r="B1284" s="363">
        <v>42249</v>
      </c>
      <c r="C1284" s="364">
        <v>0.31527777777777777</v>
      </c>
      <c r="D1284" s="365">
        <v>768420</v>
      </c>
      <c r="E1284" s="354"/>
      <c r="F1284" s="355"/>
    </row>
    <row r="1285" spans="1:6" x14ac:dyDescent="0.25">
      <c r="A1285" s="336" t="s">
        <v>14</v>
      </c>
      <c r="B1285" s="363">
        <v>42251</v>
      </c>
      <c r="C1285" s="364">
        <v>0.3354166666666667</v>
      </c>
      <c r="D1285" s="365">
        <v>787190</v>
      </c>
      <c r="E1285" s="354"/>
      <c r="F1285" s="355"/>
    </row>
    <row r="1286" spans="1:6" x14ac:dyDescent="0.25">
      <c r="A1286" s="336" t="s">
        <v>14</v>
      </c>
      <c r="B1286" s="363">
        <v>42254</v>
      </c>
      <c r="C1286" s="364">
        <v>0.33194444444444443</v>
      </c>
      <c r="D1286" s="365">
        <v>815960</v>
      </c>
      <c r="E1286" s="354"/>
      <c r="F1286" s="355"/>
    </row>
    <row r="1287" spans="1:6" x14ac:dyDescent="0.25">
      <c r="A1287" s="336" t="s">
        <v>14</v>
      </c>
      <c r="B1287" s="363">
        <v>42256</v>
      </c>
      <c r="C1287" s="364">
        <v>0.3430555555555555</v>
      </c>
      <c r="D1287" s="365">
        <v>835420</v>
      </c>
      <c r="E1287" s="354"/>
      <c r="F1287" s="355"/>
    </row>
    <row r="1288" spans="1:6" x14ac:dyDescent="0.25">
      <c r="A1288" s="336" t="s">
        <v>14</v>
      </c>
      <c r="B1288" s="363">
        <v>42258</v>
      </c>
      <c r="C1288" s="364">
        <v>0.35069444444444442</v>
      </c>
      <c r="D1288" s="365">
        <v>855540</v>
      </c>
      <c r="E1288" s="354"/>
      <c r="F1288" s="355"/>
    </row>
    <row r="1289" spans="1:6" x14ac:dyDescent="0.25">
      <c r="A1289" s="336" t="s">
        <v>14</v>
      </c>
      <c r="B1289" s="363">
        <v>42261</v>
      </c>
      <c r="C1289" s="364">
        <v>0.34236111111111112</v>
      </c>
      <c r="D1289" s="365">
        <v>878960</v>
      </c>
      <c r="E1289" s="354"/>
      <c r="F1289" s="355"/>
    </row>
    <row r="1290" spans="1:6" x14ac:dyDescent="0.25">
      <c r="A1290" s="336" t="s">
        <v>14</v>
      </c>
      <c r="B1290" s="363">
        <v>42263</v>
      </c>
      <c r="C1290" s="364">
        <v>0.32847222222222222</v>
      </c>
      <c r="D1290" s="365">
        <v>896530</v>
      </c>
      <c r="E1290" s="354"/>
      <c r="F1290" s="355"/>
    </row>
    <row r="1291" spans="1:6" x14ac:dyDescent="0.25">
      <c r="A1291" s="336" t="s">
        <v>14</v>
      </c>
      <c r="B1291" s="363">
        <v>42265</v>
      </c>
      <c r="C1291" s="364">
        <v>0.56944444444444442</v>
      </c>
      <c r="D1291" s="365">
        <v>918320</v>
      </c>
      <c r="E1291" s="354"/>
      <c r="F1291" s="355"/>
    </row>
    <row r="1292" spans="1:6" x14ac:dyDescent="0.25">
      <c r="A1292" s="336" t="s">
        <v>14</v>
      </c>
      <c r="B1292" s="363">
        <v>42268</v>
      </c>
      <c r="C1292" s="364">
        <v>0.7090277777777777</v>
      </c>
      <c r="D1292" s="365">
        <v>948460</v>
      </c>
      <c r="E1292" s="354"/>
      <c r="F1292" s="355"/>
    </row>
    <row r="1293" spans="1:6" x14ac:dyDescent="0.25">
      <c r="A1293" s="336" t="s">
        <v>14</v>
      </c>
      <c r="B1293" s="363">
        <v>42270</v>
      </c>
      <c r="C1293" s="364">
        <v>0.45833333333333331</v>
      </c>
      <c r="D1293" s="365">
        <v>961020</v>
      </c>
      <c r="E1293" s="354"/>
      <c r="F1293" s="355"/>
    </row>
    <row r="1294" spans="1:6" x14ac:dyDescent="0.25">
      <c r="A1294" s="336" t="s">
        <v>14</v>
      </c>
      <c r="B1294" s="363">
        <v>42275</v>
      </c>
      <c r="C1294" s="364">
        <v>0.48958333333333331</v>
      </c>
      <c r="D1294" s="365">
        <v>1006970</v>
      </c>
      <c r="E1294" s="354"/>
      <c r="F1294" s="355"/>
    </row>
    <row r="1295" spans="1:6" x14ac:dyDescent="0.25">
      <c r="A1295" s="336" t="s">
        <v>14</v>
      </c>
      <c r="B1295" s="363">
        <v>42277</v>
      </c>
      <c r="C1295" s="364">
        <v>0.35416666666666669</v>
      </c>
      <c r="D1295" s="365">
        <v>1013450</v>
      </c>
      <c r="E1295" s="354"/>
      <c r="F1295" s="355"/>
    </row>
    <row r="1296" spans="1:6" x14ac:dyDescent="0.25">
      <c r="A1296" s="336" t="s">
        <v>14</v>
      </c>
      <c r="B1296" s="363">
        <v>42279</v>
      </c>
      <c r="C1296" s="364">
        <v>0.60138888888888886</v>
      </c>
      <c r="D1296" s="365">
        <v>1032060</v>
      </c>
      <c r="E1296" s="354"/>
      <c r="F1296" s="355"/>
    </row>
    <row r="1297" spans="1:6" x14ac:dyDescent="0.25">
      <c r="A1297" s="336" t="s">
        <v>14</v>
      </c>
      <c r="B1297" s="363">
        <v>42282</v>
      </c>
      <c r="C1297" s="364">
        <v>0.35555555555555557</v>
      </c>
      <c r="D1297" s="365">
        <v>1055360</v>
      </c>
      <c r="E1297" s="354"/>
      <c r="F1297" s="355"/>
    </row>
    <row r="1298" spans="1:6" x14ac:dyDescent="0.25">
      <c r="A1298" s="336" t="s">
        <v>14</v>
      </c>
      <c r="B1298" s="363">
        <v>42284</v>
      </c>
      <c r="C1298" s="364">
        <v>0.35902777777777778</v>
      </c>
      <c r="D1298" s="365">
        <v>1071100</v>
      </c>
      <c r="E1298" s="354"/>
      <c r="F1298" s="355"/>
    </row>
    <row r="1299" spans="1:6" x14ac:dyDescent="0.25">
      <c r="A1299" s="336" t="s">
        <v>14</v>
      </c>
      <c r="B1299" s="363">
        <v>42286</v>
      </c>
      <c r="C1299" s="364">
        <v>0.33888888888888885</v>
      </c>
      <c r="D1299" s="365">
        <v>1088980</v>
      </c>
      <c r="E1299" s="354"/>
      <c r="F1299" s="355"/>
    </row>
    <row r="1300" spans="1:6" x14ac:dyDescent="0.25">
      <c r="A1300" s="336" t="s">
        <v>14</v>
      </c>
      <c r="B1300" s="363">
        <v>42289</v>
      </c>
      <c r="C1300" s="364">
        <v>0.34930555555555554</v>
      </c>
      <c r="D1300" s="365">
        <v>1112940</v>
      </c>
      <c r="E1300" s="354"/>
      <c r="F1300" s="355"/>
    </row>
    <row r="1301" spans="1:6" x14ac:dyDescent="0.25">
      <c r="A1301" s="336" t="s">
        <v>14</v>
      </c>
      <c r="B1301" s="363">
        <v>42291</v>
      </c>
      <c r="C1301" s="364">
        <v>0.32361111111111113</v>
      </c>
      <c r="D1301" s="365">
        <v>1125830</v>
      </c>
      <c r="E1301" s="354"/>
      <c r="F1301" s="355"/>
    </row>
    <row r="1302" spans="1:6" x14ac:dyDescent="0.25">
      <c r="A1302" s="336" t="s">
        <v>14</v>
      </c>
      <c r="B1302" s="363">
        <v>42293</v>
      </c>
      <c r="C1302" s="364">
        <v>0.3430555555555555</v>
      </c>
      <c r="D1302" s="365">
        <v>1141010</v>
      </c>
      <c r="E1302" s="354"/>
      <c r="F1302" s="355"/>
    </row>
    <row r="1303" spans="1:6" x14ac:dyDescent="0.25">
      <c r="A1303" s="336" t="s">
        <v>14</v>
      </c>
      <c r="B1303" s="363">
        <v>42296</v>
      </c>
      <c r="C1303" s="364">
        <v>0.37222222222222223</v>
      </c>
      <c r="D1303" s="365">
        <v>1170840</v>
      </c>
      <c r="E1303" s="354"/>
      <c r="F1303" s="355"/>
    </row>
    <row r="1304" spans="1:6" x14ac:dyDescent="0.25">
      <c r="A1304" s="336" t="s">
        <v>14</v>
      </c>
      <c r="B1304" s="363">
        <v>42300</v>
      </c>
      <c r="C1304" s="364">
        <v>0.69444444444444453</v>
      </c>
      <c r="D1304" s="365">
        <v>1207390</v>
      </c>
      <c r="E1304" s="354"/>
      <c r="F1304" s="355"/>
    </row>
    <row r="1305" spans="1:6" x14ac:dyDescent="0.25">
      <c r="A1305" s="336" t="s">
        <v>14</v>
      </c>
      <c r="B1305" s="363">
        <v>42303</v>
      </c>
      <c r="C1305" s="364">
        <v>0.38750000000000001</v>
      </c>
      <c r="D1305" s="365">
        <v>1233790</v>
      </c>
      <c r="E1305" s="354"/>
      <c r="F1305" s="355"/>
    </row>
    <row r="1306" spans="1:6" x14ac:dyDescent="0.25">
      <c r="A1306" s="336" t="s">
        <v>14</v>
      </c>
      <c r="B1306" s="363">
        <v>42305</v>
      </c>
      <c r="C1306" s="364">
        <v>0.3979166666666667</v>
      </c>
      <c r="D1306" s="365">
        <v>1252860</v>
      </c>
      <c r="E1306" s="354"/>
      <c r="F1306" s="355"/>
    </row>
    <row r="1307" spans="1:6" x14ac:dyDescent="0.25">
      <c r="A1307" s="336" t="s">
        <v>14</v>
      </c>
      <c r="B1307" s="363">
        <v>42307</v>
      </c>
      <c r="C1307" s="364">
        <v>0.58680555555555558</v>
      </c>
      <c r="D1307" s="365">
        <v>1271710</v>
      </c>
      <c r="E1307" s="354"/>
      <c r="F1307" s="355"/>
    </row>
    <row r="1308" spans="1:6" x14ac:dyDescent="0.25">
      <c r="A1308" s="336" t="s">
        <v>14</v>
      </c>
      <c r="B1308" s="363">
        <v>42310</v>
      </c>
      <c r="C1308" s="364">
        <v>0.3659722222222222</v>
      </c>
      <c r="D1308" s="365">
        <v>1273640</v>
      </c>
      <c r="E1308" s="354"/>
      <c r="F1308" s="355"/>
    </row>
    <row r="1309" spans="1:6" x14ac:dyDescent="0.25">
      <c r="A1309" s="336" t="s">
        <v>14</v>
      </c>
      <c r="B1309" s="363">
        <v>42312</v>
      </c>
      <c r="C1309" s="364">
        <v>0.36805555555555558</v>
      </c>
      <c r="D1309" s="365">
        <v>1288370</v>
      </c>
      <c r="E1309" s="354"/>
      <c r="F1309" s="355"/>
    </row>
    <row r="1310" spans="1:6" x14ac:dyDescent="0.25">
      <c r="A1310" s="336" t="s">
        <v>14</v>
      </c>
      <c r="B1310" s="363">
        <v>42314</v>
      </c>
      <c r="C1310" s="364">
        <v>0.39374999999999999</v>
      </c>
      <c r="D1310" s="365">
        <v>1302920</v>
      </c>
      <c r="E1310" s="354"/>
      <c r="F1310" s="355"/>
    </row>
    <row r="1311" spans="1:6" x14ac:dyDescent="0.25">
      <c r="A1311" s="336" t="s">
        <v>14</v>
      </c>
      <c r="B1311" s="363">
        <v>42317</v>
      </c>
      <c r="C1311" s="364">
        <v>0.58333333333333337</v>
      </c>
      <c r="D1311" s="365">
        <v>1310990</v>
      </c>
      <c r="E1311" s="354"/>
      <c r="F1311" s="355"/>
    </row>
    <row r="1312" spans="1:6" x14ac:dyDescent="0.25">
      <c r="A1312" s="336" t="s">
        <v>14</v>
      </c>
      <c r="B1312" s="363">
        <v>42319</v>
      </c>
      <c r="C1312" s="364">
        <v>0.32013888888888892</v>
      </c>
      <c r="D1312" s="365">
        <v>1326180</v>
      </c>
      <c r="E1312" s="354"/>
      <c r="F1312" s="355"/>
    </row>
    <row r="1313" spans="1:6" x14ac:dyDescent="0.25">
      <c r="A1313" s="336" t="s">
        <v>14</v>
      </c>
      <c r="B1313" s="363">
        <v>42321</v>
      </c>
      <c r="C1313" s="364">
        <v>0.31527777777777777</v>
      </c>
      <c r="D1313" s="365">
        <v>1343760</v>
      </c>
      <c r="E1313" s="354"/>
      <c r="F1313" s="355"/>
    </row>
    <row r="1314" spans="1:6" x14ac:dyDescent="0.25">
      <c r="A1314" s="336" t="s">
        <v>14</v>
      </c>
      <c r="B1314" s="363">
        <v>42324</v>
      </c>
      <c r="C1314" s="364">
        <v>0.59027777777777779</v>
      </c>
      <c r="D1314" s="365">
        <v>1348670</v>
      </c>
      <c r="E1314" s="354"/>
      <c r="F1314" s="355"/>
    </row>
    <row r="1315" spans="1:6" x14ac:dyDescent="0.25">
      <c r="A1315" s="336" t="s">
        <v>14</v>
      </c>
      <c r="B1315" s="363">
        <v>42326</v>
      </c>
      <c r="C1315" s="364">
        <v>0.59722222222222221</v>
      </c>
      <c r="D1315" s="365">
        <v>1366590</v>
      </c>
      <c r="E1315" s="354"/>
      <c r="F1315" s="355"/>
    </row>
    <row r="1316" spans="1:6" x14ac:dyDescent="0.25">
      <c r="A1316" s="336" t="s">
        <v>14</v>
      </c>
      <c r="B1316" s="363">
        <v>42328</v>
      </c>
      <c r="C1316" s="364">
        <v>0.42569444444444443</v>
      </c>
      <c r="D1316" s="365">
        <v>1383590</v>
      </c>
      <c r="E1316" s="354"/>
      <c r="F1316" s="355"/>
    </row>
    <row r="1317" spans="1:6" x14ac:dyDescent="0.25">
      <c r="A1317" s="336" t="s">
        <v>14</v>
      </c>
      <c r="B1317" s="363">
        <v>42331</v>
      </c>
      <c r="C1317" s="364">
        <v>0.38472222222222219</v>
      </c>
      <c r="D1317" s="365">
        <v>1395610</v>
      </c>
      <c r="E1317" s="354"/>
      <c r="F1317" s="355"/>
    </row>
    <row r="1318" spans="1:6" x14ac:dyDescent="0.25">
      <c r="A1318" s="336" t="s">
        <v>14</v>
      </c>
      <c r="B1318" s="363">
        <v>42333</v>
      </c>
      <c r="C1318" s="364">
        <v>0.32222222222222224</v>
      </c>
      <c r="D1318" s="365">
        <v>1413810</v>
      </c>
      <c r="E1318" s="354"/>
      <c r="F1318" s="355"/>
    </row>
    <row r="1319" spans="1:6" x14ac:dyDescent="0.25">
      <c r="A1319" s="336" t="s">
        <v>14</v>
      </c>
      <c r="B1319" s="363">
        <v>42338</v>
      </c>
      <c r="C1319" s="364">
        <v>0.54791666666666672</v>
      </c>
      <c r="D1319" s="365">
        <v>1445440</v>
      </c>
      <c r="E1319" s="354"/>
      <c r="F1319" s="355"/>
    </row>
    <row r="1320" spans="1:6" x14ac:dyDescent="0.25">
      <c r="A1320" s="336" t="s">
        <v>14</v>
      </c>
      <c r="B1320" s="363">
        <v>42342</v>
      </c>
      <c r="C1320" s="364">
        <v>0.60138888888888886</v>
      </c>
      <c r="D1320" s="365">
        <v>1467670</v>
      </c>
      <c r="E1320" s="354"/>
      <c r="F1320" s="355"/>
    </row>
    <row r="1321" spans="1:6" x14ac:dyDescent="0.25">
      <c r="A1321" s="336" t="s">
        <v>14</v>
      </c>
      <c r="B1321" s="363">
        <v>42345</v>
      </c>
      <c r="C1321" s="364">
        <v>0.60555555555555551</v>
      </c>
      <c r="D1321" s="365">
        <v>1491440</v>
      </c>
      <c r="E1321" s="354"/>
      <c r="F1321" s="355"/>
    </row>
    <row r="1322" spans="1:6" x14ac:dyDescent="0.25">
      <c r="A1322" s="336" t="s">
        <v>14</v>
      </c>
      <c r="B1322" s="363">
        <v>42347</v>
      </c>
      <c r="C1322" s="364">
        <v>0.64444444444444449</v>
      </c>
      <c r="D1322" s="365">
        <v>1509660</v>
      </c>
      <c r="E1322" s="354"/>
      <c r="F1322" s="355"/>
    </row>
    <row r="1323" spans="1:6" x14ac:dyDescent="0.25">
      <c r="A1323" s="336" t="s">
        <v>14</v>
      </c>
      <c r="B1323" s="363">
        <v>42349</v>
      </c>
      <c r="C1323" s="364">
        <v>0.56041666666666667</v>
      </c>
      <c r="D1323" s="365">
        <v>1525970</v>
      </c>
      <c r="E1323" s="354"/>
      <c r="F1323" s="355"/>
    </row>
    <row r="1324" spans="1:6" x14ac:dyDescent="0.25">
      <c r="A1324" s="336" t="s">
        <v>14</v>
      </c>
      <c r="B1324" s="363">
        <v>42352</v>
      </c>
      <c r="C1324" s="364">
        <v>0.34791666666666665</v>
      </c>
      <c r="D1324" s="365">
        <v>1549920</v>
      </c>
      <c r="E1324" s="354"/>
      <c r="F1324" s="355"/>
    </row>
    <row r="1325" spans="1:6" x14ac:dyDescent="0.25">
      <c r="A1325" s="336" t="s">
        <v>14</v>
      </c>
      <c r="B1325" s="363">
        <v>42354</v>
      </c>
      <c r="C1325" s="364">
        <v>0.3298611111111111</v>
      </c>
      <c r="D1325" s="365">
        <v>1567160</v>
      </c>
      <c r="E1325" s="354"/>
      <c r="F1325" s="355"/>
    </row>
    <row r="1326" spans="1:6" x14ac:dyDescent="0.25">
      <c r="A1326" s="336" t="s">
        <v>14</v>
      </c>
      <c r="B1326" s="363">
        <v>42356</v>
      </c>
      <c r="C1326" s="364">
        <v>0.33194444444444443</v>
      </c>
      <c r="D1326" s="365">
        <v>1585360</v>
      </c>
      <c r="E1326" s="354"/>
      <c r="F1326" s="355"/>
    </row>
    <row r="1327" spans="1:6" x14ac:dyDescent="0.25">
      <c r="A1327" s="336" t="s">
        <v>14</v>
      </c>
      <c r="B1327" s="363">
        <v>42373</v>
      </c>
      <c r="C1327" s="364">
        <v>0.24166666666666667</v>
      </c>
      <c r="D1327" s="365">
        <v>1712300</v>
      </c>
      <c r="E1327" s="354"/>
      <c r="F1327" s="355"/>
    </row>
    <row r="1328" spans="1:6" x14ac:dyDescent="0.25">
      <c r="A1328" s="336" t="s">
        <v>14</v>
      </c>
      <c r="B1328" s="363">
        <v>42380</v>
      </c>
      <c r="C1328" s="364">
        <v>0.39166666666666666</v>
      </c>
      <c r="D1328" s="365">
        <v>1767380</v>
      </c>
      <c r="E1328" s="354"/>
      <c r="F1328" s="355"/>
    </row>
    <row r="1329" spans="1:6" x14ac:dyDescent="0.25">
      <c r="A1329" s="336" t="s">
        <v>14</v>
      </c>
      <c r="B1329" s="363">
        <v>42382</v>
      </c>
      <c r="C1329" s="364">
        <v>0.38819444444444445</v>
      </c>
      <c r="D1329" s="365">
        <v>1784260</v>
      </c>
      <c r="E1329" s="354"/>
      <c r="F1329" s="355"/>
    </row>
    <row r="1330" spans="1:6" x14ac:dyDescent="0.25">
      <c r="A1330" s="336" t="s">
        <v>14</v>
      </c>
      <c r="B1330" s="363">
        <v>42384</v>
      </c>
      <c r="C1330" s="364">
        <v>0.50972222222222219</v>
      </c>
      <c r="D1330" s="365">
        <v>1802600</v>
      </c>
      <c r="E1330" s="354"/>
      <c r="F1330" s="355"/>
    </row>
    <row r="1331" spans="1:6" x14ac:dyDescent="0.25">
      <c r="A1331" s="336" t="s">
        <v>14</v>
      </c>
      <c r="B1331" s="363">
        <v>42387</v>
      </c>
      <c r="C1331" s="364">
        <v>0.59861111111111109</v>
      </c>
      <c r="D1331" s="365">
        <v>1829880</v>
      </c>
      <c r="E1331" s="354"/>
      <c r="F1331" s="355"/>
    </row>
    <row r="1332" spans="1:6" x14ac:dyDescent="0.25">
      <c r="A1332" s="336" t="s">
        <v>14</v>
      </c>
      <c r="B1332" s="363">
        <v>42389</v>
      </c>
      <c r="C1332" s="364">
        <v>0.35972222222222222</v>
      </c>
      <c r="D1332" s="365">
        <v>1845260</v>
      </c>
      <c r="E1332" s="354"/>
      <c r="F1332" s="355"/>
    </row>
    <row r="1333" spans="1:6" x14ac:dyDescent="0.25">
      <c r="A1333" s="336" t="s">
        <v>14</v>
      </c>
      <c r="B1333" s="363">
        <v>42391</v>
      </c>
      <c r="C1333" s="364">
        <v>0.45833333333333331</v>
      </c>
      <c r="D1333" s="365">
        <v>1863110</v>
      </c>
      <c r="E1333" s="354"/>
      <c r="F1333" s="355"/>
    </row>
    <row r="1334" spans="1:6" x14ac:dyDescent="0.25">
      <c r="A1334" s="336" t="s">
        <v>14</v>
      </c>
      <c r="B1334" s="363">
        <v>42394</v>
      </c>
      <c r="C1334" s="364">
        <v>0.64166666666666672</v>
      </c>
      <c r="D1334" s="365">
        <v>1888300</v>
      </c>
      <c r="E1334" s="354"/>
      <c r="F1334" s="355"/>
    </row>
    <row r="1335" spans="1:6" x14ac:dyDescent="0.25">
      <c r="A1335" s="336" t="s">
        <v>14</v>
      </c>
      <c r="B1335" s="363">
        <v>42396</v>
      </c>
      <c r="C1335" s="364">
        <v>0.70208333333333339</v>
      </c>
      <c r="D1335" s="365">
        <v>1888600</v>
      </c>
      <c r="E1335" s="354"/>
      <c r="F1335" s="355"/>
    </row>
    <row r="1336" spans="1:6" x14ac:dyDescent="0.25">
      <c r="A1336" s="336" t="s">
        <v>14</v>
      </c>
      <c r="B1336" s="363">
        <v>42398</v>
      </c>
      <c r="C1336" s="364">
        <v>0.3576388888888889</v>
      </c>
      <c r="D1336" s="365">
        <v>1903630</v>
      </c>
      <c r="E1336" s="354"/>
      <c r="F1336" s="355"/>
    </row>
    <row r="1337" spans="1:6" x14ac:dyDescent="0.25">
      <c r="A1337" s="336" t="s">
        <v>14</v>
      </c>
      <c r="B1337" s="363">
        <v>42412</v>
      </c>
      <c r="C1337" s="364">
        <v>0.58333333333333337</v>
      </c>
      <c r="D1337" s="365">
        <v>1929720</v>
      </c>
      <c r="E1337" s="354"/>
      <c r="F1337" s="355"/>
    </row>
    <row r="1338" spans="1:6" x14ac:dyDescent="0.25">
      <c r="A1338" s="336" t="s">
        <v>14</v>
      </c>
      <c r="B1338" s="363">
        <v>42416</v>
      </c>
      <c r="C1338" s="364">
        <v>0.4993055555555555</v>
      </c>
      <c r="D1338" s="365">
        <v>1930420</v>
      </c>
      <c r="E1338" s="354"/>
      <c r="F1338" s="355"/>
    </row>
    <row r="1339" spans="1:6" x14ac:dyDescent="0.25">
      <c r="A1339" s="336" t="s">
        <v>14</v>
      </c>
      <c r="B1339" s="363">
        <v>42419</v>
      </c>
      <c r="C1339" s="364">
        <v>0.375</v>
      </c>
      <c r="D1339" s="365">
        <v>1954000</v>
      </c>
      <c r="E1339" s="354"/>
      <c r="F1339" s="355"/>
    </row>
    <row r="1340" spans="1:6" x14ac:dyDescent="0.25">
      <c r="A1340" s="336" t="s">
        <v>14</v>
      </c>
      <c r="B1340" s="363">
        <v>42422</v>
      </c>
      <c r="C1340" s="364">
        <v>0.3840277777777778</v>
      </c>
      <c r="D1340" s="365">
        <v>1979800</v>
      </c>
      <c r="E1340" s="354"/>
      <c r="F1340" s="355"/>
    </row>
    <row r="1341" spans="1:6" x14ac:dyDescent="0.25">
      <c r="A1341" s="336" t="s">
        <v>14</v>
      </c>
      <c r="B1341" s="363">
        <v>42424</v>
      </c>
      <c r="C1341" s="364">
        <v>0.36180555555555555</v>
      </c>
      <c r="D1341" s="365">
        <v>1997490</v>
      </c>
      <c r="E1341" s="354"/>
      <c r="F1341" s="355"/>
    </row>
    <row r="1342" spans="1:6" x14ac:dyDescent="0.25">
      <c r="A1342" s="336" t="s">
        <v>14</v>
      </c>
      <c r="B1342" s="363">
        <v>42426</v>
      </c>
      <c r="C1342" s="364">
        <v>0.34513888888888888</v>
      </c>
      <c r="D1342" s="365">
        <v>2014950</v>
      </c>
      <c r="E1342" s="354"/>
      <c r="F1342" s="355"/>
    </row>
    <row r="1343" spans="1:6" x14ac:dyDescent="0.25">
      <c r="A1343" s="336" t="s">
        <v>14</v>
      </c>
      <c r="B1343" s="363">
        <v>42429</v>
      </c>
      <c r="C1343" s="364">
        <v>0.37777777777777777</v>
      </c>
      <c r="D1343" s="365">
        <v>2037810</v>
      </c>
      <c r="E1343" s="354"/>
      <c r="F1343" s="355"/>
    </row>
    <row r="1344" spans="1:6" x14ac:dyDescent="0.25">
      <c r="A1344" s="336" t="s">
        <v>14</v>
      </c>
      <c r="B1344" s="363">
        <v>42431</v>
      </c>
      <c r="C1344" s="364">
        <v>0.50624999999999998</v>
      </c>
      <c r="D1344" s="365">
        <v>2055670</v>
      </c>
      <c r="E1344" s="354"/>
      <c r="F1344" s="355"/>
    </row>
    <row r="1345" spans="1:6" x14ac:dyDescent="0.25">
      <c r="A1345" s="336" t="s">
        <v>14</v>
      </c>
      <c r="B1345" s="363">
        <v>42433</v>
      </c>
      <c r="C1345" s="364">
        <v>0.65625</v>
      </c>
      <c r="D1345" s="365">
        <v>2174180</v>
      </c>
      <c r="E1345" s="354"/>
      <c r="F1345" s="355"/>
    </row>
    <row r="1346" spans="1:6" x14ac:dyDescent="0.25">
      <c r="A1346" s="336" t="s">
        <v>14</v>
      </c>
      <c r="B1346" s="363">
        <v>42436</v>
      </c>
      <c r="C1346" s="364">
        <v>0.37291666666666662</v>
      </c>
      <c r="D1346" s="365">
        <v>2099160</v>
      </c>
      <c r="E1346" s="354"/>
      <c r="F1346" s="355"/>
    </row>
    <row r="1347" spans="1:6" x14ac:dyDescent="0.25">
      <c r="A1347" s="336" t="s">
        <v>14</v>
      </c>
      <c r="B1347" s="363">
        <v>42438</v>
      </c>
      <c r="C1347" s="364">
        <v>0.38472222222222219</v>
      </c>
      <c r="D1347" s="365">
        <v>2116910</v>
      </c>
      <c r="E1347" s="354"/>
      <c r="F1347" s="355"/>
    </row>
    <row r="1348" spans="1:6" x14ac:dyDescent="0.25">
      <c r="A1348" s="336" t="s">
        <v>14</v>
      </c>
      <c r="B1348" s="363">
        <v>42440</v>
      </c>
      <c r="C1348" s="364">
        <v>0.3354166666666667</v>
      </c>
      <c r="D1348" s="365">
        <v>2135230</v>
      </c>
      <c r="E1348" s="354"/>
      <c r="F1348" s="355"/>
    </row>
    <row r="1349" spans="1:6" x14ac:dyDescent="0.25">
      <c r="A1349" s="336" t="s">
        <v>14</v>
      </c>
      <c r="B1349" s="363">
        <v>42443</v>
      </c>
      <c r="C1349" s="364">
        <v>0.37916666666666665</v>
      </c>
      <c r="D1349" s="365">
        <v>2160430</v>
      </c>
      <c r="E1349" s="354"/>
      <c r="F1349" s="355"/>
    </row>
    <row r="1350" spans="1:6" x14ac:dyDescent="0.25">
      <c r="A1350" s="336" t="s">
        <v>14</v>
      </c>
      <c r="B1350" s="363">
        <v>42446</v>
      </c>
      <c r="C1350" s="364">
        <v>0.3611111111111111</v>
      </c>
      <c r="D1350" s="365">
        <v>2186280</v>
      </c>
      <c r="E1350" s="354"/>
      <c r="F1350" s="355"/>
    </row>
    <row r="1351" spans="1:6" x14ac:dyDescent="0.25">
      <c r="A1351" s="336" t="s">
        <v>14</v>
      </c>
      <c r="B1351" s="363">
        <v>42450</v>
      </c>
      <c r="C1351" s="364">
        <v>0.37291666666666662</v>
      </c>
      <c r="D1351" s="365">
        <v>2217340</v>
      </c>
      <c r="E1351" s="354"/>
      <c r="F1351" s="355"/>
    </row>
    <row r="1352" spans="1:6" x14ac:dyDescent="0.25">
      <c r="A1352" s="336" t="s">
        <v>14</v>
      </c>
      <c r="B1352" s="363">
        <v>42453</v>
      </c>
      <c r="C1352" s="364">
        <v>0.66249999999999998</v>
      </c>
      <c r="D1352" s="365">
        <v>2243650</v>
      </c>
      <c r="E1352" s="354"/>
      <c r="F1352" s="355"/>
    </row>
    <row r="1353" spans="1:6" x14ac:dyDescent="0.25">
      <c r="A1353" s="336" t="s">
        <v>14</v>
      </c>
      <c r="B1353" s="363">
        <v>42457</v>
      </c>
      <c r="C1353" s="364">
        <v>0.70694444444444438</v>
      </c>
      <c r="D1353" s="365">
        <v>2275690</v>
      </c>
      <c r="E1353" s="354"/>
      <c r="F1353" s="355"/>
    </row>
    <row r="1354" spans="1:6" x14ac:dyDescent="0.25">
      <c r="A1354" s="336" t="s">
        <v>14</v>
      </c>
      <c r="B1354" s="363">
        <v>42459</v>
      </c>
      <c r="C1354" s="364">
        <v>0.40069444444444446</v>
      </c>
      <c r="D1354" s="365">
        <v>2297970</v>
      </c>
      <c r="E1354" s="354"/>
      <c r="F1354" s="355"/>
    </row>
    <row r="1355" spans="1:6" x14ac:dyDescent="0.25">
      <c r="A1355" s="336" t="s">
        <v>13</v>
      </c>
      <c r="B1355" s="363">
        <v>42170</v>
      </c>
      <c r="C1355" s="364">
        <v>0.64583333333333337</v>
      </c>
      <c r="D1355" s="365">
        <v>716886</v>
      </c>
      <c r="E1355" s="354"/>
      <c r="F1355" s="355"/>
    </row>
    <row r="1356" spans="1:6" x14ac:dyDescent="0.25">
      <c r="A1356" s="366" t="s">
        <v>13</v>
      </c>
      <c r="B1356" s="367">
        <v>42174</v>
      </c>
      <c r="C1356" s="368">
        <v>0.51388888888888895</v>
      </c>
      <c r="D1356" s="369">
        <v>717340</v>
      </c>
      <c r="E1356" s="354"/>
      <c r="F1356" s="355"/>
    </row>
    <row r="1357" spans="1:6" x14ac:dyDescent="0.25">
      <c r="A1357" s="366" t="s">
        <v>13</v>
      </c>
      <c r="B1357" s="367">
        <v>42174</v>
      </c>
      <c r="C1357" s="368">
        <v>0.59027777777777779</v>
      </c>
      <c r="D1357" s="369">
        <v>717340</v>
      </c>
      <c r="E1357" s="354" t="s">
        <v>124</v>
      </c>
      <c r="F1357" s="355"/>
    </row>
    <row r="1358" spans="1:6" x14ac:dyDescent="0.25">
      <c r="A1358" s="336" t="s">
        <v>13</v>
      </c>
      <c r="B1358" s="363">
        <v>42177</v>
      </c>
      <c r="C1358" s="364">
        <v>0.50347222222222221</v>
      </c>
      <c r="D1358" s="365">
        <v>751890</v>
      </c>
      <c r="E1358" s="354"/>
      <c r="F1358" s="355"/>
    </row>
    <row r="1359" spans="1:6" x14ac:dyDescent="0.25">
      <c r="A1359" s="336" t="s">
        <v>13</v>
      </c>
      <c r="B1359" s="363">
        <v>42178</v>
      </c>
      <c r="C1359" s="364">
        <v>0.61944444444444446</v>
      </c>
      <c r="D1359" s="365">
        <v>764880</v>
      </c>
      <c r="E1359" s="354"/>
      <c r="F1359" s="355"/>
    </row>
    <row r="1360" spans="1:6" x14ac:dyDescent="0.25">
      <c r="A1360" s="336" t="s">
        <v>13</v>
      </c>
      <c r="B1360" s="363">
        <v>42179</v>
      </c>
      <c r="C1360" s="364">
        <v>0.45277777777777778</v>
      </c>
      <c r="D1360" s="365">
        <v>774380</v>
      </c>
      <c r="E1360" s="354"/>
      <c r="F1360" s="355"/>
    </row>
    <row r="1361" spans="1:6" x14ac:dyDescent="0.25">
      <c r="A1361" s="336" t="s">
        <v>13</v>
      </c>
      <c r="B1361" s="363">
        <v>42183</v>
      </c>
      <c r="C1361" s="364">
        <v>0.8041666666666667</v>
      </c>
      <c r="D1361" s="365">
        <v>777660</v>
      </c>
      <c r="E1361" s="354"/>
      <c r="F1361" s="355"/>
    </row>
    <row r="1362" spans="1:6" x14ac:dyDescent="0.25">
      <c r="A1362" s="336" t="s">
        <v>13</v>
      </c>
      <c r="B1362" s="363">
        <v>42184</v>
      </c>
      <c r="C1362" s="364">
        <v>0.74305555555555547</v>
      </c>
      <c r="D1362" s="365">
        <v>787120</v>
      </c>
      <c r="E1362" s="354"/>
      <c r="F1362" s="355"/>
    </row>
    <row r="1363" spans="1:6" x14ac:dyDescent="0.25">
      <c r="A1363" s="336" t="s">
        <v>13</v>
      </c>
      <c r="B1363" s="363">
        <v>42185</v>
      </c>
      <c r="C1363" s="364">
        <v>0.69513888888888886</v>
      </c>
      <c r="D1363" s="365">
        <v>796910</v>
      </c>
      <c r="E1363" s="354"/>
      <c r="F1363" s="355"/>
    </row>
    <row r="1364" spans="1:6" x14ac:dyDescent="0.25">
      <c r="A1364" s="336" t="s">
        <v>13</v>
      </c>
      <c r="B1364" s="363">
        <v>42186</v>
      </c>
      <c r="C1364" s="364">
        <v>0.41666666666666669</v>
      </c>
      <c r="D1364" s="365">
        <v>805580</v>
      </c>
      <c r="E1364" s="354"/>
      <c r="F1364" s="355"/>
    </row>
    <row r="1365" spans="1:6" x14ac:dyDescent="0.25">
      <c r="A1365" s="336" t="s">
        <v>13</v>
      </c>
      <c r="B1365" s="363">
        <v>42187</v>
      </c>
      <c r="C1365" s="364">
        <v>0.66666666666666663</v>
      </c>
      <c r="D1365" s="365">
        <v>817980</v>
      </c>
      <c r="E1365" s="354"/>
      <c r="F1365" s="355"/>
    </row>
    <row r="1366" spans="1:6" x14ac:dyDescent="0.25">
      <c r="A1366" s="370" t="s">
        <v>13</v>
      </c>
      <c r="B1366" s="371">
        <v>42198</v>
      </c>
      <c r="C1366" s="372">
        <v>0.83333333333333337</v>
      </c>
      <c r="D1366" s="373">
        <v>817980</v>
      </c>
      <c r="E1366" s="374" t="s">
        <v>127</v>
      </c>
      <c r="F1366" s="355"/>
    </row>
    <row r="1367" spans="1:6" x14ac:dyDescent="0.25">
      <c r="A1367" s="366" t="s">
        <v>13</v>
      </c>
      <c r="B1367" s="367">
        <v>42198</v>
      </c>
      <c r="C1367" s="366"/>
      <c r="D1367" s="369">
        <v>817980</v>
      </c>
      <c r="E1367" s="361" t="s">
        <v>126</v>
      </c>
      <c r="F1367" s="355"/>
    </row>
    <row r="1368" spans="1:6" x14ac:dyDescent="0.25">
      <c r="A1368" s="366" t="s">
        <v>13</v>
      </c>
      <c r="B1368" s="367">
        <v>42200</v>
      </c>
      <c r="C1368" s="368">
        <v>0.70972222222222225</v>
      </c>
      <c r="D1368" s="369">
        <v>832260</v>
      </c>
      <c r="E1368" s="361" t="s">
        <v>129</v>
      </c>
      <c r="F1368" s="355"/>
    </row>
    <row r="1369" spans="1:6" x14ac:dyDescent="0.25">
      <c r="A1369" s="336" t="s">
        <v>13</v>
      </c>
      <c r="B1369" s="363">
        <v>42202</v>
      </c>
      <c r="C1369" s="368">
        <v>0.60625000000000007</v>
      </c>
      <c r="D1369" s="365">
        <v>832260</v>
      </c>
      <c r="E1369" s="354"/>
      <c r="F1369" s="355"/>
    </row>
    <row r="1370" spans="1:6" x14ac:dyDescent="0.25">
      <c r="A1370" s="336" t="s">
        <v>13</v>
      </c>
      <c r="B1370" s="363">
        <v>42204</v>
      </c>
      <c r="C1370" s="364">
        <v>0.71527777777777779</v>
      </c>
      <c r="D1370" s="365">
        <v>854850</v>
      </c>
      <c r="E1370" s="354"/>
      <c r="F1370" s="355"/>
    </row>
    <row r="1371" spans="1:6" x14ac:dyDescent="0.25">
      <c r="A1371" s="366" t="s">
        <v>13</v>
      </c>
      <c r="B1371" s="367">
        <v>42205</v>
      </c>
      <c r="C1371" s="368">
        <v>0.37291666666666662</v>
      </c>
      <c r="D1371" s="369">
        <v>863030</v>
      </c>
      <c r="E1371" s="354"/>
      <c r="F1371" s="355"/>
    </row>
    <row r="1372" spans="1:6" x14ac:dyDescent="0.25">
      <c r="A1372" s="336" t="s">
        <v>13</v>
      </c>
      <c r="B1372" s="363">
        <v>42207</v>
      </c>
      <c r="C1372" s="364">
        <v>0.65486111111111112</v>
      </c>
      <c r="D1372" s="365">
        <v>872280</v>
      </c>
      <c r="E1372" s="354"/>
      <c r="F1372" s="355"/>
    </row>
    <row r="1373" spans="1:6" x14ac:dyDescent="0.25">
      <c r="A1373" s="336" t="s">
        <v>13</v>
      </c>
      <c r="B1373" s="363">
        <v>42209</v>
      </c>
      <c r="C1373" s="364">
        <v>0.44513888888888892</v>
      </c>
      <c r="D1373" s="365">
        <v>890800</v>
      </c>
      <c r="E1373" s="354"/>
      <c r="F1373" s="355"/>
    </row>
    <row r="1374" spans="1:6" x14ac:dyDescent="0.25">
      <c r="A1374" s="336" t="s">
        <v>13</v>
      </c>
      <c r="B1374" s="363">
        <v>42212</v>
      </c>
      <c r="C1374" s="364">
        <v>0.3888888888888889</v>
      </c>
      <c r="D1374" s="365">
        <v>913020</v>
      </c>
      <c r="E1374" s="354"/>
      <c r="F1374" s="355"/>
    </row>
    <row r="1375" spans="1:6" x14ac:dyDescent="0.25">
      <c r="A1375" s="336" t="s">
        <v>13</v>
      </c>
      <c r="B1375" s="363">
        <v>42214</v>
      </c>
      <c r="C1375" s="364">
        <v>0.65902777777777777</v>
      </c>
      <c r="D1375" s="365">
        <v>922230</v>
      </c>
      <c r="E1375" s="354"/>
      <c r="F1375" s="355"/>
    </row>
    <row r="1376" spans="1:6" x14ac:dyDescent="0.25">
      <c r="A1376" s="336" t="s">
        <v>13</v>
      </c>
      <c r="B1376" s="363">
        <v>42216</v>
      </c>
      <c r="C1376" s="364">
        <v>0.5131944444444444</v>
      </c>
      <c r="D1376" s="365">
        <v>941200</v>
      </c>
      <c r="E1376" s="354"/>
      <c r="F1376" s="355"/>
    </row>
    <row r="1377" spans="1:6" x14ac:dyDescent="0.25">
      <c r="A1377" s="336" t="s">
        <v>13</v>
      </c>
      <c r="B1377" s="363">
        <v>42219</v>
      </c>
      <c r="C1377" s="364">
        <v>0.50347222222222221</v>
      </c>
      <c r="D1377" s="365">
        <v>942240</v>
      </c>
      <c r="E1377" s="354"/>
      <c r="F1377" s="355"/>
    </row>
    <row r="1378" spans="1:6" x14ac:dyDescent="0.25">
      <c r="A1378" s="336" t="s">
        <v>13</v>
      </c>
      <c r="B1378" s="363">
        <v>42223</v>
      </c>
      <c r="C1378" s="364">
        <v>0.65347222222222223</v>
      </c>
      <c r="D1378" s="365">
        <v>955820</v>
      </c>
      <c r="E1378" s="354"/>
      <c r="F1378" s="355"/>
    </row>
    <row r="1379" spans="1:6" x14ac:dyDescent="0.25">
      <c r="A1379" s="336" t="s">
        <v>13</v>
      </c>
      <c r="B1379" s="363">
        <v>42226</v>
      </c>
      <c r="C1379" s="364">
        <v>0.70972222222222225</v>
      </c>
      <c r="D1379" s="365">
        <v>975460</v>
      </c>
      <c r="E1379" s="354"/>
      <c r="F1379" s="355"/>
    </row>
    <row r="1380" spans="1:6" x14ac:dyDescent="0.25">
      <c r="A1380" s="336" t="s">
        <v>13</v>
      </c>
      <c r="B1380" s="363">
        <v>42228</v>
      </c>
      <c r="C1380" s="364">
        <v>0.36388888888888887</v>
      </c>
      <c r="D1380" s="365">
        <v>993940</v>
      </c>
      <c r="E1380" s="354"/>
      <c r="F1380" s="355"/>
    </row>
    <row r="1381" spans="1:6" x14ac:dyDescent="0.25">
      <c r="A1381" s="366" t="s">
        <v>13</v>
      </c>
      <c r="B1381" s="367">
        <v>42229</v>
      </c>
      <c r="C1381" s="368">
        <v>0.40277777777777773</v>
      </c>
      <c r="D1381" s="369">
        <v>997450</v>
      </c>
      <c r="E1381" s="354"/>
      <c r="F1381" s="355"/>
    </row>
    <row r="1382" spans="1:6" x14ac:dyDescent="0.25">
      <c r="A1382" s="336" t="s">
        <v>13</v>
      </c>
      <c r="B1382" s="363">
        <v>42230</v>
      </c>
      <c r="C1382" s="364">
        <v>0.45763888888888887</v>
      </c>
      <c r="D1382" s="365">
        <v>1006010</v>
      </c>
      <c r="E1382" s="354"/>
      <c r="F1382" s="355"/>
    </row>
    <row r="1383" spans="1:6" x14ac:dyDescent="0.25">
      <c r="A1383" s="336" t="s">
        <v>13</v>
      </c>
      <c r="B1383" s="363">
        <v>42233</v>
      </c>
      <c r="C1383" s="364">
        <v>0.44930555555555557</v>
      </c>
      <c r="D1383" s="365">
        <v>1032590</v>
      </c>
      <c r="E1383" s="354"/>
      <c r="F1383" s="355"/>
    </row>
    <row r="1384" spans="1:6" x14ac:dyDescent="0.25">
      <c r="A1384" s="336" t="s">
        <v>13</v>
      </c>
      <c r="B1384" s="363">
        <v>42235</v>
      </c>
      <c r="C1384" s="364">
        <v>0.5625</v>
      </c>
      <c r="D1384" s="365">
        <v>1051190</v>
      </c>
      <c r="E1384" s="354"/>
      <c r="F1384" s="355"/>
    </row>
    <row r="1385" spans="1:6" x14ac:dyDescent="0.25">
      <c r="A1385" s="336" t="s">
        <v>13</v>
      </c>
      <c r="B1385" s="363">
        <v>42237</v>
      </c>
      <c r="C1385" s="364">
        <v>0.53125</v>
      </c>
      <c r="D1385" s="365">
        <v>1052150</v>
      </c>
      <c r="E1385" s="354"/>
      <c r="F1385" s="355"/>
    </row>
    <row r="1386" spans="1:6" x14ac:dyDescent="0.25">
      <c r="A1386" s="336" t="s">
        <v>13</v>
      </c>
      <c r="B1386" s="363">
        <v>42240</v>
      </c>
      <c r="C1386" s="364">
        <v>0.6875</v>
      </c>
      <c r="D1386" s="365">
        <v>1052150</v>
      </c>
      <c r="E1386" s="354"/>
      <c r="F1386" s="355"/>
    </row>
    <row r="1387" spans="1:6" x14ac:dyDescent="0.25">
      <c r="A1387" s="336" t="s">
        <v>13</v>
      </c>
      <c r="B1387" s="363">
        <v>42242</v>
      </c>
      <c r="C1387" s="364">
        <v>0.3430555555555555</v>
      </c>
      <c r="D1387" s="365">
        <v>1066610</v>
      </c>
      <c r="E1387" s="354"/>
      <c r="F1387" s="355"/>
    </row>
    <row r="1388" spans="1:6" x14ac:dyDescent="0.25">
      <c r="A1388" s="336" t="s">
        <v>13</v>
      </c>
      <c r="B1388" s="363">
        <v>42244</v>
      </c>
      <c r="C1388" s="364">
        <v>0.35972222222222222</v>
      </c>
      <c r="D1388" s="365">
        <v>1069240</v>
      </c>
      <c r="E1388" s="354"/>
      <c r="F1388" s="355"/>
    </row>
    <row r="1389" spans="1:6" x14ac:dyDescent="0.25">
      <c r="A1389" s="336" t="s">
        <v>13</v>
      </c>
      <c r="B1389" s="363">
        <v>42249</v>
      </c>
      <c r="C1389" s="364">
        <v>0.3215277777777778</v>
      </c>
      <c r="D1389" s="365">
        <v>1091740</v>
      </c>
      <c r="E1389" s="354"/>
      <c r="F1389" s="355"/>
    </row>
    <row r="1390" spans="1:6" x14ac:dyDescent="0.25">
      <c r="A1390" s="336" t="s">
        <v>13</v>
      </c>
      <c r="B1390" s="363">
        <v>42251</v>
      </c>
      <c r="C1390" s="364">
        <v>0.33958333333333335</v>
      </c>
      <c r="D1390" s="365">
        <v>1107010</v>
      </c>
      <c r="E1390" s="354"/>
      <c r="F1390" s="355"/>
    </row>
    <row r="1391" spans="1:6" x14ac:dyDescent="0.25">
      <c r="A1391" s="336" t="s">
        <v>13</v>
      </c>
      <c r="B1391" s="363">
        <v>42254</v>
      </c>
      <c r="C1391" s="364">
        <v>0.33819444444444446</v>
      </c>
      <c r="D1391" s="365">
        <v>1131830</v>
      </c>
      <c r="E1391" s="354"/>
      <c r="F1391" s="355"/>
    </row>
    <row r="1392" spans="1:6" x14ac:dyDescent="0.25">
      <c r="A1392" s="336" t="s">
        <v>13</v>
      </c>
      <c r="B1392" s="363">
        <v>42256</v>
      </c>
      <c r="C1392" s="364">
        <v>0.34722222222222227</v>
      </c>
      <c r="D1392" s="365">
        <v>1149060</v>
      </c>
      <c r="E1392" s="354"/>
      <c r="F1392" s="355"/>
    </row>
    <row r="1393" spans="1:6" x14ac:dyDescent="0.25">
      <c r="A1393" s="336" t="s">
        <v>13</v>
      </c>
      <c r="B1393" s="363">
        <v>42258</v>
      </c>
      <c r="C1393" s="364">
        <v>0.3576388888888889</v>
      </c>
      <c r="D1393" s="365">
        <v>1165960</v>
      </c>
      <c r="E1393" s="354"/>
      <c r="F1393" s="355"/>
    </row>
    <row r="1394" spans="1:6" x14ac:dyDescent="0.25">
      <c r="A1394" s="336" t="s">
        <v>13</v>
      </c>
      <c r="B1394" s="363">
        <v>42261</v>
      </c>
      <c r="C1394" s="364">
        <v>0.34791666666666665</v>
      </c>
      <c r="D1394" s="365">
        <v>1185460</v>
      </c>
      <c r="E1394" s="354"/>
      <c r="F1394" s="355"/>
    </row>
    <row r="1395" spans="1:6" x14ac:dyDescent="0.25">
      <c r="A1395" s="336" t="s">
        <v>13</v>
      </c>
      <c r="B1395" s="363">
        <v>42263</v>
      </c>
      <c r="C1395" s="364">
        <v>0.33333333333333331</v>
      </c>
      <c r="D1395" s="365">
        <v>1198510</v>
      </c>
      <c r="E1395" s="354"/>
      <c r="F1395" s="355"/>
    </row>
    <row r="1396" spans="1:6" x14ac:dyDescent="0.25">
      <c r="A1396" s="336" t="s">
        <v>13</v>
      </c>
      <c r="B1396" s="363">
        <v>42265</v>
      </c>
      <c r="C1396" s="364">
        <v>0.57430555555555551</v>
      </c>
      <c r="D1396" s="365">
        <v>1215520</v>
      </c>
      <c r="E1396" s="354"/>
      <c r="F1396" s="355"/>
    </row>
    <row r="1397" spans="1:6" x14ac:dyDescent="0.25">
      <c r="A1397" s="336" t="s">
        <v>13</v>
      </c>
      <c r="B1397" s="363">
        <v>42268</v>
      </c>
      <c r="C1397" s="364">
        <v>0.71388888888888891</v>
      </c>
      <c r="D1397" s="365">
        <v>1241870</v>
      </c>
      <c r="E1397" s="354"/>
      <c r="F1397" s="355"/>
    </row>
    <row r="1398" spans="1:6" x14ac:dyDescent="0.25">
      <c r="A1398" s="336" t="s">
        <v>13</v>
      </c>
      <c r="B1398" s="363">
        <v>42270</v>
      </c>
      <c r="C1398" s="364">
        <v>0.4513888888888889</v>
      </c>
      <c r="D1398" s="365">
        <v>1253820</v>
      </c>
      <c r="E1398" s="354"/>
      <c r="F1398" s="355"/>
    </row>
    <row r="1399" spans="1:6" x14ac:dyDescent="0.25">
      <c r="A1399" s="336" t="s">
        <v>13</v>
      </c>
      <c r="B1399" s="363">
        <v>42275</v>
      </c>
      <c r="C1399" s="364">
        <v>0.4993055555555555</v>
      </c>
      <c r="D1399" s="365">
        <v>1294140</v>
      </c>
      <c r="E1399" s="354"/>
      <c r="F1399" s="355"/>
    </row>
    <row r="1400" spans="1:6" x14ac:dyDescent="0.25">
      <c r="A1400" s="336" t="s">
        <v>13</v>
      </c>
      <c r="B1400" s="363">
        <v>42277</v>
      </c>
      <c r="C1400" s="364">
        <v>0.3611111111111111</v>
      </c>
      <c r="D1400" s="365">
        <v>1300810</v>
      </c>
      <c r="E1400" s="354"/>
      <c r="F1400" s="355"/>
    </row>
    <row r="1401" spans="1:6" x14ac:dyDescent="0.25">
      <c r="A1401" s="336" t="s">
        <v>13</v>
      </c>
      <c r="B1401" s="363">
        <v>42279</v>
      </c>
      <c r="C1401" s="364">
        <v>0.6069444444444444</v>
      </c>
      <c r="D1401" s="365">
        <v>1315180</v>
      </c>
      <c r="E1401" s="354"/>
      <c r="F1401" s="355"/>
    </row>
    <row r="1402" spans="1:6" x14ac:dyDescent="0.25">
      <c r="A1402" s="336" t="s">
        <v>13</v>
      </c>
      <c r="B1402" s="363">
        <v>42282</v>
      </c>
      <c r="C1402" s="364">
        <v>0.36180555555555555</v>
      </c>
      <c r="D1402" s="365">
        <v>1335870</v>
      </c>
      <c r="E1402" s="354"/>
      <c r="F1402" s="355"/>
    </row>
    <row r="1403" spans="1:6" x14ac:dyDescent="0.25">
      <c r="A1403" s="336" t="s">
        <v>13</v>
      </c>
      <c r="B1403" s="363">
        <v>42284</v>
      </c>
      <c r="C1403" s="364">
        <v>0.36180555555555555</v>
      </c>
      <c r="D1403" s="365">
        <v>1349000</v>
      </c>
      <c r="E1403" s="354"/>
      <c r="F1403" s="355"/>
    </row>
    <row r="1404" spans="1:6" x14ac:dyDescent="0.25">
      <c r="A1404" s="336" t="s">
        <v>13</v>
      </c>
      <c r="B1404" s="363">
        <v>42286</v>
      </c>
      <c r="C1404" s="364">
        <v>0.34236111111111112</v>
      </c>
      <c r="D1404" s="365">
        <v>1363870</v>
      </c>
      <c r="E1404" s="354"/>
      <c r="F1404" s="355"/>
    </row>
    <row r="1405" spans="1:6" x14ac:dyDescent="0.25">
      <c r="A1405" s="336" t="s">
        <v>13</v>
      </c>
      <c r="B1405" s="363">
        <v>42289</v>
      </c>
      <c r="C1405" s="364">
        <v>0.35555555555555557</v>
      </c>
      <c r="D1405" s="365">
        <v>1386530</v>
      </c>
      <c r="E1405" s="354"/>
      <c r="F1405" s="355"/>
    </row>
    <row r="1406" spans="1:6" x14ac:dyDescent="0.25">
      <c r="A1406" s="336" t="s">
        <v>13</v>
      </c>
      <c r="B1406" s="363">
        <v>42291</v>
      </c>
      <c r="C1406" s="364">
        <v>0.3263888888888889</v>
      </c>
      <c r="D1406" s="365">
        <v>1401350</v>
      </c>
      <c r="E1406" s="354"/>
      <c r="F1406" s="355"/>
    </row>
    <row r="1407" spans="1:6" x14ac:dyDescent="0.25">
      <c r="A1407" s="336" t="s">
        <v>13</v>
      </c>
      <c r="B1407" s="363">
        <v>42293</v>
      </c>
      <c r="C1407" s="364">
        <v>0.34583333333333338</v>
      </c>
      <c r="D1407" s="365">
        <v>1418060</v>
      </c>
      <c r="E1407" s="354"/>
      <c r="F1407" s="355"/>
    </row>
    <row r="1408" spans="1:6" x14ac:dyDescent="0.25">
      <c r="A1408" s="336" t="s">
        <v>13</v>
      </c>
      <c r="B1408" s="363">
        <v>42296</v>
      </c>
      <c r="C1408" s="364">
        <v>0.37986111111111115</v>
      </c>
      <c r="D1408" s="365">
        <v>1433590</v>
      </c>
      <c r="E1408" s="354"/>
      <c r="F1408" s="355"/>
    </row>
    <row r="1409" spans="1:6" x14ac:dyDescent="0.25">
      <c r="A1409" s="336" t="s">
        <v>13</v>
      </c>
      <c r="B1409" s="363">
        <v>42300</v>
      </c>
      <c r="C1409" s="364">
        <v>0.70138888888888884</v>
      </c>
      <c r="D1409" s="365">
        <v>1460950</v>
      </c>
      <c r="E1409" s="354"/>
      <c r="F1409" s="355"/>
    </row>
    <row r="1410" spans="1:6" x14ac:dyDescent="0.25">
      <c r="A1410" s="336" t="s">
        <v>13</v>
      </c>
      <c r="B1410" s="363">
        <v>42303</v>
      </c>
      <c r="C1410" s="364">
        <v>0.3923611111111111</v>
      </c>
      <c r="D1410" s="365">
        <v>1481210</v>
      </c>
      <c r="E1410" s="354"/>
      <c r="F1410" s="355"/>
    </row>
    <row r="1411" spans="1:6" x14ac:dyDescent="0.25">
      <c r="A1411" s="336" t="s">
        <v>13</v>
      </c>
      <c r="B1411" s="363">
        <v>42305</v>
      </c>
      <c r="C1411" s="364">
        <v>0.40347222222222223</v>
      </c>
      <c r="D1411" s="365">
        <v>1496040</v>
      </c>
      <c r="E1411" s="354"/>
      <c r="F1411" s="355"/>
    </row>
    <row r="1412" spans="1:6" x14ac:dyDescent="0.25">
      <c r="A1412" s="336" t="s">
        <v>13</v>
      </c>
      <c r="B1412" s="363">
        <v>42307</v>
      </c>
      <c r="C1412" s="364">
        <v>0.59166666666666667</v>
      </c>
      <c r="D1412" s="365">
        <v>1511390</v>
      </c>
      <c r="E1412" s="354"/>
      <c r="F1412" s="355"/>
    </row>
    <row r="1413" spans="1:6" x14ac:dyDescent="0.25">
      <c r="A1413" s="336" t="s">
        <v>13</v>
      </c>
      <c r="B1413" s="363">
        <v>42310</v>
      </c>
      <c r="C1413" s="364">
        <v>0.37083333333333335</v>
      </c>
      <c r="D1413" s="365">
        <v>1513440</v>
      </c>
      <c r="E1413" s="354"/>
      <c r="F1413" s="355"/>
    </row>
    <row r="1414" spans="1:6" x14ac:dyDescent="0.25">
      <c r="A1414" s="336" t="s">
        <v>13</v>
      </c>
      <c r="B1414" s="363">
        <v>42312</v>
      </c>
      <c r="C1414" s="364">
        <v>0.37152777777777773</v>
      </c>
      <c r="D1414" s="365">
        <v>1528090</v>
      </c>
      <c r="E1414" s="354"/>
      <c r="F1414" s="355"/>
    </row>
    <row r="1415" spans="1:6" x14ac:dyDescent="0.25">
      <c r="A1415" s="336" t="s">
        <v>13</v>
      </c>
      <c r="B1415" s="363">
        <v>42314</v>
      </c>
      <c r="C1415" s="364">
        <v>0.39999999999999997</v>
      </c>
      <c r="D1415" s="365">
        <v>1543840</v>
      </c>
      <c r="E1415" s="354"/>
      <c r="F1415" s="355"/>
    </row>
    <row r="1416" spans="1:6" x14ac:dyDescent="0.25">
      <c r="A1416" s="336" t="s">
        <v>13</v>
      </c>
      <c r="B1416" s="363">
        <v>42317</v>
      </c>
      <c r="C1416" s="364">
        <v>0.57638888888888895</v>
      </c>
      <c r="D1416" s="365">
        <v>1554120</v>
      </c>
      <c r="E1416" s="354"/>
      <c r="F1416" s="355"/>
    </row>
    <row r="1417" spans="1:6" x14ac:dyDescent="0.25">
      <c r="A1417" s="336" t="s">
        <v>13</v>
      </c>
      <c r="B1417" s="363">
        <v>42319</v>
      </c>
      <c r="C1417" s="364">
        <v>0.32569444444444445</v>
      </c>
      <c r="D1417" s="365">
        <v>1569830</v>
      </c>
      <c r="E1417" s="354"/>
      <c r="F1417" s="355"/>
    </row>
    <row r="1418" spans="1:6" x14ac:dyDescent="0.25">
      <c r="A1418" s="336" t="s">
        <v>13</v>
      </c>
      <c r="B1418" s="363">
        <v>42321</v>
      </c>
      <c r="C1418" s="364">
        <v>0.31805555555555554</v>
      </c>
      <c r="D1418" s="365">
        <v>1587250</v>
      </c>
      <c r="E1418" s="354"/>
      <c r="F1418" s="355"/>
    </row>
    <row r="1419" spans="1:6" x14ac:dyDescent="0.25">
      <c r="A1419" s="336" t="s">
        <v>13</v>
      </c>
      <c r="B1419" s="363">
        <v>42324</v>
      </c>
      <c r="C1419" s="364">
        <v>0.58333333333333337</v>
      </c>
      <c r="D1419" s="365">
        <v>1529170</v>
      </c>
      <c r="E1419" s="354"/>
      <c r="F1419" s="355"/>
    </row>
    <row r="1420" spans="1:6" x14ac:dyDescent="0.25">
      <c r="A1420" s="336" t="s">
        <v>13</v>
      </c>
      <c r="B1420" s="363">
        <v>42326</v>
      </c>
      <c r="C1420" s="364">
        <v>0.60138888888888886</v>
      </c>
      <c r="D1420" s="365">
        <v>1604340</v>
      </c>
      <c r="E1420" s="354"/>
      <c r="F1420" s="355"/>
    </row>
    <row r="1421" spans="1:6" x14ac:dyDescent="0.25">
      <c r="A1421" s="336" t="s">
        <v>13</v>
      </c>
      <c r="B1421" s="363">
        <v>42328</v>
      </c>
      <c r="C1421" s="364">
        <v>0.43055555555555558</v>
      </c>
      <c r="D1421" s="365">
        <v>1619230</v>
      </c>
      <c r="E1421" s="354"/>
      <c r="F1421" s="355"/>
    </row>
    <row r="1422" spans="1:6" x14ac:dyDescent="0.25">
      <c r="A1422" s="336" t="s">
        <v>13</v>
      </c>
      <c r="B1422" s="363">
        <v>42331</v>
      </c>
      <c r="C1422" s="364">
        <v>0.39027777777777778</v>
      </c>
      <c r="D1422" s="365">
        <v>1634340</v>
      </c>
      <c r="E1422" s="354"/>
      <c r="F1422" s="355"/>
    </row>
    <row r="1423" spans="1:6" x14ac:dyDescent="0.25">
      <c r="A1423" s="336" t="s">
        <v>13</v>
      </c>
      <c r="B1423" s="363">
        <v>42333</v>
      </c>
      <c r="C1423" s="364">
        <v>0.32500000000000001</v>
      </c>
      <c r="D1423" s="365">
        <v>1647610</v>
      </c>
      <c r="E1423" s="354"/>
      <c r="F1423" s="355"/>
    </row>
    <row r="1424" spans="1:6" x14ac:dyDescent="0.25">
      <c r="A1424" s="336" t="s">
        <v>13</v>
      </c>
      <c r="B1424" s="363">
        <v>42338</v>
      </c>
      <c r="C1424" s="364">
        <v>0.55208333333333337</v>
      </c>
      <c r="D1424" s="365">
        <v>1673490</v>
      </c>
      <c r="E1424" s="354"/>
      <c r="F1424" s="355"/>
    </row>
    <row r="1425" spans="1:6" x14ac:dyDescent="0.25">
      <c r="A1425" s="336" t="s">
        <v>13</v>
      </c>
      <c r="B1425" s="363">
        <v>42342</v>
      </c>
      <c r="C1425" s="364">
        <v>0.59791666666666665</v>
      </c>
      <c r="D1425" s="365">
        <v>1692700</v>
      </c>
      <c r="E1425" s="354"/>
      <c r="F1425" s="355"/>
    </row>
    <row r="1426" spans="1:6" x14ac:dyDescent="0.25">
      <c r="A1426" s="336" t="s">
        <v>13</v>
      </c>
      <c r="B1426" s="363">
        <v>42345</v>
      </c>
      <c r="C1426" s="364">
        <v>0.60902777777777783</v>
      </c>
      <c r="D1426" s="365">
        <v>1708940</v>
      </c>
      <c r="E1426" s="354"/>
      <c r="F1426" s="355"/>
    </row>
    <row r="1427" spans="1:6" x14ac:dyDescent="0.25">
      <c r="A1427" s="336" t="s">
        <v>13</v>
      </c>
      <c r="B1427" s="363">
        <v>42347</v>
      </c>
      <c r="C1427" s="364">
        <v>0.64722222222222225</v>
      </c>
      <c r="D1427" s="365">
        <v>1724720</v>
      </c>
      <c r="E1427" s="354"/>
      <c r="F1427" s="355"/>
    </row>
    <row r="1428" spans="1:6" x14ac:dyDescent="0.25">
      <c r="A1428" s="336" t="s">
        <v>13</v>
      </c>
      <c r="B1428" s="363">
        <v>42349</v>
      </c>
      <c r="C1428" s="364">
        <v>0.55555555555555558</v>
      </c>
      <c r="D1428" s="365">
        <v>1736810</v>
      </c>
      <c r="E1428" s="354"/>
      <c r="F1428" s="355"/>
    </row>
    <row r="1429" spans="1:6" x14ac:dyDescent="0.25">
      <c r="A1429" s="336" t="s">
        <v>13</v>
      </c>
      <c r="B1429" s="363">
        <v>42352</v>
      </c>
      <c r="C1429" s="364">
        <v>0.35694444444444445</v>
      </c>
      <c r="D1429" s="365">
        <v>1754810</v>
      </c>
      <c r="E1429" s="354"/>
      <c r="F1429" s="355"/>
    </row>
    <row r="1430" spans="1:6" x14ac:dyDescent="0.25">
      <c r="A1430" s="336" t="s">
        <v>13</v>
      </c>
      <c r="B1430" s="363">
        <v>42354</v>
      </c>
      <c r="C1430" s="364">
        <v>0.3354166666666667</v>
      </c>
      <c r="D1430" s="365">
        <v>1765780</v>
      </c>
      <c r="E1430" s="354"/>
      <c r="F1430" s="355"/>
    </row>
    <row r="1431" spans="1:6" x14ac:dyDescent="0.25">
      <c r="A1431" s="336" t="s">
        <v>13</v>
      </c>
      <c r="B1431" s="363">
        <v>42356</v>
      </c>
      <c r="C1431" s="364">
        <v>0.3347222222222222</v>
      </c>
      <c r="D1431" s="365">
        <v>1780160</v>
      </c>
      <c r="E1431" s="354"/>
      <c r="F1431" s="355"/>
    </row>
    <row r="1432" spans="1:6" x14ac:dyDescent="0.25">
      <c r="A1432" s="336" t="s">
        <v>13</v>
      </c>
      <c r="B1432" s="363">
        <v>42373</v>
      </c>
      <c r="C1432" s="364">
        <v>0.35486111111111113</v>
      </c>
      <c r="D1432" s="365">
        <v>1878170</v>
      </c>
      <c r="E1432" s="354"/>
      <c r="F1432" s="355"/>
    </row>
    <row r="1433" spans="1:6" x14ac:dyDescent="0.25">
      <c r="A1433" s="336" t="s">
        <v>13</v>
      </c>
      <c r="B1433" s="363">
        <v>42380</v>
      </c>
      <c r="C1433" s="364">
        <v>0.38541666666666669</v>
      </c>
      <c r="D1433" s="365">
        <v>1914870</v>
      </c>
      <c r="E1433" s="354"/>
      <c r="F1433" s="355"/>
    </row>
    <row r="1434" spans="1:6" x14ac:dyDescent="0.25">
      <c r="A1434" s="336" t="s">
        <v>13</v>
      </c>
      <c r="B1434" s="363">
        <v>42382</v>
      </c>
      <c r="C1434" s="364">
        <v>0.38125000000000003</v>
      </c>
      <c r="D1434" s="365">
        <v>1928050</v>
      </c>
      <c r="E1434" s="354"/>
      <c r="F1434" s="355"/>
    </row>
    <row r="1435" spans="1:6" x14ac:dyDescent="0.25">
      <c r="A1435" s="336" t="s">
        <v>13</v>
      </c>
      <c r="B1435" s="363">
        <v>42384</v>
      </c>
      <c r="C1435" s="364">
        <v>0.51597222222222217</v>
      </c>
      <c r="D1435" s="365">
        <v>1945170</v>
      </c>
      <c r="E1435" s="354"/>
      <c r="F1435" s="355"/>
    </row>
    <row r="1436" spans="1:6" x14ac:dyDescent="0.25">
      <c r="A1436" s="336" t="s">
        <v>13</v>
      </c>
      <c r="B1436" s="363">
        <v>42387</v>
      </c>
      <c r="C1436" s="364">
        <v>0.60069444444444442</v>
      </c>
      <c r="D1436" s="365">
        <v>1969770</v>
      </c>
      <c r="E1436" s="354"/>
      <c r="F1436" s="355"/>
    </row>
    <row r="1437" spans="1:6" x14ac:dyDescent="0.25">
      <c r="A1437" s="336" t="s">
        <v>13</v>
      </c>
      <c r="B1437" s="363">
        <v>42389</v>
      </c>
      <c r="C1437" s="364">
        <v>0.36527777777777781</v>
      </c>
      <c r="D1437" s="365">
        <v>1985080</v>
      </c>
      <c r="E1437" s="354"/>
      <c r="F1437" s="355"/>
    </row>
    <row r="1438" spans="1:6" x14ac:dyDescent="0.25">
      <c r="A1438" s="336" t="s">
        <v>13</v>
      </c>
      <c r="B1438" s="363">
        <v>42391</v>
      </c>
      <c r="C1438" s="364">
        <v>0.46111111111111108</v>
      </c>
      <c r="D1438" s="365">
        <v>2003340</v>
      </c>
      <c r="E1438" s="354"/>
      <c r="F1438" s="355"/>
    </row>
    <row r="1439" spans="1:6" x14ac:dyDescent="0.25">
      <c r="A1439" s="336" t="s">
        <v>13</v>
      </c>
      <c r="B1439" s="363">
        <v>42394</v>
      </c>
      <c r="C1439" s="364">
        <v>0.65069444444444446</v>
      </c>
      <c r="D1439" s="365">
        <v>2024530</v>
      </c>
      <c r="E1439" s="354"/>
      <c r="F1439" s="355"/>
    </row>
    <row r="1440" spans="1:6" x14ac:dyDescent="0.25">
      <c r="A1440" s="336" t="s">
        <v>13</v>
      </c>
      <c r="B1440" s="363">
        <v>42396</v>
      </c>
      <c r="C1440" s="364">
        <v>0.7006944444444444</v>
      </c>
      <c r="D1440" s="365">
        <v>2024750</v>
      </c>
      <c r="E1440" s="354"/>
      <c r="F1440" s="355"/>
    </row>
    <row r="1441" spans="1:6" x14ac:dyDescent="0.25">
      <c r="A1441" s="336" t="s">
        <v>13</v>
      </c>
      <c r="B1441" s="363">
        <v>42398</v>
      </c>
      <c r="C1441" s="364">
        <v>0.3611111111111111</v>
      </c>
      <c r="D1441" s="365">
        <v>2042430</v>
      </c>
      <c r="E1441" s="354"/>
      <c r="F1441" s="355"/>
    </row>
    <row r="1442" spans="1:6" x14ac:dyDescent="0.25">
      <c r="A1442" s="336" t="s">
        <v>13</v>
      </c>
      <c r="B1442" s="363">
        <v>42412</v>
      </c>
      <c r="C1442" s="364">
        <v>0.58680555555555558</v>
      </c>
      <c r="D1442" s="365">
        <v>2062210</v>
      </c>
      <c r="E1442" s="354"/>
      <c r="F1442" s="355"/>
    </row>
    <row r="1443" spans="1:6" x14ac:dyDescent="0.25">
      <c r="A1443" s="336" t="s">
        <v>13</v>
      </c>
      <c r="B1443" s="363">
        <v>42416</v>
      </c>
      <c r="C1443" s="364">
        <v>0.50138888888888888</v>
      </c>
      <c r="D1443" s="365">
        <v>2062840</v>
      </c>
      <c r="E1443" s="354"/>
      <c r="F1443" s="355"/>
    </row>
    <row r="1444" spans="1:6" x14ac:dyDescent="0.25">
      <c r="A1444" s="336" t="s">
        <v>13</v>
      </c>
      <c r="B1444" s="363">
        <v>42419</v>
      </c>
      <c r="C1444" s="364">
        <v>0.38055555555555554</v>
      </c>
      <c r="D1444" s="365">
        <v>2082520</v>
      </c>
      <c r="E1444" s="354"/>
      <c r="F1444" s="355"/>
    </row>
    <row r="1445" spans="1:6" x14ac:dyDescent="0.25">
      <c r="A1445" s="336" t="s">
        <v>13</v>
      </c>
      <c r="B1445" s="363">
        <v>42422</v>
      </c>
      <c r="C1445" s="364">
        <v>0.38819444444444445</v>
      </c>
      <c r="D1445" s="365">
        <v>2099770</v>
      </c>
      <c r="E1445" s="354"/>
      <c r="F1445" s="355"/>
    </row>
    <row r="1446" spans="1:6" x14ac:dyDescent="0.25">
      <c r="A1446" s="336" t="s">
        <v>13</v>
      </c>
      <c r="B1446" s="363">
        <v>42424</v>
      </c>
      <c r="C1446" s="364">
        <v>0.36388888888888887</v>
      </c>
      <c r="D1446" s="365">
        <v>2114250</v>
      </c>
      <c r="E1446" s="354"/>
      <c r="F1446" s="355"/>
    </row>
    <row r="1447" spans="1:6" x14ac:dyDescent="0.25">
      <c r="A1447" s="336" t="s">
        <v>13</v>
      </c>
      <c r="B1447" s="363">
        <v>42426</v>
      </c>
      <c r="C1447" s="364">
        <v>0.34722222222222227</v>
      </c>
      <c r="D1447" s="365">
        <v>2129260</v>
      </c>
      <c r="E1447" s="354"/>
      <c r="F1447" s="355"/>
    </row>
    <row r="1448" spans="1:6" x14ac:dyDescent="0.25">
      <c r="A1448" s="336" t="s">
        <v>13</v>
      </c>
      <c r="B1448" s="363">
        <v>42429</v>
      </c>
      <c r="C1448" s="364">
        <v>0.38472222222222219</v>
      </c>
      <c r="D1448" s="365">
        <v>2149320</v>
      </c>
      <c r="E1448" s="354"/>
      <c r="F1448" s="355"/>
    </row>
    <row r="1449" spans="1:6" x14ac:dyDescent="0.25">
      <c r="A1449" s="336" t="s">
        <v>13</v>
      </c>
      <c r="B1449" s="363">
        <v>42431</v>
      </c>
      <c r="C1449" s="364">
        <v>0.5083333333333333</v>
      </c>
      <c r="D1449" s="365">
        <v>2162910</v>
      </c>
      <c r="E1449" s="354"/>
      <c r="F1449" s="355"/>
    </row>
    <row r="1450" spans="1:6" x14ac:dyDescent="0.25">
      <c r="A1450" s="336" t="s">
        <v>13</v>
      </c>
      <c r="B1450" s="363">
        <v>42433</v>
      </c>
      <c r="C1450" s="364">
        <v>0.65972222222222221</v>
      </c>
      <c r="D1450" s="365">
        <v>2178270</v>
      </c>
      <c r="E1450" s="354"/>
      <c r="F1450" s="355"/>
    </row>
    <row r="1451" spans="1:6" x14ac:dyDescent="0.25">
      <c r="A1451" s="336" t="s">
        <v>13</v>
      </c>
      <c r="B1451" s="363">
        <v>42436</v>
      </c>
      <c r="C1451" s="364">
        <v>0.37638888888888888</v>
      </c>
      <c r="D1451" s="365">
        <v>2198670</v>
      </c>
      <c r="E1451" s="354"/>
      <c r="F1451" s="355"/>
    </row>
    <row r="1452" spans="1:6" x14ac:dyDescent="0.25">
      <c r="A1452" s="336" t="s">
        <v>13</v>
      </c>
      <c r="B1452" s="363">
        <v>42438</v>
      </c>
      <c r="C1452" s="364">
        <v>0.38819444444444445</v>
      </c>
      <c r="D1452" s="365">
        <v>2214980</v>
      </c>
      <c r="E1452" s="354"/>
      <c r="F1452" s="355"/>
    </row>
    <row r="1453" spans="1:6" x14ac:dyDescent="0.25">
      <c r="A1453" s="336" t="s">
        <v>13</v>
      </c>
      <c r="B1453" s="363">
        <v>42440</v>
      </c>
      <c r="C1453" s="364">
        <v>0.33888888888888885</v>
      </c>
      <c r="D1453" s="365">
        <v>2231586</v>
      </c>
      <c r="E1453" s="354"/>
      <c r="F1453" s="355"/>
    </row>
    <row r="1454" spans="1:6" x14ac:dyDescent="0.25">
      <c r="A1454" s="336" t="s">
        <v>13</v>
      </c>
      <c r="B1454" s="363">
        <v>42443</v>
      </c>
      <c r="C1454" s="364">
        <v>0.38263888888888892</v>
      </c>
      <c r="D1454" s="365">
        <v>2258480</v>
      </c>
      <c r="E1454" s="354"/>
      <c r="F1454" s="355"/>
    </row>
    <row r="1455" spans="1:6" x14ac:dyDescent="0.25">
      <c r="A1455" s="336" t="s">
        <v>13</v>
      </c>
      <c r="B1455" s="363">
        <v>42446</v>
      </c>
      <c r="C1455" s="364">
        <v>0.36458333333333331</v>
      </c>
      <c r="D1455" s="365">
        <v>2284990</v>
      </c>
      <c r="E1455" s="354"/>
      <c r="F1455" s="355"/>
    </row>
    <row r="1456" spans="1:6" x14ac:dyDescent="0.25">
      <c r="A1456" s="336" t="s">
        <v>13</v>
      </c>
      <c r="B1456" s="363">
        <v>42450</v>
      </c>
      <c r="C1456" s="364">
        <v>0.37777777777777777</v>
      </c>
      <c r="D1456" s="365">
        <v>2311220</v>
      </c>
      <c r="E1456" s="354"/>
      <c r="F1456" s="355"/>
    </row>
    <row r="1457" spans="1:6" x14ac:dyDescent="0.25">
      <c r="A1457" s="336" t="s">
        <v>13</v>
      </c>
      <c r="B1457" s="363">
        <v>42453</v>
      </c>
      <c r="C1457" s="364">
        <v>0.6645833333333333</v>
      </c>
      <c r="D1457" s="365">
        <v>2329080</v>
      </c>
      <c r="E1457" s="354"/>
      <c r="F1457" s="355"/>
    </row>
    <row r="1458" spans="1:6" x14ac:dyDescent="0.25">
      <c r="A1458" s="336" t="s">
        <v>13</v>
      </c>
      <c r="B1458" s="363">
        <v>42457</v>
      </c>
      <c r="C1458" s="364">
        <v>0.71319444444444446</v>
      </c>
      <c r="D1458" s="365">
        <v>2349360</v>
      </c>
      <c r="E1458" s="354"/>
      <c r="F1458" s="355"/>
    </row>
    <row r="1459" spans="1:6" x14ac:dyDescent="0.25">
      <c r="A1459" s="336" t="s">
        <v>13</v>
      </c>
      <c r="B1459" s="363">
        <v>42459</v>
      </c>
      <c r="C1459" s="364">
        <v>0.40625</v>
      </c>
      <c r="D1459" s="365">
        <v>2362840</v>
      </c>
      <c r="E1459" s="354"/>
      <c r="F1459" s="355"/>
    </row>
    <row r="1460" spans="1:6" x14ac:dyDescent="0.25">
      <c r="A1460" s="336" t="s">
        <v>131</v>
      </c>
      <c r="B1460" s="363">
        <v>42373</v>
      </c>
      <c r="C1460" s="364">
        <v>0.42222222222222222</v>
      </c>
      <c r="D1460" s="365">
        <v>426600</v>
      </c>
      <c r="E1460" s="354"/>
      <c r="F1460" s="355"/>
    </row>
    <row r="1461" spans="1:6" x14ac:dyDescent="0.25">
      <c r="A1461" s="336" t="s">
        <v>131</v>
      </c>
      <c r="B1461" s="363">
        <v>42375</v>
      </c>
      <c r="C1461" s="364">
        <v>0.46180555555555558</v>
      </c>
      <c r="D1461" s="365">
        <v>455400</v>
      </c>
      <c r="E1461" s="354"/>
      <c r="F1461" s="355"/>
    </row>
    <row r="1462" spans="1:6" x14ac:dyDescent="0.25">
      <c r="A1462" s="336" t="s">
        <v>131</v>
      </c>
      <c r="B1462" s="363">
        <v>42378</v>
      </c>
      <c r="C1462" s="364">
        <v>0.61458333333333337</v>
      </c>
      <c r="D1462" s="365">
        <v>495020</v>
      </c>
      <c r="E1462" s="354"/>
      <c r="F1462" s="355"/>
    </row>
    <row r="1463" spans="1:6" x14ac:dyDescent="0.25">
      <c r="A1463" s="336" t="s">
        <v>131</v>
      </c>
      <c r="B1463" s="363">
        <v>42380</v>
      </c>
      <c r="C1463" s="364">
        <v>0.40972222222222227</v>
      </c>
      <c r="D1463" s="365">
        <v>516630</v>
      </c>
      <c r="E1463" s="354"/>
      <c r="F1463" s="355"/>
    </row>
    <row r="1464" spans="1:6" x14ac:dyDescent="0.25">
      <c r="A1464" s="336" t="s">
        <v>131</v>
      </c>
      <c r="B1464" s="363">
        <v>42382</v>
      </c>
      <c r="C1464" s="364">
        <v>0.42222222222222222</v>
      </c>
      <c r="D1464" s="365">
        <v>546680</v>
      </c>
      <c r="E1464" s="354"/>
      <c r="F1464" s="355"/>
    </row>
    <row r="1465" spans="1:6" x14ac:dyDescent="0.25">
      <c r="A1465" s="336" t="s">
        <v>131</v>
      </c>
      <c r="B1465" s="363">
        <v>42384</v>
      </c>
      <c r="C1465" s="364">
        <v>0.51041666666666663</v>
      </c>
      <c r="D1465" s="365">
        <v>581690</v>
      </c>
      <c r="E1465" s="354"/>
      <c r="F1465" s="355"/>
    </row>
    <row r="1466" spans="1:6" x14ac:dyDescent="0.25">
      <c r="A1466" s="336" t="s">
        <v>131</v>
      </c>
      <c r="B1466" s="363">
        <v>42387</v>
      </c>
      <c r="C1466" s="364">
        <v>0.59375</v>
      </c>
      <c r="D1466" s="365">
        <v>632300</v>
      </c>
      <c r="E1466" s="354"/>
      <c r="F1466" s="355"/>
    </row>
    <row r="1467" spans="1:6" x14ac:dyDescent="0.25">
      <c r="A1467" s="336" t="s">
        <v>131</v>
      </c>
      <c r="B1467" s="363">
        <v>42389</v>
      </c>
      <c r="C1467" s="364">
        <v>0.35694444444444445</v>
      </c>
      <c r="D1467" s="365">
        <v>662630</v>
      </c>
      <c r="E1467" s="354"/>
      <c r="F1467" s="355"/>
    </row>
    <row r="1468" spans="1:6" x14ac:dyDescent="0.25">
      <c r="A1468" s="336" t="s">
        <v>131</v>
      </c>
      <c r="B1468" s="363">
        <v>42391</v>
      </c>
      <c r="C1468" s="364">
        <v>0.45416666666666666</v>
      </c>
      <c r="D1468" s="365">
        <v>698340</v>
      </c>
      <c r="E1468" s="354"/>
      <c r="F1468" s="355"/>
    </row>
    <row r="1469" spans="1:6" x14ac:dyDescent="0.25">
      <c r="A1469" s="336" t="s">
        <v>131</v>
      </c>
      <c r="B1469" s="363">
        <v>42394</v>
      </c>
      <c r="C1469" s="364">
        <v>0.65069444444444446</v>
      </c>
      <c r="D1469" s="365">
        <v>744430</v>
      </c>
      <c r="E1469" s="354"/>
      <c r="F1469" s="355"/>
    </row>
    <row r="1470" spans="1:6" x14ac:dyDescent="0.25">
      <c r="A1470" s="336" t="s">
        <v>131</v>
      </c>
      <c r="B1470" s="363">
        <v>42396</v>
      </c>
      <c r="C1470" s="364">
        <v>0.68819444444444444</v>
      </c>
      <c r="D1470" s="365">
        <v>744690</v>
      </c>
      <c r="E1470" s="354"/>
      <c r="F1470" s="355"/>
    </row>
    <row r="1471" spans="1:6" x14ac:dyDescent="0.25">
      <c r="A1471" s="336" t="s">
        <v>131</v>
      </c>
      <c r="B1471" s="363">
        <v>42398</v>
      </c>
      <c r="C1471" s="364">
        <v>0.3520833333333333</v>
      </c>
      <c r="D1471" s="365">
        <v>777030</v>
      </c>
      <c r="E1471" s="354"/>
      <c r="F1471" s="355"/>
    </row>
    <row r="1472" spans="1:6" x14ac:dyDescent="0.25">
      <c r="A1472" s="336" t="s">
        <v>131</v>
      </c>
      <c r="B1472" s="363">
        <v>42412</v>
      </c>
      <c r="C1472" s="364">
        <v>0.57986111111111105</v>
      </c>
      <c r="D1472" s="365">
        <v>822570</v>
      </c>
      <c r="E1472" s="354"/>
      <c r="F1472" s="355"/>
    </row>
    <row r="1473" spans="1:6" x14ac:dyDescent="0.25">
      <c r="A1473" s="336" t="s">
        <v>131</v>
      </c>
      <c r="B1473" s="363">
        <v>42416</v>
      </c>
      <c r="C1473" s="364">
        <v>0.4777777777777778</v>
      </c>
      <c r="D1473" s="365">
        <v>823930</v>
      </c>
      <c r="E1473" s="354"/>
      <c r="F1473" s="355"/>
    </row>
    <row r="1474" spans="1:6" x14ac:dyDescent="0.25">
      <c r="A1474" s="336" t="s">
        <v>131</v>
      </c>
      <c r="B1474" s="363">
        <v>42419</v>
      </c>
      <c r="C1474" s="364">
        <v>0.33402777777777781</v>
      </c>
      <c r="D1474" s="365">
        <v>866030</v>
      </c>
      <c r="E1474" s="354"/>
      <c r="F1474" s="355"/>
    </row>
    <row r="1475" spans="1:6" x14ac:dyDescent="0.25">
      <c r="A1475" s="336" t="s">
        <v>131</v>
      </c>
      <c r="B1475" s="363">
        <v>42422</v>
      </c>
      <c r="C1475" s="364">
        <v>0.35069444444444442</v>
      </c>
      <c r="D1475" s="365">
        <v>908760</v>
      </c>
      <c r="E1475" s="354"/>
      <c r="F1475" s="355"/>
    </row>
    <row r="1476" spans="1:6" x14ac:dyDescent="0.25">
      <c r="A1476" s="336" t="s">
        <v>131</v>
      </c>
      <c r="B1476" s="363">
        <v>42424</v>
      </c>
      <c r="C1476" s="364">
        <v>0.35416666666666669</v>
      </c>
      <c r="D1476" s="365">
        <v>940940</v>
      </c>
      <c r="E1476" s="354"/>
      <c r="F1476" s="355"/>
    </row>
    <row r="1477" spans="1:6" x14ac:dyDescent="0.25">
      <c r="A1477" s="336" t="s">
        <v>131</v>
      </c>
      <c r="B1477" s="363">
        <v>42426</v>
      </c>
      <c r="C1477" s="364">
        <v>0.34097222222222223</v>
      </c>
      <c r="D1477" s="365">
        <v>973110</v>
      </c>
      <c r="E1477" s="354"/>
      <c r="F1477" s="355"/>
    </row>
    <row r="1478" spans="1:6" x14ac:dyDescent="0.25">
      <c r="A1478" s="336" t="s">
        <v>131</v>
      </c>
      <c r="B1478" s="363">
        <v>42429</v>
      </c>
      <c r="C1478" s="364">
        <v>0.41250000000000003</v>
      </c>
      <c r="D1478" s="365">
        <v>1016220</v>
      </c>
      <c r="E1478" s="354"/>
      <c r="F1478" s="355"/>
    </row>
    <row r="1479" spans="1:6" x14ac:dyDescent="0.25">
      <c r="A1479" s="336" t="s">
        <v>131</v>
      </c>
      <c r="B1479" s="363">
        <v>42431</v>
      </c>
      <c r="C1479" s="364">
        <v>0.44791666666666669</v>
      </c>
      <c r="D1479" s="365">
        <v>1045990</v>
      </c>
      <c r="E1479" s="354"/>
      <c r="F1479" s="355"/>
    </row>
    <row r="1480" spans="1:6" x14ac:dyDescent="0.25">
      <c r="A1480" s="336" t="s">
        <v>131</v>
      </c>
      <c r="B1480" s="363">
        <v>42433</v>
      </c>
      <c r="C1480" s="364">
        <v>0.6381944444444444</v>
      </c>
      <c r="D1480" s="365">
        <v>1080020</v>
      </c>
      <c r="E1480" s="354"/>
      <c r="F1480" s="355"/>
    </row>
    <row r="1481" spans="1:6" x14ac:dyDescent="0.25">
      <c r="A1481" s="336" t="s">
        <v>131</v>
      </c>
      <c r="B1481" s="363">
        <v>42436</v>
      </c>
      <c r="C1481" s="364">
        <v>0.40625</v>
      </c>
      <c r="D1481" s="365">
        <v>1125950</v>
      </c>
      <c r="E1481" s="354"/>
      <c r="F1481" s="355"/>
    </row>
    <row r="1482" spans="1:6" x14ac:dyDescent="0.25">
      <c r="A1482" s="336" t="s">
        <v>131</v>
      </c>
      <c r="B1482" s="363">
        <v>42438</v>
      </c>
      <c r="C1482" s="364">
        <v>0.4069444444444445</v>
      </c>
      <c r="D1482" s="365">
        <v>1159550</v>
      </c>
      <c r="E1482" s="354"/>
      <c r="F1482" s="355"/>
    </row>
    <row r="1483" spans="1:6" x14ac:dyDescent="0.25">
      <c r="A1483" s="336" t="s">
        <v>131</v>
      </c>
      <c r="B1483" s="363">
        <v>42440</v>
      </c>
      <c r="C1483" s="364">
        <v>0.31944444444444448</v>
      </c>
      <c r="D1483" s="365">
        <v>1193490</v>
      </c>
      <c r="E1483" s="354"/>
      <c r="F1483" s="355"/>
    </row>
    <row r="1484" spans="1:6" x14ac:dyDescent="0.25">
      <c r="A1484" s="336" t="s">
        <v>131</v>
      </c>
      <c r="B1484" s="363">
        <v>42443</v>
      </c>
      <c r="C1484" s="364">
        <v>0.40347222222222223</v>
      </c>
      <c r="D1484" s="365">
        <v>1245930</v>
      </c>
      <c r="E1484" s="354"/>
      <c r="F1484" s="355"/>
    </row>
    <row r="1485" spans="1:6" x14ac:dyDescent="0.25">
      <c r="A1485" s="336" t="s">
        <v>131</v>
      </c>
      <c r="B1485" s="363">
        <v>42446</v>
      </c>
      <c r="C1485" s="364">
        <v>0.47500000000000003</v>
      </c>
      <c r="D1485" s="365">
        <v>1299520</v>
      </c>
      <c r="E1485" s="354"/>
      <c r="F1485" s="355"/>
    </row>
    <row r="1486" spans="1:6" x14ac:dyDescent="0.25">
      <c r="A1486" s="336" t="s">
        <v>131</v>
      </c>
      <c r="B1486" s="363">
        <v>42450</v>
      </c>
      <c r="C1486" s="364">
        <v>0.44791666666666669</v>
      </c>
      <c r="D1486" s="365">
        <v>1355290</v>
      </c>
      <c r="E1486" s="354"/>
      <c r="F1486" s="355"/>
    </row>
    <row r="1487" spans="1:6" x14ac:dyDescent="0.25">
      <c r="A1487" s="336" t="s">
        <v>131</v>
      </c>
      <c r="B1487" s="363">
        <v>42453</v>
      </c>
      <c r="C1487" s="364">
        <v>0.62361111111111112</v>
      </c>
      <c r="D1487" s="365">
        <v>1397210</v>
      </c>
      <c r="E1487" s="354"/>
      <c r="F1487" s="355"/>
    </row>
    <row r="1488" spans="1:6" x14ac:dyDescent="0.25">
      <c r="A1488" s="336" t="s">
        <v>131</v>
      </c>
      <c r="B1488" s="363">
        <v>42457</v>
      </c>
      <c r="C1488" s="364">
        <v>0.67708333333333337</v>
      </c>
      <c r="D1488" s="365">
        <v>1449220</v>
      </c>
      <c r="E1488" s="354"/>
      <c r="F1488" s="355"/>
    </row>
    <row r="1489" spans="1:6" x14ac:dyDescent="0.25">
      <c r="A1489" s="336" t="s">
        <v>131</v>
      </c>
      <c r="B1489" s="363">
        <v>42459</v>
      </c>
      <c r="C1489" s="364">
        <v>0.44791666666666669</v>
      </c>
      <c r="D1489" s="365">
        <v>1485500</v>
      </c>
      <c r="E1489" s="354"/>
      <c r="F1489" s="355"/>
    </row>
  </sheetData>
  <sortState ref="A2:E1488">
    <sortCondition ref="A2:A1488"/>
    <sortCondition ref="B2:B1488"/>
    <sortCondition ref="C2:C1488"/>
  </sortState>
  <pageMargins left="0.7" right="0.7" top="0.75" bottom="0.75" header="0.3" footer="0.3"/>
  <pageSetup scale="83" fitToHeight="8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628"/>
  <sheetViews>
    <sheetView workbookViewId="0">
      <selection sqref="A1:XFD1048576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11.140625" customWidth="1"/>
    <col min="5" max="5" width="11.28515625" bestFit="1" customWidth="1"/>
    <col min="6" max="6" width="9.85546875" bestFit="1" customWidth="1"/>
    <col min="7" max="7" width="12.7109375" style="18" customWidth="1"/>
    <col min="8" max="8" width="10.5703125" style="19" bestFit="1" customWidth="1"/>
    <col min="9" max="9" width="10.5703125" bestFit="1" customWidth="1"/>
  </cols>
  <sheetData>
    <row r="1" spans="1:12" x14ac:dyDescent="0.25">
      <c r="A1" s="284" t="s">
        <v>30</v>
      </c>
      <c r="B1" s="284"/>
      <c r="C1" s="284"/>
      <c r="D1" s="284"/>
      <c r="E1" s="284"/>
      <c r="F1" s="284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H2" s="75" t="s">
        <v>60</v>
      </c>
    </row>
    <row r="3" spans="1:12" x14ac:dyDescent="0.25">
      <c r="A3" t="s">
        <v>14</v>
      </c>
      <c r="B3" s="4">
        <v>42170.649305555555</v>
      </c>
      <c r="C3" s="1">
        <v>378290</v>
      </c>
    </row>
    <row r="4" spans="1:12" x14ac:dyDescent="0.25">
      <c r="A4" t="s">
        <v>14</v>
      </c>
      <c r="B4" s="4">
        <v>42174.510416666664</v>
      </c>
      <c r="C4" s="1">
        <v>378940</v>
      </c>
    </row>
    <row r="5" spans="1:12" x14ac:dyDescent="0.25">
      <c r="A5" t="s">
        <v>14</v>
      </c>
      <c r="B5" s="4">
        <v>42174.583333333336</v>
      </c>
      <c r="C5" s="1">
        <v>378940</v>
      </c>
    </row>
    <row r="6" spans="1:12" x14ac:dyDescent="0.25">
      <c r="A6" t="s">
        <v>14</v>
      </c>
      <c r="B6" s="4">
        <v>42175.414583333331</v>
      </c>
      <c r="C6" s="1">
        <v>388590</v>
      </c>
      <c r="D6">
        <f>(B6-B3)*1440</f>
        <v>6861.9999999983702</v>
      </c>
      <c r="E6" s="6">
        <f>C6-C3</f>
        <v>10300</v>
      </c>
      <c r="F6" s="7">
        <f>E6/D6</f>
        <v>1.5010201107552386</v>
      </c>
    </row>
    <row r="7" spans="1:12" x14ac:dyDescent="0.25">
      <c r="A7" s="8" t="s">
        <v>13</v>
      </c>
      <c r="B7" s="4">
        <v>42170.645833333336</v>
      </c>
      <c r="C7" s="1">
        <v>716886</v>
      </c>
    </row>
    <row r="8" spans="1:12" x14ac:dyDescent="0.25">
      <c r="A8" s="8" t="s">
        <v>13</v>
      </c>
      <c r="B8" s="4">
        <v>42174.513888888891</v>
      </c>
      <c r="C8" s="1">
        <v>717340</v>
      </c>
    </row>
    <row r="9" spans="1:12" x14ac:dyDescent="0.25">
      <c r="A9" s="8" t="s">
        <v>13</v>
      </c>
      <c r="B9" s="4">
        <v>42174.590277777781</v>
      </c>
      <c r="C9" s="1">
        <v>717340</v>
      </c>
      <c r="D9">
        <f>(B9-B7)*1440</f>
        <v>5680.0000000011642</v>
      </c>
      <c r="E9" s="6">
        <f>C9-C7</f>
        <v>454</v>
      </c>
      <c r="F9" s="7">
        <f>E9/D9</f>
        <v>7.9929577464772347E-2</v>
      </c>
    </row>
    <row r="10" spans="1:12" x14ac:dyDescent="0.25">
      <c r="E10" s="20">
        <f>E9+E6</f>
        <v>10754</v>
      </c>
      <c r="F10" s="21">
        <f>SUM(F6:F9)</f>
        <v>1.5809496882200109</v>
      </c>
      <c r="G10" s="39">
        <v>42170</v>
      </c>
      <c r="H10" s="22">
        <f>E10</f>
        <v>10754</v>
      </c>
      <c r="K10" s="11"/>
      <c r="L10" t="s">
        <v>74</v>
      </c>
    </row>
    <row r="11" spans="1:12" x14ac:dyDescent="0.25">
      <c r="A11" s="284" t="s">
        <v>33</v>
      </c>
      <c r="B11" s="284"/>
      <c r="C11" s="284"/>
      <c r="D11" s="284"/>
      <c r="E11" s="284"/>
      <c r="F11" s="284"/>
      <c r="G11" s="39"/>
    </row>
    <row r="12" spans="1:12" x14ac:dyDescent="0.25">
      <c r="A12" t="s">
        <v>7</v>
      </c>
      <c r="B12" t="s">
        <v>10</v>
      </c>
      <c r="C12" t="s">
        <v>11</v>
      </c>
      <c r="D12" t="s">
        <v>9</v>
      </c>
      <c r="E12" t="s">
        <v>31</v>
      </c>
      <c r="F12" t="s">
        <v>32</v>
      </c>
      <c r="G12" s="39"/>
      <c r="K12" s="23"/>
      <c r="L12" t="s">
        <v>75</v>
      </c>
    </row>
    <row r="13" spans="1:12" x14ac:dyDescent="0.25">
      <c r="A13" t="s">
        <v>14</v>
      </c>
      <c r="B13" s="4">
        <v>42177.510416666664</v>
      </c>
      <c r="C13" s="1">
        <v>412580</v>
      </c>
      <c r="G13" s="39"/>
    </row>
    <row r="14" spans="1:12" x14ac:dyDescent="0.25">
      <c r="A14" t="s">
        <v>14</v>
      </c>
      <c r="B14" s="4">
        <v>42178.618055555555</v>
      </c>
      <c r="C14" s="1">
        <v>424790</v>
      </c>
      <c r="G14" s="39"/>
      <c r="K14" s="24"/>
      <c r="L14" t="s">
        <v>76</v>
      </c>
    </row>
    <row r="15" spans="1:12" x14ac:dyDescent="0.25">
      <c r="A15" t="s">
        <v>14</v>
      </c>
      <c r="B15" s="4">
        <v>42179.451388888891</v>
      </c>
      <c r="C15" s="1">
        <v>434580</v>
      </c>
      <c r="G15" s="39"/>
    </row>
    <row r="16" spans="1:12" x14ac:dyDescent="0.25">
      <c r="A16" t="s">
        <v>14</v>
      </c>
      <c r="B16" s="4">
        <v>42183.809027777781</v>
      </c>
      <c r="C16" s="1">
        <v>437800</v>
      </c>
      <c r="D16">
        <f>(B16-B6)*1440</f>
        <v>12088.000000007451</v>
      </c>
      <c r="E16" s="6">
        <f>C16-C6</f>
        <v>49210</v>
      </c>
      <c r="F16" s="7">
        <f>E16/D16</f>
        <v>4.0709794837830628</v>
      </c>
      <c r="G16" s="39"/>
    </row>
    <row r="17" spans="1:8" x14ac:dyDescent="0.25">
      <c r="A17" s="8" t="s">
        <v>13</v>
      </c>
      <c r="B17" s="4">
        <v>42177.503472222219</v>
      </c>
      <c r="C17" s="1">
        <v>751890</v>
      </c>
      <c r="G17" s="39"/>
    </row>
    <row r="18" spans="1:8" x14ac:dyDescent="0.25">
      <c r="A18" s="8" t="s">
        <v>13</v>
      </c>
      <c r="B18" s="4">
        <v>42178.619444444441</v>
      </c>
      <c r="C18" s="1">
        <v>764880</v>
      </c>
      <c r="G18" s="39"/>
    </row>
    <row r="19" spans="1:8" x14ac:dyDescent="0.25">
      <c r="A19" s="8" t="s">
        <v>13</v>
      </c>
      <c r="B19" s="4">
        <v>42179.452777777777</v>
      </c>
      <c r="C19" s="1">
        <v>774380</v>
      </c>
      <c r="G19" s="39"/>
    </row>
    <row r="20" spans="1:8" x14ac:dyDescent="0.25">
      <c r="A20" s="8" t="s">
        <v>13</v>
      </c>
      <c r="B20" s="4">
        <v>42183.804166666669</v>
      </c>
      <c r="C20" s="1">
        <v>777660</v>
      </c>
      <c r="D20">
        <f>(B20-B9)*1440</f>
        <v>13267.999999998137</v>
      </c>
      <c r="E20" s="6">
        <f>C20-C9</f>
        <v>60320</v>
      </c>
      <c r="F20" s="7">
        <f>E20/D20</f>
        <v>4.5462767561055522</v>
      </c>
      <c r="G20" s="39"/>
    </row>
    <row r="21" spans="1:8" x14ac:dyDescent="0.25">
      <c r="E21" s="20">
        <f>E20+E16</f>
        <v>109530</v>
      </c>
      <c r="F21" s="21">
        <f>SUM(F16:F20)</f>
        <v>8.617256239888615</v>
      </c>
      <c r="G21" s="39">
        <v>42177</v>
      </c>
      <c r="H21" s="22">
        <f>E21+H10</f>
        <v>120284</v>
      </c>
    </row>
    <row r="22" spans="1:8" x14ac:dyDescent="0.25">
      <c r="A22" s="284" t="s">
        <v>34</v>
      </c>
      <c r="B22" s="284"/>
      <c r="C22" s="284"/>
      <c r="D22" s="284"/>
      <c r="E22" s="284"/>
      <c r="F22" s="284"/>
      <c r="G22" s="39"/>
    </row>
    <row r="23" spans="1:8" x14ac:dyDescent="0.25">
      <c r="A23" t="s">
        <v>7</v>
      </c>
      <c r="B23" t="s">
        <v>10</v>
      </c>
      <c r="C23" t="s">
        <v>11</v>
      </c>
      <c r="D23" t="s">
        <v>9</v>
      </c>
      <c r="E23" t="s">
        <v>31</v>
      </c>
      <c r="F23" t="s">
        <v>32</v>
      </c>
      <c r="G23" s="39"/>
    </row>
    <row r="24" spans="1:8" x14ac:dyDescent="0.25">
      <c r="A24" t="s">
        <v>14</v>
      </c>
      <c r="B24" s="4">
        <v>42184.731249999997</v>
      </c>
      <c r="C24" s="1">
        <v>448150</v>
      </c>
      <c r="G24" s="39"/>
    </row>
    <row r="25" spans="1:8" x14ac:dyDescent="0.25">
      <c r="A25" t="s">
        <v>14</v>
      </c>
      <c r="B25" s="4">
        <v>42185.692361111112</v>
      </c>
      <c r="C25" s="1">
        <v>459440</v>
      </c>
      <c r="F25" s="9"/>
      <c r="G25" s="39"/>
    </row>
    <row r="26" spans="1:8" x14ac:dyDescent="0.25">
      <c r="A26" t="s">
        <v>14</v>
      </c>
      <c r="B26" s="4">
        <v>42186.395833333336</v>
      </c>
      <c r="C26" s="1">
        <v>468290</v>
      </c>
      <c r="G26" s="39"/>
    </row>
    <row r="27" spans="1:8" x14ac:dyDescent="0.25">
      <c r="A27" t="s">
        <v>14</v>
      </c>
      <c r="B27" s="4">
        <v>42187.666666666664</v>
      </c>
      <c r="C27" s="1">
        <v>481710</v>
      </c>
      <c r="D27">
        <f>(B27-B16)*1440</f>
        <v>5554.9999999918509</v>
      </c>
      <c r="E27" s="6">
        <f>C27-C16</f>
        <v>43910</v>
      </c>
      <c r="F27" s="7">
        <f>E27/D27</f>
        <v>7.9045904590575002</v>
      </c>
      <c r="G27" s="39"/>
    </row>
    <row r="28" spans="1:8" x14ac:dyDescent="0.25">
      <c r="A28" s="8" t="s">
        <v>13</v>
      </c>
      <c r="B28" s="4">
        <v>42184.743055555555</v>
      </c>
      <c r="C28" s="1">
        <v>787120</v>
      </c>
      <c r="G28" s="39"/>
    </row>
    <row r="29" spans="1:8" x14ac:dyDescent="0.25">
      <c r="A29" s="8" t="s">
        <v>13</v>
      </c>
      <c r="B29" s="4">
        <v>42185.695138888892</v>
      </c>
      <c r="C29" s="1">
        <v>796910</v>
      </c>
      <c r="G29" s="39"/>
    </row>
    <row r="30" spans="1:8" x14ac:dyDescent="0.25">
      <c r="A30" s="8" t="s">
        <v>13</v>
      </c>
      <c r="B30" s="4">
        <v>42186.416666666664</v>
      </c>
      <c r="C30" s="1">
        <v>805580</v>
      </c>
      <c r="G30" s="39"/>
    </row>
    <row r="31" spans="1:8" x14ac:dyDescent="0.25">
      <c r="A31" s="8" t="s">
        <v>13</v>
      </c>
      <c r="B31" s="4">
        <v>42187.666666666664</v>
      </c>
      <c r="C31" s="1">
        <v>817980</v>
      </c>
      <c r="D31">
        <f>(B31-B20)*1440</f>
        <v>5561.9999999937136</v>
      </c>
      <c r="E31" s="6">
        <f>C31-C20</f>
        <v>40320</v>
      </c>
      <c r="F31" s="7">
        <f>E31/D31</f>
        <v>7.2491909385195203</v>
      </c>
      <c r="G31" s="39"/>
    </row>
    <row r="32" spans="1:8" x14ac:dyDescent="0.25">
      <c r="E32" s="20">
        <f>E31+E27</f>
        <v>84230</v>
      </c>
      <c r="F32" s="21">
        <f>SUM(F27:F31)</f>
        <v>15.153781397577021</v>
      </c>
      <c r="G32" s="39">
        <v>42184</v>
      </c>
      <c r="H32" s="22">
        <f>E32+H21</f>
        <v>204514</v>
      </c>
    </row>
    <row r="33" spans="1:8" x14ac:dyDescent="0.25">
      <c r="A33" s="284" t="s">
        <v>35</v>
      </c>
      <c r="B33" s="284"/>
      <c r="C33" s="284"/>
      <c r="D33" s="284"/>
      <c r="E33" s="284"/>
      <c r="F33" s="284"/>
      <c r="G33" s="39"/>
    </row>
    <row r="34" spans="1:8" x14ac:dyDescent="0.25">
      <c r="A34" t="s">
        <v>7</v>
      </c>
      <c r="B34" t="s">
        <v>10</v>
      </c>
      <c r="C34" t="s">
        <v>11</v>
      </c>
      <c r="D34" t="s">
        <v>9</v>
      </c>
      <c r="E34" t="s">
        <v>31</v>
      </c>
      <c r="F34" t="s">
        <v>32</v>
      </c>
      <c r="G34" s="39"/>
    </row>
    <row r="35" spans="1:8" x14ac:dyDescent="0.25">
      <c r="A35" t="s">
        <v>14</v>
      </c>
      <c r="B35" s="4">
        <v>42198.833333333336</v>
      </c>
      <c r="C35" s="1">
        <v>481710</v>
      </c>
      <c r="G35" s="39"/>
    </row>
    <row r="36" spans="1:8" x14ac:dyDescent="0.25">
      <c r="A36" t="s">
        <v>14</v>
      </c>
      <c r="B36" s="4">
        <v>42200.711805555555</v>
      </c>
      <c r="C36" s="1">
        <v>495940</v>
      </c>
      <c r="G36" s="39"/>
    </row>
    <row r="37" spans="1:8" x14ac:dyDescent="0.25">
      <c r="A37" t="s">
        <v>14</v>
      </c>
      <c r="B37" s="4">
        <v>42202.606249999997</v>
      </c>
      <c r="C37" s="1">
        <v>495940</v>
      </c>
      <c r="G37" s="39"/>
    </row>
    <row r="38" spans="1:8" x14ac:dyDescent="0.25">
      <c r="A38" t="s">
        <v>14</v>
      </c>
      <c r="B38" s="4">
        <v>42204.710416666669</v>
      </c>
      <c r="C38" s="1">
        <v>517340</v>
      </c>
      <c r="D38">
        <f>(B38-B27)*1440</f>
        <v>24543.000000006286</v>
      </c>
      <c r="E38" s="6">
        <f>C38-C27</f>
        <v>35630</v>
      </c>
      <c r="F38" s="7">
        <f>E38/D38</f>
        <v>1.4517377663688578</v>
      </c>
      <c r="G38" s="39"/>
    </row>
    <row r="39" spans="1:8" x14ac:dyDescent="0.25">
      <c r="A39" s="8" t="s">
        <v>13</v>
      </c>
      <c r="B39" s="4">
        <v>42198.833333333336</v>
      </c>
      <c r="C39" s="1">
        <v>817980</v>
      </c>
      <c r="G39" s="39"/>
    </row>
    <row r="40" spans="1:8" x14ac:dyDescent="0.25">
      <c r="A40" s="8" t="s">
        <v>13</v>
      </c>
      <c r="B40" s="4">
        <v>42200.711805555555</v>
      </c>
      <c r="C40" s="1">
        <v>832260</v>
      </c>
      <c r="G40" s="39"/>
    </row>
    <row r="41" spans="1:8" x14ac:dyDescent="0.25">
      <c r="A41" s="8" t="s">
        <v>13</v>
      </c>
      <c r="B41" s="4">
        <v>42202.606249999997</v>
      </c>
      <c r="C41" s="1">
        <v>832260</v>
      </c>
      <c r="G41" s="39"/>
    </row>
    <row r="42" spans="1:8" x14ac:dyDescent="0.25">
      <c r="A42" s="8" t="s">
        <v>13</v>
      </c>
      <c r="B42" s="4">
        <v>42204.715277777781</v>
      </c>
      <c r="C42" s="1">
        <v>854850</v>
      </c>
      <c r="D42">
        <f>(B42-B31)*1440</f>
        <v>24550.000000008149</v>
      </c>
      <c r="E42" s="6">
        <f>C42-C31</f>
        <v>36870</v>
      </c>
      <c r="F42" s="7">
        <f>E42/D42</f>
        <v>1.5018329938895219</v>
      </c>
      <c r="G42" s="39"/>
    </row>
    <row r="43" spans="1:8" x14ac:dyDescent="0.25">
      <c r="E43" s="20">
        <f>E42+E38</f>
        <v>72500</v>
      </c>
      <c r="F43" s="21">
        <f>SUM(F38:F42)</f>
        <v>2.9535707602583798</v>
      </c>
      <c r="G43" s="39">
        <v>42198</v>
      </c>
      <c r="H43" s="22">
        <f>E43+H32</f>
        <v>277014</v>
      </c>
    </row>
    <row r="44" spans="1:8" x14ac:dyDescent="0.25">
      <c r="A44" s="284" t="s">
        <v>36</v>
      </c>
      <c r="B44" s="284"/>
      <c r="C44" s="284"/>
      <c r="D44" s="284"/>
      <c r="E44" s="284"/>
      <c r="F44" s="284"/>
      <c r="G44" s="39"/>
    </row>
    <row r="45" spans="1:8" x14ac:dyDescent="0.25">
      <c r="A45" t="s">
        <v>7</v>
      </c>
      <c r="B45" t="s">
        <v>10</v>
      </c>
      <c r="C45" t="s">
        <v>11</v>
      </c>
      <c r="D45" t="s">
        <v>9</v>
      </c>
      <c r="E45" t="s">
        <v>31</v>
      </c>
      <c r="F45" t="s">
        <v>32</v>
      </c>
      <c r="G45" s="39"/>
    </row>
    <row r="46" spans="1:8" x14ac:dyDescent="0.25">
      <c r="A46" t="s">
        <v>14</v>
      </c>
      <c r="B46" s="4">
        <v>42205.372916666667</v>
      </c>
      <c r="C46" s="1">
        <v>514960</v>
      </c>
      <c r="G46" s="39"/>
    </row>
    <row r="47" spans="1:8" x14ac:dyDescent="0.25">
      <c r="A47" t="s">
        <v>14</v>
      </c>
      <c r="B47" s="4">
        <v>42207.647916666669</v>
      </c>
      <c r="C47" s="1">
        <v>535580</v>
      </c>
      <c r="G47" s="39"/>
    </row>
    <row r="48" spans="1:8" x14ac:dyDescent="0.25">
      <c r="A48" t="s">
        <v>14</v>
      </c>
      <c r="B48" s="4">
        <v>42209.436111111114</v>
      </c>
      <c r="C48" s="1">
        <v>554780</v>
      </c>
      <c r="D48">
        <f>(B48-B38)*1440</f>
        <v>6805.0000000011642</v>
      </c>
      <c r="E48" s="6">
        <f>C48-C38</f>
        <v>37440</v>
      </c>
      <c r="F48" s="7">
        <f>E48/D48</f>
        <v>5.501836884642703</v>
      </c>
      <c r="G48" s="39"/>
    </row>
    <row r="49" spans="1:8" x14ac:dyDescent="0.25">
      <c r="A49" s="8" t="s">
        <v>13</v>
      </c>
      <c r="B49" s="4">
        <v>42205.372916666667</v>
      </c>
      <c r="C49" s="1">
        <v>863030</v>
      </c>
      <c r="G49" s="39"/>
    </row>
    <row r="50" spans="1:8" x14ac:dyDescent="0.25">
      <c r="A50" s="8" t="s">
        <v>13</v>
      </c>
      <c r="B50" s="4">
        <v>42207.654861111114</v>
      </c>
      <c r="C50" s="1">
        <v>872280</v>
      </c>
      <c r="G50" s="39"/>
    </row>
    <row r="51" spans="1:8" x14ac:dyDescent="0.25">
      <c r="A51" s="8" t="s">
        <v>13</v>
      </c>
      <c r="B51" s="4">
        <v>42209.445138888892</v>
      </c>
      <c r="C51" s="1">
        <v>890800</v>
      </c>
      <c r="D51">
        <f>(B51-B42)*1440</f>
        <v>6810.9999999997672</v>
      </c>
      <c r="E51" s="6">
        <f>C51-C42</f>
        <v>35950</v>
      </c>
      <c r="F51" s="7">
        <f>E51/D51</f>
        <v>5.2782263984732385</v>
      </c>
      <c r="G51" s="39"/>
    </row>
    <row r="52" spans="1:8" x14ac:dyDescent="0.25">
      <c r="E52" s="20">
        <f>E51+E48</f>
        <v>73390</v>
      </c>
      <c r="F52" s="21">
        <f>SUM(F48:F51)</f>
        <v>10.780063283115942</v>
      </c>
      <c r="G52" s="39">
        <v>42205</v>
      </c>
      <c r="H52" s="22">
        <f>E52+H43</f>
        <v>350404</v>
      </c>
    </row>
    <row r="53" spans="1:8" x14ac:dyDescent="0.25">
      <c r="A53" s="284" t="s">
        <v>37</v>
      </c>
      <c r="B53" s="284"/>
      <c r="C53" s="284"/>
      <c r="D53" s="284"/>
      <c r="E53" s="284"/>
      <c r="F53" s="284"/>
      <c r="G53" s="39"/>
    </row>
    <row r="54" spans="1:8" x14ac:dyDescent="0.25">
      <c r="A54" t="s">
        <v>7</v>
      </c>
      <c r="B54" t="s">
        <v>10</v>
      </c>
      <c r="C54" t="s">
        <v>11</v>
      </c>
      <c r="D54" t="s">
        <v>9</v>
      </c>
      <c r="E54" t="s">
        <v>31</v>
      </c>
      <c r="F54" t="s">
        <v>32</v>
      </c>
      <c r="G54" s="39"/>
    </row>
    <row r="55" spans="1:8" x14ac:dyDescent="0.25">
      <c r="A55" t="s">
        <v>14</v>
      </c>
      <c r="B55" s="4">
        <v>42212.381944444445</v>
      </c>
      <c r="C55" s="1">
        <v>578920</v>
      </c>
      <c r="G55" s="39"/>
    </row>
    <row r="56" spans="1:8" x14ac:dyDescent="0.25">
      <c r="A56" t="s">
        <v>14</v>
      </c>
      <c r="B56" s="4">
        <v>42214.651388888888</v>
      </c>
      <c r="C56" s="1">
        <v>588940</v>
      </c>
      <c r="G56" s="39"/>
    </row>
    <row r="57" spans="1:8" x14ac:dyDescent="0.25">
      <c r="A57" t="s">
        <v>14</v>
      </c>
      <c r="B57" s="4">
        <v>42216.509027777778</v>
      </c>
      <c r="C57" s="1">
        <v>608740</v>
      </c>
      <c r="D57">
        <f>(B57-B48)*1440</f>
        <v>10184.999999996508</v>
      </c>
      <c r="E57" s="6">
        <f>C57-C48</f>
        <v>53960</v>
      </c>
      <c r="F57" s="7">
        <f>E57/D57</f>
        <v>5.2979872361333831</v>
      </c>
      <c r="G57" s="39"/>
    </row>
    <row r="58" spans="1:8" x14ac:dyDescent="0.25">
      <c r="A58" s="8" t="s">
        <v>13</v>
      </c>
      <c r="B58" s="4">
        <v>42212.388888888891</v>
      </c>
      <c r="C58" s="1">
        <v>913020</v>
      </c>
      <c r="G58" s="39"/>
    </row>
    <row r="59" spans="1:8" x14ac:dyDescent="0.25">
      <c r="A59" s="8" t="s">
        <v>13</v>
      </c>
      <c r="B59" s="4">
        <v>42214.65902777778</v>
      </c>
      <c r="C59" s="1">
        <v>922230</v>
      </c>
      <c r="G59" s="39"/>
    </row>
    <row r="60" spans="1:8" x14ac:dyDescent="0.25">
      <c r="A60" s="8" t="s">
        <v>13</v>
      </c>
      <c r="B60" s="4">
        <v>42216.513194444444</v>
      </c>
      <c r="C60" s="1">
        <v>941200</v>
      </c>
      <c r="D60">
        <f>(B60-B51)*1440</f>
        <v>10177.999999994645</v>
      </c>
      <c r="E60" s="6">
        <f>C60-C51</f>
        <v>50400</v>
      </c>
      <c r="F60" s="7">
        <f>E60/D60</f>
        <v>4.9518569463574886</v>
      </c>
      <c r="G60" s="39"/>
    </row>
    <row r="61" spans="1:8" x14ac:dyDescent="0.25">
      <c r="E61" s="20">
        <f>E60+E57</f>
        <v>104360</v>
      </c>
      <c r="F61" s="21">
        <f>SUM(F57:F60)</f>
        <v>10.249844182490872</v>
      </c>
      <c r="G61" s="39">
        <v>42212</v>
      </c>
      <c r="H61" s="22">
        <f>E61+H52</f>
        <v>454764</v>
      </c>
    </row>
    <row r="62" spans="1:8" x14ac:dyDescent="0.25">
      <c r="A62" s="284" t="s">
        <v>38</v>
      </c>
      <c r="B62" s="284"/>
      <c r="C62" s="284"/>
      <c r="D62" s="284"/>
      <c r="E62" s="284"/>
      <c r="F62" s="284"/>
      <c r="G62" s="39"/>
    </row>
    <row r="63" spans="1:8" x14ac:dyDescent="0.25">
      <c r="A63" t="s">
        <v>7</v>
      </c>
      <c r="B63" t="s">
        <v>10</v>
      </c>
      <c r="C63" t="s">
        <v>11</v>
      </c>
      <c r="D63" t="s">
        <v>9</v>
      </c>
      <c r="E63" t="s">
        <v>31</v>
      </c>
      <c r="F63" t="s">
        <v>32</v>
      </c>
      <c r="G63" s="39"/>
    </row>
    <row r="64" spans="1:8" x14ac:dyDescent="0.25">
      <c r="A64" t="s">
        <v>14</v>
      </c>
      <c r="B64" s="4">
        <v>42219.497916666667</v>
      </c>
      <c r="C64" s="1">
        <v>609820</v>
      </c>
      <c r="G64" s="39"/>
    </row>
    <row r="65" spans="1:8" x14ac:dyDescent="0.25">
      <c r="A65" t="s">
        <v>14</v>
      </c>
      <c r="B65" s="4">
        <v>42223.644444444442</v>
      </c>
      <c r="C65" s="1">
        <v>620570</v>
      </c>
      <c r="D65">
        <f>(B65-B57)*1440</f>
        <v>10274.999999996508</v>
      </c>
      <c r="E65" s="6">
        <f>C65-C57</f>
        <v>11830</v>
      </c>
      <c r="F65" s="7">
        <f>E65/D65</f>
        <v>1.1513381995137733</v>
      </c>
      <c r="G65" s="39"/>
    </row>
    <row r="66" spans="1:8" x14ac:dyDescent="0.25">
      <c r="A66" s="8" t="s">
        <v>13</v>
      </c>
      <c r="B66" s="4">
        <v>42219.503472222219</v>
      </c>
      <c r="C66" s="1">
        <v>942240</v>
      </c>
      <c r="G66" s="39"/>
    </row>
    <row r="67" spans="1:8" x14ac:dyDescent="0.25">
      <c r="A67" s="8" t="s">
        <v>13</v>
      </c>
      <c r="B67" s="4">
        <v>42223.65347222222</v>
      </c>
      <c r="C67" s="1">
        <v>955820</v>
      </c>
      <c r="D67">
        <f>(B67-B60)*1440</f>
        <v>10281.99999999837</v>
      </c>
      <c r="E67" s="6">
        <f>C67-C60</f>
        <v>14620</v>
      </c>
      <c r="F67" s="7">
        <f>E67/D67</f>
        <v>1.4219023536279243</v>
      </c>
      <c r="G67" s="39"/>
    </row>
    <row r="68" spans="1:8" x14ac:dyDescent="0.25">
      <c r="E68" s="20">
        <f>E67+E65</f>
        <v>26450</v>
      </c>
      <c r="F68" s="21">
        <f>SUM(F65:F67)</f>
        <v>2.5732405531416975</v>
      </c>
      <c r="G68" s="39">
        <v>42219</v>
      </c>
      <c r="H68" s="22">
        <f>E68+H61</f>
        <v>481214</v>
      </c>
    </row>
    <row r="69" spans="1:8" x14ac:dyDescent="0.25">
      <c r="A69" s="284" t="s">
        <v>39</v>
      </c>
      <c r="B69" s="284"/>
      <c r="C69" s="284"/>
      <c r="D69" s="284"/>
      <c r="E69" s="284"/>
      <c r="F69" s="284"/>
      <c r="G69" s="39"/>
    </row>
    <row r="70" spans="1:8" x14ac:dyDescent="0.25">
      <c r="A70" t="s">
        <v>7</v>
      </c>
      <c r="B70" t="s">
        <v>10</v>
      </c>
      <c r="C70" t="s">
        <v>11</v>
      </c>
      <c r="D70" t="s">
        <v>9</v>
      </c>
      <c r="E70" t="s">
        <v>31</v>
      </c>
      <c r="F70" t="s">
        <v>32</v>
      </c>
      <c r="G70" s="39"/>
    </row>
    <row r="71" spans="1:8" x14ac:dyDescent="0.25">
      <c r="A71" t="s">
        <v>14</v>
      </c>
      <c r="B71" s="4">
        <v>42226.701388888891</v>
      </c>
      <c r="C71" s="1">
        <v>636070</v>
      </c>
      <c r="G71" s="39"/>
    </row>
    <row r="72" spans="1:8" x14ac:dyDescent="0.25">
      <c r="A72" t="s">
        <v>14</v>
      </c>
      <c r="B72" s="4">
        <v>42228.359722222223</v>
      </c>
      <c r="C72" s="1">
        <v>654070</v>
      </c>
      <c r="G72" s="39"/>
    </row>
    <row r="73" spans="1:8" x14ac:dyDescent="0.25">
      <c r="A73" t="s">
        <v>14</v>
      </c>
      <c r="B73" s="4">
        <v>42229.395138888889</v>
      </c>
      <c r="C73" s="1">
        <v>657540</v>
      </c>
      <c r="G73" s="39"/>
    </row>
    <row r="74" spans="1:8" x14ac:dyDescent="0.25">
      <c r="A74" t="s">
        <v>14</v>
      </c>
      <c r="B74" s="4">
        <v>42230.452777777777</v>
      </c>
      <c r="C74" s="1">
        <v>666970</v>
      </c>
      <c r="D74">
        <f>(B74-B65)*1440</f>
        <v>9804.000000001397</v>
      </c>
      <c r="E74" s="6">
        <f>C74-C65</f>
        <v>46400</v>
      </c>
      <c r="F74" s="7">
        <f>E74/D74</f>
        <v>4.7327621379022222</v>
      </c>
      <c r="G74" s="39"/>
    </row>
    <row r="75" spans="1:8" x14ac:dyDescent="0.25">
      <c r="A75" s="8" t="s">
        <v>13</v>
      </c>
      <c r="B75" s="4">
        <v>42226.709722222222</v>
      </c>
      <c r="C75" s="1">
        <v>975460</v>
      </c>
      <c r="G75" s="39"/>
    </row>
    <row r="76" spans="1:8" x14ac:dyDescent="0.25">
      <c r="A76" s="8" t="s">
        <v>13</v>
      </c>
      <c r="B76" s="4">
        <v>42228.363888888889</v>
      </c>
      <c r="C76" s="1">
        <v>993940</v>
      </c>
      <c r="G76" s="39"/>
    </row>
    <row r="77" spans="1:8" x14ac:dyDescent="0.25">
      <c r="A77" s="8" t="s">
        <v>13</v>
      </c>
      <c r="B77" s="4">
        <v>42229.402777777781</v>
      </c>
      <c r="C77" s="1">
        <v>997450</v>
      </c>
      <c r="G77" s="39"/>
    </row>
    <row r="78" spans="1:8" x14ac:dyDescent="0.25">
      <c r="A78" s="8" t="s">
        <v>13</v>
      </c>
      <c r="B78" s="4">
        <v>42230.457638888889</v>
      </c>
      <c r="C78" s="1">
        <v>1006010</v>
      </c>
      <c r="D78">
        <f>(B78-B67)*1440</f>
        <v>9798.000000002794</v>
      </c>
      <c r="E78" s="6">
        <f>C78-C67</f>
        <v>50190</v>
      </c>
      <c r="F78" s="7">
        <f>E78/D78</f>
        <v>5.1224739742790044</v>
      </c>
      <c r="G78" s="39"/>
    </row>
    <row r="79" spans="1:8" x14ac:dyDescent="0.25">
      <c r="A79" s="13"/>
      <c r="B79" s="4"/>
      <c r="C79" s="1"/>
      <c r="E79" s="20">
        <f>E78+E74</f>
        <v>96590</v>
      </c>
      <c r="F79" s="21">
        <f>SUM(F74:F78)</f>
        <v>9.8552361121812275</v>
      </c>
      <c r="G79" s="39">
        <v>42226</v>
      </c>
      <c r="H79" s="22">
        <f>E79+H68</f>
        <v>577804</v>
      </c>
    </row>
    <row r="80" spans="1:8" x14ac:dyDescent="0.25">
      <c r="A80" s="284" t="s">
        <v>40</v>
      </c>
      <c r="B80" s="284"/>
      <c r="C80" s="284"/>
      <c r="D80" s="284"/>
      <c r="E80" s="284"/>
      <c r="F80" s="284"/>
      <c r="G80" s="39"/>
    </row>
    <row r="81" spans="1:12" x14ac:dyDescent="0.25">
      <c r="A81" t="s">
        <v>7</v>
      </c>
      <c r="B81" t="s">
        <v>10</v>
      </c>
      <c r="C81" t="s">
        <v>11</v>
      </c>
      <c r="D81" t="s">
        <v>9</v>
      </c>
      <c r="E81" t="s">
        <v>31</v>
      </c>
      <c r="F81" t="s">
        <v>32</v>
      </c>
      <c r="G81" s="39"/>
    </row>
    <row r="82" spans="1:12" x14ac:dyDescent="0.25">
      <c r="A82" t="s">
        <v>14</v>
      </c>
      <c r="B82" s="4">
        <v>42233.436111111114</v>
      </c>
      <c r="C82" s="1">
        <v>701370</v>
      </c>
      <c r="G82" s="39"/>
    </row>
    <row r="83" spans="1:12" x14ac:dyDescent="0.25">
      <c r="A83" t="s">
        <v>14</v>
      </c>
      <c r="B83" s="4">
        <v>42235.569444444445</v>
      </c>
      <c r="C83" s="1">
        <v>720620</v>
      </c>
      <c r="G83" s="39"/>
    </row>
    <row r="84" spans="1:12" x14ac:dyDescent="0.25">
      <c r="A84" t="s">
        <v>14</v>
      </c>
      <c r="B84" s="4">
        <v>42237.53125</v>
      </c>
      <c r="C84" s="1">
        <v>722190</v>
      </c>
      <c r="D84">
        <f>(B84-B74)*1440</f>
        <v>10193.00000000163</v>
      </c>
      <c r="E84" s="6">
        <f>C84-C74</f>
        <v>55220</v>
      </c>
      <c r="F84" s="7">
        <f>E84/D84</f>
        <v>5.4174433434701434</v>
      </c>
      <c r="G84" s="39"/>
      <c r="K84" s="4"/>
      <c r="L84" s="1"/>
    </row>
    <row r="85" spans="1:12" x14ac:dyDescent="0.25">
      <c r="A85" s="8" t="s">
        <v>13</v>
      </c>
      <c r="B85" s="4">
        <v>42233.449305555558</v>
      </c>
      <c r="C85" s="1">
        <v>1032590</v>
      </c>
      <c r="G85" s="39"/>
    </row>
    <row r="86" spans="1:12" x14ac:dyDescent="0.25">
      <c r="A86" s="8" t="s">
        <v>13</v>
      </c>
      <c r="B86" s="4">
        <v>42235.5625</v>
      </c>
      <c r="C86" s="1">
        <v>1051190</v>
      </c>
      <c r="G86" s="39"/>
    </row>
    <row r="87" spans="1:12" x14ac:dyDescent="0.25">
      <c r="A87" s="8" t="s">
        <v>13</v>
      </c>
      <c r="B87" s="4">
        <v>42237.53125</v>
      </c>
      <c r="C87" s="1">
        <v>1052150</v>
      </c>
      <c r="D87">
        <f>(B87-B78)*1440</f>
        <v>10185.999999999767</v>
      </c>
      <c r="E87" s="6">
        <f>C87-C78</f>
        <v>46140</v>
      </c>
      <c r="F87" s="7">
        <f>E87/D87</f>
        <v>4.5297467111723009</v>
      </c>
      <c r="G87" s="39"/>
    </row>
    <row r="88" spans="1:12" x14ac:dyDescent="0.25">
      <c r="E88" s="20">
        <f>E87+E84</f>
        <v>101360</v>
      </c>
      <c r="F88" s="21">
        <f>SUM(F84:F87)</f>
        <v>9.9471900546424443</v>
      </c>
      <c r="G88" s="39">
        <f>B82</f>
        <v>42233.436111111114</v>
      </c>
      <c r="H88" s="22">
        <f>E88+H79</f>
        <v>679164</v>
      </c>
    </row>
    <row r="89" spans="1:12" x14ac:dyDescent="0.25">
      <c r="A89" s="284" t="s">
        <v>41</v>
      </c>
      <c r="B89" s="284"/>
      <c r="C89" s="284"/>
      <c r="D89" s="284"/>
      <c r="E89" s="284"/>
      <c r="F89" s="284"/>
      <c r="G89" s="39"/>
    </row>
    <row r="90" spans="1:12" x14ac:dyDescent="0.25">
      <c r="A90" t="s">
        <v>7</v>
      </c>
      <c r="B90" t="s">
        <v>10</v>
      </c>
      <c r="C90" t="s">
        <v>11</v>
      </c>
      <c r="D90" t="s">
        <v>9</v>
      </c>
      <c r="E90" t="s">
        <v>31</v>
      </c>
      <c r="F90" t="s">
        <v>32</v>
      </c>
      <c r="G90" s="39"/>
    </row>
    <row r="91" spans="1:12" x14ac:dyDescent="0.25">
      <c r="A91" t="s">
        <v>14</v>
      </c>
      <c r="B91" s="4">
        <v>42240.6875</v>
      </c>
      <c r="C91" s="1">
        <v>722190</v>
      </c>
      <c r="G91" s="39"/>
    </row>
    <row r="92" spans="1:12" x14ac:dyDescent="0.25">
      <c r="A92" t="s">
        <v>14</v>
      </c>
      <c r="B92" s="4">
        <v>42242.335416666669</v>
      </c>
      <c r="C92" s="1">
        <v>739370</v>
      </c>
      <c r="G92" s="39"/>
    </row>
    <row r="93" spans="1:12" x14ac:dyDescent="0.25">
      <c r="A93" t="s">
        <v>14</v>
      </c>
      <c r="B93" s="4">
        <v>42244.334027777775</v>
      </c>
      <c r="C93" s="1">
        <v>742070</v>
      </c>
      <c r="D93">
        <f>(B93-B84)*1440</f>
        <v>9795.9999999962747</v>
      </c>
      <c r="E93" s="6">
        <f>C93-C84</f>
        <v>19880</v>
      </c>
      <c r="F93" s="7">
        <f>E93/D93</f>
        <v>2.0293997550028133</v>
      </c>
      <c r="G93" s="39"/>
    </row>
    <row r="94" spans="1:12" x14ac:dyDescent="0.25">
      <c r="A94" s="8" t="s">
        <v>13</v>
      </c>
      <c r="B94" s="4">
        <v>42240.6875</v>
      </c>
      <c r="C94" s="1">
        <v>1052150</v>
      </c>
      <c r="G94" s="39"/>
    </row>
    <row r="95" spans="1:12" x14ac:dyDescent="0.25">
      <c r="A95" s="8" t="s">
        <v>13</v>
      </c>
      <c r="B95" s="4">
        <v>42242.343055555553</v>
      </c>
      <c r="C95" s="1">
        <v>1066610</v>
      </c>
      <c r="G95" s="39"/>
    </row>
    <row r="96" spans="1:12" x14ac:dyDescent="0.25">
      <c r="A96" s="8" t="s">
        <v>13</v>
      </c>
      <c r="B96" s="4">
        <v>42244.359722222223</v>
      </c>
      <c r="C96" s="1">
        <v>1069240</v>
      </c>
      <c r="D96">
        <f>(B96-B87)*1440</f>
        <v>9833.0000000016298</v>
      </c>
      <c r="E96" s="6">
        <f>C96-C87</f>
        <v>17090</v>
      </c>
      <c r="F96" s="7">
        <f>E96/D96</f>
        <v>1.7380250177969254</v>
      </c>
      <c r="G96" s="39"/>
    </row>
    <row r="97" spans="1:8" x14ac:dyDescent="0.25">
      <c r="E97" s="20">
        <f>E96+E93</f>
        <v>36970</v>
      </c>
      <c r="F97" s="21">
        <f>SUM(F93:F96)</f>
        <v>3.767424772799739</v>
      </c>
      <c r="G97" s="39">
        <f>B91</f>
        <v>42240.6875</v>
      </c>
      <c r="H97" s="22">
        <f>E97+H88</f>
        <v>716134</v>
      </c>
    </row>
    <row r="98" spans="1:8" x14ac:dyDescent="0.25">
      <c r="A98" s="284" t="s">
        <v>42</v>
      </c>
      <c r="B98" s="284"/>
      <c r="C98" s="284"/>
      <c r="D98" s="284"/>
      <c r="E98" s="284"/>
      <c r="F98" s="284"/>
      <c r="G98" s="39"/>
    </row>
    <row r="99" spans="1:8" x14ac:dyDescent="0.25">
      <c r="A99" t="s">
        <v>7</v>
      </c>
      <c r="B99" t="s">
        <v>10</v>
      </c>
      <c r="C99" t="s">
        <v>11</v>
      </c>
      <c r="D99" t="s">
        <v>9</v>
      </c>
      <c r="E99" t="s">
        <v>31</v>
      </c>
      <c r="F99" t="s">
        <v>32</v>
      </c>
      <c r="G99" s="39"/>
    </row>
    <row r="100" spans="1:8" x14ac:dyDescent="0.25">
      <c r="A100" t="s">
        <v>14</v>
      </c>
      <c r="B100" s="4">
        <v>42249.31527777778</v>
      </c>
      <c r="C100" s="1">
        <v>768420</v>
      </c>
      <c r="G100" s="39"/>
    </row>
    <row r="101" spans="1:8" x14ac:dyDescent="0.25">
      <c r="A101" t="s">
        <v>14</v>
      </c>
      <c r="B101" s="4">
        <v>42251.335416666669</v>
      </c>
      <c r="C101" s="1">
        <v>787190</v>
      </c>
      <c r="D101">
        <f>(B101-B93)*1440</f>
        <v>10082.000000006519</v>
      </c>
      <c r="E101" s="6">
        <f>C101-C93</f>
        <v>45120</v>
      </c>
      <c r="F101" s="7">
        <f>E101/D101</f>
        <v>4.4753025193385065</v>
      </c>
      <c r="G101" s="39"/>
    </row>
    <row r="102" spans="1:8" x14ac:dyDescent="0.25">
      <c r="A102" s="8" t="s">
        <v>13</v>
      </c>
      <c r="B102" s="4">
        <v>42249.321527777778</v>
      </c>
      <c r="C102" s="1">
        <v>1091740</v>
      </c>
      <c r="G102" s="39"/>
    </row>
    <row r="103" spans="1:8" x14ac:dyDescent="0.25">
      <c r="A103" s="8" t="s">
        <v>13</v>
      </c>
      <c r="B103" s="4">
        <v>42251.339583333334</v>
      </c>
      <c r="C103" s="1">
        <v>1107010</v>
      </c>
      <c r="D103">
        <f>(B103-B96)*1440</f>
        <v>10050.999999999767</v>
      </c>
      <c r="E103" s="6">
        <f>C103-C96</f>
        <v>37770</v>
      </c>
      <c r="F103" s="7">
        <f>E103/D103</f>
        <v>3.757835041289511</v>
      </c>
      <c r="G103" s="39"/>
    </row>
    <row r="104" spans="1:8" x14ac:dyDescent="0.25">
      <c r="E104" s="20">
        <f>E103+E101</f>
        <v>82890</v>
      </c>
      <c r="F104" s="21">
        <f>SUM(F101:F103)</f>
        <v>8.2331375606280179</v>
      </c>
      <c r="G104" s="39">
        <f>B100</f>
        <v>42249.31527777778</v>
      </c>
      <c r="H104" s="22">
        <f>E104+H97</f>
        <v>799024</v>
      </c>
    </row>
    <row r="105" spans="1:8" x14ac:dyDescent="0.25">
      <c r="A105" s="284" t="s">
        <v>43</v>
      </c>
      <c r="B105" s="284"/>
      <c r="C105" s="284"/>
      <c r="D105" s="284"/>
      <c r="E105" s="284"/>
      <c r="F105" s="284"/>
      <c r="G105" s="39"/>
    </row>
    <row r="106" spans="1:8" x14ac:dyDescent="0.25">
      <c r="A106" t="s">
        <v>7</v>
      </c>
      <c r="B106" t="s">
        <v>10</v>
      </c>
      <c r="C106" t="s">
        <v>11</v>
      </c>
      <c r="D106" t="s">
        <v>9</v>
      </c>
      <c r="E106" t="s">
        <v>31</v>
      </c>
      <c r="F106" t="s">
        <v>32</v>
      </c>
      <c r="G106" s="39"/>
    </row>
    <row r="107" spans="1:8" x14ac:dyDescent="0.25">
      <c r="A107" t="s">
        <v>14</v>
      </c>
      <c r="B107" s="4">
        <v>42254.331944444442</v>
      </c>
      <c r="C107" s="1">
        <v>815960</v>
      </c>
      <c r="G107" s="39"/>
    </row>
    <row r="108" spans="1:8" x14ac:dyDescent="0.25">
      <c r="A108" t="s">
        <v>14</v>
      </c>
      <c r="B108" s="4">
        <v>42256.343055555553</v>
      </c>
      <c r="C108" s="1">
        <v>835420</v>
      </c>
      <c r="G108" s="39"/>
    </row>
    <row r="109" spans="1:8" x14ac:dyDescent="0.25">
      <c r="A109" t="s">
        <v>14</v>
      </c>
      <c r="B109" s="4">
        <v>42258.350694444445</v>
      </c>
      <c r="C109" s="1">
        <v>855540</v>
      </c>
      <c r="D109">
        <f>(B109-B101)*1440</f>
        <v>10101.99999999837</v>
      </c>
      <c r="E109" s="6">
        <f>C109-C101</f>
        <v>68350</v>
      </c>
      <c r="F109" s="7">
        <f>E109/D109</f>
        <v>6.7659869332816305</v>
      </c>
      <c r="G109" s="39"/>
    </row>
    <row r="110" spans="1:8" x14ac:dyDescent="0.25">
      <c r="A110" s="8" t="s">
        <v>13</v>
      </c>
      <c r="B110" s="4">
        <v>42254.338194444441</v>
      </c>
      <c r="C110" s="1">
        <v>1131830</v>
      </c>
      <c r="G110" s="39"/>
    </row>
    <row r="111" spans="1:8" x14ac:dyDescent="0.25">
      <c r="A111" s="8" t="s">
        <v>13</v>
      </c>
      <c r="B111" s="4">
        <v>42256.347222222219</v>
      </c>
      <c r="C111" s="1">
        <v>1149060</v>
      </c>
      <c r="G111" s="39"/>
    </row>
    <row r="112" spans="1:8" x14ac:dyDescent="0.25">
      <c r="A112" s="8" t="s">
        <v>13</v>
      </c>
      <c r="B112" s="4">
        <v>42258.357638888891</v>
      </c>
      <c r="C112" s="1">
        <v>1165960</v>
      </c>
      <c r="D112">
        <f>(B112-B103)*1440</f>
        <v>10106.000000000931</v>
      </c>
      <c r="E112" s="6">
        <f>C112-C103</f>
        <v>58950</v>
      </c>
      <c r="F112" s="7">
        <f>E112/D112</f>
        <v>5.8331684148025493</v>
      </c>
      <c r="G112" s="39"/>
    </row>
    <row r="113" spans="1:8" x14ac:dyDescent="0.25">
      <c r="E113" s="20">
        <f>E112+E109</f>
        <v>127300</v>
      </c>
      <c r="F113" s="21">
        <f>SUM(F109:F112)</f>
        <v>12.59915534808418</v>
      </c>
      <c r="G113" s="39">
        <f>B107</f>
        <v>42254.331944444442</v>
      </c>
      <c r="H113" s="22">
        <f>E113+H104</f>
        <v>926324</v>
      </c>
    </row>
    <row r="114" spans="1:8" x14ac:dyDescent="0.25">
      <c r="A114" s="284" t="s">
        <v>44</v>
      </c>
      <c r="B114" s="284"/>
      <c r="C114" s="284"/>
      <c r="D114" s="284"/>
      <c r="E114" s="284"/>
      <c r="F114" s="284"/>
      <c r="G114" s="39"/>
    </row>
    <row r="115" spans="1:8" x14ac:dyDescent="0.25">
      <c r="A115" t="s">
        <v>7</v>
      </c>
      <c r="B115" t="s">
        <v>10</v>
      </c>
      <c r="C115" t="s">
        <v>11</v>
      </c>
      <c r="D115" t="s">
        <v>9</v>
      </c>
      <c r="E115" t="s">
        <v>31</v>
      </c>
      <c r="F115" t="s">
        <v>32</v>
      </c>
      <c r="G115" s="39"/>
    </row>
    <row r="116" spans="1:8" x14ac:dyDescent="0.25">
      <c r="A116" t="s">
        <v>14</v>
      </c>
      <c r="B116" s="4">
        <v>42261.342361111114</v>
      </c>
      <c r="C116" s="1">
        <v>878960</v>
      </c>
      <c r="G116" s="39"/>
    </row>
    <row r="117" spans="1:8" x14ac:dyDescent="0.25">
      <c r="A117" t="s">
        <v>14</v>
      </c>
      <c r="B117" s="4">
        <v>42263.328472222223</v>
      </c>
      <c r="C117" s="1">
        <v>896530</v>
      </c>
      <c r="G117" s="39"/>
    </row>
    <row r="118" spans="1:8" x14ac:dyDescent="0.25">
      <c r="A118" t="s">
        <v>14</v>
      </c>
      <c r="B118" s="4">
        <v>42265.569444444445</v>
      </c>
      <c r="C118" s="1">
        <v>918320</v>
      </c>
      <c r="D118">
        <f>(B118-B109)*1440</f>
        <v>10395</v>
      </c>
      <c r="E118" s="6">
        <f>C118-C109</f>
        <v>62780</v>
      </c>
      <c r="F118" s="7">
        <f>E118/D118</f>
        <v>6.0394420394420392</v>
      </c>
      <c r="G118" s="39"/>
    </row>
    <row r="119" spans="1:8" x14ac:dyDescent="0.25">
      <c r="A119" s="8" t="s">
        <v>13</v>
      </c>
      <c r="B119" s="4">
        <v>42261.347916666666</v>
      </c>
      <c r="C119" s="1">
        <v>1185460</v>
      </c>
      <c r="G119" s="39"/>
    </row>
    <row r="120" spans="1:8" x14ac:dyDescent="0.25">
      <c r="A120" s="8" t="s">
        <v>13</v>
      </c>
      <c r="B120" s="4">
        <v>42263.333333333336</v>
      </c>
      <c r="C120" s="1">
        <v>1198510</v>
      </c>
      <c r="G120" s="39"/>
    </row>
    <row r="121" spans="1:8" x14ac:dyDescent="0.25">
      <c r="A121" s="8" t="s">
        <v>13</v>
      </c>
      <c r="B121" s="4">
        <v>42265.574305555558</v>
      </c>
      <c r="C121" s="1">
        <v>1215520</v>
      </c>
      <c r="D121">
        <f>(B121-B112)*1440</f>
        <v>10392.000000000698</v>
      </c>
      <c r="E121" s="6">
        <f>C121-C112</f>
        <v>49560</v>
      </c>
      <c r="F121" s="7">
        <f>E121/D121</f>
        <v>4.7690531177825894</v>
      </c>
      <c r="G121" s="39"/>
    </row>
    <row r="122" spans="1:8" x14ac:dyDescent="0.25">
      <c r="E122" s="20">
        <f>E121+E118</f>
        <v>112340</v>
      </c>
      <c r="F122" s="21">
        <f>SUM(F118:F121)</f>
        <v>10.808495157224629</v>
      </c>
      <c r="G122" s="39">
        <f>B116</f>
        <v>42261.342361111114</v>
      </c>
      <c r="H122" s="22">
        <f>E122+H113</f>
        <v>1038664</v>
      </c>
    </row>
    <row r="123" spans="1:8" x14ac:dyDescent="0.25">
      <c r="A123" s="284" t="s">
        <v>45</v>
      </c>
      <c r="B123" s="284"/>
      <c r="C123" s="284"/>
      <c r="D123" s="284"/>
      <c r="E123" s="284"/>
      <c r="F123" s="284"/>
      <c r="G123" s="39"/>
    </row>
    <row r="124" spans="1:8" x14ac:dyDescent="0.25">
      <c r="A124" t="s">
        <v>7</v>
      </c>
      <c r="B124" t="s">
        <v>10</v>
      </c>
      <c r="C124" t="s">
        <v>11</v>
      </c>
      <c r="D124" t="s">
        <v>9</v>
      </c>
      <c r="E124" t="s">
        <v>31</v>
      </c>
      <c r="F124" t="s">
        <v>32</v>
      </c>
      <c r="G124" s="39"/>
    </row>
    <row r="125" spans="1:8" x14ac:dyDescent="0.25">
      <c r="A125" t="s">
        <v>14</v>
      </c>
      <c r="B125" s="4">
        <v>42268.709027777775</v>
      </c>
      <c r="C125" s="1">
        <v>948460</v>
      </c>
      <c r="G125" s="39"/>
    </row>
    <row r="126" spans="1:8" x14ac:dyDescent="0.25">
      <c r="A126" t="s">
        <v>14</v>
      </c>
      <c r="B126" s="4">
        <v>42270.458333333336</v>
      </c>
      <c r="C126" s="1">
        <v>961020</v>
      </c>
      <c r="D126">
        <f>(B126-B118)*1440</f>
        <v>7040.0000000023283</v>
      </c>
      <c r="E126" s="6">
        <f>C126-C118</f>
        <v>42700</v>
      </c>
      <c r="F126" s="7">
        <f>E126/D126</f>
        <v>6.0653409090889028</v>
      </c>
      <c r="G126" s="39"/>
    </row>
    <row r="127" spans="1:8" x14ac:dyDescent="0.25">
      <c r="A127" s="8" t="s">
        <v>13</v>
      </c>
      <c r="B127" s="4">
        <v>42268.713888888888</v>
      </c>
      <c r="C127" s="1">
        <v>1241870</v>
      </c>
      <c r="G127" s="39"/>
    </row>
    <row r="128" spans="1:8" x14ac:dyDescent="0.25">
      <c r="A128" s="8" t="s">
        <v>13</v>
      </c>
      <c r="B128" s="4">
        <v>42270.451388888891</v>
      </c>
      <c r="C128" s="1">
        <v>1253820</v>
      </c>
      <c r="D128">
        <f>(B128-B121)*1440</f>
        <v>7022.9999999993015</v>
      </c>
      <c r="E128" s="6">
        <f>C128-C121</f>
        <v>38300</v>
      </c>
      <c r="F128" s="7">
        <f>E128/D128</f>
        <v>5.4535098960563593</v>
      </c>
      <c r="G128" s="39"/>
    </row>
    <row r="129" spans="1:9" x14ac:dyDescent="0.25">
      <c r="E129" s="20">
        <f>E128+E126</f>
        <v>81000</v>
      </c>
      <c r="F129" s="21">
        <f>SUM(F126:F128)</f>
        <v>11.518850805145263</v>
      </c>
      <c r="G129" s="39">
        <f>B125</f>
        <v>42268.709027777775</v>
      </c>
      <c r="H129" s="22">
        <f>E129+H122</f>
        <v>1119664</v>
      </c>
    </row>
    <row r="130" spans="1:9" x14ac:dyDescent="0.25">
      <c r="A130" s="284" t="s">
        <v>46</v>
      </c>
      <c r="B130" s="284"/>
      <c r="C130" s="284"/>
      <c r="D130" s="284"/>
      <c r="E130" s="284"/>
      <c r="F130" s="284"/>
      <c r="G130" s="39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  <c r="G131" s="39"/>
    </row>
    <row r="132" spans="1:9" x14ac:dyDescent="0.25">
      <c r="A132" t="s">
        <v>14</v>
      </c>
      <c r="B132" s="4">
        <v>42275.489583333336</v>
      </c>
      <c r="C132" s="1">
        <v>1006970</v>
      </c>
      <c r="G132" s="39"/>
    </row>
    <row r="133" spans="1:9" x14ac:dyDescent="0.25">
      <c r="A133" t="s">
        <v>14</v>
      </c>
      <c r="B133" s="4">
        <v>42277.354166666664</v>
      </c>
      <c r="C133" s="1">
        <v>1013450</v>
      </c>
      <c r="D133">
        <f>(B133-B126)*1440</f>
        <v>9929.9999999930151</v>
      </c>
      <c r="E133" s="6">
        <f>C133-C126</f>
        <v>52430</v>
      </c>
      <c r="F133" s="7">
        <f>E133/D133</f>
        <v>5.2799597180298976</v>
      </c>
      <c r="G133" s="39"/>
    </row>
    <row r="134" spans="1:9" x14ac:dyDescent="0.25">
      <c r="A134" s="8" t="s">
        <v>13</v>
      </c>
      <c r="B134" s="4">
        <v>42275.499305555553</v>
      </c>
      <c r="C134" s="1">
        <v>1294140</v>
      </c>
      <c r="G134" s="39"/>
    </row>
    <row r="135" spans="1:9" x14ac:dyDescent="0.25">
      <c r="A135" s="8" t="s">
        <v>13</v>
      </c>
      <c r="B135" s="4">
        <v>42277.361111111109</v>
      </c>
      <c r="C135" s="1">
        <v>1300810</v>
      </c>
      <c r="D135">
        <f>(B135-B128)*1440</f>
        <v>9949.9999999953434</v>
      </c>
      <c r="E135" s="6">
        <f>C135-C128</f>
        <v>46990</v>
      </c>
      <c r="F135" s="7">
        <f>E135/D135</f>
        <v>4.7226130653288436</v>
      </c>
      <c r="G135" s="39"/>
    </row>
    <row r="136" spans="1:9" x14ac:dyDescent="0.25">
      <c r="E136" s="20">
        <f>E135+E133</f>
        <v>99420</v>
      </c>
      <c r="F136" s="21">
        <f>SUM(F133:F135)</f>
        <v>10.00257278335874</v>
      </c>
      <c r="G136" s="39">
        <f>B132</f>
        <v>42275.489583333336</v>
      </c>
      <c r="H136" s="22">
        <f>E136+H129</f>
        <v>1219084</v>
      </c>
      <c r="I136" s="6"/>
    </row>
    <row r="137" spans="1:9" s="13" customFormat="1" x14ac:dyDescent="0.25">
      <c r="E137" s="25"/>
      <c r="F137" s="16"/>
      <c r="G137" s="40"/>
      <c r="H137" s="26"/>
      <c r="I137" s="25"/>
    </row>
    <row r="138" spans="1:9" x14ac:dyDescent="0.25">
      <c r="A138" s="285" t="s">
        <v>14</v>
      </c>
      <c r="B138" s="27"/>
      <c r="C138" s="28" t="s">
        <v>61</v>
      </c>
      <c r="D138" s="29">
        <f>(B133-B3)*1440</f>
        <v>153654.99999999767</v>
      </c>
    </row>
    <row r="139" spans="1:9" x14ac:dyDescent="0.25">
      <c r="A139" s="286"/>
      <c r="B139" s="30"/>
      <c r="C139" s="31" t="s">
        <v>62</v>
      </c>
      <c r="D139" s="32">
        <f>E133+E126+E118+E109+E101+E93+E84+E74+E65+E57+E48+E27+E16+E6+E38</f>
        <v>635160</v>
      </c>
    </row>
    <row r="140" spans="1:9" x14ac:dyDescent="0.25">
      <c r="A140" s="287"/>
      <c r="B140" s="33"/>
      <c r="C140" s="34" t="s">
        <v>63</v>
      </c>
      <c r="D140" s="35">
        <f>D139/D138</f>
        <v>4.1336760925450502</v>
      </c>
    </row>
    <row r="141" spans="1:9" x14ac:dyDescent="0.25">
      <c r="A141" s="285" t="s">
        <v>13</v>
      </c>
      <c r="B141" s="27"/>
      <c r="C141" s="28" t="s">
        <v>61</v>
      </c>
      <c r="D141" s="29">
        <f>(B135-B7)*1440</f>
        <v>153669.99999999418</v>
      </c>
    </row>
    <row r="142" spans="1:9" x14ac:dyDescent="0.25">
      <c r="A142" s="286"/>
      <c r="B142" s="30"/>
      <c r="C142" s="31" t="s">
        <v>62</v>
      </c>
      <c r="D142" s="32">
        <f>E135+E128+E121+E112+E103+E96+E87+E78+E67+E60+E51+E42+E31+E20+E9</f>
        <v>583924</v>
      </c>
      <c r="H142" s="19" t="s">
        <v>64</v>
      </c>
    </row>
    <row r="143" spans="1:9" x14ac:dyDescent="0.25">
      <c r="A143" s="287"/>
      <c r="B143" s="33"/>
      <c r="C143" s="34" t="s">
        <v>63</v>
      </c>
      <c r="D143" s="35">
        <f>D142/D141</f>
        <v>3.7998568360774523</v>
      </c>
    </row>
    <row r="144" spans="1:9" x14ac:dyDescent="0.25">
      <c r="B144" s="36"/>
      <c r="C144" s="37" t="s">
        <v>66</v>
      </c>
      <c r="D144" s="38">
        <f>D140+D143</f>
        <v>7.9335329286225029</v>
      </c>
    </row>
    <row r="145" spans="1:9" x14ac:dyDescent="0.25">
      <c r="B145" s="36"/>
      <c r="C145" s="37" t="s">
        <v>67</v>
      </c>
      <c r="D145" s="48">
        <f>D139+D142</f>
        <v>1219084</v>
      </c>
      <c r="G145" s="50">
        <f>H136</f>
        <v>1219084</v>
      </c>
      <c r="H145" s="49" t="s">
        <v>72</v>
      </c>
    </row>
    <row r="146" spans="1:9" x14ac:dyDescent="0.25">
      <c r="G146" s="39"/>
    </row>
    <row r="147" spans="1:9" x14ac:dyDescent="0.25">
      <c r="A147" s="284" t="s">
        <v>47</v>
      </c>
      <c r="B147" s="284"/>
      <c r="C147" s="284"/>
      <c r="D147" s="284"/>
      <c r="E147" s="284"/>
      <c r="F147" s="284"/>
      <c r="G147" s="39"/>
    </row>
    <row r="148" spans="1:9" x14ac:dyDescent="0.25">
      <c r="A148" t="s">
        <v>7</v>
      </c>
      <c r="B148" t="s">
        <v>10</v>
      </c>
      <c r="C148" t="s">
        <v>11</v>
      </c>
      <c r="D148" t="s">
        <v>9</v>
      </c>
      <c r="E148" t="s">
        <v>31</v>
      </c>
      <c r="F148" t="s">
        <v>32</v>
      </c>
      <c r="G148" s="39"/>
    </row>
    <row r="149" spans="1:9" x14ac:dyDescent="0.25">
      <c r="A149" t="s">
        <v>14</v>
      </c>
      <c r="B149" s="4">
        <v>42279.601388888892</v>
      </c>
      <c r="C149" s="1">
        <v>1032060</v>
      </c>
      <c r="E149" s="6"/>
      <c r="F149" s="7"/>
      <c r="G149" s="39"/>
    </row>
    <row r="150" spans="1:9" x14ac:dyDescent="0.25">
      <c r="A150" t="s">
        <v>14</v>
      </c>
      <c r="B150" s="4">
        <v>42282.355555555558</v>
      </c>
      <c r="C150" s="1">
        <v>1055360</v>
      </c>
      <c r="G150" s="39"/>
    </row>
    <row r="151" spans="1:9" x14ac:dyDescent="0.25">
      <c r="A151" t="s">
        <v>14</v>
      </c>
      <c r="B151" s="4">
        <v>42284.359027777777</v>
      </c>
      <c r="C151" s="1">
        <v>1071100</v>
      </c>
      <c r="G151" s="39"/>
    </row>
    <row r="152" spans="1:9" x14ac:dyDescent="0.25">
      <c r="A152" t="s">
        <v>14</v>
      </c>
      <c r="B152" s="4">
        <v>42286.338888888888</v>
      </c>
      <c r="C152" s="1">
        <v>1088980</v>
      </c>
      <c r="D152">
        <f>(B152-B133)*1440</f>
        <v>12938.00000000163</v>
      </c>
      <c r="E152" s="6">
        <f>C152-C133</f>
        <v>75530</v>
      </c>
      <c r="F152" s="7">
        <f>E152/D152</f>
        <v>5.8378420157667712</v>
      </c>
      <c r="G152" s="39"/>
    </row>
    <row r="153" spans="1:9" x14ac:dyDescent="0.25">
      <c r="A153" s="8" t="s">
        <v>13</v>
      </c>
      <c r="B153" s="4">
        <v>42279.606944444444</v>
      </c>
      <c r="C153" s="6">
        <v>1315180</v>
      </c>
      <c r="E153" s="6"/>
      <c r="F153" s="7"/>
      <c r="G153" s="39"/>
    </row>
    <row r="154" spans="1:9" x14ac:dyDescent="0.25">
      <c r="A154" s="8" t="s">
        <v>13</v>
      </c>
      <c r="B154" s="4">
        <v>42282.361805555556</v>
      </c>
      <c r="C154" s="1">
        <v>1335870</v>
      </c>
      <c r="G154" s="39"/>
    </row>
    <row r="155" spans="1:9" x14ac:dyDescent="0.25">
      <c r="A155" s="8" t="s">
        <v>13</v>
      </c>
      <c r="B155" s="4">
        <v>42284.361805555556</v>
      </c>
      <c r="C155" s="1">
        <v>1349000</v>
      </c>
      <c r="G155" s="39"/>
    </row>
    <row r="156" spans="1:9" x14ac:dyDescent="0.25">
      <c r="A156" s="8" t="s">
        <v>13</v>
      </c>
      <c r="B156" s="4">
        <v>42286.342361111114</v>
      </c>
      <c r="C156" s="1">
        <v>1363870</v>
      </c>
      <c r="D156">
        <f>(B156-B135)*1440</f>
        <v>12933.000000006286</v>
      </c>
      <c r="E156" s="6">
        <f>C156-C135</f>
        <v>63060</v>
      </c>
      <c r="F156" s="7">
        <f>E156/D156</f>
        <v>4.8758988633703977</v>
      </c>
      <c r="G156" s="39"/>
    </row>
    <row r="157" spans="1:9" x14ac:dyDescent="0.25">
      <c r="E157" s="20">
        <f>E156+E152</f>
        <v>138590</v>
      </c>
      <c r="F157" s="21">
        <f>SUM(F152:F156)</f>
        <v>10.71374087913717</v>
      </c>
      <c r="G157" s="39">
        <f>B149</f>
        <v>42279.601388888892</v>
      </c>
      <c r="H157" s="22">
        <f>E157+H136</f>
        <v>1357674</v>
      </c>
      <c r="I157" s="6"/>
    </row>
    <row r="158" spans="1:9" x14ac:dyDescent="0.25">
      <c r="A158" s="284" t="s">
        <v>48</v>
      </c>
      <c r="B158" s="284"/>
      <c r="C158" s="284"/>
      <c r="D158" s="284"/>
      <c r="E158" s="284"/>
      <c r="F158" s="284"/>
      <c r="G158" s="39"/>
    </row>
    <row r="159" spans="1:9" x14ac:dyDescent="0.25">
      <c r="A159" t="s">
        <v>7</v>
      </c>
      <c r="B159" t="s">
        <v>10</v>
      </c>
      <c r="C159" t="s">
        <v>11</v>
      </c>
      <c r="D159" t="s">
        <v>9</v>
      </c>
      <c r="E159" t="s">
        <v>31</v>
      </c>
      <c r="F159" t="s">
        <v>32</v>
      </c>
      <c r="G159" s="39"/>
    </row>
    <row r="160" spans="1:9" x14ac:dyDescent="0.25">
      <c r="A160" t="s">
        <v>14</v>
      </c>
      <c r="B160" s="4">
        <v>42289.349305555559</v>
      </c>
      <c r="C160" s="1">
        <v>1112940</v>
      </c>
      <c r="G160" s="39"/>
    </row>
    <row r="161" spans="1:9" x14ac:dyDescent="0.25">
      <c r="A161" t="s">
        <v>14</v>
      </c>
      <c r="B161" s="4">
        <v>42291.323611111111</v>
      </c>
      <c r="C161" s="1">
        <v>1125830</v>
      </c>
      <c r="G161" s="39"/>
    </row>
    <row r="162" spans="1:9" x14ac:dyDescent="0.25">
      <c r="A162" t="s">
        <v>14</v>
      </c>
      <c r="B162" s="4">
        <v>42293.343055555553</v>
      </c>
      <c r="C162" s="1">
        <v>1141010</v>
      </c>
      <c r="D162">
        <f>(B162-B152)*1440</f>
        <v>10085.999999998603</v>
      </c>
      <c r="E162" s="6">
        <f>C162-C152</f>
        <v>52030</v>
      </c>
      <c r="F162" s="7">
        <f>E162/D162</f>
        <v>5.1586357326995049</v>
      </c>
      <c r="G162" s="39"/>
    </row>
    <row r="163" spans="1:9" x14ac:dyDescent="0.25">
      <c r="A163" s="8" t="s">
        <v>13</v>
      </c>
      <c r="B163" s="4">
        <v>42289.355555555558</v>
      </c>
      <c r="C163" s="1">
        <v>1386530</v>
      </c>
      <c r="G163" s="39"/>
    </row>
    <row r="164" spans="1:9" x14ac:dyDescent="0.25">
      <c r="A164" s="8" t="s">
        <v>13</v>
      </c>
      <c r="B164" s="4">
        <v>42291.326388888891</v>
      </c>
      <c r="C164" s="1">
        <v>1401350</v>
      </c>
      <c r="G164" s="39"/>
    </row>
    <row r="165" spans="1:9" x14ac:dyDescent="0.25">
      <c r="A165" s="8" t="s">
        <v>13</v>
      </c>
      <c r="B165" s="4">
        <v>42293.345833333333</v>
      </c>
      <c r="C165" s="1">
        <v>1418060</v>
      </c>
      <c r="D165">
        <f>(B165-B156)*1440</f>
        <v>10084.999999995343</v>
      </c>
      <c r="E165" s="6">
        <f>C165-C156</f>
        <v>54190</v>
      </c>
      <c r="F165" s="7">
        <f>E165/D165</f>
        <v>5.3733267228582076</v>
      </c>
      <c r="G165" s="39"/>
    </row>
    <row r="166" spans="1:9" x14ac:dyDescent="0.25">
      <c r="E166" s="20">
        <f>E165+E162</f>
        <v>106220</v>
      </c>
      <c r="F166" s="21">
        <f>SUM(F161:F165)</f>
        <v>10.531962455557712</v>
      </c>
      <c r="G166" s="39">
        <f>B160</f>
        <v>42289.349305555559</v>
      </c>
      <c r="H166" s="22">
        <f>E166+H157</f>
        <v>1463894</v>
      </c>
      <c r="I166" s="6"/>
    </row>
    <row r="167" spans="1:9" x14ac:dyDescent="0.25">
      <c r="A167" s="284" t="s">
        <v>49</v>
      </c>
      <c r="B167" s="284"/>
      <c r="C167" s="284"/>
      <c r="D167" s="284"/>
      <c r="E167" s="284"/>
      <c r="F167" s="284"/>
      <c r="G167" s="39"/>
    </row>
    <row r="168" spans="1:9" x14ac:dyDescent="0.25">
      <c r="A168" t="s">
        <v>7</v>
      </c>
      <c r="B168" t="s">
        <v>10</v>
      </c>
      <c r="C168" t="s">
        <v>11</v>
      </c>
      <c r="D168" t="s">
        <v>9</v>
      </c>
      <c r="E168" t="s">
        <v>31</v>
      </c>
      <c r="F168" t="s">
        <v>32</v>
      </c>
      <c r="G168" s="39"/>
    </row>
    <row r="169" spans="1:9" x14ac:dyDescent="0.25">
      <c r="A169" t="s">
        <v>14</v>
      </c>
      <c r="B169" s="4">
        <v>42296.37222222222</v>
      </c>
      <c r="C169" s="1">
        <v>1170840</v>
      </c>
      <c r="G169" s="39"/>
    </row>
    <row r="170" spans="1:9" x14ac:dyDescent="0.25">
      <c r="A170" t="s">
        <v>14</v>
      </c>
      <c r="B170" s="4">
        <v>42300.694444444445</v>
      </c>
      <c r="C170" s="1">
        <v>1207390</v>
      </c>
      <c r="D170">
        <f>(B170-B162)*1440</f>
        <v>10586.000000004424</v>
      </c>
      <c r="E170" s="6">
        <f>C170-C162</f>
        <v>66380</v>
      </c>
      <c r="F170" s="7">
        <f>E170/D170</f>
        <v>6.2705460041538128</v>
      </c>
      <c r="G170" s="39"/>
    </row>
    <row r="171" spans="1:9" x14ac:dyDescent="0.25">
      <c r="A171" s="8" t="s">
        <v>13</v>
      </c>
      <c r="B171" s="4">
        <v>42296.379861111112</v>
      </c>
      <c r="C171" s="1">
        <v>1433590</v>
      </c>
      <c r="G171" s="39"/>
    </row>
    <row r="172" spans="1:9" x14ac:dyDescent="0.25">
      <c r="A172" s="8" t="s">
        <v>13</v>
      </c>
      <c r="B172" s="4">
        <v>42300.701388888891</v>
      </c>
      <c r="C172" s="1">
        <v>1460950</v>
      </c>
      <c r="D172">
        <f>(B172-B165)*1440</f>
        <v>10592.000000003027</v>
      </c>
      <c r="E172" s="6">
        <f>C172-C165</f>
        <v>42890</v>
      </c>
      <c r="F172" s="7">
        <f>E172/D172</f>
        <v>4.0492824773402329</v>
      </c>
      <c r="G172" s="39"/>
    </row>
    <row r="173" spans="1:9" x14ac:dyDescent="0.25">
      <c r="B173" s="4"/>
      <c r="C173" s="1"/>
      <c r="E173" s="20">
        <f>E172+E170</f>
        <v>109270</v>
      </c>
      <c r="F173" s="21">
        <f>SUM(F168:F172)</f>
        <v>10.319828481494046</v>
      </c>
      <c r="G173" s="39">
        <f>B169</f>
        <v>42296.37222222222</v>
      </c>
      <c r="H173" s="22">
        <f>E173+H166</f>
        <v>1573164</v>
      </c>
      <c r="I173" s="6"/>
    </row>
    <row r="174" spans="1:9" x14ac:dyDescent="0.25">
      <c r="A174" s="284" t="s">
        <v>50</v>
      </c>
      <c r="B174" s="284"/>
      <c r="C174" s="284"/>
      <c r="D174" s="284"/>
      <c r="E174" s="284"/>
      <c r="F174" s="284"/>
      <c r="G174" s="39"/>
    </row>
    <row r="175" spans="1:9" x14ac:dyDescent="0.25">
      <c r="A175" t="s">
        <v>7</v>
      </c>
      <c r="B175" t="s">
        <v>10</v>
      </c>
      <c r="C175" t="s">
        <v>11</v>
      </c>
      <c r="D175" t="s">
        <v>9</v>
      </c>
      <c r="E175" t="s">
        <v>31</v>
      </c>
      <c r="F175" t="s">
        <v>32</v>
      </c>
      <c r="G175" s="39"/>
    </row>
    <row r="176" spans="1:9" x14ac:dyDescent="0.25">
      <c r="A176" t="s">
        <v>14</v>
      </c>
      <c r="B176" s="4">
        <v>42303.387499999997</v>
      </c>
      <c r="C176" s="1">
        <v>1233790</v>
      </c>
      <c r="G176" s="39"/>
    </row>
    <row r="177" spans="1:9" x14ac:dyDescent="0.25">
      <c r="A177" t="s">
        <v>14</v>
      </c>
      <c r="B177" s="4">
        <v>42305.397916666669</v>
      </c>
      <c r="C177" s="1">
        <v>1252860</v>
      </c>
      <c r="G177" s="39"/>
    </row>
    <row r="178" spans="1:9" x14ac:dyDescent="0.25">
      <c r="A178" t="s">
        <v>14</v>
      </c>
      <c r="B178" s="4">
        <v>42307.586805555555</v>
      </c>
      <c r="C178" s="1">
        <v>1271710</v>
      </c>
      <c r="D178">
        <f>(B178-B170)*1440</f>
        <v>9924.9999999976717</v>
      </c>
      <c r="E178" s="6">
        <f>C178-C170</f>
        <v>64320</v>
      </c>
      <c r="F178" s="7">
        <f>E178/D178</f>
        <v>6.4806045340065577</v>
      </c>
      <c r="G178" s="39"/>
    </row>
    <row r="179" spans="1:9" x14ac:dyDescent="0.25">
      <c r="A179" s="8" t="s">
        <v>13</v>
      </c>
      <c r="B179" s="4">
        <v>42303.392361111109</v>
      </c>
      <c r="C179" s="1">
        <v>1481210</v>
      </c>
      <c r="G179" s="39"/>
    </row>
    <row r="180" spans="1:9" x14ac:dyDescent="0.25">
      <c r="A180" s="8" t="s">
        <v>13</v>
      </c>
      <c r="B180" s="4">
        <v>42305.40347222222</v>
      </c>
      <c r="C180" s="1">
        <v>1496040</v>
      </c>
      <c r="G180" s="39"/>
    </row>
    <row r="181" spans="1:9" x14ac:dyDescent="0.25">
      <c r="A181" s="8" t="s">
        <v>13</v>
      </c>
      <c r="B181" s="4">
        <v>42307.591666666667</v>
      </c>
      <c r="C181" s="1">
        <v>1511390</v>
      </c>
      <c r="D181">
        <f>(B181-B172)*1440</f>
        <v>9921.9999999983702</v>
      </c>
      <c r="E181" s="6">
        <f>C181-C172</f>
        <v>50440</v>
      </c>
      <c r="F181" s="7">
        <f>E181/D181</f>
        <v>5.0836524894182915</v>
      </c>
      <c r="G181" s="39"/>
    </row>
    <row r="182" spans="1:9" x14ac:dyDescent="0.25">
      <c r="B182" s="4"/>
      <c r="C182" s="1"/>
      <c r="E182" s="20">
        <f>E181+E178</f>
        <v>114760</v>
      </c>
      <c r="F182" s="21">
        <f>SUM(F177:F181)</f>
        <v>11.564257023424849</v>
      </c>
      <c r="G182" s="39">
        <f>B176</f>
        <v>42303.387499999997</v>
      </c>
      <c r="H182" s="22">
        <f>E182+H173</f>
        <v>1687924</v>
      </c>
      <c r="I182" s="6"/>
    </row>
    <row r="183" spans="1:9" x14ac:dyDescent="0.25">
      <c r="A183" s="284" t="s">
        <v>51</v>
      </c>
      <c r="B183" s="284"/>
      <c r="C183" s="284"/>
      <c r="D183" s="284"/>
      <c r="E183" s="284"/>
      <c r="F183" s="284"/>
      <c r="G183" s="39"/>
      <c r="I183" s="6"/>
    </row>
    <row r="184" spans="1:9" x14ac:dyDescent="0.25">
      <c r="A184" t="s">
        <v>7</v>
      </c>
      <c r="B184" t="s">
        <v>10</v>
      </c>
      <c r="C184" t="s">
        <v>11</v>
      </c>
      <c r="D184" t="s">
        <v>9</v>
      </c>
      <c r="E184" t="s">
        <v>31</v>
      </c>
      <c r="F184" t="s">
        <v>32</v>
      </c>
      <c r="G184" s="39"/>
      <c r="I184" s="6"/>
    </row>
    <row r="185" spans="1:9" x14ac:dyDescent="0.25">
      <c r="A185" t="s">
        <v>14</v>
      </c>
      <c r="B185" s="4">
        <v>42310.365972222222</v>
      </c>
      <c r="C185" s="1">
        <v>1273640</v>
      </c>
      <c r="G185" s="39"/>
      <c r="I185" s="6"/>
    </row>
    <row r="186" spans="1:9" x14ac:dyDescent="0.25">
      <c r="A186" t="s">
        <v>14</v>
      </c>
      <c r="B186" s="4">
        <v>42312.368055555555</v>
      </c>
      <c r="C186" s="1">
        <v>1288370</v>
      </c>
      <c r="G186" s="39"/>
      <c r="I186" s="6"/>
    </row>
    <row r="187" spans="1:9" x14ac:dyDescent="0.25">
      <c r="A187" t="s">
        <v>14</v>
      </c>
      <c r="B187" s="4">
        <v>42314.393750000003</v>
      </c>
      <c r="C187" s="1">
        <v>1302920</v>
      </c>
      <c r="D187">
        <f>(B187-B178)*1440</f>
        <v>9802.0000000053551</v>
      </c>
      <c r="E187" s="6">
        <f>C187-C178</f>
        <v>31210</v>
      </c>
      <c r="F187" s="7">
        <f>E187/D187</f>
        <v>3.1840440726364974</v>
      </c>
      <c r="G187" s="39"/>
      <c r="I187" s="6"/>
    </row>
    <row r="188" spans="1:9" x14ac:dyDescent="0.25">
      <c r="A188" s="8" t="s">
        <v>13</v>
      </c>
      <c r="B188" s="4">
        <v>42310.370833333334</v>
      </c>
      <c r="C188" s="1">
        <v>1513440</v>
      </c>
      <c r="G188" s="39"/>
      <c r="I188" s="6"/>
    </row>
    <row r="189" spans="1:9" x14ac:dyDescent="0.25">
      <c r="A189" s="8" t="s">
        <v>13</v>
      </c>
      <c r="B189" s="4">
        <v>42312.371527777781</v>
      </c>
      <c r="C189" s="1">
        <v>1528090</v>
      </c>
      <c r="G189" s="39"/>
      <c r="I189" s="6"/>
    </row>
    <row r="190" spans="1:9" x14ac:dyDescent="0.25">
      <c r="A190" s="8" t="s">
        <v>13</v>
      </c>
      <c r="B190" s="4">
        <v>42314.400000000001</v>
      </c>
      <c r="C190" s="1">
        <v>1543840</v>
      </c>
      <c r="D190">
        <f>(B190-B181)*1440</f>
        <v>9804.000000001397</v>
      </c>
      <c r="E190" s="6">
        <f>C190-C181</f>
        <v>32450</v>
      </c>
      <c r="F190" s="7">
        <f>E190/D190</f>
        <v>3.3098735210113603</v>
      </c>
      <c r="G190" s="39"/>
      <c r="I190" s="6"/>
    </row>
    <row r="191" spans="1:9" x14ac:dyDescent="0.25">
      <c r="B191" s="4"/>
      <c r="C191" s="1"/>
      <c r="E191" s="20">
        <f>E190+E187</f>
        <v>63660</v>
      </c>
      <c r="F191" s="21">
        <f>SUM(F186:F190)</f>
        <v>6.4939175936478577</v>
      </c>
      <c r="G191" s="39">
        <f>B185</f>
        <v>42310.365972222222</v>
      </c>
      <c r="H191" s="22">
        <f>E191+H182</f>
        <v>1751584</v>
      </c>
      <c r="I191" s="6"/>
    </row>
    <row r="192" spans="1:9" x14ac:dyDescent="0.25">
      <c r="A192" s="284" t="s">
        <v>52</v>
      </c>
      <c r="B192" s="284"/>
      <c r="C192" s="284"/>
      <c r="D192" s="284"/>
      <c r="E192" s="284"/>
      <c r="F192" s="284"/>
      <c r="G192" s="39"/>
      <c r="I192" s="6"/>
    </row>
    <row r="193" spans="1:9" x14ac:dyDescent="0.25">
      <c r="A193" t="s">
        <v>7</v>
      </c>
      <c r="B193" t="s">
        <v>10</v>
      </c>
      <c r="C193" t="s">
        <v>11</v>
      </c>
      <c r="D193" t="s">
        <v>9</v>
      </c>
      <c r="E193" t="s">
        <v>31</v>
      </c>
      <c r="F193" t="s">
        <v>32</v>
      </c>
      <c r="G193" s="39"/>
      <c r="I193" s="6"/>
    </row>
    <row r="194" spans="1:9" x14ac:dyDescent="0.25">
      <c r="A194" t="s">
        <v>14</v>
      </c>
      <c r="B194" s="4">
        <v>42317.583333333336</v>
      </c>
      <c r="C194" s="1">
        <v>1310990</v>
      </c>
      <c r="G194" s="39"/>
      <c r="I194" s="6"/>
    </row>
    <row r="195" spans="1:9" x14ac:dyDescent="0.25">
      <c r="A195" t="s">
        <v>14</v>
      </c>
      <c r="B195" s="4">
        <v>42319.320138888892</v>
      </c>
      <c r="C195" s="1">
        <v>1326180</v>
      </c>
      <c r="G195" s="39"/>
      <c r="I195" s="6"/>
    </row>
    <row r="196" spans="1:9" x14ac:dyDescent="0.25">
      <c r="A196" t="s">
        <v>14</v>
      </c>
      <c r="B196" s="4">
        <v>42321.31527777778</v>
      </c>
      <c r="C196" s="1">
        <v>1343760</v>
      </c>
      <c r="D196">
        <f>(B196-B187)*1440</f>
        <v>9966.9999999983702</v>
      </c>
      <c r="E196" s="6">
        <f>C196-C187</f>
        <v>40840</v>
      </c>
      <c r="F196" s="7">
        <f>E196/D196</f>
        <v>4.0975218220133121</v>
      </c>
      <c r="G196" s="39"/>
      <c r="I196" s="6"/>
    </row>
    <row r="197" spans="1:9" x14ac:dyDescent="0.25">
      <c r="A197" s="8" t="s">
        <v>13</v>
      </c>
      <c r="B197" s="4">
        <v>42317.576388888891</v>
      </c>
      <c r="C197" s="1">
        <v>1554120</v>
      </c>
      <c r="G197" s="39"/>
      <c r="I197" s="6"/>
    </row>
    <row r="198" spans="1:9" x14ac:dyDescent="0.25">
      <c r="A198" s="8" t="s">
        <v>13</v>
      </c>
      <c r="B198" s="4">
        <v>42319.325694444444</v>
      </c>
      <c r="C198" s="1">
        <v>1569830</v>
      </c>
      <c r="G198" s="39"/>
      <c r="I198" s="6"/>
    </row>
    <row r="199" spans="1:9" x14ac:dyDescent="0.25">
      <c r="A199" s="8" t="s">
        <v>13</v>
      </c>
      <c r="B199" s="4">
        <v>42321.318055555559</v>
      </c>
      <c r="C199" s="1">
        <v>1587250</v>
      </c>
      <c r="D199">
        <f>(B199-B190)*1440</f>
        <v>9962.0000000030268</v>
      </c>
      <c r="E199" s="6">
        <f>C199-C190</f>
        <v>43410</v>
      </c>
      <c r="F199" s="7">
        <f>E199/D199</f>
        <v>4.3575587231466386</v>
      </c>
      <c r="G199" s="39"/>
      <c r="I199" s="6"/>
    </row>
    <row r="200" spans="1:9" x14ac:dyDescent="0.25">
      <c r="B200" s="4"/>
      <c r="C200" s="1"/>
      <c r="E200" s="20">
        <f>E199+E196</f>
        <v>84250</v>
      </c>
      <c r="F200" s="21">
        <f>SUM(F195:F199)</f>
        <v>8.4550805451599516</v>
      </c>
      <c r="G200" s="39">
        <f>B194</f>
        <v>42317.583333333336</v>
      </c>
      <c r="H200" s="22">
        <f>E200+H191</f>
        <v>1835834</v>
      </c>
      <c r="I200" s="6"/>
    </row>
    <row r="201" spans="1:9" x14ac:dyDescent="0.25">
      <c r="A201" s="284" t="s">
        <v>53</v>
      </c>
      <c r="B201" s="284"/>
      <c r="C201" s="284"/>
      <c r="D201" s="284"/>
      <c r="E201" s="284"/>
      <c r="F201" s="284"/>
      <c r="G201" s="39"/>
      <c r="I201" s="6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  <c r="G202" s="39"/>
      <c r="I202" s="6"/>
    </row>
    <row r="203" spans="1:9" x14ac:dyDescent="0.25">
      <c r="A203" t="s">
        <v>14</v>
      </c>
      <c r="B203" s="4">
        <v>42324.590277777781</v>
      </c>
      <c r="C203" s="1">
        <v>1348670</v>
      </c>
      <c r="G203" s="39"/>
      <c r="I203" s="6"/>
    </row>
    <row r="204" spans="1:9" x14ac:dyDescent="0.25">
      <c r="A204" t="s">
        <v>14</v>
      </c>
      <c r="B204" s="4">
        <v>42326.597222222219</v>
      </c>
      <c r="C204" s="1">
        <v>1366590</v>
      </c>
      <c r="G204" s="39"/>
      <c r="I204" s="6"/>
    </row>
    <row r="205" spans="1:9" x14ac:dyDescent="0.25">
      <c r="A205" t="s">
        <v>14</v>
      </c>
      <c r="B205" s="4">
        <v>42328.425694444442</v>
      </c>
      <c r="C205" s="1">
        <v>1383590</v>
      </c>
      <c r="D205">
        <f>(B205-B196)*1440</f>
        <v>10238.999999994412</v>
      </c>
      <c r="E205" s="6">
        <f>C205-C196</f>
        <v>39830</v>
      </c>
      <c r="F205" s="7">
        <f>E205/D205</f>
        <v>3.8900283230805486</v>
      </c>
      <c r="G205" s="39"/>
    </row>
    <row r="206" spans="1:9" x14ac:dyDescent="0.25">
      <c r="A206" s="8" t="s">
        <v>13</v>
      </c>
      <c r="B206" s="4">
        <v>42324.583333333336</v>
      </c>
      <c r="C206" s="1">
        <v>1529170</v>
      </c>
      <c r="G206" s="39"/>
    </row>
    <row r="207" spans="1:9" x14ac:dyDescent="0.25">
      <c r="A207" s="8" t="s">
        <v>13</v>
      </c>
      <c r="B207" s="4">
        <v>42326.601388888892</v>
      </c>
      <c r="C207" s="1">
        <v>1604340</v>
      </c>
      <c r="G207" s="39"/>
    </row>
    <row r="208" spans="1:9" x14ac:dyDescent="0.25">
      <c r="A208" s="8" t="s">
        <v>13</v>
      </c>
      <c r="B208" s="4">
        <v>42328.430555555555</v>
      </c>
      <c r="C208" s="1">
        <v>1619230</v>
      </c>
      <c r="D208">
        <f>(B208-B199)*1440</f>
        <v>10241.999999993714</v>
      </c>
      <c r="E208" s="6">
        <f>C208-C199</f>
        <v>31980</v>
      </c>
      <c r="F208" s="7">
        <f>E208/D208</f>
        <v>3.1224370240206629</v>
      </c>
      <c r="G208" s="39"/>
    </row>
    <row r="209" spans="1:9" x14ac:dyDescent="0.25">
      <c r="B209" s="4"/>
      <c r="C209" s="1"/>
      <c r="E209" s="20">
        <f>E208+E205</f>
        <v>71810</v>
      </c>
      <c r="F209" s="21">
        <f>SUM(F204:F208)</f>
        <v>7.0124653471012115</v>
      </c>
      <c r="G209" s="39">
        <f>B203</f>
        <v>42324.590277777781</v>
      </c>
      <c r="H209" s="22">
        <f>E209+H200</f>
        <v>1907644</v>
      </c>
      <c r="I209" s="6"/>
    </row>
    <row r="210" spans="1:9" x14ac:dyDescent="0.25">
      <c r="A210" s="284" t="s">
        <v>54</v>
      </c>
      <c r="B210" s="284"/>
      <c r="C210" s="284"/>
      <c r="D210" s="284"/>
      <c r="E210" s="284"/>
      <c r="F210" s="284"/>
      <c r="G210" s="39"/>
      <c r="I210" s="6"/>
    </row>
    <row r="211" spans="1:9" x14ac:dyDescent="0.25">
      <c r="A211" t="s">
        <v>7</v>
      </c>
      <c r="B211" t="s">
        <v>10</v>
      </c>
      <c r="C211" t="s">
        <v>11</v>
      </c>
      <c r="D211" t="s">
        <v>9</v>
      </c>
      <c r="E211" t="s">
        <v>31</v>
      </c>
      <c r="F211" t="s">
        <v>32</v>
      </c>
      <c r="G211" s="39"/>
      <c r="I211" s="6"/>
    </row>
    <row r="212" spans="1:9" x14ac:dyDescent="0.25">
      <c r="A212" t="s">
        <v>14</v>
      </c>
      <c r="B212" s="4">
        <v>42331.384722222225</v>
      </c>
      <c r="C212" s="1">
        <v>1395610</v>
      </c>
      <c r="G212" s="39"/>
      <c r="I212" s="6"/>
    </row>
    <row r="213" spans="1:9" x14ac:dyDescent="0.25">
      <c r="A213" t="s">
        <v>14</v>
      </c>
      <c r="B213" s="4">
        <v>42333.322222222225</v>
      </c>
      <c r="C213" s="1">
        <v>1413810</v>
      </c>
      <c r="D213">
        <f>(B213-B205)*1440</f>
        <v>7051.0000000067521</v>
      </c>
      <c r="E213" s="6">
        <f>C213-C205</f>
        <v>30220</v>
      </c>
      <c r="F213" s="7">
        <f>E213/D213</f>
        <v>4.2859168912169991</v>
      </c>
      <c r="G213" s="39"/>
      <c r="I213" s="6"/>
    </row>
    <row r="214" spans="1:9" x14ac:dyDescent="0.25">
      <c r="A214" s="8" t="s">
        <v>13</v>
      </c>
      <c r="B214" s="4">
        <v>42331.390277777777</v>
      </c>
      <c r="C214" s="1">
        <v>1634340</v>
      </c>
      <c r="G214" s="39"/>
      <c r="I214" s="6"/>
    </row>
    <row r="215" spans="1:9" x14ac:dyDescent="0.25">
      <c r="A215" s="8" t="s">
        <v>13</v>
      </c>
      <c r="B215" s="4">
        <v>42333.324999999997</v>
      </c>
      <c r="C215" s="5">
        <v>1647610</v>
      </c>
      <c r="D215">
        <f>(B215-B208)*1440</f>
        <v>7047.9999999969732</v>
      </c>
      <c r="E215" s="6">
        <f>C215-C208</f>
        <v>28380</v>
      </c>
      <c r="F215" s="7">
        <f>E215/D215</f>
        <v>4.0266742338269284</v>
      </c>
      <c r="G215" s="39"/>
      <c r="I215" s="6"/>
    </row>
    <row r="216" spans="1:9" x14ac:dyDescent="0.25">
      <c r="B216" s="4"/>
      <c r="C216" s="1"/>
      <c r="E216" s="20">
        <f>E215+E213</f>
        <v>58600</v>
      </c>
      <c r="F216" s="21">
        <f>SUM(F212:F215)</f>
        <v>8.3125911250439266</v>
      </c>
      <c r="G216" s="39">
        <f>B212</f>
        <v>42331.384722222225</v>
      </c>
      <c r="H216" s="22">
        <f>E216+H209</f>
        <v>1966244</v>
      </c>
      <c r="I216" s="6"/>
    </row>
    <row r="217" spans="1:9" x14ac:dyDescent="0.25">
      <c r="A217" s="284" t="s">
        <v>55</v>
      </c>
      <c r="B217" s="284"/>
      <c r="C217" s="284"/>
      <c r="D217" s="284"/>
      <c r="E217" s="284"/>
      <c r="F217" s="284"/>
      <c r="G217" s="39"/>
      <c r="I217" s="6"/>
    </row>
    <row r="218" spans="1:9" x14ac:dyDescent="0.25">
      <c r="A218" t="s">
        <v>7</v>
      </c>
      <c r="B218" t="s">
        <v>10</v>
      </c>
      <c r="C218" t="s">
        <v>11</v>
      </c>
      <c r="D218" t="s">
        <v>9</v>
      </c>
      <c r="E218" t="s">
        <v>31</v>
      </c>
      <c r="F218" t="s">
        <v>32</v>
      </c>
      <c r="G218" s="39"/>
      <c r="I218" s="6"/>
    </row>
    <row r="219" spans="1:9" x14ac:dyDescent="0.25">
      <c r="A219" t="s">
        <v>14</v>
      </c>
      <c r="B219" s="4">
        <v>42338.54791666667</v>
      </c>
      <c r="C219" s="1">
        <v>1445440</v>
      </c>
      <c r="E219" s="6"/>
      <c r="F219" s="7"/>
      <c r="G219" s="39"/>
      <c r="I219" s="6"/>
    </row>
    <row r="220" spans="1:9" x14ac:dyDescent="0.25">
      <c r="A220" t="s">
        <v>14</v>
      </c>
      <c r="B220" s="4">
        <v>42342.601388888892</v>
      </c>
      <c r="C220" s="5">
        <v>1467670</v>
      </c>
      <c r="D220">
        <f>(B220-B213)*1440</f>
        <v>13362.000000000698</v>
      </c>
      <c r="E220" s="6">
        <f>C220-C213</f>
        <v>53860</v>
      </c>
      <c r="F220" s="7">
        <f>E220/D220</f>
        <v>4.0308337075286023</v>
      </c>
      <c r="G220" s="39"/>
      <c r="I220" s="6"/>
    </row>
    <row r="221" spans="1:9" x14ac:dyDescent="0.25">
      <c r="A221" s="8" t="s">
        <v>13</v>
      </c>
      <c r="B221" s="4">
        <v>42338.552083333336</v>
      </c>
      <c r="C221" s="1">
        <v>1673490</v>
      </c>
      <c r="I221" s="6"/>
    </row>
    <row r="222" spans="1:9" x14ac:dyDescent="0.25">
      <c r="A222" s="8" t="s">
        <v>13</v>
      </c>
      <c r="B222" s="4">
        <v>42342.597916666666</v>
      </c>
      <c r="C222" s="1">
        <v>1692700</v>
      </c>
      <c r="D222">
        <f>(B222-B215)*1440</f>
        <v>13353.000000002794</v>
      </c>
      <c r="E222" s="6">
        <f>C222-C215</f>
        <v>45090</v>
      </c>
      <c r="F222" s="7">
        <f>E222/D222</f>
        <v>3.3767692653329262</v>
      </c>
      <c r="G222" s="39"/>
      <c r="I222" s="6"/>
    </row>
    <row r="223" spans="1:9" x14ac:dyDescent="0.25">
      <c r="E223" s="20">
        <f>E222+E220</f>
        <v>98950</v>
      </c>
      <c r="F223" s="21">
        <f>SUM(F219:F222)</f>
        <v>7.4076029728615289</v>
      </c>
      <c r="G223" s="39">
        <f>B219</f>
        <v>42338.54791666667</v>
      </c>
      <c r="H223" s="22">
        <f>E223+H216</f>
        <v>2065194</v>
      </c>
      <c r="I223" s="6"/>
    </row>
    <row r="224" spans="1:9" x14ac:dyDescent="0.25">
      <c r="A224" s="284" t="s">
        <v>56</v>
      </c>
      <c r="B224" s="284"/>
      <c r="C224" s="284"/>
      <c r="D224" s="284"/>
      <c r="E224" s="284"/>
      <c r="F224" s="284"/>
      <c r="G224" s="39"/>
      <c r="I224" s="6"/>
    </row>
    <row r="225" spans="1:9" x14ac:dyDescent="0.25">
      <c r="A225" t="s">
        <v>7</v>
      </c>
      <c r="B225" t="s">
        <v>10</v>
      </c>
      <c r="C225" t="s">
        <v>11</v>
      </c>
      <c r="D225" t="s">
        <v>9</v>
      </c>
      <c r="E225" t="s">
        <v>31</v>
      </c>
      <c r="F225" t="s">
        <v>32</v>
      </c>
      <c r="G225" s="39"/>
      <c r="I225" s="6"/>
    </row>
    <row r="226" spans="1:9" x14ac:dyDescent="0.25">
      <c r="A226" t="s">
        <v>14</v>
      </c>
      <c r="B226" s="4">
        <v>42345.605555555558</v>
      </c>
      <c r="C226" s="5">
        <v>1491440</v>
      </c>
      <c r="G226" s="39"/>
      <c r="I226" s="6"/>
    </row>
    <row r="227" spans="1:9" x14ac:dyDescent="0.25">
      <c r="A227" t="s">
        <v>14</v>
      </c>
      <c r="B227" s="4">
        <v>42347.644444444442</v>
      </c>
      <c r="C227" s="1">
        <v>1509660</v>
      </c>
      <c r="G227" s="39"/>
      <c r="I227" s="6"/>
    </row>
    <row r="228" spans="1:9" x14ac:dyDescent="0.25">
      <c r="A228" t="s">
        <v>14</v>
      </c>
      <c r="B228" s="4">
        <v>42349.560416666667</v>
      </c>
      <c r="C228" s="1">
        <v>1525970</v>
      </c>
      <c r="D228">
        <f>(B228-B220)*1440</f>
        <v>10020.999999996275</v>
      </c>
      <c r="E228" s="6">
        <f>C228-C220</f>
        <v>58300</v>
      </c>
      <c r="F228" s="7">
        <f>E228/D228</f>
        <v>5.8177826564236774</v>
      </c>
      <c r="G228" s="39"/>
      <c r="I228" s="6"/>
    </row>
    <row r="229" spans="1:9" x14ac:dyDescent="0.25">
      <c r="A229" s="8" t="s">
        <v>13</v>
      </c>
      <c r="B229" s="4">
        <v>42345.609027777777</v>
      </c>
      <c r="C229" s="1">
        <v>1708940</v>
      </c>
      <c r="G229" s="39"/>
      <c r="I229" s="6"/>
    </row>
    <row r="230" spans="1:9" x14ac:dyDescent="0.25">
      <c r="A230" s="8" t="s">
        <v>13</v>
      </c>
      <c r="B230" s="4">
        <v>42347.647222222222</v>
      </c>
      <c r="C230" s="1">
        <v>1724720</v>
      </c>
      <c r="G230" s="39"/>
      <c r="I230" s="6"/>
    </row>
    <row r="231" spans="1:9" x14ac:dyDescent="0.25">
      <c r="A231" s="8" t="s">
        <v>13</v>
      </c>
      <c r="B231" s="4">
        <v>42349.555555555555</v>
      </c>
      <c r="C231" s="1">
        <v>1736810</v>
      </c>
      <c r="D231">
        <f>(B231-B222)*1440</f>
        <v>10019.000000000233</v>
      </c>
      <c r="E231" s="6">
        <f>C231-C222</f>
        <v>44110</v>
      </c>
      <c r="F231" s="7">
        <f>E231/D231</f>
        <v>4.4026349935122244</v>
      </c>
      <c r="G231" s="39"/>
      <c r="I231" s="6"/>
    </row>
    <row r="232" spans="1:9" x14ac:dyDescent="0.25">
      <c r="B232" s="4"/>
      <c r="C232" s="1"/>
      <c r="E232" s="20">
        <f>E231+E228</f>
        <v>102410</v>
      </c>
      <c r="F232" s="21">
        <f>SUM(F228:F231)</f>
        <v>10.220417649935902</v>
      </c>
      <c r="G232" s="39">
        <f>B226</f>
        <v>42345.605555555558</v>
      </c>
      <c r="H232" s="22">
        <f>E232+H223</f>
        <v>2167604</v>
      </c>
      <c r="I232" s="6"/>
    </row>
    <row r="233" spans="1:9" x14ac:dyDescent="0.25">
      <c r="A233" s="284" t="s">
        <v>57</v>
      </c>
      <c r="B233" s="284"/>
      <c r="C233" s="284"/>
      <c r="D233" s="284"/>
      <c r="E233" s="284"/>
      <c r="F233" s="284"/>
      <c r="G233" s="39"/>
      <c r="I233" s="6"/>
    </row>
    <row r="234" spans="1:9" x14ac:dyDescent="0.25">
      <c r="A234" t="s">
        <v>7</v>
      </c>
      <c r="B234" t="s">
        <v>10</v>
      </c>
      <c r="C234" t="s">
        <v>11</v>
      </c>
      <c r="D234" t="s">
        <v>9</v>
      </c>
      <c r="E234" t="s">
        <v>31</v>
      </c>
      <c r="F234" t="s">
        <v>32</v>
      </c>
      <c r="G234" s="39"/>
      <c r="I234" s="6"/>
    </row>
    <row r="235" spans="1:9" x14ac:dyDescent="0.25">
      <c r="A235" t="s">
        <v>14</v>
      </c>
      <c r="B235" s="4">
        <v>42352.347916666666</v>
      </c>
      <c r="C235" s="1">
        <v>1549920</v>
      </c>
      <c r="E235" s="6"/>
      <c r="F235" s="7"/>
      <c r="G235" s="39"/>
      <c r="I235" s="6"/>
    </row>
    <row r="236" spans="1:9" x14ac:dyDescent="0.25">
      <c r="A236" t="s">
        <v>14</v>
      </c>
      <c r="B236" s="4">
        <v>42354.329861111109</v>
      </c>
      <c r="C236" s="1">
        <v>1567160</v>
      </c>
      <c r="E236" s="6"/>
      <c r="F236" s="7"/>
      <c r="G236" s="39"/>
      <c r="I236" s="6"/>
    </row>
    <row r="237" spans="1:9" x14ac:dyDescent="0.25">
      <c r="A237" t="s">
        <v>14</v>
      </c>
      <c r="B237" s="4">
        <v>42356.331944444442</v>
      </c>
      <c r="C237" s="1">
        <v>1585360</v>
      </c>
      <c r="D237">
        <f>(B237-B228)*1440</f>
        <v>9750.9999999962747</v>
      </c>
      <c r="E237" s="6">
        <f>C237-C228</f>
        <v>59390</v>
      </c>
      <c r="F237" s="7">
        <f>E237/D237</f>
        <v>6.0906573684773555</v>
      </c>
      <c r="G237" s="39"/>
      <c r="I237" s="6"/>
    </row>
    <row r="238" spans="1:9" x14ac:dyDescent="0.25">
      <c r="A238" s="8" t="s">
        <v>13</v>
      </c>
      <c r="B238" s="4">
        <v>42352.356944444444</v>
      </c>
      <c r="C238" s="1">
        <v>1754810</v>
      </c>
      <c r="I238" s="6"/>
    </row>
    <row r="239" spans="1:9" x14ac:dyDescent="0.25">
      <c r="A239" s="8" t="s">
        <v>13</v>
      </c>
      <c r="B239" s="4">
        <v>42354.335416666669</v>
      </c>
      <c r="C239" s="1">
        <v>1765780</v>
      </c>
      <c r="E239" s="6"/>
      <c r="F239" s="7"/>
      <c r="G239" s="39"/>
      <c r="I239" s="6"/>
    </row>
    <row r="240" spans="1:9" x14ac:dyDescent="0.25">
      <c r="A240" s="8" t="s">
        <v>13</v>
      </c>
      <c r="B240" s="4">
        <v>42356.334722222222</v>
      </c>
      <c r="C240" s="1">
        <v>1780160</v>
      </c>
      <c r="D240">
        <f>(B240-B231)*1440</f>
        <v>9762.0000000006985</v>
      </c>
      <c r="E240" s="6">
        <f>C240-C231</f>
        <v>43350</v>
      </c>
      <c r="F240" s="7">
        <f>E240/D240</f>
        <v>4.4406883835276476</v>
      </c>
      <c r="I240" s="6"/>
    </row>
    <row r="241" spans="1:9" x14ac:dyDescent="0.25">
      <c r="B241" s="4"/>
      <c r="C241" s="1"/>
      <c r="E241" s="20">
        <f>E240+E237</f>
        <v>102740</v>
      </c>
      <c r="F241" s="21">
        <f>SUM(F237:F240)</f>
        <v>10.531345752005002</v>
      </c>
      <c r="G241" s="39">
        <f>B235</f>
        <v>42352.347916666666</v>
      </c>
      <c r="H241" s="22">
        <f>E241+H232</f>
        <v>2270344</v>
      </c>
      <c r="I241" s="6"/>
    </row>
    <row r="242" spans="1:9" x14ac:dyDescent="0.25">
      <c r="B242" s="4"/>
      <c r="C242" s="1"/>
      <c r="E242" s="6"/>
      <c r="F242" s="7"/>
      <c r="G242" s="39"/>
      <c r="I242" s="6"/>
    </row>
    <row r="243" spans="1:9" s="13" customFormat="1" x14ac:dyDescent="0.25">
      <c r="E243" s="25"/>
      <c r="F243" s="16"/>
      <c r="G243" s="40"/>
      <c r="H243" s="26"/>
      <c r="I243" s="25"/>
    </row>
    <row r="244" spans="1:9" x14ac:dyDescent="0.25">
      <c r="A244" s="285" t="s">
        <v>14</v>
      </c>
      <c r="B244" s="27"/>
      <c r="C244" s="28" t="s">
        <v>61</v>
      </c>
      <c r="D244" s="29">
        <f>(B237-B133)*1440</f>
        <v>113728.00000000047</v>
      </c>
    </row>
    <row r="245" spans="1:9" x14ac:dyDescent="0.25">
      <c r="A245" s="286"/>
      <c r="B245" s="30"/>
      <c r="C245" s="31" t="s">
        <v>62</v>
      </c>
      <c r="D245" s="32">
        <f>E237+E228+E220+E213+E205+E196+E187+E178+E170+E162+E152</f>
        <v>571910</v>
      </c>
    </row>
    <row r="246" spans="1:9" x14ac:dyDescent="0.25">
      <c r="A246" s="287"/>
      <c r="B246" s="33"/>
      <c r="C246" s="34" t="s">
        <v>65</v>
      </c>
      <c r="D246" s="35">
        <f>D245/D244</f>
        <v>5.0287528137309865</v>
      </c>
    </row>
    <row r="247" spans="1:9" x14ac:dyDescent="0.25">
      <c r="A247" s="285" t="s">
        <v>13</v>
      </c>
      <c r="B247" s="27"/>
      <c r="C247" s="28" t="s">
        <v>61</v>
      </c>
      <c r="D247" s="29">
        <f>(B240-B135)*1440</f>
        <v>113722.00000000186</v>
      </c>
    </row>
    <row r="248" spans="1:9" x14ac:dyDescent="0.25">
      <c r="A248" s="286"/>
      <c r="B248" s="30"/>
      <c r="C248" s="31" t="s">
        <v>62</v>
      </c>
      <c r="D248" s="32">
        <f>E240+E231+E222+E215+E208+E199+E190+E181+E172+E165+E156</f>
        <v>479350</v>
      </c>
      <c r="H248" s="19" t="s">
        <v>64</v>
      </c>
    </row>
    <row r="249" spans="1:9" x14ac:dyDescent="0.25">
      <c r="A249" s="287"/>
      <c r="B249" s="33"/>
      <c r="C249" s="34" t="s">
        <v>65</v>
      </c>
      <c r="D249" s="35">
        <f>D248/D247</f>
        <v>4.2151034980038355</v>
      </c>
    </row>
    <row r="250" spans="1:9" x14ac:dyDescent="0.25">
      <c r="B250" s="36"/>
      <c r="C250" s="37" t="s">
        <v>68</v>
      </c>
      <c r="D250" s="52">
        <f>D246+D249</f>
        <v>9.243856311734822</v>
      </c>
    </row>
    <row r="251" spans="1:9" x14ac:dyDescent="0.25">
      <c r="B251" s="36"/>
      <c r="C251" s="41" t="s">
        <v>69</v>
      </c>
      <c r="D251" s="48">
        <f>D245+D248</f>
        <v>1051260</v>
      </c>
      <c r="G251" s="50">
        <f>H241</f>
        <v>2270344</v>
      </c>
      <c r="H251" s="49" t="s">
        <v>72</v>
      </c>
    </row>
    <row r="252" spans="1:9" x14ac:dyDescent="0.25">
      <c r="B252" s="4"/>
      <c r="C252" s="1"/>
      <c r="E252" s="6"/>
      <c r="F252" s="7"/>
      <c r="G252" s="39"/>
      <c r="I252" s="6"/>
    </row>
    <row r="253" spans="1:9" x14ac:dyDescent="0.25">
      <c r="B253" s="4"/>
      <c r="C253" s="1"/>
      <c r="E253" s="6"/>
      <c r="F253" s="7"/>
      <c r="G253" s="39"/>
      <c r="I253" s="6"/>
    </row>
    <row r="254" spans="1:9" x14ac:dyDescent="0.25">
      <c r="A254" s="284" t="s">
        <v>86</v>
      </c>
      <c r="B254" s="284"/>
      <c r="C254" s="284"/>
      <c r="D254" s="284"/>
      <c r="E254" s="284"/>
      <c r="F254" s="284"/>
      <c r="G254" s="39"/>
      <c r="I254" s="6"/>
    </row>
    <row r="255" spans="1:9" x14ac:dyDescent="0.25">
      <c r="A255" t="s">
        <v>7</v>
      </c>
      <c r="B255" t="s">
        <v>10</v>
      </c>
      <c r="C255" t="s">
        <v>11</v>
      </c>
      <c r="D255" t="s">
        <v>9</v>
      </c>
      <c r="E255" t="s">
        <v>31</v>
      </c>
      <c r="F255" t="s">
        <v>32</v>
      </c>
      <c r="G255" s="39"/>
      <c r="I255" s="6"/>
    </row>
    <row r="256" spans="1:9" x14ac:dyDescent="0.25">
      <c r="A256" t="s">
        <v>14</v>
      </c>
      <c r="B256" s="4">
        <v>42373.241666666669</v>
      </c>
      <c r="C256" s="1">
        <v>1712300</v>
      </c>
      <c r="D256">
        <f>(B256-B237)*1440</f>
        <v>24350.000000005821</v>
      </c>
      <c r="E256" s="6">
        <f>C256-C237</f>
        <v>126940</v>
      </c>
      <c r="F256" s="7">
        <f t="shared" ref="F256:F257" si="0">E256/D256</f>
        <v>5.2131416837769882</v>
      </c>
      <c r="G256" s="39"/>
      <c r="I256" s="6"/>
    </row>
    <row r="257" spans="1:9" x14ac:dyDescent="0.25">
      <c r="A257" t="s">
        <v>13</v>
      </c>
      <c r="B257" s="4">
        <v>42373.354861111111</v>
      </c>
      <c r="C257" s="1">
        <v>1878170</v>
      </c>
      <c r="D257">
        <f>(B257-B240)*1440</f>
        <v>24509.000000000233</v>
      </c>
      <c r="E257" s="6">
        <f>C257-C240</f>
        <v>98010</v>
      </c>
      <c r="F257" s="7">
        <f t="shared" si="0"/>
        <v>3.9989391652045807</v>
      </c>
      <c r="G257" s="39"/>
      <c r="I257" s="6"/>
    </row>
    <row r="258" spans="1:9" x14ac:dyDescent="0.25">
      <c r="B258" s="4"/>
      <c r="C258" s="1"/>
      <c r="E258" s="20">
        <f>E257+E256</f>
        <v>224950</v>
      </c>
      <c r="F258" s="21">
        <f>SUM(F256:F257)</f>
        <v>9.212080848981568</v>
      </c>
      <c r="G258" s="39">
        <f>B256</f>
        <v>42373.241666666669</v>
      </c>
      <c r="H258" s="22">
        <f>E258+H241</f>
        <v>2495294</v>
      </c>
      <c r="I258" s="6"/>
    </row>
    <row r="259" spans="1:9" x14ac:dyDescent="0.25">
      <c r="B259" s="4"/>
      <c r="C259" s="1"/>
      <c r="E259" s="6"/>
      <c r="F259" s="7"/>
      <c r="G259" s="39"/>
      <c r="I259" s="6"/>
    </row>
    <row r="260" spans="1:9" x14ac:dyDescent="0.25">
      <c r="A260" s="284" t="s">
        <v>87</v>
      </c>
      <c r="B260" s="284"/>
      <c r="C260" s="284"/>
      <c r="D260" s="284"/>
      <c r="E260" s="284"/>
      <c r="F260" s="284"/>
      <c r="G260" s="39"/>
      <c r="I260" s="6"/>
    </row>
    <row r="261" spans="1:9" x14ac:dyDescent="0.25">
      <c r="A261" t="s">
        <v>7</v>
      </c>
      <c r="B261" t="s">
        <v>10</v>
      </c>
      <c r="C261" t="s">
        <v>11</v>
      </c>
      <c r="D261" t="s">
        <v>9</v>
      </c>
      <c r="E261" t="s">
        <v>31</v>
      </c>
      <c r="F261" t="s">
        <v>32</v>
      </c>
      <c r="G261" s="39"/>
      <c r="I261" s="6"/>
    </row>
    <row r="262" spans="1:9" x14ac:dyDescent="0.25">
      <c r="A262" t="s">
        <v>14</v>
      </c>
      <c r="B262" s="4">
        <v>42380.39166666667</v>
      </c>
      <c r="C262" s="1">
        <v>1767380</v>
      </c>
      <c r="E262" s="6"/>
      <c r="F262" s="7"/>
      <c r="G262" s="39"/>
      <c r="I262" s="6"/>
    </row>
    <row r="263" spans="1:9" x14ac:dyDescent="0.25">
      <c r="A263" t="s">
        <v>14</v>
      </c>
      <c r="B263" s="4">
        <v>42382.388194444444</v>
      </c>
      <c r="C263" s="1">
        <v>1784260</v>
      </c>
      <c r="E263" s="6"/>
      <c r="F263" s="7"/>
      <c r="G263" s="39"/>
      <c r="I263" s="6"/>
    </row>
    <row r="264" spans="1:9" x14ac:dyDescent="0.25">
      <c r="A264" t="s">
        <v>14</v>
      </c>
      <c r="B264" s="4">
        <v>42384.509722222225</v>
      </c>
      <c r="C264" s="1">
        <v>1802600</v>
      </c>
      <c r="D264">
        <f>(B264-B256)*1440</f>
        <v>16226.000000000931</v>
      </c>
      <c r="E264" s="6">
        <f>C264-C256</f>
        <v>90300</v>
      </c>
      <c r="F264" s="7">
        <f t="shared" ref="F264" si="1">E264/D264</f>
        <v>5.5651423641066691</v>
      </c>
      <c r="G264" s="39"/>
      <c r="I264" s="6"/>
    </row>
    <row r="265" spans="1:9" x14ac:dyDescent="0.25">
      <c r="A265" t="s">
        <v>13</v>
      </c>
      <c r="B265" s="4">
        <v>42380.385416666664</v>
      </c>
      <c r="C265" s="1">
        <v>1914870</v>
      </c>
      <c r="E265" s="6"/>
      <c r="F265" s="7"/>
      <c r="G265" s="39"/>
      <c r="I265" s="6"/>
    </row>
    <row r="266" spans="1:9" x14ac:dyDescent="0.25">
      <c r="A266" t="s">
        <v>13</v>
      </c>
      <c r="B266" s="4">
        <v>42382.381249999999</v>
      </c>
      <c r="C266" s="1">
        <v>1928050</v>
      </c>
      <c r="E266" s="6"/>
      <c r="F266" s="7"/>
      <c r="G266" s="39"/>
      <c r="I266" s="6"/>
    </row>
    <row r="267" spans="1:9" x14ac:dyDescent="0.25">
      <c r="A267" t="s">
        <v>13</v>
      </c>
      <c r="B267" s="4">
        <v>42384.515972222223</v>
      </c>
      <c r="C267" s="1">
        <v>1945170</v>
      </c>
      <c r="D267">
        <f>(B267-B257)*1440</f>
        <v>16072.000000001863</v>
      </c>
      <c r="E267" s="6">
        <f>C267-C257</f>
        <v>67000</v>
      </c>
      <c r="F267" s="7">
        <f t="shared" ref="F267" si="2">E267/D267</f>
        <v>4.1687406669980236</v>
      </c>
      <c r="G267" s="39"/>
      <c r="I267" s="6"/>
    </row>
    <row r="268" spans="1:9" x14ac:dyDescent="0.25">
      <c r="B268" s="4"/>
      <c r="C268" s="1"/>
      <c r="E268" s="20">
        <f>E267+E264</f>
        <v>157300</v>
      </c>
      <c r="F268" s="21">
        <f>SUM(F266:F267)</f>
        <v>4.1687406669980236</v>
      </c>
      <c r="G268" s="39">
        <f>B262</f>
        <v>42380.39166666667</v>
      </c>
      <c r="H268" s="22">
        <f>E268+H258</f>
        <v>2652594</v>
      </c>
      <c r="I268" s="6"/>
    </row>
    <row r="269" spans="1:9" x14ac:dyDescent="0.25">
      <c r="B269" s="4"/>
      <c r="C269" s="1"/>
      <c r="E269" s="6"/>
      <c r="F269" s="7"/>
      <c r="G269" s="39"/>
      <c r="I269" s="6"/>
    </row>
    <row r="270" spans="1:9" x14ac:dyDescent="0.25">
      <c r="A270" s="284" t="s">
        <v>88</v>
      </c>
      <c r="B270" s="284"/>
      <c r="C270" s="284"/>
      <c r="D270" s="284"/>
      <c r="E270" s="284"/>
      <c r="F270" s="284"/>
      <c r="G270" s="39"/>
      <c r="I270" s="6"/>
    </row>
    <row r="271" spans="1:9" x14ac:dyDescent="0.25">
      <c r="A271" t="s">
        <v>7</v>
      </c>
      <c r="B271" t="s">
        <v>10</v>
      </c>
      <c r="C271" t="s">
        <v>11</v>
      </c>
      <c r="D271" t="s">
        <v>9</v>
      </c>
      <c r="E271" t="s">
        <v>31</v>
      </c>
      <c r="F271" t="s">
        <v>32</v>
      </c>
      <c r="G271" s="39"/>
      <c r="I271" s="6"/>
    </row>
    <row r="272" spans="1:9" x14ac:dyDescent="0.25">
      <c r="A272" t="s">
        <v>14</v>
      </c>
      <c r="B272" s="4">
        <v>42387.598611111112</v>
      </c>
      <c r="C272" s="1">
        <v>1829880</v>
      </c>
      <c r="E272" s="6"/>
      <c r="F272" s="7"/>
      <c r="G272" s="39"/>
      <c r="I272" s="6"/>
    </row>
    <row r="273" spans="1:9" x14ac:dyDescent="0.25">
      <c r="A273" t="s">
        <v>14</v>
      </c>
      <c r="B273" s="4">
        <v>42389.359722222223</v>
      </c>
      <c r="C273" s="1">
        <v>1845260</v>
      </c>
      <c r="E273" s="6"/>
      <c r="F273" s="7"/>
      <c r="G273" s="39"/>
      <c r="I273" s="6"/>
    </row>
    <row r="274" spans="1:9" x14ac:dyDescent="0.25">
      <c r="A274" t="s">
        <v>14</v>
      </c>
      <c r="B274" s="4">
        <v>42391.458333333336</v>
      </c>
      <c r="C274" s="1">
        <v>1863110</v>
      </c>
      <c r="D274">
        <f>(B274-B264)*1440</f>
        <v>10005.999999999767</v>
      </c>
      <c r="E274" s="6">
        <f>C274-C264</f>
        <v>60510</v>
      </c>
      <c r="F274" s="7">
        <f t="shared" ref="F274" si="3">E274/D274</f>
        <v>6.0473715770539087</v>
      </c>
      <c r="G274" s="39"/>
      <c r="I274" s="6"/>
    </row>
    <row r="275" spans="1:9" x14ac:dyDescent="0.25">
      <c r="A275" t="s">
        <v>13</v>
      </c>
      <c r="B275" s="4">
        <v>42387.600694444445</v>
      </c>
      <c r="C275" s="1">
        <v>1969770</v>
      </c>
      <c r="E275" s="6"/>
      <c r="F275" s="7"/>
      <c r="G275" s="39"/>
      <c r="I275" s="6"/>
    </row>
    <row r="276" spans="1:9" x14ac:dyDescent="0.25">
      <c r="A276" t="s">
        <v>13</v>
      </c>
      <c r="B276" s="4">
        <v>42389.365277777775</v>
      </c>
      <c r="C276" s="1">
        <v>1985080</v>
      </c>
      <c r="E276" s="6"/>
      <c r="F276" s="7"/>
      <c r="G276" s="39"/>
      <c r="I276" s="6"/>
    </row>
    <row r="277" spans="1:9" x14ac:dyDescent="0.25">
      <c r="A277" t="s">
        <v>13</v>
      </c>
      <c r="B277" s="4">
        <v>42391.461111111108</v>
      </c>
      <c r="C277" s="1">
        <v>2003340</v>
      </c>
      <c r="D277">
        <f>(B277-B267)*1440</f>
        <v>10000.999999993946</v>
      </c>
      <c r="E277" s="6">
        <f>C277-C267</f>
        <v>58170</v>
      </c>
      <c r="F277" s="7">
        <f t="shared" ref="F277" si="4">E277/D277</f>
        <v>5.816418358167704</v>
      </c>
      <c r="G277" s="39"/>
      <c r="I277" s="6"/>
    </row>
    <row r="278" spans="1:9" x14ac:dyDescent="0.25">
      <c r="B278" s="4"/>
      <c r="C278" s="1"/>
      <c r="E278" s="20">
        <f>E277+E274</f>
        <v>118680</v>
      </c>
      <c r="F278" s="21">
        <f>SUM(F276:F277)</f>
        <v>5.816418358167704</v>
      </c>
      <c r="G278" s="39">
        <f>B272</f>
        <v>42387.598611111112</v>
      </c>
      <c r="H278" s="22">
        <f>E278+H268</f>
        <v>2771274</v>
      </c>
      <c r="I278" s="6"/>
    </row>
    <row r="279" spans="1:9" x14ac:dyDescent="0.25">
      <c r="B279" s="4"/>
      <c r="C279" s="1"/>
      <c r="E279" s="6"/>
      <c r="F279" s="7"/>
      <c r="G279" s="39"/>
      <c r="I279" s="6"/>
    </row>
    <row r="280" spans="1:9" x14ac:dyDescent="0.25">
      <c r="A280" s="284" t="s">
        <v>89</v>
      </c>
      <c r="B280" s="284"/>
      <c r="C280" s="284"/>
      <c r="D280" s="284"/>
      <c r="E280" s="284"/>
      <c r="F280" s="284"/>
      <c r="G280" s="39"/>
      <c r="I280" s="6"/>
    </row>
    <row r="281" spans="1:9" x14ac:dyDescent="0.25">
      <c r="A281" t="s">
        <v>7</v>
      </c>
      <c r="B281" t="s">
        <v>10</v>
      </c>
      <c r="C281" t="s">
        <v>11</v>
      </c>
      <c r="D281" t="s">
        <v>9</v>
      </c>
      <c r="E281" t="s">
        <v>31</v>
      </c>
      <c r="F281" t="s">
        <v>32</v>
      </c>
      <c r="G281" s="39"/>
      <c r="I281" s="6"/>
    </row>
    <row r="282" spans="1:9" x14ac:dyDescent="0.25">
      <c r="A282" t="s">
        <v>14</v>
      </c>
      <c r="B282" s="4">
        <v>42394.64166666667</v>
      </c>
      <c r="C282" s="1">
        <v>1888300</v>
      </c>
      <c r="E282" s="6"/>
      <c r="F282" s="7"/>
      <c r="G282" s="39"/>
      <c r="I282" s="6"/>
    </row>
    <row r="283" spans="1:9" x14ac:dyDescent="0.25">
      <c r="A283" t="s">
        <v>14</v>
      </c>
      <c r="B283" s="4">
        <v>42396.70208333333</v>
      </c>
      <c r="C283" s="1">
        <v>1888600</v>
      </c>
      <c r="E283" s="6"/>
      <c r="F283" s="7"/>
      <c r="G283" s="39"/>
      <c r="I283" s="6"/>
    </row>
    <row r="284" spans="1:9" x14ac:dyDescent="0.25">
      <c r="A284" t="s">
        <v>14</v>
      </c>
      <c r="B284" s="4">
        <v>42398.357638888891</v>
      </c>
      <c r="C284" s="1">
        <v>1903630</v>
      </c>
      <c r="D284">
        <f>(B284-B274)*1440</f>
        <v>9934.9999999988358</v>
      </c>
      <c r="E284" s="6">
        <f>C284-C274</f>
        <v>40520</v>
      </c>
      <c r="F284" s="7">
        <f t="shared" ref="F284" si="5">E284/D284</f>
        <v>4.0785103170613741</v>
      </c>
      <c r="G284" s="39"/>
      <c r="I284" s="6"/>
    </row>
    <row r="285" spans="1:9" x14ac:dyDescent="0.25">
      <c r="A285" t="s">
        <v>13</v>
      </c>
      <c r="B285" s="4">
        <v>42394.650694444441</v>
      </c>
      <c r="C285" s="1">
        <v>2024530</v>
      </c>
      <c r="E285" s="6"/>
      <c r="F285" s="7"/>
      <c r="G285" s="39"/>
      <c r="I285" s="6"/>
    </row>
    <row r="286" spans="1:9" x14ac:dyDescent="0.25">
      <c r="A286" t="s">
        <v>13</v>
      </c>
      <c r="B286" s="4">
        <v>42396.700694444444</v>
      </c>
      <c r="C286" s="1">
        <v>2024750</v>
      </c>
      <c r="E286" s="6"/>
      <c r="F286" s="7"/>
      <c r="G286" s="39"/>
      <c r="I286" s="6"/>
    </row>
    <row r="287" spans="1:9" x14ac:dyDescent="0.25">
      <c r="A287" t="s">
        <v>13</v>
      </c>
      <c r="B287" s="4">
        <v>42398.361111111109</v>
      </c>
      <c r="C287" s="1">
        <v>2042430</v>
      </c>
      <c r="D287">
        <f>(B287-B277)*1440</f>
        <v>9936.0000000020955</v>
      </c>
      <c r="E287" s="6">
        <f>C287-C277</f>
        <v>39090</v>
      </c>
      <c r="F287" s="7">
        <f t="shared" ref="F287" si="6">E287/D287</f>
        <v>3.9341787439605231</v>
      </c>
      <c r="G287" s="39"/>
      <c r="I287" s="6"/>
    </row>
    <row r="288" spans="1:9" x14ac:dyDescent="0.25">
      <c r="B288" s="4"/>
      <c r="C288" s="1"/>
      <c r="E288" s="20">
        <f>E287+E284</f>
        <v>79610</v>
      </c>
      <c r="F288" s="21">
        <f>SUM(F286:F287)</f>
        <v>3.9341787439605231</v>
      </c>
      <c r="G288" s="39">
        <f>B282</f>
        <v>42394.64166666667</v>
      </c>
      <c r="H288" s="22">
        <f>E288+H278</f>
        <v>2850884</v>
      </c>
      <c r="I288" s="6"/>
    </row>
    <row r="289" spans="1:9" x14ac:dyDescent="0.25">
      <c r="B289" s="4"/>
      <c r="C289" s="1"/>
      <c r="E289" s="6"/>
      <c r="F289" s="7"/>
      <c r="G289" s="39"/>
      <c r="I289" s="6"/>
    </row>
    <row r="290" spans="1:9" x14ac:dyDescent="0.25">
      <c r="A290" s="284" t="s">
        <v>90</v>
      </c>
      <c r="B290" s="284"/>
      <c r="C290" s="284"/>
      <c r="D290" s="284"/>
      <c r="E290" s="284"/>
      <c r="F290" s="284"/>
      <c r="G290" s="39"/>
      <c r="I290" s="6"/>
    </row>
    <row r="291" spans="1:9" x14ac:dyDescent="0.25">
      <c r="A291" t="s">
        <v>7</v>
      </c>
      <c r="B291" t="s">
        <v>10</v>
      </c>
      <c r="C291" t="s">
        <v>11</v>
      </c>
      <c r="D291" t="s">
        <v>9</v>
      </c>
      <c r="E291" t="s">
        <v>31</v>
      </c>
      <c r="F291" t="s">
        <v>32</v>
      </c>
      <c r="G291" s="39"/>
      <c r="I291" s="6"/>
    </row>
    <row r="292" spans="1:9" x14ac:dyDescent="0.25">
      <c r="A292" t="s">
        <v>14</v>
      </c>
      <c r="B292" s="4">
        <v>42412.583333333336</v>
      </c>
      <c r="C292" s="1">
        <v>1929720</v>
      </c>
      <c r="D292">
        <f>(B292-B284)*1440</f>
        <v>20485.000000001164</v>
      </c>
      <c r="E292" s="6">
        <f>C292-C284</f>
        <v>26090</v>
      </c>
      <c r="F292" s="7">
        <f>E292/D292</f>
        <v>1.2736148401268497</v>
      </c>
      <c r="G292" s="39"/>
      <c r="I292" s="6"/>
    </row>
    <row r="293" spans="1:9" x14ac:dyDescent="0.25">
      <c r="A293" t="s">
        <v>13</v>
      </c>
      <c r="B293" s="4">
        <v>42412.586805555555</v>
      </c>
      <c r="C293" s="1">
        <v>2062210</v>
      </c>
      <c r="D293">
        <f>(B293-B287)*1440</f>
        <v>20485.000000001164</v>
      </c>
      <c r="E293" s="6">
        <f>C293-C287</f>
        <v>19780</v>
      </c>
      <c r="F293" s="7">
        <f>E293/D293</f>
        <v>0.96558457407853926</v>
      </c>
      <c r="G293" s="39"/>
      <c r="I293" s="6"/>
    </row>
    <row r="294" spans="1:9" x14ac:dyDescent="0.25">
      <c r="B294" s="4"/>
      <c r="C294" s="1"/>
      <c r="E294" s="20">
        <f>E293+E292</f>
        <v>45870</v>
      </c>
      <c r="F294" s="21">
        <f>SUM(F292:F293)</f>
        <v>2.2391994142053888</v>
      </c>
      <c r="G294" s="39">
        <f>B293</f>
        <v>42412.586805555555</v>
      </c>
      <c r="H294" s="22">
        <f>E294+H288</f>
        <v>2896754</v>
      </c>
      <c r="I294" s="6"/>
    </row>
    <row r="295" spans="1:9" x14ac:dyDescent="0.25">
      <c r="B295" s="4"/>
      <c r="C295" s="1"/>
      <c r="E295" s="6"/>
      <c r="F295" s="7"/>
      <c r="G295" s="39"/>
      <c r="I295" s="6"/>
    </row>
    <row r="296" spans="1:9" x14ac:dyDescent="0.25">
      <c r="A296" s="284" t="s">
        <v>91</v>
      </c>
      <c r="B296" s="284"/>
      <c r="C296" s="284"/>
      <c r="D296" s="284"/>
      <c r="E296" s="284"/>
      <c r="F296" s="284"/>
      <c r="G296" s="39"/>
      <c r="I296" s="6"/>
    </row>
    <row r="297" spans="1:9" x14ac:dyDescent="0.25">
      <c r="A297" t="s">
        <v>7</v>
      </c>
      <c r="B297" t="s">
        <v>10</v>
      </c>
      <c r="C297" t="s">
        <v>11</v>
      </c>
      <c r="D297" t="s">
        <v>9</v>
      </c>
      <c r="E297" t="s">
        <v>31</v>
      </c>
      <c r="F297" t="s">
        <v>32</v>
      </c>
      <c r="G297" s="39"/>
      <c r="I297" s="6"/>
    </row>
    <row r="298" spans="1:9" x14ac:dyDescent="0.25">
      <c r="A298" t="s">
        <v>14</v>
      </c>
      <c r="B298" s="4">
        <v>42416.499305555553</v>
      </c>
      <c r="C298" s="1">
        <v>1930420</v>
      </c>
      <c r="E298" s="6"/>
      <c r="F298" s="7"/>
      <c r="G298" s="39"/>
      <c r="I298" s="6"/>
    </row>
    <row r="299" spans="1:9" x14ac:dyDescent="0.25">
      <c r="A299" t="s">
        <v>14</v>
      </c>
      <c r="B299" s="4">
        <v>42419.375</v>
      </c>
      <c r="C299" s="1">
        <v>1954000</v>
      </c>
      <c r="D299">
        <f>(B299-B292)*1440</f>
        <v>9779.9999999965075</v>
      </c>
      <c r="E299" s="6">
        <f>C299-C292</f>
        <v>24280</v>
      </c>
      <c r="F299" s="7">
        <f>E299/D299</f>
        <v>2.4826175869129519</v>
      </c>
      <c r="G299" s="39"/>
      <c r="I299" s="6"/>
    </row>
    <row r="300" spans="1:9" x14ac:dyDescent="0.25">
      <c r="A300" t="s">
        <v>13</v>
      </c>
      <c r="B300" s="4">
        <v>42416.501388888886</v>
      </c>
      <c r="C300" s="1">
        <v>2062840</v>
      </c>
      <c r="E300" s="6"/>
      <c r="F300" s="7"/>
      <c r="G300" s="39"/>
      <c r="I300" s="6"/>
    </row>
    <row r="301" spans="1:9" x14ac:dyDescent="0.25">
      <c r="A301" t="s">
        <v>13</v>
      </c>
      <c r="B301" s="4">
        <v>42419.380555555559</v>
      </c>
      <c r="C301" s="1">
        <v>2082520</v>
      </c>
      <c r="D301">
        <f>(B301-B293)*1440</f>
        <v>9783.0000000062864</v>
      </c>
      <c r="E301" s="6">
        <f>C301-C293</f>
        <v>20310</v>
      </c>
      <c r="F301" s="7">
        <f>E301/D301</f>
        <v>2.0760502913203465</v>
      </c>
      <c r="G301" s="39"/>
      <c r="I301" s="6"/>
    </row>
    <row r="302" spans="1:9" x14ac:dyDescent="0.25">
      <c r="B302" s="4"/>
      <c r="C302" s="1"/>
      <c r="E302" s="20">
        <f>E301+E299</f>
        <v>44590</v>
      </c>
      <c r="F302" s="21">
        <f>SUM(F300:F301)</f>
        <v>2.0760502913203465</v>
      </c>
      <c r="G302" s="39">
        <f>B301</f>
        <v>42419.380555555559</v>
      </c>
      <c r="H302" s="22">
        <f>E302+H294</f>
        <v>2941344</v>
      </c>
      <c r="I302" s="6"/>
    </row>
    <row r="303" spans="1:9" x14ac:dyDescent="0.25">
      <c r="B303" s="4"/>
      <c r="C303" s="1"/>
      <c r="E303" s="6"/>
      <c r="F303" s="7"/>
      <c r="G303" s="39"/>
      <c r="I303" s="6"/>
    </row>
    <row r="304" spans="1:9" x14ac:dyDescent="0.25">
      <c r="A304" s="284" t="s">
        <v>92</v>
      </c>
      <c r="B304" s="284"/>
      <c r="C304" s="284"/>
      <c r="D304" s="284"/>
      <c r="E304" s="284"/>
      <c r="F304" s="284"/>
      <c r="G304" s="39"/>
      <c r="I304" s="6"/>
    </row>
    <row r="305" spans="1:9" x14ac:dyDescent="0.25">
      <c r="A305" t="s">
        <v>7</v>
      </c>
      <c r="B305" t="s">
        <v>10</v>
      </c>
      <c r="C305" t="s">
        <v>11</v>
      </c>
      <c r="D305" t="s">
        <v>9</v>
      </c>
      <c r="E305" t="s">
        <v>31</v>
      </c>
      <c r="F305" t="s">
        <v>32</v>
      </c>
      <c r="G305" s="39"/>
      <c r="I305" s="6"/>
    </row>
    <row r="306" spans="1:9" x14ac:dyDescent="0.25">
      <c r="A306" t="s">
        <v>14</v>
      </c>
      <c r="B306" s="4">
        <v>42422.384027777778</v>
      </c>
      <c r="C306" s="1">
        <v>1979800</v>
      </c>
      <c r="E306" s="6"/>
      <c r="F306" s="7"/>
      <c r="G306" s="39"/>
      <c r="I306" s="6"/>
    </row>
    <row r="307" spans="1:9" x14ac:dyDescent="0.25">
      <c r="A307" t="s">
        <v>14</v>
      </c>
      <c r="B307" s="4">
        <v>42424.361805555556</v>
      </c>
      <c r="C307" s="1">
        <v>1997490</v>
      </c>
      <c r="E307" s="6"/>
      <c r="F307" s="7"/>
      <c r="G307" s="39"/>
      <c r="I307" s="6"/>
    </row>
    <row r="308" spans="1:9" x14ac:dyDescent="0.25">
      <c r="A308" t="s">
        <v>14</v>
      </c>
      <c r="B308" s="4">
        <v>42426.345138888886</v>
      </c>
      <c r="C308" s="1">
        <v>2014950</v>
      </c>
      <c r="D308">
        <f>(B308-B299)*1440</f>
        <v>10036.999999996042</v>
      </c>
      <c r="E308" s="6">
        <f>C308-C299</f>
        <v>60950</v>
      </c>
      <c r="F308" s="7">
        <f>E308/D308</f>
        <v>6.07253163296045</v>
      </c>
      <c r="G308" s="39"/>
      <c r="I308" s="6"/>
    </row>
    <row r="309" spans="1:9" x14ac:dyDescent="0.25">
      <c r="A309" t="s">
        <v>13</v>
      </c>
      <c r="B309" s="4">
        <v>42422.388194444444</v>
      </c>
      <c r="C309" s="1">
        <v>2099770</v>
      </c>
      <c r="E309" s="6"/>
      <c r="F309" s="7"/>
      <c r="G309" s="39"/>
      <c r="I309" s="6"/>
    </row>
    <row r="310" spans="1:9" x14ac:dyDescent="0.25">
      <c r="A310" t="s">
        <v>13</v>
      </c>
      <c r="B310" s="4">
        <v>42424.363888888889</v>
      </c>
      <c r="C310" s="1">
        <v>2114250</v>
      </c>
      <c r="E310" s="6"/>
      <c r="F310" s="7"/>
      <c r="G310" s="39"/>
      <c r="I310" s="6"/>
    </row>
    <row r="311" spans="1:9" x14ac:dyDescent="0.25">
      <c r="A311" t="s">
        <v>13</v>
      </c>
      <c r="B311" s="4">
        <v>42426.347222222219</v>
      </c>
      <c r="C311" s="1">
        <v>2129260</v>
      </c>
      <c r="D311">
        <f>(B311-B301)*1440</f>
        <v>10031.999999990221</v>
      </c>
      <c r="E311" s="6">
        <f>C311-C301</f>
        <v>46740</v>
      </c>
      <c r="F311" s="7">
        <f>E311/D311</f>
        <v>4.6590909090954504</v>
      </c>
      <c r="G311" s="39"/>
      <c r="I311" s="6"/>
    </row>
    <row r="312" spans="1:9" x14ac:dyDescent="0.25">
      <c r="B312" s="4"/>
      <c r="C312" s="1"/>
      <c r="E312" s="20">
        <f>E311+E308</f>
        <v>107690</v>
      </c>
      <c r="F312" s="21">
        <f>SUM(F310:F311)</f>
        <v>4.6590909090954504</v>
      </c>
      <c r="G312" s="39">
        <f>B311</f>
        <v>42426.347222222219</v>
      </c>
      <c r="H312" s="22">
        <f>E312+H302</f>
        <v>3049034</v>
      </c>
      <c r="I312" s="6"/>
    </row>
    <row r="313" spans="1:9" x14ac:dyDescent="0.25">
      <c r="B313" s="4"/>
      <c r="C313" s="1"/>
      <c r="E313" s="6"/>
      <c r="F313" s="7"/>
      <c r="G313" s="39"/>
      <c r="I313" s="6"/>
    </row>
    <row r="314" spans="1:9" x14ac:dyDescent="0.25">
      <c r="A314" s="284" t="s">
        <v>94</v>
      </c>
      <c r="B314" s="284"/>
      <c r="C314" s="284"/>
      <c r="D314" s="284"/>
      <c r="E314" s="284"/>
      <c r="F314" s="284"/>
      <c r="G314" s="39"/>
      <c r="I314" s="6"/>
    </row>
    <row r="315" spans="1:9" x14ac:dyDescent="0.25">
      <c r="A315" t="s">
        <v>7</v>
      </c>
      <c r="B315" t="s">
        <v>10</v>
      </c>
      <c r="C315" t="s">
        <v>11</v>
      </c>
      <c r="D315" t="s">
        <v>9</v>
      </c>
      <c r="E315" t="s">
        <v>31</v>
      </c>
      <c r="F315" t="s">
        <v>32</v>
      </c>
      <c r="G315" s="39"/>
      <c r="I315" s="6"/>
    </row>
    <row r="316" spans="1:9" x14ac:dyDescent="0.25">
      <c r="A316" t="s">
        <v>14</v>
      </c>
      <c r="B316" s="4">
        <v>42429.37777777778</v>
      </c>
      <c r="C316" s="1">
        <v>2037810</v>
      </c>
      <c r="E316" s="6"/>
      <c r="F316" s="7"/>
      <c r="G316" s="39"/>
      <c r="I316" s="6"/>
    </row>
    <row r="317" spans="1:9" x14ac:dyDescent="0.25">
      <c r="A317" t="s">
        <v>14</v>
      </c>
      <c r="B317" s="4">
        <v>42431.506249999999</v>
      </c>
      <c r="C317" s="1">
        <v>2055670</v>
      </c>
      <c r="E317" s="6"/>
      <c r="F317" s="7"/>
      <c r="G317" s="39"/>
      <c r="I317" s="6"/>
    </row>
    <row r="318" spans="1:9" x14ac:dyDescent="0.25">
      <c r="A318" t="s">
        <v>14</v>
      </c>
      <c r="B318" s="4">
        <v>42433.65625</v>
      </c>
      <c r="C318" s="65">
        <v>2174180</v>
      </c>
      <c r="D318">
        <f>(B318-B308)*1440</f>
        <v>10528.000000003958</v>
      </c>
      <c r="E318" s="6">
        <f>C318-C308</f>
        <v>159230</v>
      </c>
      <c r="F318" s="7">
        <f>E318/D318</f>
        <v>15.124430091179724</v>
      </c>
      <c r="G318" s="39"/>
      <c r="I318" s="6"/>
    </row>
    <row r="319" spans="1:9" x14ac:dyDescent="0.25">
      <c r="A319" t="s">
        <v>13</v>
      </c>
      <c r="B319" s="4">
        <v>42429.384722222225</v>
      </c>
      <c r="C319" s="1">
        <v>2149320</v>
      </c>
      <c r="E319" s="6"/>
      <c r="F319" s="7"/>
      <c r="G319" s="39"/>
      <c r="I319" s="6"/>
    </row>
    <row r="320" spans="1:9" x14ac:dyDescent="0.25">
      <c r="A320" t="s">
        <v>13</v>
      </c>
      <c r="B320" s="4">
        <v>42431.508333333331</v>
      </c>
      <c r="C320" s="1">
        <v>2162910</v>
      </c>
      <c r="E320" s="6"/>
      <c r="F320" s="7"/>
      <c r="G320" s="39"/>
      <c r="I320" s="6"/>
    </row>
    <row r="321" spans="1:9" x14ac:dyDescent="0.25">
      <c r="A321" t="s">
        <v>13</v>
      </c>
      <c r="B321" s="4">
        <v>42433.659722222219</v>
      </c>
      <c r="C321" s="1">
        <v>2178270</v>
      </c>
      <c r="D321">
        <f>(B321-B311)*1440</f>
        <v>10530</v>
      </c>
      <c r="E321" s="6">
        <f>C321-C311</f>
        <v>49010</v>
      </c>
      <c r="F321" s="7">
        <f>E321/D321</f>
        <v>4.6543209876543212</v>
      </c>
      <c r="G321" s="39"/>
      <c r="I321" s="6"/>
    </row>
    <row r="322" spans="1:9" x14ac:dyDescent="0.25">
      <c r="B322" s="4"/>
      <c r="C322" s="1"/>
      <c r="E322" s="20">
        <f>E321+E318</f>
        <v>208240</v>
      </c>
      <c r="F322" s="21">
        <f>SUM(F320:F321)</f>
        <v>4.6543209876543212</v>
      </c>
      <c r="G322" s="39">
        <f>B321</f>
        <v>42433.659722222219</v>
      </c>
      <c r="H322" s="22">
        <f>E322+H312</f>
        <v>3257274</v>
      </c>
      <c r="I322" s="6"/>
    </row>
    <row r="323" spans="1:9" x14ac:dyDescent="0.25">
      <c r="B323" s="4"/>
      <c r="C323" s="1"/>
      <c r="E323" s="6"/>
      <c r="F323" s="7"/>
      <c r="G323" s="39"/>
      <c r="I323" s="6"/>
    </row>
    <row r="324" spans="1:9" x14ac:dyDescent="0.25">
      <c r="A324" s="284" t="s">
        <v>95</v>
      </c>
      <c r="B324" s="284"/>
      <c r="C324" s="284"/>
      <c r="D324" s="284"/>
      <c r="E324" s="284"/>
      <c r="F324" s="284"/>
      <c r="G324" s="39"/>
      <c r="I324" s="6"/>
    </row>
    <row r="325" spans="1:9" x14ac:dyDescent="0.25">
      <c r="A325" t="s">
        <v>7</v>
      </c>
      <c r="B325" t="s">
        <v>10</v>
      </c>
      <c r="C325" t="s">
        <v>11</v>
      </c>
      <c r="D325" t="s">
        <v>9</v>
      </c>
      <c r="E325" t="s">
        <v>31</v>
      </c>
      <c r="F325" t="s">
        <v>32</v>
      </c>
      <c r="G325" s="39"/>
      <c r="I325" s="6"/>
    </row>
    <row r="326" spans="1:9" x14ac:dyDescent="0.25">
      <c r="A326" t="s">
        <v>14</v>
      </c>
      <c r="B326" s="4">
        <v>42436.372916666667</v>
      </c>
      <c r="C326" s="1">
        <v>2099160</v>
      </c>
      <c r="E326" s="6"/>
      <c r="F326" s="7"/>
      <c r="G326" s="39"/>
      <c r="I326" s="6"/>
    </row>
    <row r="327" spans="1:9" x14ac:dyDescent="0.25">
      <c r="A327" t="s">
        <v>14</v>
      </c>
      <c r="B327" s="4">
        <v>42438.384722222225</v>
      </c>
      <c r="C327" s="1">
        <v>2116910</v>
      </c>
      <c r="E327" s="6"/>
      <c r="F327" s="7"/>
      <c r="G327" s="39"/>
      <c r="I327" s="6"/>
    </row>
    <row r="328" spans="1:9" x14ac:dyDescent="0.25">
      <c r="A328" t="s">
        <v>14</v>
      </c>
      <c r="B328" s="4">
        <v>42440.335416666669</v>
      </c>
      <c r="C328" s="1">
        <v>2135230</v>
      </c>
      <c r="D328">
        <f>(B328-B318)*1440</f>
        <v>9618.000000002794</v>
      </c>
      <c r="E328" s="6">
        <f>C328-C318</f>
        <v>-38950</v>
      </c>
      <c r="F328" s="7">
        <f>E328/D328</f>
        <v>-4.0496984820117161</v>
      </c>
      <c r="G328" s="39"/>
      <c r="I328" s="6"/>
    </row>
    <row r="329" spans="1:9" x14ac:dyDescent="0.25">
      <c r="A329" t="s">
        <v>13</v>
      </c>
      <c r="B329" s="4">
        <v>42436.376388888886</v>
      </c>
      <c r="C329" s="1">
        <v>2198670</v>
      </c>
      <c r="E329" s="6"/>
      <c r="F329" s="7"/>
      <c r="G329" s="39"/>
      <c r="I329" s="6"/>
    </row>
    <row r="330" spans="1:9" x14ac:dyDescent="0.25">
      <c r="A330" t="s">
        <v>13</v>
      </c>
      <c r="B330" s="4">
        <v>42438.388194444444</v>
      </c>
      <c r="C330" s="1">
        <v>2214980</v>
      </c>
      <c r="E330" s="6"/>
      <c r="F330" s="7"/>
      <c r="G330" s="39"/>
      <c r="I330" s="6"/>
    </row>
    <row r="331" spans="1:9" x14ac:dyDescent="0.25">
      <c r="A331" t="s">
        <v>13</v>
      </c>
      <c r="B331" s="4">
        <v>42440.338888888888</v>
      </c>
      <c r="C331" s="1">
        <v>2231586</v>
      </c>
      <c r="D331">
        <f>(B331-B321)*1440</f>
        <v>9618.000000002794</v>
      </c>
      <c r="E331" s="6">
        <f>C331-C321</f>
        <v>53316</v>
      </c>
      <c r="F331" s="7">
        <f>E331/D331</f>
        <v>5.5433562071100555</v>
      </c>
      <c r="G331" s="39"/>
      <c r="I331" s="6"/>
    </row>
    <row r="332" spans="1:9" x14ac:dyDescent="0.25">
      <c r="B332" s="4"/>
      <c r="C332" s="1"/>
      <c r="E332" s="20">
        <f>E331+E328</f>
        <v>14366</v>
      </c>
      <c r="F332" s="21">
        <f>SUM(F330:F331)</f>
        <v>5.5433562071100555</v>
      </c>
      <c r="G332" s="39">
        <f>B331</f>
        <v>42440.338888888888</v>
      </c>
      <c r="H332" s="22">
        <f>E332+H322</f>
        <v>3271640</v>
      </c>
      <c r="I332" s="6"/>
    </row>
    <row r="333" spans="1:9" x14ac:dyDescent="0.25">
      <c r="B333" s="4"/>
      <c r="C333" s="1"/>
      <c r="E333" s="6"/>
      <c r="F333" s="7"/>
      <c r="G333" s="39"/>
      <c r="I333" s="6"/>
    </row>
    <row r="334" spans="1:9" x14ac:dyDescent="0.25">
      <c r="A334" s="284" t="s">
        <v>96</v>
      </c>
      <c r="B334" s="284"/>
      <c r="C334" s="284"/>
      <c r="D334" s="284"/>
      <c r="E334" s="284"/>
      <c r="F334" s="284"/>
      <c r="G334" s="39"/>
      <c r="I334" s="6"/>
    </row>
    <row r="335" spans="1:9" x14ac:dyDescent="0.25">
      <c r="A335" t="s">
        <v>7</v>
      </c>
      <c r="B335" t="s">
        <v>10</v>
      </c>
      <c r="C335" t="s">
        <v>11</v>
      </c>
      <c r="D335" t="s">
        <v>9</v>
      </c>
      <c r="E335" t="s">
        <v>31</v>
      </c>
      <c r="F335" t="s">
        <v>32</v>
      </c>
      <c r="G335" s="39"/>
      <c r="I335" s="6"/>
    </row>
    <row r="336" spans="1:9" x14ac:dyDescent="0.25">
      <c r="A336" t="s">
        <v>14</v>
      </c>
      <c r="B336" s="4">
        <v>42443.379166666666</v>
      </c>
      <c r="C336" s="1">
        <v>2160430</v>
      </c>
      <c r="E336" s="6"/>
      <c r="F336" s="7"/>
      <c r="G336" s="39"/>
      <c r="I336" s="6"/>
    </row>
    <row r="337" spans="1:9" x14ac:dyDescent="0.25">
      <c r="A337" t="s">
        <v>14</v>
      </c>
      <c r="B337" s="4">
        <v>42446.361111111109</v>
      </c>
      <c r="C337" s="1">
        <v>2186280</v>
      </c>
      <c r="D337">
        <f>(B337-B328)*1440</f>
        <v>8676.9999999948777</v>
      </c>
      <c r="E337" s="6">
        <f>C337-C328</f>
        <v>51050</v>
      </c>
      <c r="F337" s="7">
        <f>E337/D337</f>
        <v>5.8833698282851374</v>
      </c>
      <c r="G337" s="39"/>
      <c r="I337" s="6"/>
    </row>
    <row r="338" spans="1:9" x14ac:dyDescent="0.25">
      <c r="A338" t="s">
        <v>13</v>
      </c>
      <c r="B338" s="4">
        <v>42443.382638888892</v>
      </c>
      <c r="C338" s="1">
        <v>2258480</v>
      </c>
      <c r="E338" s="6"/>
      <c r="F338" s="7"/>
      <c r="G338" s="39"/>
      <c r="I338" s="6"/>
    </row>
    <row r="339" spans="1:9" x14ac:dyDescent="0.25">
      <c r="A339" t="s">
        <v>13</v>
      </c>
      <c r="B339" s="4">
        <v>42446.364583333336</v>
      </c>
      <c r="C339" s="1">
        <v>2284990</v>
      </c>
      <c r="D339">
        <f>(B339-B331)*1440</f>
        <v>8677.0000000053551</v>
      </c>
      <c r="E339" s="6">
        <f>C339-C331</f>
        <v>53404</v>
      </c>
      <c r="F339" s="7">
        <f>E339/D339</f>
        <v>6.1546617494487776</v>
      </c>
      <c r="G339" s="39"/>
      <c r="I339" s="6"/>
    </row>
    <row r="340" spans="1:9" x14ac:dyDescent="0.25">
      <c r="B340" s="4"/>
      <c r="C340" s="1"/>
      <c r="E340" s="20">
        <f>E339+E337</f>
        <v>104454</v>
      </c>
      <c r="F340" s="21">
        <f>SUM(F338:F339)</f>
        <v>6.1546617494487776</v>
      </c>
      <c r="G340" s="39">
        <f>B339</f>
        <v>42446.364583333336</v>
      </c>
      <c r="H340" s="22">
        <f>E340+H332</f>
        <v>3376094</v>
      </c>
      <c r="I340" s="6"/>
    </row>
    <row r="341" spans="1:9" x14ac:dyDescent="0.25">
      <c r="B341" s="4"/>
      <c r="C341" s="1"/>
      <c r="E341" s="6"/>
      <c r="F341" s="7"/>
      <c r="G341" s="39"/>
      <c r="I341" s="6"/>
    </row>
    <row r="342" spans="1:9" x14ac:dyDescent="0.25">
      <c r="A342" s="284" t="s">
        <v>97</v>
      </c>
      <c r="B342" s="284"/>
      <c r="C342" s="284"/>
      <c r="D342" s="284"/>
      <c r="E342" s="284"/>
      <c r="F342" s="284"/>
      <c r="G342" s="39"/>
      <c r="I342" s="6"/>
    </row>
    <row r="343" spans="1:9" x14ac:dyDescent="0.25">
      <c r="A343" t="s">
        <v>7</v>
      </c>
      <c r="B343" t="s">
        <v>10</v>
      </c>
      <c r="C343" t="s">
        <v>11</v>
      </c>
      <c r="D343" t="s">
        <v>9</v>
      </c>
      <c r="E343" t="s">
        <v>31</v>
      </c>
      <c r="F343" t="s">
        <v>32</v>
      </c>
      <c r="G343" s="39"/>
      <c r="I343" s="6"/>
    </row>
    <row r="344" spans="1:9" x14ac:dyDescent="0.25">
      <c r="A344" t="s">
        <v>14</v>
      </c>
      <c r="B344" s="4">
        <v>42450.372916666667</v>
      </c>
      <c r="C344" s="1">
        <v>2217340</v>
      </c>
      <c r="E344" s="6"/>
      <c r="F344" s="7"/>
      <c r="G344" s="39"/>
      <c r="I344" s="6"/>
    </row>
    <row r="345" spans="1:9" x14ac:dyDescent="0.25">
      <c r="A345" t="s">
        <v>14</v>
      </c>
      <c r="B345" s="4">
        <v>42453.662499999999</v>
      </c>
      <c r="C345" s="1">
        <v>2243650</v>
      </c>
      <c r="D345">
        <f>(B345-B337)*1440</f>
        <v>10514.000000000233</v>
      </c>
      <c r="E345" s="6">
        <f>C345-C337</f>
        <v>57370</v>
      </c>
      <c r="F345" s="7">
        <f>E345/D345</f>
        <v>5.4565341449494698</v>
      </c>
      <c r="G345" s="39"/>
      <c r="I345" s="6"/>
    </row>
    <row r="346" spans="1:9" x14ac:dyDescent="0.25">
      <c r="A346" t="s">
        <v>13</v>
      </c>
      <c r="B346" s="4">
        <v>42450.37777777778</v>
      </c>
      <c r="C346" s="1">
        <v>2311220</v>
      </c>
      <c r="E346" s="6"/>
      <c r="F346" s="7"/>
      <c r="G346" s="39"/>
      <c r="I346" s="6"/>
    </row>
    <row r="347" spans="1:9" x14ac:dyDescent="0.25">
      <c r="A347" t="s">
        <v>13</v>
      </c>
      <c r="B347" s="4">
        <v>42453.664583333331</v>
      </c>
      <c r="C347" s="1">
        <v>2329080</v>
      </c>
      <c r="D347">
        <f>(B347-B339)*1440</f>
        <v>10511.999999993714</v>
      </c>
      <c r="E347" s="6">
        <f>C347-C339</f>
        <v>44090</v>
      </c>
      <c r="F347" s="7">
        <f>E347/D347</f>
        <v>4.1942541856950504</v>
      </c>
      <c r="G347" s="39"/>
      <c r="I347" s="6"/>
    </row>
    <row r="348" spans="1:9" x14ac:dyDescent="0.25">
      <c r="B348" s="4"/>
      <c r="C348" s="1"/>
      <c r="E348" s="20">
        <f>E347+E345</f>
        <v>101460</v>
      </c>
      <c r="F348" s="21">
        <f>SUM(F346:F347)</f>
        <v>4.1942541856950504</v>
      </c>
      <c r="G348" s="39">
        <f>B347</f>
        <v>42453.664583333331</v>
      </c>
      <c r="H348" s="22">
        <f>E348+H340</f>
        <v>3477554</v>
      </c>
      <c r="I348" s="6"/>
    </row>
    <row r="349" spans="1:9" x14ac:dyDescent="0.25">
      <c r="B349" s="4"/>
      <c r="C349" s="1"/>
      <c r="E349" s="6"/>
      <c r="F349" s="7"/>
      <c r="G349" s="39"/>
      <c r="I349" s="6"/>
    </row>
    <row r="350" spans="1:9" x14ac:dyDescent="0.25">
      <c r="A350" s="284" t="s">
        <v>98</v>
      </c>
      <c r="B350" s="284"/>
      <c r="C350" s="284"/>
      <c r="D350" s="284"/>
      <c r="E350" s="284"/>
      <c r="F350" s="284"/>
      <c r="G350" s="39"/>
      <c r="I350" s="6"/>
    </row>
    <row r="351" spans="1:9" x14ac:dyDescent="0.25">
      <c r="A351" t="s">
        <v>7</v>
      </c>
      <c r="B351" t="s">
        <v>10</v>
      </c>
      <c r="C351" t="s">
        <v>11</v>
      </c>
      <c r="D351" t="s">
        <v>9</v>
      </c>
      <c r="E351" t="s">
        <v>31</v>
      </c>
      <c r="F351" t="s">
        <v>32</v>
      </c>
      <c r="G351" s="39"/>
      <c r="I351" s="6"/>
    </row>
    <row r="352" spans="1:9" x14ac:dyDescent="0.25">
      <c r="A352" t="s">
        <v>14</v>
      </c>
      <c r="B352" s="4">
        <v>42457.706944444442</v>
      </c>
      <c r="C352" s="1">
        <v>2275690</v>
      </c>
      <c r="E352" s="6"/>
      <c r="F352" s="7"/>
      <c r="G352" s="39"/>
      <c r="I352" s="6"/>
    </row>
    <row r="353" spans="1:9" x14ac:dyDescent="0.25">
      <c r="A353" t="s">
        <v>14</v>
      </c>
      <c r="B353" s="4">
        <v>42459.400694444441</v>
      </c>
      <c r="C353" s="1">
        <v>2297970</v>
      </c>
      <c r="D353">
        <f>(B353-B345)*1440</f>
        <v>8262.9999999969732</v>
      </c>
      <c r="E353" s="6">
        <f>C353-C345</f>
        <v>54320</v>
      </c>
      <c r="F353" s="7">
        <f>E353/D353</f>
        <v>6.5738835773956064</v>
      </c>
      <c r="G353" s="39"/>
      <c r="I353" s="6"/>
    </row>
    <row r="354" spans="1:9" x14ac:dyDescent="0.25">
      <c r="A354" t="s">
        <v>13</v>
      </c>
      <c r="B354" s="4">
        <v>42457.713194444441</v>
      </c>
      <c r="C354" s="1">
        <v>2349360</v>
      </c>
      <c r="E354" s="6"/>
      <c r="F354" s="7"/>
      <c r="G354" s="39"/>
      <c r="I354" s="6"/>
    </row>
    <row r="355" spans="1:9" x14ac:dyDescent="0.25">
      <c r="A355" t="s">
        <v>13</v>
      </c>
      <c r="B355" s="4">
        <v>42459.40625</v>
      </c>
      <c r="C355" s="1">
        <v>2362840</v>
      </c>
      <c r="D355">
        <f>(B355-B347)*1440</f>
        <v>8268.000000002794</v>
      </c>
      <c r="E355" s="6">
        <f>C355-C347</f>
        <v>33760</v>
      </c>
      <c r="F355" s="7">
        <f>E355/D355</f>
        <v>4.0832123850977977</v>
      </c>
      <c r="G355" s="39"/>
      <c r="I355" s="6"/>
    </row>
    <row r="356" spans="1:9" x14ac:dyDescent="0.25">
      <c r="B356" s="4"/>
      <c r="C356" s="1"/>
      <c r="E356" s="20">
        <f>E355+E353</f>
        <v>88080</v>
      </c>
      <c r="F356" s="21">
        <f>SUM(F354:F355)</f>
        <v>4.0832123850977977</v>
      </c>
      <c r="G356" s="39">
        <f>B355</f>
        <v>42459.40625</v>
      </c>
      <c r="H356" s="22">
        <f>E356+H348</f>
        <v>3565634</v>
      </c>
      <c r="I356" s="6"/>
    </row>
    <row r="357" spans="1:9" x14ac:dyDescent="0.25">
      <c r="B357" s="4"/>
      <c r="C357" s="1"/>
      <c r="G357"/>
      <c r="H357"/>
      <c r="I357" s="6"/>
    </row>
    <row r="358" spans="1:9" x14ac:dyDescent="0.25">
      <c r="A358" s="285" t="s">
        <v>14</v>
      </c>
      <c r="B358" s="27"/>
      <c r="C358" s="28" t="s">
        <v>61</v>
      </c>
      <c r="D358" s="29">
        <f>(B353-B237)*1440</f>
        <v>148418.9999999979</v>
      </c>
      <c r="G358" s="64"/>
      <c r="I358" s="6"/>
    </row>
    <row r="359" spans="1:9" x14ac:dyDescent="0.25">
      <c r="A359" s="286"/>
      <c r="B359" s="30"/>
      <c r="C359" s="31" t="s">
        <v>62</v>
      </c>
      <c r="D359" s="32">
        <f>E353+E345+E337+E328+E318+E308+E299+E292+E284+E274+E264+E256</f>
        <v>712610</v>
      </c>
      <c r="G359" s="64"/>
      <c r="I359" s="6"/>
    </row>
    <row r="360" spans="1:9" x14ac:dyDescent="0.25">
      <c r="A360" s="287"/>
      <c r="B360" s="33"/>
      <c r="C360" s="34" t="s">
        <v>65</v>
      </c>
      <c r="D360" s="35">
        <f>D359/D358</f>
        <v>4.8013394511485057</v>
      </c>
      <c r="G360" s="64"/>
      <c r="I360" s="6"/>
    </row>
    <row r="361" spans="1:9" x14ac:dyDescent="0.25">
      <c r="A361" s="285" t="s">
        <v>13</v>
      </c>
      <c r="B361" s="27"/>
      <c r="C361" s="28" t="s">
        <v>61</v>
      </c>
      <c r="D361" s="29">
        <f>(B355-B240)*1440</f>
        <v>148423.00000000047</v>
      </c>
      <c r="G361" s="64"/>
      <c r="I361" s="6"/>
    </row>
    <row r="362" spans="1:9" x14ac:dyDescent="0.25">
      <c r="A362" s="286"/>
      <c r="B362" s="30"/>
      <c r="C362" s="31" t="s">
        <v>62</v>
      </c>
      <c r="D362" s="32">
        <f>E355+E347+E339+E331+E321+E311+E301+E293+E287+E277+E267+E257</f>
        <v>582680</v>
      </c>
      <c r="G362" s="64"/>
      <c r="H362" s="19" t="s">
        <v>64</v>
      </c>
      <c r="I362" s="6"/>
    </row>
    <row r="363" spans="1:9" x14ac:dyDescent="0.25">
      <c r="A363" s="287"/>
      <c r="B363" s="33"/>
      <c r="C363" s="34" t="s">
        <v>65</v>
      </c>
      <c r="D363" s="35">
        <f>D362/D361</f>
        <v>3.9258066472177369</v>
      </c>
      <c r="G363" s="64"/>
      <c r="I363" s="6"/>
    </row>
    <row r="364" spans="1:9" x14ac:dyDescent="0.25">
      <c r="B364" s="36"/>
      <c r="C364" s="37" t="s">
        <v>100</v>
      </c>
      <c r="D364" s="52">
        <f>D360+D363</f>
        <v>8.7271460983662426</v>
      </c>
      <c r="G364" s="64"/>
      <c r="I364" s="6"/>
    </row>
    <row r="365" spans="1:9" x14ac:dyDescent="0.25">
      <c r="B365" s="36"/>
      <c r="C365" s="41" t="s">
        <v>101</v>
      </c>
      <c r="D365" s="48">
        <f>D359+D362</f>
        <v>1295290</v>
      </c>
      <c r="G365" s="50">
        <f>H356</f>
        <v>3565634</v>
      </c>
      <c r="H365" s="49" t="s">
        <v>72</v>
      </c>
      <c r="I365" s="6"/>
    </row>
    <row r="366" spans="1:9" x14ac:dyDescent="0.25">
      <c r="B366" s="4"/>
      <c r="C366" s="1"/>
      <c r="E366" s="6"/>
      <c r="F366" s="7"/>
      <c r="G366" s="39"/>
      <c r="I366" s="6"/>
    </row>
    <row r="367" spans="1:9" x14ac:dyDescent="0.25">
      <c r="B367" s="4"/>
      <c r="C367" s="1"/>
      <c r="E367" s="6"/>
      <c r="F367" s="7"/>
      <c r="G367" s="39"/>
      <c r="I367" s="6"/>
    </row>
    <row r="368" spans="1:9" x14ac:dyDescent="0.25">
      <c r="B368" s="4"/>
      <c r="C368" s="1"/>
      <c r="E368" s="6"/>
      <c r="F368" s="7"/>
      <c r="G368" s="39"/>
      <c r="I368" s="6"/>
    </row>
    <row r="369" spans="1:12" x14ac:dyDescent="0.25">
      <c r="A369" s="288" t="s">
        <v>15</v>
      </c>
      <c r="B369" s="288"/>
      <c r="C369" s="288"/>
      <c r="D369" s="288"/>
      <c r="E369" s="288"/>
      <c r="F369" s="288"/>
      <c r="G369" s="3"/>
    </row>
    <row r="370" spans="1:12" x14ac:dyDescent="0.25">
      <c r="A370" s="284" t="s">
        <v>30</v>
      </c>
      <c r="B370" s="284"/>
      <c r="C370" s="284"/>
      <c r="D370" s="284"/>
      <c r="E370" s="284"/>
      <c r="F370" s="284"/>
      <c r="G370" s="3"/>
    </row>
    <row r="371" spans="1:12" x14ac:dyDescent="0.25">
      <c r="A371" t="s">
        <v>7</v>
      </c>
      <c r="B371" t="s">
        <v>10</v>
      </c>
      <c r="C371" t="s">
        <v>11</v>
      </c>
      <c r="D371" t="s">
        <v>9</v>
      </c>
      <c r="E371" t="s">
        <v>31</v>
      </c>
      <c r="F371" t="s">
        <v>32</v>
      </c>
      <c r="G371" s="3"/>
    </row>
    <row r="372" spans="1:12" x14ac:dyDescent="0.25">
      <c r="A372" s="8" t="s">
        <v>15</v>
      </c>
      <c r="B372" s="4">
        <v>42170.663194444445</v>
      </c>
      <c r="C372" s="42">
        <v>513380</v>
      </c>
      <c r="G372" s="3"/>
    </row>
    <row r="373" spans="1:12" x14ac:dyDescent="0.25">
      <c r="A373" s="8" t="s">
        <v>15</v>
      </c>
      <c r="B373" s="4">
        <v>42174.520833333336</v>
      </c>
      <c r="C373" s="1">
        <v>513620</v>
      </c>
      <c r="G373" s="3"/>
    </row>
    <row r="374" spans="1:12" x14ac:dyDescent="0.25">
      <c r="A374" s="8" t="s">
        <v>15</v>
      </c>
      <c r="B374" s="4">
        <v>42174.659722222219</v>
      </c>
      <c r="C374" s="1">
        <v>513620</v>
      </c>
      <c r="G374" s="3"/>
    </row>
    <row r="375" spans="1:12" x14ac:dyDescent="0.25">
      <c r="A375" s="8" t="s">
        <v>15</v>
      </c>
      <c r="B375" s="4">
        <v>42175.422222222223</v>
      </c>
      <c r="C375" s="1">
        <v>527830</v>
      </c>
      <c r="D375">
        <f>(B375-B372)*1440</f>
        <v>6853.0000000004657</v>
      </c>
      <c r="E375" s="6">
        <f>C375-C372</f>
        <v>14450</v>
      </c>
      <c r="F375" s="7">
        <f>E375/D375</f>
        <v>2.1085655917115158</v>
      </c>
      <c r="G375" s="3"/>
    </row>
    <row r="376" spans="1:12" x14ac:dyDescent="0.25">
      <c r="A376" s="8"/>
      <c r="B376" s="4"/>
      <c r="C376" s="1"/>
      <c r="D376">
        <f>(MAX(B372:B375)-MIN(B372:B375))*1440</f>
        <v>6853.0000000004657</v>
      </c>
      <c r="E376" s="20">
        <f>E375</f>
        <v>14450</v>
      </c>
      <c r="F376" s="21">
        <f>E376/D376</f>
        <v>2.1085655917115158</v>
      </c>
      <c r="G376" s="3">
        <v>42170</v>
      </c>
      <c r="H376" s="22">
        <f>E376</f>
        <v>14450</v>
      </c>
      <c r="K376" s="11"/>
      <c r="L376" t="s">
        <v>77</v>
      </c>
    </row>
    <row r="377" spans="1:12" x14ac:dyDescent="0.25">
      <c r="A377" s="284" t="s">
        <v>33</v>
      </c>
      <c r="B377" s="284"/>
      <c r="C377" s="284"/>
      <c r="D377" s="284"/>
      <c r="E377" s="284"/>
      <c r="F377" s="284"/>
      <c r="G377" s="3"/>
    </row>
    <row r="378" spans="1:12" x14ac:dyDescent="0.25">
      <c r="A378" t="s">
        <v>7</v>
      </c>
      <c r="B378" t="s">
        <v>10</v>
      </c>
      <c r="C378" t="s">
        <v>11</v>
      </c>
      <c r="D378" t="s">
        <v>9</v>
      </c>
      <c r="E378" t="s">
        <v>31</v>
      </c>
      <c r="F378" t="s">
        <v>32</v>
      </c>
      <c r="G378" s="3"/>
      <c r="K378" s="23"/>
      <c r="L378" t="s">
        <v>78</v>
      </c>
    </row>
    <row r="379" spans="1:12" x14ac:dyDescent="0.25">
      <c r="A379" s="8" t="s">
        <v>15</v>
      </c>
      <c r="B379" s="4">
        <v>42177.546527777777</v>
      </c>
      <c r="C379" s="1">
        <v>565820</v>
      </c>
      <c r="G379" s="3"/>
    </row>
    <row r="380" spans="1:12" x14ac:dyDescent="0.25">
      <c r="A380" s="8" t="s">
        <v>15</v>
      </c>
      <c r="B380" s="4">
        <v>42178.606944444444</v>
      </c>
      <c r="C380" s="1">
        <v>575850</v>
      </c>
      <c r="G380" s="3"/>
      <c r="K380" s="24"/>
      <c r="L380" t="s">
        <v>79</v>
      </c>
    </row>
    <row r="381" spans="1:12" x14ac:dyDescent="0.25">
      <c r="A381" s="8" t="s">
        <v>15</v>
      </c>
      <c r="B381" s="4">
        <v>42179.434027777781</v>
      </c>
      <c r="C381" s="1">
        <v>585590</v>
      </c>
      <c r="G381" s="3"/>
    </row>
    <row r="382" spans="1:12" x14ac:dyDescent="0.25">
      <c r="A382" s="8" t="s">
        <v>15</v>
      </c>
      <c r="B382" s="4">
        <v>42183.834027777775</v>
      </c>
      <c r="C382" s="1">
        <v>622570</v>
      </c>
      <c r="D382">
        <f>(B382-B375)*1440</f>
        <v>12112.999999994645</v>
      </c>
      <c r="E382" s="6">
        <f>C382-C375</f>
        <v>94740</v>
      </c>
      <c r="F382" s="7">
        <f>E382/D382</f>
        <v>7.8213489639265159</v>
      </c>
      <c r="G382" s="3"/>
    </row>
    <row r="383" spans="1:12" x14ac:dyDescent="0.25">
      <c r="A383" s="8"/>
      <c r="B383" s="4"/>
      <c r="C383" s="1"/>
      <c r="D383">
        <f>(MAX(B375:B382)-MIN(B375:B382))*1440</f>
        <v>12112.999999994645</v>
      </c>
      <c r="E383" s="20">
        <f>E382</f>
        <v>94740</v>
      </c>
      <c r="F383" s="21">
        <f>E383/D383</f>
        <v>7.8213489639265159</v>
      </c>
      <c r="G383" s="3">
        <v>42177</v>
      </c>
      <c r="H383" s="22">
        <f>E383+H376</f>
        <v>109190</v>
      </c>
    </row>
    <row r="384" spans="1:12" x14ac:dyDescent="0.25">
      <c r="A384" s="284" t="s">
        <v>34</v>
      </c>
      <c r="B384" s="284"/>
      <c r="C384" s="284"/>
      <c r="D384" s="284"/>
      <c r="E384" s="284"/>
      <c r="F384" s="284"/>
      <c r="G384" s="3"/>
    </row>
    <row r="385" spans="1:8" x14ac:dyDescent="0.25">
      <c r="A385" t="s">
        <v>7</v>
      </c>
      <c r="B385" t="s">
        <v>10</v>
      </c>
      <c r="C385" t="s">
        <v>11</v>
      </c>
      <c r="D385" t="s">
        <v>9</v>
      </c>
      <c r="E385" t="s">
        <v>31</v>
      </c>
      <c r="F385" t="s">
        <v>32</v>
      </c>
      <c r="G385" s="3"/>
    </row>
    <row r="386" spans="1:8" x14ac:dyDescent="0.25">
      <c r="A386" s="8" t="s">
        <v>15</v>
      </c>
      <c r="B386" s="4">
        <v>42184.725694444445</v>
      </c>
      <c r="C386" s="1">
        <v>637020</v>
      </c>
      <c r="G386" s="3"/>
    </row>
    <row r="387" spans="1:8" x14ac:dyDescent="0.25">
      <c r="A387" s="8" t="s">
        <v>15</v>
      </c>
      <c r="B387" s="4">
        <v>42185.679861111108</v>
      </c>
      <c r="C387" s="1">
        <v>654310</v>
      </c>
      <c r="G387" s="3"/>
    </row>
    <row r="388" spans="1:8" x14ac:dyDescent="0.25">
      <c r="A388" s="8" t="s">
        <v>15</v>
      </c>
      <c r="B388" s="4">
        <v>42186.447916666664</v>
      </c>
      <c r="C388" s="1">
        <v>667260</v>
      </c>
      <c r="G388" s="3"/>
    </row>
    <row r="389" spans="1:8" x14ac:dyDescent="0.25">
      <c r="A389" s="8" t="s">
        <v>15</v>
      </c>
      <c r="B389" s="4">
        <v>42187.666666666664</v>
      </c>
      <c r="C389" s="1">
        <v>684660</v>
      </c>
      <c r="D389">
        <f>(B389-B382)*1440</f>
        <v>5519.0000000002328</v>
      </c>
      <c r="E389" s="6">
        <f>C389-C382</f>
        <v>62090</v>
      </c>
      <c r="F389" s="7">
        <f>E389/D389</f>
        <v>11.250226490305741</v>
      </c>
      <c r="G389" s="3"/>
    </row>
    <row r="390" spans="1:8" x14ac:dyDescent="0.25">
      <c r="A390" s="8"/>
      <c r="B390" s="4"/>
      <c r="C390" s="1"/>
      <c r="D390">
        <f>(MAX(B382:B389)-MIN(B382:B389))*1440</f>
        <v>5519.0000000002328</v>
      </c>
      <c r="E390" s="20">
        <f>E389</f>
        <v>62090</v>
      </c>
      <c r="F390" s="21">
        <f>E390/D390</f>
        <v>11.250226490305741</v>
      </c>
      <c r="G390" s="3">
        <v>42184</v>
      </c>
      <c r="H390" s="22">
        <f>E390+H383</f>
        <v>171280</v>
      </c>
    </row>
    <row r="391" spans="1:8" x14ac:dyDescent="0.25">
      <c r="A391" s="284" t="s">
        <v>35</v>
      </c>
      <c r="B391" s="284"/>
      <c r="C391" s="284"/>
      <c r="D391" s="284"/>
      <c r="E391" s="284"/>
      <c r="F391" s="284"/>
      <c r="G391" s="3"/>
    </row>
    <row r="392" spans="1:8" x14ac:dyDescent="0.25">
      <c r="A392" t="s">
        <v>7</v>
      </c>
      <c r="B392" t="s">
        <v>10</v>
      </c>
      <c r="C392" t="s">
        <v>11</v>
      </c>
      <c r="D392" t="s">
        <v>9</v>
      </c>
      <c r="E392" t="s">
        <v>31</v>
      </c>
      <c r="F392" t="s">
        <v>32</v>
      </c>
      <c r="G392" s="3"/>
    </row>
    <row r="393" spans="1:8" x14ac:dyDescent="0.25">
      <c r="A393" s="8" t="s">
        <v>15</v>
      </c>
      <c r="B393" s="4">
        <v>42198.833333333336</v>
      </c>
      <c r="C393" s="1">
        <v>684670</v>
      </c>
      <c r="F393" s="9"/>
      <c r="G393" s="3"/>
    </row>
    <row r="394" spans="1:8" x14ac:dyDescent="0.25">
      <c r="A394" s="8" t="s">
        <v>15</v>
      </c>
      <c r="B394" s="4">
        <v>42200.711805555555</v>
      </c>
      <c r="C394" s="1">
        <v>708230</v>
      </c>
      <c r="G394" s="3"/>
    </row>
    <row r="395" spans="1:8" x14ac:dyDescent="0.25">
      <c r="A395" s="8" t="s">
        <v>15</v>
      </c>
      <c r="B395" s="4">
        <v>42202.697916666664</v>
      </c>
      <c r="C395" s="1">
        <v>708230</v>
      </c>
      <c r="G395" s="3"/>
    </row>
    <row r="396" spans="1:8" x14ac:dyDescent="0.25">
      <c r="A396" s="8" t="s">
        <v>15</v>
      </c>
      <c r="B396" s="4">
        <v>42204.736111111109</v>
      </c>
      <c r="C396" s="1">
        <v>737420</v>
      </c>
      <c r="D396">
        <f>(B396-B389)*1440</f>
        <v>24580.000000001164</v>
      </c>
      <c r="E396" s="6">
        <f>C396-C389</f>
        <v>52760</v>
      </c>
      <c r="F396" s="7">
        <f>E396/D396</f>
        <v>2.1464605370218672</v>
      </c>
      <c r="G396" s="3"/>
    </row>
    <row r="397" spans="1:8" x14ac:dyDescent="0.25">
      <c r="A397" s="8"/>
      <c r="B397" s="4"/>
      <c r="C397" s="1"/>
      <c r="D397">
        <f>(MAX(B389:B396)-MIN(B389:B396))*1440</f>
        <v>24580.000000001164</v>
      </c>
      <c r="E397" s="20">
        <f>E396</f>
        <v>52760</v>
      </c>
      <c r="F397" s="21">
        <f>E397/D397</f>
        <v>2.1464605370218672</v>
      </c>
      <c r="G397" s="3">
        <v>42198</v>
      </c>
      <c r="H397" s="22">
        <f>E397+H390</f>
        <v>224040</v>
      </c>
    </row>
    <row r="398" spans="1:8" x14ac:dyDescent="0.25">
      <c r="A398" s="284" t="s">
        <v>36</v>
      </c>
      <c r="B398" s="284"/>
      <c r="C398" s="284"/>
      <c r="D398" s="284"/>
      <c r="E398" s="284"/>
      <c r="F398" s="284"/>
      <c r="G398" s="3"/>
    </row>
    <row r="399" spans="1:8" x14ac:dyDescent="0.25">
      <c r="A399" t="s">
        <v>7</v>
      </c>
      <c r="B399" t="s">
        <v>10</v>
      </c>
      <c r="C399" t="s">
        <v>11</v>
      </c>
      <c r="D399" t="s">
        <v>9</v>
      </c>
      <c r="E399" t="s">
        <v>31</v>
      </c>
      <c r="F399" t="s">
        <v>32</v>
      </c>
      <c r="G399" s="3"/>
    </row>
    <row r="400" spans="1:8" x14ac:dyDescent="0.25">
      <c r="A400" s="8" t="s">
        <v>15</v>
      </c>
      <c r="B400" s="4">
        <v>42205.372916666667</v>
      </c>
      <c r="C400" s="1">
        <v>747640</v>
      </c>
      <c r="G400" s="3"/>
    </row>
    <row r="401" spans="1:8" x14ac:dyDescent="0.25">
      <c r="A401" s="8" t="s">
        <v>15</v>
      </c>
      <c r="B401" s="4">
        <v>42207.621527777781</v>
      </c>
      <c r="C401" s="1">
        <v>756320</v>
      </c>
      <c r="G401" s="3"/>
    </row>
    <row r="402" spans="1:8" x14ac:dyDescent="0.25">
      <c r="A402" s="8" t="s">
        <v>15</v>
      </c>
      <c r="B402" s="4">
        <v>42209.45208333333</v>
      </c>
      <c r="C402" s="1">
        <v>775840</v>
      </c>
      <c r="D402">
        <f>(B402-B396)*1440</f>
        <v>6790.9999999974389</v>
      </c>
      <c r="E402" s="6">
        <f>C402-C396</f>
        <v>38420</v>
      </c>
      <c r="F402" s="7">
        <f>E402/D402</f>
        <v>5.6574878515703855</v>
      </c>
      <c r="G402" s="3"/>
    </row>
    <row r="403" spans="1:8" x14ac:dyDescent="0.25">
      <c r="A403" s="8"/>
      <c r="B403" s="4"/>
      <c r="C403" s="1"/>
      <c r="D403">
        <f>(MAX(B396:B402)-MIN(B396:B402))*1440</f>
        <v>6790.9999999974389</v>
      </c>
      <c r="E403" s="20">
        <f>E402</f>
        <v>38420</v>
      </c>
      <c r="F403" s="21">
        <f>E403/D403</f>
        <v>5.6574878515703855</v>
      </c>
      <c r="G403" s="3">
        <v>42205</v>
      </c>
      <c r="H403" s="22">
        <f>E403+H397</f>
        <v>262460</v>
      </c>
    </row>
    <row r="404" spans="1:8" x14ac:dyDescent="0.25">
      <c r="A404" s="284" t="s">
        <v>37</v>
      </c>
      <c r="B404" s="284"/>
      <c r="C404" s="284"/>
      <c r="D404" s="284"/>
      <c r="E404" s="284"/>
      <c r="F404" s="284"/>
      <c r="G404" s="3"/>
    </row>
    <row r="405" spans="1:8" x14ac:dyDescent="0.25">
      <c r="A405" t="s">
        <v>7</v>
      </c>
      <c r="B405" t="s">
        <v>10</v>
      </c>
      <c r="C405" t="s">
        <v>11</v>
      </c>
      <c r="D405" t="s">
        <v>9</v>
      </c>
      <c r="E405" t="s">
        <v>31</v>
      </c>
      <c r="F405" t="s">
        <v>32</v>
      </c>
      <c r="G405" s="3"/>
    </row>
    <row r="406" spans="1:8" x14ac:dyDescent="0.25">
      <c r="A406" s="8" t="s">
        <v>15</v>
      </c>
      <c r="B406" s="4">
        <v>42212.415277777778</v>
      </c>
      <c r="C406" s="1">
        <v>809720</v>
      </c>
      <c r="G406" s="3"/>
    </row>
    <row r="407" spans="1:8" x14ac:dyDescent="0.25">
      <c r="A407" s="8" t="s">
        <v>15</v>
      </c>
      <c r="B407" s="4">
        <v>42214.590277777781</v>
      </c>
      <c r="C407" s="1">
        <v>823630</v>
      </c>
      <c r="G407" s="3"/>
    </row>
    <row r="408" spans="1:8" x14ac:dyDescent="0.25">
      <c r="A408" s="8" t="s">
        <v>15</v>
      </c>
      <c r="B408" s="4">
        <v>42215.615972222222</v>
      </c>
      <c r="C408" s="1">
        <v>826110</v>
      </c>
      <c r="G408" s="3"/>
    </row>
    <row r="409" spans="1:8" x14ac:dyDescent="0.25">
      <c r="A409" s="8" t="s">
        <v>15</v>
      </c>
      <c r="B409" s="4">
        <v>42216.578472222223</v>
      </c>
      <c r="C409" s="1">
        <v>826110</v>
      </c>
      <c r="D409">
        <f>(B409-B402)*1440</f>
        <v>10262.000000006519</v>
      </c>
      <c r="E409" s="6">
        <f>C409-C402</f>
        <v>50270</v>
      </c>
      <c r="F409" s="7">
        <f>E409/D409</f>
        <v>4.8986552328949582</v>
      </c>
      <c r="G409" s="3"/>
    </row>
    <row r="410" spans="1:8" x14ac:dyDescent="0.25">
      <c r="A410" s="8"/>
      <c r="B410" s="4"/>
      <c r="C410" s="1"/>
      <c r="D410">
        <f>(MAX(B402:B409)-MIN(B402:B409))*1440</f>
        <v>10262.000000006519</v>
      </c>
      <c r="E410" s="20">
        <f>E409</f>
        <v>50270</v>
      </c>
      <c r="F410" s="21">
        <f>E410/D410</f>
        <v>4.8986552328949582</v>
      </c>
      <c r="G410" s="3">
        <v>42212</v>
      </c>
      <c r="H410" s="22">
        <f>E410+H403</f>
        <v>312730</v>
      </c>
    </row>
    <row r="411" spans="1:8" x14ac:dyDescent="0.25">
      <c r="A411" s="284" t="s">
        <v>38</v>
      </c>
      <c r="B411" s="284"/>
      <c r="C411" s="284"/>
      <c r="D411" s="284"/>
      <c r="E411" s="284"/>
      <c r="F411" s="284"/>
      <c r="G411" s="3"/>
    </row>
    <row r="412" spans="1:8" x14ac:dyDescent="0.25">
      <c r="A412" t="s">
        <v>7</v>
      </c>
      <c r="B412" t="s">
        <v>10</v>
      </c>
      <c r="C412" t="s">
        <v>11</v>
      </c>
      <c r="D412" t="s">
        <v>9</v>
      </c>
      <c r="E412" t="s">
        <v>31</v>
      </c>
      <c r="F412" t="s">
        <v>32</v>
      </c>
      <c r="G412" s="3"/>
    </row>
    <row r="413" spans="1:8" x14ac:dyDescent="0.25">
      <c r="A413" s="8" t="s">
        <v>15</v>
      </c>
      <c r="B413" s="4">
        <v>42219.459027777775</v>
      </c>
      <c r="C413" s="1">
        <v>836300</v>
      </c>
      <c r="G413" s="3"/>
    </row>
    <row r="414" spans="1:8" x14ac:dyDescent="0.25">
      <c r="A414" s="8" t="s">
        <v>15</v>
      </c>
      <c r="B414" s="4">
        <v>42221.416666666664</v>
      </c>
      <c r="C414" s="1">
        <v>846720</v>
      </c>
      <c r="G414" s="3"/>
    </row>
    <row r="415" spans="1:8" x14ac:dyDescent="0.25">
      <c r="A415" s="8" t="s">
        <v>15</v>
      </c>
      <c r="B415" s="4">
        <v>42223.390972222223</v>
      </c>
      <c r="C415" s="1">
        <v>855840</v>
      </c>
      <c r="E415" s="6"/>
      <c r="F415" s="7"/>
      <c r="G415" s="3"/>
    </row>
    <row r="416" spans="1:8" x14ac:dyDescent="0.25">
      <c r="A416" s="8" t="s">
        <v>15</v>
      </c>
      <c r="B416" s="4">
        <v>42224.384027777778</v>
      </c>
      <c r="C416" s="1">
        <v>861530</v>
      </c>
      <c r="D416">
        <f>(B416-B409)*1440</f>
        <v>11239.999999998836</v>
      </c>
      <c r="E416" s="6">
        <f>C416-C409</f>
        <v>35420</v>
      </c>
      <c r="F416" s="7">
        <f>E416/D416</f>
        <v>3.1512455516017499</v>
      </c>
      <c r="G416" s="3"/>
    </row>
    <row r="417" spans="1:8" x14ac:dyDescent="0.25">
      <c r="A417" s="8"/>
      <c r="B417" s="4"/>
      <c r="C417" s="1"/>
      <c r="D417">
        <f>(MAX(B409:B416)-MIN(B409:B416))*1440</f>
        <v>11239.999999998836</v>
      </c>
      <c r="E417" s="20">
        <f>E416</f>
        <v>35420</v>
      </c>
      <c r="F417" s="21">
        <f>E417/D417</f>
        <v>3.1512455516017499</v>
      </c>
      <c r="G417" s="3">
        <v>42219</v>
      </c>
      <c r="H417" s="22">
        <f>E417+H410</f>
        <v>348150</v>
      </c>
    </row>
    <row r="418" spans="1:8" x14ac:dyDescent="0.25">
      <c r="A418" s="284" t="s">
        <v>39</v>
      </c>
      <c r="B418" s="284"/>
      <c r="C418" s="284"/>
      <c r="D418" s="284"/>
      <c r="E418" s="284"/>
      <c r="F418" s="284"/>
      <c r="G418" s="3"/>
    </row>
    <row r="419" spans="1:8" x14ac:dyDescent="0.25">
      <c r="A419" t="s">
        <v>7</v>
      </c>
      <c r="B419" t="s">
        <v>10</v>
      </c>
      <c r="C419" t="s">
        <v>11</v>
      </c>
      <c r="D419" t="s">
        <v>9</v>
      </c>
      <c r="E419" t="s">
        <v>31</v>
      </c>
      <c r="F419" t="s">
        <v>32</v>
      </c>
      <c r="G419" s="3"/>
    </row>
    <row r="420" spans="1:8" x14ac:dyDescent="0.25">
      <c r="A420" s="8" t="s">
        <v>15</v>
      </c>
      <c r="B420" s="4">
        <v>42226.576388888891</v>
      </c>
      <c r="C420" s="1">
        <v>879500</v>
      </c>
      <c r="G420" s="3"/>
    </row>
    <row r="421" spans="1:8" x14ac:dyDescent="0.25">
      <c r="A421" s="8" t="s">
        <v>15</v>
      </c>
      <c r="B421" s="4">
        <v>42228.347222222219</v>
      </c>
      <c r="C421" s="1">
        <v>914730</v>
      </c>
      <c r="G421" s="3"/>
    </row>
    <row r="422" spans="1:8" x14ac:dyDescent="0.25">
      <c r="A422" s="8" t="s">
        <v>15</v>
      </c>
      <c r="B422" s="4">
        <v>42229.380555555559</v>
      </c>
      <c r="C422" s="1">
        <v>926130</v>
      </c>
      <c r="G422" s="3"/>
    </row>
    <row r="423" spans="1:8" x14ac:dyDescent="0.25">
      <c r="A423" s="8" t="s">
        <v>15</v>
      </c>
      <c r="B423" s="4">
        <v>42230.441666666666</v>
      </c>
      <c r="C423" s="1">
        <v>946610</v>
      </c>
      <c r="D423">
        <f>(B423-B416)*1440</f>
        <v>8722.9999999981374</v>
      </c>
      <c r="E423" s="6">
        <f>C423-C416</f>
        <v>85080</v>
      </c>
      <c r="F423" s="7">
        <f>E423/D423</f>
        <v>9.753525163363312</v>
      </c>
      <c r="G423" s="3"/>
    </row>
    <row r="424" spans="1:8" x14ac:dyDescent="0.25">
      <c r="A424" s="8"/>
      <c r="B424" s="4"/>
      <c r="C424" s="1"/>
      <c r="D424">
        <f>(MAX(B416:B423)-MIN(B416:B423))*1440</f>
        <v>8722.9999999981374</v>
      </c>
      <c r="E424" s="20">
        <f>E423</f>
        <v>85080</v>
      </c>
      <c r="F424" s="21">
        <f>E424/D424</f>
        <v>9.753525163363312</v>
      </c>
      <c r="G424" s="3">
        <v>42226</v>
      </c>
      <c r="H424" s="22">
        <f>E424+H417</f>
        <v>433230</v>
      </c>
    </row>
    <row r="425" spans="1:8" x14ac:dyDescent="0.25">
      <c r="A425" s="284" t="s">
        <v>40</v>
      </c>
      <c r="B425" s="284"/>
      <c r="C425" s="284"/>
      <c r="D425" s="284"/>
      <c r="E425" s="284"/>
      <c r="F425" s="284"/>
      <c r="G425" s="3"/>
    </row>
    <row r="426" spans="1:8" x14ac:dyDescent="0.25">
      <c r="A426" t="s">
        <v>7</v>
      </c>
      <c r="B426" t="s">
        <v>10</v>
      </c>
      <c r="C426" t="s">
        <v>11</v>
      </c>
      <c r="D426" t="s">
        <v>9</v>
      </c>
      <c r="E426" t="s">
        <v>31</v>
      </c>
      <c r="F426" t="s">
        <v>32</v>
      </c>
      <c r="G426" s="3"/>
    </row>
    <row r="427" spans="1:8" x14ac:dyDescent="0.25">
      <c r="A427" s="8" t="s">
        <v>15</v>
      </c>
      <c r="B427" s="4">
        <v>42233.417361111111</v>
      </c>
      <c r="C427" s="1">
        <v>996670</v>
      </c>
      <c r="G427" s="3"/>
    </row>
    <row r="428" spans="1:8" x14ac:dyDescent="0.25">
      <c r="A428" s="8" t="s">
        <v>15</v>
      </c>
      <c r="B428" s="4">
        <v>42235.556944444441</v>
      </c>
      <c r="C428" s="1">
        <v>1029590</v>
      </c>
      <c r="G428" s="3"/>
    </row>
    <row r="429" spans="1:8" x14ac:dyDescent="0.25">
      <c r="A429" s="8" t="s">
        <v>15</v>
      </c>
      <c r="B429" s="4">
        <v>42237.552083333336</v>
      </c>
      <c r="C429" s="1">
        <v>1048650</v>
      </c>
      <c r="D429">
        <f>(B429-B423)*1440</f>
        <v>10239.000000004889</v>
      </c>
      <c r="E429" s="6">
        <f>C429-C423</f>
        <v>102040</v>
      </c>
      <c r="F429" s="7">
        <f>E429/D429</f>
        <v>9.9658169743091385</v>
      </c>
      <c r="G429" s="3"/>
    </row>
    <row r="430" spans="1:8" x14ac:dyDescent="0.25">
      <c r="A430" s="8"/>
      <c r="D430">
        <f>(MAX(B423:B429)-MIN(B423:B429))*1440</f>
        <v>10239.000000004889</v>
      </c>
      <c r="E430" s="20">
        <f>E429</f>
        <v>102040</v>
      </c>
      <c r="F430" s="21">
        <f>E430/D430</f>
        <v>9.9658169743091385</v>
      </c>
      <c r="G430" s="3">
        <f>B427</f>
        <v>42233.417361111111</v>
      </c>
      <c r="H430" s="22">
        <f>E430+H424</f>
        <v>535270</v>
      </c>
    </row>
    <row r="431" spans="1:8" x14ac:dyDescent="0.25">
      <c r="A431" s="284" t="s">
        <v>41</v>
      </c>
      <c r="B431" s="284"/>
      <c r="C431" s="284"/>
      <c r="D431" s="284"/>
      <c r="E431" s="284"/>
      <c r="F431" s="284"/>
      <c r="G431"/>
    </row>
    <row r="432" spans="1:8" x14ac:dyDescent="0.25">
      <c r="A432" t="s">
        <v>7</v>
      </c>
      <c r="B432" t="s">
        <v>10</v>
      </c>
      <c r="C432" t="s">
        <v>11</v>
      </c>
      <c r="D432" t="s">
        <v>9</v>
      </c>
      <c r="E432" t="s">
        <v>31</v>
      </c>
      <c r="F432" t="s">
        <v>32</v>
      </c>
      <c r="G432"/>
    </row>
    <row r="433" spans="1:8" x14ac:dyDescent="0.25">
      <c r="A433" s="8" t="s">
        <v>15</v>
      </c>
      <c r="B433" s="4">
        <v>42240.6875</v>
      </c>
      <c r="C433" s="15">
        <v>1098640</v>
      </c>
      <c r="G433"/>
    </row>
    <row r="434" spans="1:8" x14ac:dyDescent="0.25">
      <c r="A434" s="8" t="s">
        <v>15</v>
      </c>
      <c r="B434" s="4">
        <v>42242.32708333333</v>
      </c>
      <c r="C434" s="1">
        <v>1071410</v>
      </c>
      <c r="G434"/>
    </row>
    <row r="435" spans="1:8" x14ac:dyDescent="0.25">
      <c r="A435" s="8" t="s">
        <v>15</v>
      </c>
      <c r="B435" s="4">
        <v>42244.326388888891</v>
      </c>
      <c r="C435" s="1">
        <v>1116060</v>
      </c>
      <c r="D435">
        <f>(B435-B429)*1440</f>
        <v>9754.9999999988358</v>
      </c>
      <c r="E435" s="6">
        <f>C435-C429</f>
        <v>67410</v>
      </c>
      <c r="F435" s="7">
        <f>E435/D435</f>
        <v>6.9103024090218392</v>
      </c>
      <c r="G435"/>
    </row>
    <row r="436" spans="1:8" x14ac:dyDescent="0.25">
      <c r="A436" s="8"/>
      <c r="D436">
        <f>(MAX(B429:B435)-MIN(B429:B435))*1440</f>
        <v>9754.9999999988358</v>
      </c>
      <c r="E436" s="20">
        <f>E435</f>
        <v>67410</v>
      </c>
      <c r="F436" s="21">
        <f>E436/D436</f>
        <v>6.9103024090218392</v>
      </c>
      <c r="G436" s="3">
        <f>B433</f>
        <v>42240.6875</v>
      </c>
      <c r="H436" s="22">
        <f>E436+H430</f>
        <v>602680</v>
      </c>
    </row>
    <row r="437" spans="1:8" x14ac:dyDescent="0.25">
      <c r="A437" s="284" t="s">
        <v>42</v>
      </c>
      <c r="B437" s="284"/>
      <c r="C437" s="284"/>
      <c r="D437" s="284"/>
      <c r="E437" s="284"/>
      <c r="F437" s="284"/>
      <c r="G437"/>
    </row>
    <row r="438" spans="1:8" x14ac:dyDescent="0.25">
      <c r="A438" t="s">
        <v>7</v>
      </c>
      <c r="B438" t="s">
        <v>10</v>
      </c>
      <c r="C438" t="s">
        <v>11</v>
      </c>
      <c r="D438" t="s">
        <v>9</v>
      </c>
      <c r="E438" t="s">
        <v>31</v>
      </c>
      <c r="F438" t="s">
        <v>32</v>
      </c>
      <c r="G438"/>
    </row>
    <row r="439" spans="1:8" x14ac:dyDescent="0.25">
      <c r="A439" s="8" t="s">
        <v>15</v>
      </c>
      <c r="B439" s="4">
        <v>42249.329861111109</v>
      </c>
      <c r="C439" s="1">
        <v>1207850</v>
      </c>
      <c r="G439"/>
    </row>
    <row r="440" spans="1:8" x14ac:dyDescent="0.25">
      <c r="A440" s="8" t="s">
        <v>15</v>
      </c>
      <c r="B440" s="4">
        <v>42251.366666666669</v>
      </c>
      <c r="C440" s="1">
        <v>1238630</v>
      </c>
      <c r="D440">
        <f>(B440-B435)*1440</f>
        <v>10138.000000000466</v>
      </c>
      <c r="E440" s="6">
        <f>C440-C435</f>
        <v>122570</v>
      </c>
      <c r="F440" s="7">
        <f>E440/D440</f>
        <v>12.090155849279382</v>
      </c>
      <c r="G440"/>
    </row>
    <row r="441" spans="1:8" x14ac:dyDescent="0.25">
      <c r="A441" s="8"/>
      <c r="D441">
        <f>(MAX(B435:B440)-MIN(B435:B440))*1440</f>
        <v>10138.000000000466</v>
      </c>
      <c r="E441" s="20">
        <f>E440</f>
        <v>122570</v>
      </c>
      <c r="F441" s="21">
        <f>E441/D441</f>
        <v>12.090155849279382</v>
      </c>
      <c r="G441" s="3">
        <f>B439</f>
        <v>42249.329861111109</v>
      </c>
      <c r="H441" s="22">
        <f>E441+H436</f>
        <v>725250</v>
      </c>
    </row>
    <row r="442" spans="1:8" x14ac:dyDescent="0.25">
      <c r="A442" s="284" t="s">
        <v>43</v>
      </c>
      <c r="B442" s="284"/>
      <c r="C442" s="284"/>
      <c r="D442" s="284"/>
      <c r="E442" s="284"/>
      <c r="F442" s="284"/>
      <c r="G442"/>
    </row>
    <row r="443" spans="1:8" x14ac:dyDescent="0.25">
      <c r="A443" t="s">
        <v>7</v>
      </c>
      <c r="B443" t="s">
        <v>10</v>
      </c>
      <c r="C443" t="s">
        <v>11</v>
      </c>
      <c r="D443" t="s">
        <v>9</v>
      </c>
      <c r="E443" t="s">
        <v>31</v>
      </c>
      <c r="F443" t="s">
        <v>32</v>
      </c>
      <c r="G443"/>
    </row>
    <row r="444" spans="1:8" x14ac:dyDescent="0.25">
      <c r="A444" s="8" t="s">
        <v>15</v>
      </c>
      <c r="B444" s="4">
        <v>42254.357638888891</v>
      </c>
      <c r="C444" s="1">
        <v>1269580</v>
      </c>
      <c r="G444"/>
    </row>
    <row r="445" spans="1:8" x14ac:dyDescent="0.25">
      <c r="A445" s="8" t="s">
        <v>15</v>
      </c>
      <c r="B445" s="4">
        <v>42256.354166666664</v>
      </c>
      <c r="C445" s="1">
        <v>1303580</v>
      </c>
      <c r="G445"/>
    </row>
    <row r="446" spans="1:8" x14ac:dyDescent="0.25">
      <c r="A446" s="8" t="s">
        <v>15</v>
      </c>
      <c r="B446" s="4">
        <v>42258.34097222222</v>
      </c>
      <c r="C446" s="1">
        <v>1339570</v>
      </c>
      <c r="D446">
        <f>(B446-B440)*1440</f>
        <v>10042.999999994645</v>
      </c>
      <c r="E446" s="6">
        <f>C446-C440</f>
        <v>100940</v>
      </c>
      <c r="F446" s="7">
        <f>E446/D446</f>
        <v>10.050781638957863</v>
      </c>
      <c r="G446"/>
    </row>
    <row r="447" spans="1:8" x14ac:dyDescent="0.25">
      <c r="A447" s="8"/>
      <c r="D447">
        <f>(MAX(B440:B446)-MIN(B440:B446))*1440</f>
        <v>10042.999999994645</v>
      </c>
      <c r="E447" s="20">
        <f>E446</f>
        <v>100940</v>
      </c>
      <c r="F447" s="21">
        <f>E447/D447</f>
        <v>10.050781638957863</v>
      </c>
      <c r="G447" s="3">
        <f>B444</f>
        <v>42254.357638888891</v>
      </c>
      <c r="H447" s="22">
        <f>E447+H441</f>
        <v>826190</v>
      </c>
    </row>
    <row r="448" spans="1:8" x14ac:dyDescent="0.25">
      <c r="A448" s="284" t="s">
        <v>44</v>
      </c>
      <c r="B448" s="284"/>
      <c r="C448" s="284"/>
      <c r="D448" s="284"/>
      <c r="E448" s="284"/>
      <c r="F448" s="284"/>
      <c r="G448"/>
    </row>
    <row r="449" spans="1:12" x14ac:dyDescent="0.25">
      <c r="A449" t="s">
        <v>7</v>
      </c>
      <c r="B449" t="s">
        <v>10</v>
      </c>
      <c r="C449" t="s">
        <v>11</v>
      </c>
      <c r="D449" t="s">
        <v>9</v>
      </c>
      <c r="E449" t="s">
        <v>31</v>
      </c>
      <c r="F449" t="s">
        <v>32</v>
      </c>
      <c r="G449"/>
    </row>
    <row r="450" spans="1:12" x14ac:dyDescent="0.25">
      <c r="A450" s="8" t="s">
        <v>15</v>
      </c>
      <c r="B450" s="4">
        <v>42261.355555555558</v>
      </c>
      <c r="C450" s="1">
        <v>1390770</v>
      </c>
      <c r="G450"/>
    </row>
    <row r="451" spans="1:12" x14ac:dyDescent="0.25">
      <c r="A451" s="8" t="s">
        <v>15</v>
      </c>
      <c r="B451" s="4">
        <v>42263.344444444447</v>
      </c>
      <c r="C451" s="1">
        <v>1424200</v>
      </c>
      <c r="G451"/>
    </row>
    <row r="452" spans="1:12" x14ac:dyDescent="0.25">
      <c r="A452" s="8" t="s">
        <v>15</v>
      </c>
      <c r="B452" s="4">
        <v>42265.579861111109</v>
      </c>
      <c r="C452" s="1">
        <v>1429480</v>
      </c>
      <c r="D452">
        <f>(B452-B446)*1440</f>
        <v>10424.000000000233</v>
      </c>
      <c r="E452" s="6">
        <f>C452-C446</f>
        <v>89910</v>
      </c>
      <c r="F452" s="7">
        <f>E452/D452</f>
        <v>8.6252877973904436</v>
      </c>
      <c r="G452"/>
    </row>
    <row r="453" spans="1:12" x14ac:dyDescent="0.25">
      <c r="A453" s="8"/>
      <c r="D453">
        <f>(MAX(B446:B452)-MIN(B446:B452))*1440</f>
        <v>10424.000000000233</v>
      </c>
      <c r="E453" s="20">
        <f>E452</f>
        <v>89910</v>
      </c>
      <c r="F453" s="21">
        <f>E453/D453</f>
        <v>8.6252877973904436</v>
      </c>
      <c r="G453" s="3">
        <f>B450</f>
        <v>42261.355555555558</v>
      </c>
      <c r="H453" s="22">
        <f>E453+H447</f>
        <v>916100</v>
      </c>
    </row>
    <row r="454" spans="1:12" x14ac:dyDescent="0.25">
      <c r="A454" s="284" t="s">
        <v>45</v>
      </c>
      <c r="B454" s="284"/>
      <c r="C454" s="284"/>
      <c r="D454" s="284"/>
      <c r="E454" s="284"/>
      <c r="F454" s="284"/>
      <c r="G454"/>
    </row>
    <row r="455" spans="1:12" x14ac:dyDescent="0.25">
      <c r="A455" t="s">
        <v>7</v>
      </c>
      <c r="B455" t="s">
        <v>10</v>
      </c>
      <c r="C455" t="s">
        <v>11</v>
      </c>
      <c r="D455" t="s">
        <v>9</v>
      </c>
      <c r="E455" t="s">
        <v>31</v>
      </c>
      <c r="F455" t="s">
        <v>32</v>
      </c>
      <c r="G455"/>
    </row>
    <row r="456" spans="1:12" x14ac:dyDescent="0.25">
      <c r="A456" s="8" t="s">
        <v>15</v>
      </c>
      <c r="B456" s="4">
        <v>42268.652777777781</v>
      </c>
      <c r="C456" s="1">
        <v>1470420</v>
      </c>
      <c r="G456"/>
    </row>
    <row r="457" spans="1:12" x14ac:dyDescent="0.25">
      <c r="A457" s="8" t="s">
        <v>15</v>
      </c>
      <c r="B457" s="4">
        <v>42270.410416666666</v>
      </c>
      <c r="C457" s="1">
        <v>1479790</v>
      </c>
      <c r="D457">
        <f>(B457-B452)*1440</f>
        <v>6956.0000000009313</v>
      </c>
      <c r="E457" s="6">
        <f>C457-C452</f>
        <v>50310</v>
      </c>
      <c r="F457" s="7">
        <f>E457/D457</f>
        <v>7.2326049453699346</v>
      </c>
      <c r="G457"/>
    </row>
    <row r="458" spans="1:12" x14ac:dyDescent="0.25">
      <c r="A458" s="8"/>
      <c r="D458">
        <f>(MAX(B452:B457)-MIN(B452:B457))*1440</f>
        <v>6956.0000000009313</v>
      </c>
      <c r="E458" s="20">
        <f>E457</f>
        <v>50310</v>
      </c>
      <c r="F458" s="21">
        <f>E458/D458</f>
        <v>7.2326049453699346</v>
      </c>
      <c r="G458" s="3">
        <f>B456</f>
        <v>42268.652777777781</v>
      </c>
      <c r="H458" s="22">
        <f>E458+H453</f>
        <v>966410</v>
      </c>
    </row>
    <row r="459" spans="1:12" x14ac:dyDescent="0.25">
      <c r="A459" s="284" t="s">
        <v>46</v>
      </c>
      <c r="B459" s="284"/>
      <c r="C459" s="284"/>
      <c r="D459" s="284"/>
      <c r="E459" s="284"/>
      <c r="F459" s="284"/>
      <c r="G459"/>
    </row>
    <row r="460" spans="1:12" x14ac:dyDescent="0.25">
      <c r="A460" t="s">
        <v>7</v>
      </c>
      <c r="B460" t="s">
        <v>10</v>
      </c>
      <c r="C460" t="s">
        <v>11</v>
      </c>
      <c r="D460" t="s">
        <v>9</v>
      </c>
      <c r="E460" t="s">
        <v>31</v>
      </c>
      <c r="F460" t="s">
        <v>32</v>
      </c>
      <c r="G460"/>
    </row>
    <row r="461" spans="1:12" x14ac:dyDescent="0.25">
      <c r="A461" s="8" t="s">
        <v>15</v>
      </c>
      <c r="B461" s="4">
        <v>42275.429166666669</v>
      </c>
      <c r="C461" s="1">
        <v>1581900</v>
      </c>
      <c r="G461"/>
    </row>
    <row r="462" spans="1:12" x14ac:dyDescent="0.25">
      <c r="A462" s="8" t="s">
        <v>15</v>
      </c>
      <c r="B462" s="4">
        <v>42277.370833333334</v>
      </c>
      <c r="C462" s="42">
        <v>1625300</v>
      </c>
      <c r="D462">
        <f>(B462-B457)*1440</f>
        <v>10023.000000002794</v>
      </c>
      <c r="E462" s="6">
        <f>C462-C457</f>
        <v>145510</v>
      </c>
      <c r="F462" s="7">
        <f>E462/D462</f>
        <v>14.517609498150199</v>
      </c>
      <c r="G462"/>
    </row>
    <row r="463" spans="1:12" x14ac:dyDescent="0.25">
      <c r="A463" s="8"/>
      <c r="D463">
        <f>(MAX(B457:B462)-MIN(B457:B462))*1440</f>
        <v>10023.000000002794</v>
      </c>
      <c r="E463" s="20">
        <f>E462</f>
        <v>145510</v>
      </c>
      <c r="F463" s="21">
        <f>E463/D463</f>
        <v>14.517609498150199</v>
      </c>
      <c r="G463" s="3">
        <f>B461</f>
        <v>42275.429166666669</v>
      </c>
      <c r="H463" s="22">
        <f>E463+H458</f>
        <v>1111920</v>
      </c>
      <c r="L463" s="10"/>
    </row>
    <row r="464" spans="1:12" x14ac:dyDescent="0.25">
      <c r="E464" s="6"/>
      <c r="F464" s="7"/>
      <c r="G464" s="39"/>
    </row>
    <row r="465" spans="1:8" x14ac:dyDescent="0.25">
      <c r="B465" s="43"/>
      <c r="C465" s="28" t="s">
        <v>61</v>
      </c>
      <c r="D465" s="29">
        <f>(B462-B372)*1440</f>
        <v>153659.00000000023</v>
      </c>
      <c r="G465"/>
    </row>
    <row r="466" spans="1:8" x14ac:dyDescent="0.25">
      <c r="B466" s="44"/>
      <c r="C466" s="45" t="s">
        <v>67</v>
      </c>
      <c r="D466" s="46">
        <f>H463</f>
        <v>1111920</v>
      </c>
      <c r="G466"/>
    </row>
    <row r="467" spans="1:8" x14ac:dyDescent="0.25">
      <c r="B467" s="36"/>
      <c r="C467" s="37" t="s">
        <v>70</v>
      </c>
      <c r="D467" s="52">
        <f>D466/D465</f>
        <v>7.2362829381943028</v>
      </c>
      <c r="G467" s="50">
        <f>H463</f>
        <v>1111920</v>
      </c>
      <c r="H467" s="49" t="s">
        <v>72</v>
      </c>
    </row>
    <row r="468" spans="1:8" x14ac:dyDescent="0.25">
      <c r="E468" s="6"/>
      <c r="F468" s="7"/>
      <c r="G468" s="39"/>
    </row>
    <row r="469" spans="1:8" x14ac:dyDescent="0.25">
      <c r="A469" s="284" t="s">
        <v>47</v>
      </c>
      <c r="B469" s="284"/>
      <c r="C469" s="284"/>
      <c r="D469" s="284"/>
      <c r="E469" s="284"/>
      <c r="F469" s="284"/>
    </row>
    <row r="470" spans="1:8" x14ac:dyDescent="0.25">
      <c r="A470" t="s">
        <v>7</v>
      </c>
      <c r="B470" t="s">
        <v>10</v>
      </c>
      <c r="C470" t="s">
        <v>11</v>
      </c>
      <c r="D470" t="s">
        <v>9</v>
      </c>
      <c r="E470" t="s">
        <v>31</v>
      </c>
      <c r="F470" t="s">
        <v>32</v>
      </c>
    </row>
    <row r="471" spans="1:8" x14ac:dyDescent="0.25">
      <c r="A471" s="8" t="s">
        <v>15</v>
      </c>
      <c r="B471" s="4">
        <v>42279.642361111109</v>
      </c>
      <c r="C471" s="1">
        <v>1667620</v>
      </c>
      <c r="E471" s="6"/>
      <c r="F471" s="7"/>
    </row>
    <row r="472" spans="1:8" x14ac:dyDescent="0.25">
      <c r="A472" s="8" t="s">
        <v>15</v>
      </c>
      <c r="B472" s="4">
        <v>42282.375694444447</v>
      </c>
      <c r="C472" s="1">
        <v>1712780</v>
      </c>
    </row>
    <row r="473" spans="1:8" x14ac:dyDescent="0.25">
      <c r="A473" s="8" t="s">
        <v>15</v>
      </c>
      <c r="B473" s="4">
        <v>42284.368055555555</v>
      </c>
      <c r="C473" s="1">
        <v>1745650</v>
      </c>
    </row>
    <row r="474" spans="1:8" x14ac:dyDescent="0.25">
      <c r="A474" s="8" t="s">
        <v>15</v>
      </c>
      <c r="B474" s="4">
        <v>42286.347916666666</v>
      </c>
      <c r="C474" s="1">
        <v>1784310</v>
      </c>
      <c r="D474">
        <f>(B474-B462)*1440</f>
        <v>12926.999999997206</v>
      </c>
      <c r="E474" s="6">
        <f>C474-C462</f>
        <v>159010</v>
      </c>
      <c r="F474" s="7">
        <f>E474/D474</f>
        <v>12.30061112400668</v>
      </c>
    </row>
    <row r="475" spans="1:8" x14ac:dyDescent="0.25">
      <c r="B475" s="4"/>
      <c r="C475" s="1"/>
      <c r="D475">
        <f>D474</f>
        <v>12926.999999997206</v>
      </c>
      <c r="E475" s="20">
        <f>E474</f>
        <v>159010</v>
      </c>
      <c r="F475" s="21">
        <f>E475/D475</f>
        <v>12.30061112400668</v>
      </c>
      <c r="G475" s="3">
        <f>B471</f>
        <v>42279.642361111109</v>
      </c>
      <c r="H475" s="22">
        <f>E475+H463</f>
        <v>1270930</v>
      </c>
    </row>
    <row r="476" spans="1:8" x14ac:dyDescent="0.25">
      <c r="A476" s="284" t="s">
        <v>48</v>
      </c>
      <c r="B476" s="284"/>
      <c r="C476" s="284"/>
      <c r="D476" s="284"/>
      <c r="E476" s="284"/>
      <c r="F476" s="284"/>
    </row>
    <row r="477" spans="1:8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8" x14ac:dyDescent="0.25">
      <c r="A478" s="8" t="s">
        <v>15</v>
      </c>
      <c r="B478" s="4">
        <v>42289.361805555556</v>
      </c>
      <c r="C478" s="1">
        <v>1836140</v>
      </c>
    </row>
    <row r="479" spans="1:8" x14ac:dyDescent="0.25">
      <c r="A479" s="8" t="s">
        <v>15</v>
      </c>
      <c r="B479" s="4">
        <v>42291.337500000001</v>
      </c>
      <c r="C479" s="1">
        <v>1868030</v>
      </c>
    </row>
    <row r="480" spans="1:8" x14ac:dyDescent="0.25">
      <c r="A480" s="8" t="s">
        <v>15</v>
      </c>
      <c r="B480" s="4">
        <v>42293.447916666664</v>
      </c>
      <c r="C480" s="1">
        <v>1891310</v>
      </c>
      <c r="D480">
        <f>(B480-B474)*1440</f>
        <v>10223.999999997905</v>
      </c>
      <c r="E480" s="6">
        <f>C480-C474</f>
        <v>107000</v>
      </c>
      <c r="F480" s="7">
        <f>E480/D480</f>
        <v>10.465571205009971</v>
      </c>
    </row>
    <row r="481" spans="1:8" x14ac:dyDescent="0.25">
      <c r="D481">
        <f>D480</f>
        <v>10223.999999997905</v>
      </c>
      <c r="E481" s="20">
        <f>E480</f>
        <v>107000</v>
      </c>
      <c r="F481" s="21">
        <f>E481/D481</f>
        <v>10.465571205009971</v>
      </c>
      <c r="G481" s="3">
        <f>B478</f>
        <v>42289.361805555556</v>
      </c>
      <c r="H481" s="22">
        <f>E481+H475</f>
        <v>1377930</v>
      </c>
    </row>
    <row r="482" spans="1:8" x14ac:dyDescent="0.25">
      <c r="A482" s="284" t="s">
        <v>49</v>
      </c>
      <c r="B482" s="284"/>
      <c r="C482" s="284"/>
      <c r="D482" s="284"/>
      <c r="E482" s="284"/>
      <c r="F482" s="284"/>
    </row>
    <row r="483" spans="1:8" x14ac:dyDescent="0.25">
      <c r="A483" t="s">
        <v>7</v>
      </c>
      <c r="B483" t="s">
        <v>10</v>
      </c>
      <c r="C483" t="s">
        <v>11</v>
      </c>
      <c r="D483" t="s">
        <v>9</v>
      </c>
      <c r="E483" t="s">
        <v>31</v>
      </c>
      <c r="F483" t="s">
        <v>32</v>
      </c>
    </row>
    <row r="484" spans="1:8" x14ac:dyDescent="0.25">
      <c r="A484" s="8" t="s">
        <v>15</v>
      </c>
      <c r="B484" s="4">
        <v>42296.554166666669</v>
      </c>
      <c r="C484" s="1">
        <v>1907530</v>
      </c>
    </row>
    <row r="485" spans="1:8" x14ac:dyDescent="0.25">
      <c r="A485" s="8" t="s">
        <v>15</v>
      </c>
      <c r="B485" s="4">
        <v>42300.680555555555</v>
      </c>
      <c r="C485" s="1">
        <v>1959930</v>
      </c>
      <c r="D485">
        <f>(B485-B480)*1440</f>
        <v>10415.000000002328</v>
      </c>
      <c r="E485" s="6">
        <f>C485-C480</f>
        <v>68620</v>
      </c>
      <c r="F485" s="7">
        <f>E485/D485</f>
        <v>6.5885741718660258</v>
      </c>
    </row>
    <row r="486" spans="1:8" x14ac:dyDescent="0.25">
      <c r="D486">
        <f>D485</f>
        <v>10415.000000002328</v>
      </c>
      <c r="E486" s="20">
        <f>E485</f>
        <v>68620</v>
      </c>
      <c r="F486" s="21">
        <f>E486/D486</f>
        <v>6.5885741718660258</v>
      </c>
      <c r="G486" s="3">
        <f>B484</f>
        <v>42296.554166666669</v>
      </c>
      <c r="H486" s="22">
        <f>E486+H481</f>
        <v>1446550</v>
      </c>
    </row>
    <row r="487" spans="1:8" x14ac:dyDescent="0.25">
      <c r="A487" s="284" t="s">
        <v>50</v>
      </c>
      <c r="B487" s="284"/>
      <c r="C487" s="284"/>
      <c r="D487" s="284"/>
      <c r="E487" s="284"/>
      <c r="F487" s="284"/>
    </row>
    <row r="488" spans="1:8" x14ac:dyDescent="0.25">
      <c r="A488" t="s">
        <v>7</v>
      </c>
      <c r="B488" t="s">
        <v>10</v>
      </c>
      <c r="C488" t="s">
        <v>11</v>
      </c>
      <c r="D488" t="s">
        <v>9</v>
      </c>
      <c r="E488" t="s">
        <v>31</v>
      </c>
      <c r="F488" t="s">
        <v>32</v>
      </c>
    </row>
    <row r="489" spans="1:8" x14ac:dyDescent="0.25">
      <c r="A489" s="8" t="s">
        <v>15</v>
      </c>
      <c r="B489" s="4">
        <v>42303.370138888888</v>
      </c>
      <c r="C489" s="1">
        <v>2005870</v>
      </c>
    </row>
    <row r="490" spans="1:8" x14ac:dyDescent="0.25">
      <c r="A490" s="8" t="s">
        <v>15</v>
      </c>
      <c r="B490" s="4">
        <v>42305.461111111108</v>
      </c>
      <c r="C490" s="1">
        <v>2041756</v>
      </c>
    </row>
    <row r="491" spans="1:8" x14ac:dyDescent="0.25">
      <c r="A491" s="8" t="s">
        <v>15</v>
      </c>
      <c r="B491" s="4">
        <v>42307.556944444441</v>
      </c>
      <c r="C491" s="1">
        <v>2083590</v>
      </c>
      <c r="D491">
        <f>(B491-B485)*1440</f>
        <v>9901.9999999960419</v>
      </c>
      <c r="E491" s="6">
        <f>C491-C485</f>
        <v>123660</v>
      </c>
      <c r="F491" s="7">
        <f>E491/D491</f>
        <v>12.488386184614162</v>
      </c>
    </row>
    <row r="492" spans="1:8" x14ac:dyDescent="0.25">
      <c r="D492">
        <f>D491</f>
        <v>9901.9999999960419</v>
      </c>
      <c r="E492" s="20">
        <f>E491</f>
        <v>123660</v>
      </c>
      <c r="F492" s="21">
        <f>E492/D492</f>
        <v>12.488386184614162</v>
      </c>
      <c r="G492" s="3">
        <f>B489</f>
        <v>42303.370138888888</v>
      </c>
      <c r="H492" s="22">
        <f>E492+H486</f>
        <v>1570210</v>
      </c>
    </row>
    <row r="493" spans="1:8" x14ac:dyDescent="0.25">
      <c r="A493" s="284" t="s">
        <v>51</v>
      </c>
      <c r="B493" s="284"/>
      <c r="C493" s="284"/>
      <c r="D493" s="284"/>
      <c r="E493" s="284"/>
      <c r="F493" s="284"/>
    </row>
    <row r="494" spans="1:8" x14ac:dyDescent="0.25">
      <c r="A494" t="s">
        <v>7</v>
      </c>
      <c r="B494" t="s">
        <v>10</v>
      </c>
      <c r="C494" t="s">
        <v>11</v>
      </c>
      <c r="D494" t="s">
        <v>9</v>
      </c>
      <c r="E494" t="s">
        <v>31</v>
      </c>
      <c r="F494" t="s">
        <v>32</v>
      </c>
    </row>
    <row r="495" spans="1:8" x14ac:dyDescent="0.25">
      <c r="A495" s="8" t="s">
        <v>15</v>
      </c>
      <c r="B495" s="4">
        <v>42310.397222222222</v>
      </c>
      <c r="C495" s="1">
        <v>2128990</v>
      </c>
    </row>
    <row r="496" spans="1:8" x14ac:dyDescent="0.25">
      <c r="A496" s="8" t="s">
        <v>15</v>
      </c>
      <c r="B496" s="4">
        <v>42312.38958333333</v>
      </c>
      <c r="C496" s="1">
        <v>2159190</v>
      </c>
      <c r="D496">
        <f>(B496-B491)*1440</f>
        <v>6959.0000000002328</v>
      </c>
      <c r="E496" s="6">
        <f>C496-C491</f>
        <v>75600</v>
      </c>
      <c r="F496" s="7">
        <f>E496/D496</f>
        <v>10.863629831872032</v>
      </c>
    </row>
    <row r="497" spans="1:8" x14ac:dyDescent="0.25">
      <c r="D497">
        <f>D496</f>
        <v>6959.0000000002328</v>
      </c>
      <c r="E497" s="20">
        <f>E496</f>
        <v>75600</v>
      </c>
      <c r="F497" s="21">
        <f>E497/D497</f>
        <v>10.863629831872032</v>
      </c>
      <c r="G497" s="3">
        <f>B495</f>
        <v>42310.397222222222</v>
      </c>
      <c r="H497" s="22">
        <f>E497+H492</f>
        <v>1645810</v>
      </c>
    </row>
    <row r="498" spans="1:8" x14ac:dyDescent="0.25">
      <c r="A498" s="284" t="s">
        <v>52</v>
      </c>
      <c r="B498" s="284"/>
      <c r="C498" s="284"/>
      <c r="D498" s="284"/>
      <c r="E498" s="284"/>
      <c r="F498" s="284"/>
    </row>
    <row r="499" spans="1:8" x14ac:dyDescent="0.25">
      <c r="A499" t="s">
        <v>7</v>
      </c>
      <c r="B499" t="s">
        <v>10</v>
      </c>
      <c r="C499" t="s">
        <v>11</v>
      </c>
      <c r="D499" t="s">
        <v>9</v>
      </c>
      <c r="E499" t="s">
        <v>31</v>
      </c>
      <c r="F499" t="s">
        <v>32</v>
      </c>
    </row>
    <row r="500" spans="1:8" x14ac:dyDescent="0.25">
      <c r="A500" s="8" t="s">
        <v>15</v>
      </c>
      <c r="B500" s="4">
        <v>42317.643055555556</v>
      </c>
      <c r="C500" s="1">
        <v>2237180</v>
      </c>
    </row>
    <row r="501" spans="1:8" x14ac:dyDescent="0.25">
      <c r="A501" s="8" t="s">
        <v>15</v>
      </c>
      <c r="B501" s="4">
        <v>42319.334722222222</v>
      </c>
      <c r="C501" s="1">
        <v>2261880</v>
      </c>
    </row>
    <row r="502" spans="1:8" x14ac:dyDescent="0.25">
      <c r="A502" s="8" t="s">
        <v>15</v>
      </c>
      <c r="B502" s="4">
        <v>42321.323611111111</v>
      </c>
      <c r="C502" s="1">
        <v>2294530</v>
      </c>
      <c r="D502">
        <f>(B502-B496)*1440</f>
        <v>12865.000000004657</v>
      </c>
      <c r="E502" s="6">
        <f>C502-C496</f>
        <v>135340</v>
      </c>
      <c r="F502" s="7">
        <f>E502/D502</f>
        <v>10.520015546051381</v>
      </c>
    </row>
    <row r="503" spans="1:8" x14ac:dyDescent="0.25">
      <c r="D503">
        <f>D502</f>
        <v>12865.000000004657</v>
      </c>
      <c r="E503" s="20">
        <f>E502</f>
        <v>135340</v>
      </c>
      <c r="F503" s="21">
        <f>E503/D503</f>
        <v>10.520015546051381</v>
      </c>
      <c r="G503" s="3">
        <f>B500</f>
        <v>42317.643055555556</v>
      </c>
      <c r="H503" s="22">
        <f>E503+H497</f>
        <v>1781150</v>
      </c>
    </row>
    <row r="504" spans="1:8" x14ac:dyDescent="0.25">
      <c r="A504" s="284" t="s">
        <v>53</v>
      </c>
      <c r="B504" s="284"/>
      <c r="C504" s="284"/>
      <c r="D504" s="284"/>
      <c r="E504" s="284"/>
      <c r="F504" s="284"/>
    </row>
    <row r="505" spans="1:8" x14ac:dyDescent="0.25">
      <c r="A505" t="s">
        <v>7</v>
      </c>
      <c r="B505" t="s">
        <v>10</v>
      </c>
      <c r="C505" t="s">
        <v>11</v>
      </c>
      <c r="D505" t="s">
        <v>9</v>
      </c>
      <c r="E505" t="s">
        <v>31</v>
      </c>
      <c r="F505" t="s">
        <v>32</v>
      </c>
    </row>
    <row r="506" spans="1:8" x14ac:dyDescent="0.25">
      <c r="A506" s="8" t="s">
        <v>15</v>
      </c>
      <c r="B506" s="4">
        <v>42324.479166666664</v>
      </c>
      <c r="C506" s="1">
        <v>2335760</v>
      </c>
    </row>
    <row r="507" spans="1:8" x14ac:dyDescent="0.25">
      <c r="A507" s="8" t="s">
        <v>15</v>
      </c>
      <c r="B507" s="4">
        <v>42326.592361111114</v>
      </c>
      <c r="C507" s="1">
        <v>2365140</v>
      </c>
    </row>
    <row r="508" spans="1:8" x14ac:dyDescent="0.25">
      <c r="A508" s="8" t="s">
        <v>15</v>
      </c>
      <c r="B508" s="4">
        <v>42328.35</v>
      </c>
      <c r="C508" s="1">
        <v>2386960</v>
      </c>
      <c r="D508">
        <f>(B508-B502)*1440</f>
        <v>10117.999999998137</v>
      </c>
      <c r="E508" s="6">
        <f>C508-C502</f>
        <v>92430</v>
      </c>
      <c r="F508" s="7">
        <f>E508/D508</f>
        <v>9.1352045858882214</v>
      </c>
    </row>
    <row r="509" spans="1:8" x14ac:dyDescent="0.25">
      <c r="D509">
        <f>D508</f>
        <v>10117.999999998137</v>
      </c>
      <c r="E509" s="20">
        <f>E508</f>
        <v>92430</v>
      </c>
      <c r="F509" s="21">
        <f>E509/D509</f>
        <v>9.1352045858882214</v>
      </c>
      <c r="G509" s="3">
        <f>B506</f>
        <v>42324.479166666664</v>
      </c>
      <c r="H509" s="22">
        <f>E509+H503</f>
        <v>1873580</v>
      </c>
    </row>
    <row r="510" spans="1:8" x14ac:dyDescent="0.25">
      <c r="A510" s="284" t="s">
        <v>54</v>
      </c>
      <c r="B510" s="284"/>
      <c r="C510" s="284"/>
      <c r="D510" s="284"/>
      <c r="E510" s="284"/>
      <c r="F510" s="284"/>
    </row>
    <row r="511" spans="1:8" x14ac:dyDescent="0.25">
      <c r="A511" t="s">
        <v>7</v>
      </c>
      <c r="B511" t="s">
        <v>10</v>
      </c>
      <c r="C511" t="s">
        <v>11</v>
      </c>
      <c r="D511" t="s">
        <v>9</v>
      </c>
      <c r="E511" t="s">
        <v>31</v>
      </c>
      <c r="F511" t="s">
        <v>32</v>
      </c>
    </row>
    <row r="512" spans="1:8" x14ac:dyDescent="0.25">
      <c r="A512" s="8" t="s">
        <v>15</v>
      </c>
      <c r="B512" s="4">
        <v>42331.404861111114</v>
      </c>
      <c r="C512" s="1">
        <v>2438550</v>
      </c>
    </row>
    <row r="513" spans="1:9" x14ac:dyDescent="0.25">
      <c r="A513" s="8" t="s">
        <v>15</v>
      </c>
      <c r="B513" s="4">
        <v>42333.333333333336</v>
      </c>
      <c r="C513" s="1">
        <v>2471480</v>
      </c>
      <c r="D513">
        <f>(B513-B508)*1440</f>
        <v>7176.0000000055879</v>
      </c>
      <c r="E513" s="6">
        <f>C513-C508</f>
        <v>84520</v>
      </c>
      <c r="F513" s="7">
        <f>E513/D513</f>
        <v>11.778149386835867</v>
      </c>
    </row>
    <row r="514" spans="1:9" x14ac:dyDescent="0.25">
      <c r="D514">
        <f>D513</f>
        <v>7176.0000000055879</v>
      </c>
      <c r="E514" s="20">
        <f>E513</f>
        <v>84520</v>
      </c>
      <c r="F514" s="21">
        <f>E514/D514</f>
        <v>11.778149386835867</v>
      </c>
      <c r="G514" s="3">
        <f>B512</f>
        <v>42331.404861111114</v>
      </c>
      <c r="H514" s="22">
        <f>E514+H509</f>
        <v>1958100</v>
      </c>
    </row>
    <row r="515" spans="1:9" x14ac:dyDescent="0.25">
      <c r="A515" s="284" t="s">
        <v>55</v>
      </c>
      <c r="B515" s="284"/>
      <c r="C515" s="284"/>
      <c r="D515" s="284"/>
      <c r="E515" s="284"/>
      <c r="F515" s="284"/>
    </row>
    <row r="516" spans="1:9" x14ac:dyDescent="0.25">
      <c r="A516" t="s">
        <v>7</v>
      </c>
      <c r="B516" t="s">
        <v>10</v>
      </c>
      <c r="C516" t="s">
        <v>11</v>
      </c>
      <c r="D516" t="s">
        <v>9</v>
      </c>
      <c r="E516" t="s">
        <v>31</v>
      </c>
      <c r="F516" t="s">
        <v>32</v>
      </c>
    </row>
    <row r="517" spans="1:9" x14ac:dyDescent="0.25">
      <c r="A517" s="8" t="s">
        <v>15</v>
      </c>
      <c r="B517" s="4">
        <v>42338.544444444444</v>
      </c>
      <c r="C517" s="1">
        <v>2556840</v>
      </c>
      <c r="E517" s="6"/>
      <c r="F517" s="7"/>
    </row>
    <row r="518" spans="1:9" x14ac:dyDescent="0.25">
      <c r="A518" s="8" t="s">
        <v>15</v>
      </c>
      <c r="B518" s="4">
        <v>42342.555555555555</v>
      </c>
      <c r="C518" s="1">
        <v>2643760</v>
      </c>
      <c r="D518">
        <f>(B518-B513)*1440</f>
        <v>13279.999999995343</v>
      </c>
      <c r="E518" s="6">
        <f>C518-C513</f>
        <v>172280</v>
      </c>
      <c r="F518" s="7">
        <f>E518/D518</f>
        <v>12.97289156626961</v>
      </c>
      <c r="I518" s="6"/>
    </row>
    <row r="519" spans="1:9" x14ac:dyDescent="0.25">
      <c r="D519">
        <f>D518</f>
        <v>13279.999999995343</v>
      </c>
      <c r="E519" s="20">
        <f>E518</f>
        <v>172280</v>
      </c>
      <c r="F519" s="21">
        <f>E519/D519</f>
        <v>12.97289156626961</v>
      </c>
      <c r="G519" s="3">
        <f>B517</f>
        <v>42338.544444444444</v>
      </c>
      <c r="H519" s="22">
        <f>E519+H514</f>
        <v>2130380</v>
      </c>
      <c r="I519" s="6"/>
    </row>
    <row r="520" spans="1:9" x14ac:dyDescent="0.25">
      <c r="G520" s="39"/>
      <c r="I520" s="6"/>
    </row>
    <row r="521" spans="1:9" x14ac:dyDescent="0.25">
      <c r="A521" s="284" t="s">
        <v>56</v>
      </c>
      <c r="B521" s="284"/>
      <c r="C521" s="284"/>
      <c r="D521" s="284"/>
      <c r="E521" s="284"/>
      <c r="F521" s="284"/>
    </row>
    <row r="522" spans="1:9" x14ac:dyDescent="0.25">
      <c r="A522" t="s">
        <v>7</v>
      </c>
      <c r="B522" t="s">
        <v>10</v>
      </c>
      <c r="C522" t="s">
        <v>11</v>
      </c>
      <c r="D522" t="s">
        <v>9</v>
      </c>
      <c r="E522" t="s">
        <v>31</v>
      </c>
      <c r="F522" t="s">
        <v>32</v>
      </c>
    </row>
    <row r="523" spans="1:9" x14ac:dyDescent="0.25">
      <c r="A523" s="8" t="s">
        <v>15</v>
      </c>
      <c r="B523" s="4">
        <v>42345.614583333336</v>
      </c>
      <c r="C523" s="1">
        <v>2708340</v>
      </c>
      <c r="E523" s="6"/>
      <c r="F523" s="7"/>
    </row>
    <row r="524" spans="1:9" x14ac:dyDescent="0.25">
      <c r="A524" s="8" t="s">
        <v>15</v>
      </c>
      <c r="B524" s="4">
        <v>42347.47152777778</v>
      </c>
      <c r="C524" s="1">
        <v>2745030</v>
      </c>
      <c r="E524" s="6"/>
      <c r="F524" s="7"/>
    </row>
    <row r="525" spans="1:9" x14ac:dyDescent="0.25">
      <c r="A525" s="8" t="s">
        <v>15</v>
      </c>
      <c r="B525" s="4">
        <v>42349.461111111108</v>
      </c>
      <c r="C525" s="1">
        <v>2787620</v>
      </c>
      <c r="D525">
        <f>(B525-B518)*1440</f>
        <v>9943.9999999967404</v>
      </c>
      <c r="E525" s="6">
        <f>C525-C518</f>
        <v>143860</v>
      </c>
      <c r="F525" s="7">
        <f>E525/D525</f>
        <v>14.467015285604099</v>
      </c>
    </row>
    <row r="526" spans="1:9" x14ac:dyDescent="0.25">
      <c r="D526">
        <f>D525</f>
        <v>9943.9999999967404</v>
      </c>
      <c r="E526" s="20">
        <f>E525</f>
        <v>143860</v>
      </c>
      <c r="F526" s="21">
        <f>E526/D526</f>
        <v>14.467015285604099</v>
      </c>
      <c r="G526" s="3">
        <f>B523</f>
        <v>42345.614583333336</v>
      </c>
      <c r="H526" s="22">
        <f>E526+H519</f>
        <v>2274240</v>
      </c>
    </row>
    <row r="527" spans="1:9" x14ac:dyDescent="0.25">
      <c r="A527" s="284" t="s">
        <v>57</v>
      </c>
      <c r="B527" s="284"/>
      <c r="C527" s="284"/>
      <c r="D527" s="284"/>
      <c r="E527" s="284"/>
      <c r="F527" s="284"/>
    </row>
    <row r="528" spans="1:9" x14ac:dyDescent="0.25">
      <c r="A528" t="s">
        <v>7</v>
      </c>
      <c r="B528" t="s">
        <v>10</v>
      </c>
      <c r="C528" t="s">
        <v>11</v>
      </c>
      <c r="D528" t="s">
        <v>9</v>
      </c>
      <c r="E528" t="s">
        <v>31</v>
      </c>
      <c r="F528" t="s">
        <v>32</v>
      </c>
    </row>
    <row r="529" spans="1:8" x14ac:dyDescent="0.25">
      <c r="A529" s="8" t="s">
        <v>15</v>
      </c>
      <c r="B529" s="4">
        <v>42352.366666666669</v>
      </c>
      <c r="C529" s="1">
        <v>2846040</v>
      </c>
      <c r="E529" s="6"/>
      <c r="F529" s="7"/>
    </row>
    <row r="530" spans="1:8" x14ac:dyDescent="0.25">
      <c r="A530" s="8" t="s">
        <v>15</v>
      </c>
      <c r="B530" s="4">
        <v>42354.359027777777</v>
      </c>
      <c r="C530" s="1">
        <v>2877710</v>
      </c>
    </row>
    <row r="531" spans="1:8" x14ac:dyDescent="0.25">
      <c r="A531" s="8" t="s">
        <v>15</v>
      </c>
      <c r="B531" s="4">
        <v>42356.34375</v>
      </c>
      <c r="C531" s="1">
        <v>2914250</v>
      </c>
      <c r="D531">
        <f>(B531-B525)*1440</f>
        <v>9911.0000000044238</v>
      </c>
      <c r="E531" s="6">
        <f>C531-C525</f>
        <v>126630</v>
      </c>
      <c r="F531" s="7">
        <f>E531/D531</f>
        <v>12.776712743410704</v>
      </c>
    </row>
    <row r="532" spans="1:8" x14ac:dyDescent="0.25">
      <c r="D532">
        <f>D531</f>
        <v>9911.0000000044238</v>
      </c>
      <c r="E532" s="20">
        <f>E531</f>
        <v>126630</v>
      </c>
      <c r="F532" s="21">
        <f>E532/D532</f>
        <v>12.776712743410704</v>
      </c>
      <c r="G532" s="3">
        <f>B529</f>
        <v>42352.366666666669</v>
      </c>
      <c r="H532" s="22">
        <f>E532+H526</f>
        <v>2400870</v>
      </c>
    </row>
    <row r="533" spans="1:8" x14ac:dyDescent="0.25">
      <c r="A533" s="284" t="s">
        <v>58</v>
      </c>
      <c r="B533" s="284"/>
      <c r="C533" s="284"/>
      <c r="D533" s="284"/>
      <c r="E533" s="284"/>
      <c r="F533" s="284"/>
    </row>
    <row r="534" spans="1:8" x14ac:dyDescent="0.25">
      <c r="A534" t="s">
        <v>7</v>
      </c>
      <c r="B534" t="s">
        <v>10</v>
      </c>
      <c r="C534" t="s">
        <v>11</v>
      </c>
      <c r="D534" t="s">
        <v>9</v>
      </c>
      <c r="E534" t="s">
        <v>31</v>
      </c>
      <c r="F534" t="s">
        <v>32</v>
      </c>
    </row>
    <row r="535" spans="1:8" x14ac:dyDescent="0.25">
      <c r="A535" s="8" t="s">
        <v>15</v>
      </c>
      <c r="B535" s="4">
        <v>42359.385416666664</v>
      </c>
      <c r="C535" s="1">
        <v>2965950</v>
      </c>
      <c r="E535" s="6"/>
      <c r="F535" s="7"/>
    </row>
    <row r="536" spans="1:8" x14ac:dyDescent="0.25">
      <c r="A536" s="8" t="s">
        <v>15</v>
      </c>
      <c r="B536" s="4">
        <v>42361.661805555559</v>
      </c>
      <c r="C536" s="5">
        <v>3007680</v>
      </c>
      <c r="D536">
        <f>(B536-B531)*1440</f>
        <v>7658.0000000051223</v>
      </c>
      <c r="E536" s="6">
        <f>C536-C531</f>
        <v>93430</v>
      </c>
      <c r="F536" s="7">
        <f>E536/D536</f>
        <v>12.200313397745822</v>
      </c>
    </row>
    <row r="537" spans="1:8" x14ac:dyDescent="0.25">
      <c r="D537">
        <f>D536</f>
        <v>7658.0000000051223</v>
      </c>
      <c r="E537" s="20">
        <f>E536</f>
        <v>93430</v>
      </c>
      <c r="F537" s="21">
        <f>E537/D537</f>
        <v>12.200313397745822</v>
      </c>
      <c r="G537" s="3">
        <f>B535</f>
        <v>42359.385416666664</v>
      </c>
      <c r="H537" s="22">
        <f>E537+H532</f>
        <v>2494300</v>
      </c>
    </row>
    <row r="538" spans="1:8" x14ac:dyDescent="0.25">
      <c r="A538" s="284" t="s">
        <v>59</v>
      </c>
      <c r="B538" s="284"/>
      <c r="C538" s="284"/>
      <c r="D538" s="284"/>
      <c r="E538" s="284"/>
      <c r="F538" s="284"/>
    </row>
    <row r="539" spans="1:8" x14ac:dyDescent="0.25">
      <c r="A539" t="s">
        <v>7</v>
      </c>
      <c r="B539" t="s">
        <v>10</v>
      </c>
      <c r="C539" t="s">
        <v>11</v>
      </c>
      <c r="D539" t="s">
        <v>9</v>
      </c>
      <c r="E539" t="s">
        <v>31</v>
      </c>
      <c r="F539" t="s">
        <v>32</v>
      </c>
    </row>
    <row r="540" spans="1:8" x14ac:dyDescent="0.25">
      <c r="A540" s="8" t="s">
        <v>15</v>
      </c>
      <c r="B540" s="4">
        <v>42366.541666666664</v>
      </c>
      <c r="C540" s="1">
        <v>3077930</v>
      </c>
      <c r="E540" s="6"/>
      <c r="F540" s="7"/>
    </row>
    <row r="541" spans="1:8" x14ac:dyDescent="0.25">
      <c r="A541" s="8" t="s">
        <v>15</v>
      </c>
      <c r="B541" s="4">
        <v>42368.446527777778</v>
      </c>
      <c r="C541" s="1">
        <v>3108150</v>
      </c>
      <c r="D541">
        <f>(B541-B536)*1440</f>
        <v>9769.9999999953434</v>
      </c>
      <c r="E541" s="6">
        <f>C541-C536</f>
        <v>100470</v>
      </c>
      <c r="F541" s="7">
        <f>E541/D541</f>
        <v>10.283520982604697</v>
      </c>
    </row>
    <row r="542" spans="1:8" x14ac:dyDescent="0.25">
      <c r="D542">
        <f>D541</f>
        <v>9769.9999999953434</v>
      </c>
      <c r="E542" s="20">
        <f>E541</f>
        <v>100470</v>
      </c>
      <c r="F542" s="21">
        <f>E542/D542</f>
        <v>10.283520982604697</v>
      </c>
      <c r="G542" s="3">
        <f>B540</f>
        <v>42366.541666666664</v>
      </c>
      <c r="H542" s="22">
        <f>E542+H537</f>
        <v>2594770</v>
      </c>
    </row>
    <row r="544" spans="1:8" x14ac:dyDescent="0.25">
      <c r="B544" s="43"/>
      <c r="C544" s="28" t="s">
        <v>61</v>
      </c>
      <c r="D544" s="29">
        <f>(B541-B462)*1440</f>
        <v>131148.99999999907</v>
      </c>
      <c r="G544"/>
    </row>
    <row r="545" spans="1:8" x14ac:dyDescent="0.25">
      <c r="B545" s="44"/>
      <c r="C545" s="45" t="s">
        <v>69</v>
      </c>
      <c r="D545" s="51">
        <f>E542+E537+E532+E526+E519+E514+E509+E503+E497+E492+E486+E481+E475</f>
        <v>1482850</v>
      </c>
      <c r="G545"/>
    </row>
    <row r="546" spans="1:8" x14ac:dyDescent="0.25">
      <c r="B546" s="36"/>
      <c r="C546" s="37" t="s">
        <v>71</v>
      </c>
      <c r="D546" s="52">
        <f>D545/D544</f>
        <v>11.306605464014293</v>
      </c>
      <c r="G546" s="50">
        <f>H542</f>
        <v>2594770</v>
      </c>
      <c r="H546" s="49" t="s">
        <v>72</v>
      </c>
    </row>
    <row r="548" spans="1:8" x14ac:dyDescent="0.25">
      <c r="A548" s="284" t="s">
        <v>86</v>
      </c>
      <c r="B548" s="284"/>
      <c r="C548" s="284"/>
      <c r="D548" s="284"/>
      <c r="E548" s="284"/>
      <c r="F548" s="284"/>
    </row>
    <row r="549" spans="1:8" x14ac:dyDescent="0.25">
      <c r="A549" t="s">
        <v>7</v>
      </c>
      <c r="B549" t="s">
        <v>10</v>
      </c>
      <c r="C549" t="s">
        <v>11</v>
      </c>
      <c r="D549" t="s">
        <v>9</v>
      </c>
      <c r="E549" t="s">
        <v>31</v>
      </c>
      <c r="F549" t="s">
        <v>32</v>
      </c>
    </row>
    <row r="550" spans="1:8" x14ac:dyDescent="0.25">
      <c r="A550" t="s">
        <v>15</v>
      </c>
      <c r="B550" s="4">
        <v>42373.372916666667</v>
      </c>
      <c r="C550" s="1">
        <v>3191230</v>
      </c>
    </row>
    <row r="551" spans="1:8" x14ac:dyDescent="0.25">
      <c r="A551" t="s">
        <v>15</v>
      </c>
      <c r="B551" s="4">
        <v>42375.459027777775</v>
      </c>
      <c r="C551" s="1">
        <v>3226630</v>
      </c>
    </row>
    <row r="552" spans="1:8" x14ac:dyDescent="0.25">
      <c r="A552" t="s">
        <v>15</v>
      </c>
      <c r="B552" s="4">
        <v>42378.61041666667</v>
      </c>
      <c r="C552" s="1">
        <v>3281770</v>
      </c>
      <c r="D552">
        <f>(B552-B541)*1440</f>
        <v>14636.000000004424</v>
      </c>
      <c r="E552" s="6">
        <f>C552-C541</f>
        <v>173620</v>
      </c>
      <c r="F552" s="7">
        <f>E552/D552</f>
        <v>11.862530746101907</v>
      </c>
    </row>
    <row r="553" spans="1:8" x14ac:dyDescent="0.25">
      <c r="D553">
        <f>D552</f>
        <v>14636.000000004424</v>
      </c>
      <c r="E553" s="20">
        <f>E552</f>
        <v>173620</v>
      </c>
      <c r="F553" s="21">
        <f>E553/D553</f>
        <v>11.862530746101907</v>
      </c>
      <c r="G553" s="3">
        <f>B551</f>
        <v>42375.459027777775</v>
      </c>
      <c r="H553" s="22">
        <f>E553+H542</f>
        <v>2768390</v>
      </c>
    </row>
    <row r="555" spans="1:8" x14ac:dyDescent="0.25">
      <c r="A555" s="284" t="s">
        <v>87</v>
      </c>
      <c r="B555" s="284"/>
      <c r="C555" s="284"/>
      <c r="D555" s="284"/>
      <c r="E555" s="284"/>
      <c r="F555" s="284"/>
    </row>
    <row r="556" spans="1:8" x14ac:dyDescent="0.25">
      <c r="A556" t="s">
        <v>7</v>
      </c>
      <c r="B556" t="s">
        <v>10</v>
      </c>
      <c r="C556" t="s">
        <v>11</v>
      </c>
      <c r="D556" t="s">
        <v>9</v>
      </c>
      <c r="E556" t="s">
        <v>31</v>
      </c>
      <c r="F556" t="s">
        <v>32</v>
      </c>
    </row>
    <row r="557" spans="1:8" x14ac:dyDescent="0.25">
      <c r="A557" t="s">
        <v>15</v>
      </c>
      <c r="B557" s="4">
        <v>42380.410416666666</v>
      </c>
      <c r="C557" s="1">
        <v>3314220</v>
      </c>
    </row>
    <row r="558" spans="1:8" x14ac:dyDescent="0.25">
      <c r="A558" t="s">
        <v>15</v>
      </c>
      <c r="B558" s="4">
        <v>42382.393750000003</v>
      </c>
      <c r="C558" s="1">
        <v>3346870</v>
      </c>
    </row>
    <row r="559" spans="1:8" x14ac:dyDescent="0.25">
      <c r="A559" t="s">
        <v>15</v>
      </c>
      <c r="B559" s="4">
        <v>42384.546527777777</v>
      </c>
      <c r="C559" s="1">
        <v>3379500</v>
      </c>
      <c r="D559">
        <f>(B559-B552)*1440</f>
        <v>8547.9999999934807</v>
      </c>
      <c r="E559" s="6">
        <f>C559-C552</f>
        <v>97730</v>
      </c>
      <c r="F559" s="7">
        <f>E559/D559</f>
        <v>11.433083762292295</v>
      </c>
    </row>
    <row r="560" spans="1:8" x14ac:dyDescent="0.25">
      <c r="D560">
        <f>D559</f>
        <v>8547.9999999934807</v>
      </c>
      <c r="E560" s="20">
        <f>E559</f>
        <v>97730</v>
      </c>
      <c r="F560" s="21">
        <f>E560/D560</f>
        <v>11.433083762292295</v>
      </c>
      <c r="G560" s="3">
        <f>B558</f>
        <v>42382.393750000003</v>
      </c>
      <c r="H560" s="22">
        <f>E560+H553</f>
        <v>2866120</v>
      </c>
    </row>
    <row r="562" spans="1:8" x14ac:dyDescent="0.25">
      <c r="A562" s="284" t="s">
        <v>88</v>
      </c>
      <c r="B562" s="284"/>
      <c r="C562" s="284"/>
      <c r="D562" s="284"/>
      <c r="E562" s="284"/>
      <c r="F562" s="284"/>
    </row>
    <row r="563" spans="1:8" x14ac:dyDescent="0.25">
      <c r="A563" t="s">
        <v>7</v>
      </c>
      <c r="B563" t="s">
        <v>10</v>
      </c>
      <c r="C563" t="s">
        <v>11</v>
      </c>
      <c r="D563" t="s">
        <v>9</v>
      </c>
      <c r="E563" t="s">
        <v>31</v>
      </c>
      <c r="F563" t="s">
        <v>32</v>
      </c>
    </row>
    <row r="564" spans="1:8" x14ac:dyDescent="0.25">
      <c r="A564" t="s">
        <v>15</v>
      </c>
      <c r="B564" s="4">
        <v>42387.613888888889</v>
      </c>
      <c r="C564" s="1">
        <v>3422460</v>
      </c>
    </row>
    <row r="565" spans="1:8" x14ac:dyDescent="0.25">
      <c r="A565" t="s">
        <v>15</v>
      </c>
      <c r="B565" s="4">
        <v>42391.453472222223</v>
      </c>
      <c r="C565" s="1">
        <v>3478150</v>
      </c>
      <c r="D565">
        <f>(B565-B559)*1440</f>
        <v>9946.0000000032596</v>
      </c>
      <c r="E565" s="6">
        <f>C565-C559</f>
        <v>98650</v>
      </c>
      <c r="F565" s="7">
        <f>E565/D565</f>
        <v>9.9185602252129161</v>
      </c>
    </row>
    <row r="566" spans="1:8" x14ac:dyDescent="0.25">
      <c r="D566">
        <f>D565</f>
        <v>9946.0000000032596</v>
      </c>
      <c r="E566" s="20">
        <f>E565</f>
        <v>98650</v>
      </c>
      <c r="F566" s="21">
        <f>E566/D566</f>
        <v>9.9185602252129161</v>
      </c>
      <c r="G566" s="3">
        <f>B564</f>
        <v>42387.613888888889</v>
      </c>
      <c r="H566" s="22">
        <f>E566+H560</f>
        <v>2964770</v>
      </c>
    </row>
    <row r="568" spans="1:8" x14ac:dyDescent="0.25">
      <c r="A568" s="284" t="s">
        <v>89</v>
      </c>
      <c r="B568" s="284"/>
      <c r="C568" s="284"/>
      <c r="D568" s="284"/>
      <c r="E568" s="284"/>
      <c r="F568" s="284"/>
    </row>
    <row r="569" spans="1:8" x14ac:dyDescent="0.25">
      <c r="A569" t="s">
        <v>7</v>
      </c>
      <c r="B569" t="s">
        <v>10</v>
      </c>
      <c r="C569" t="s">
        <v>11</v>
      </c>
      <c r="D569" t="s">
        <v>9</v>
      </c>
      <c r="E569" t="s">
        <v>31</v>
      </c>
      <c r="F569" t="s">
        <v>32</v>
      </c>
    </row>
    <row r="570" spans="1:8" x14ac:dyDescent="0.25">
      <c r="A570" t="s">
        <v>15</v>
      </c>
      <c r="B570" s="4">
        <v>42394.652083333334</v>
      </c>
      <c r="C570" s="1">
        <v>3490820</v>
      </c>
    </row>
    <row r="571" spans="1:8" x14ac:dyDescent="0.25">
      <c r="A571" t="s">
        <v>15</v>
      </c>
      <c r="B571" s="4">
        <v>42396.6875</v>
      </c>
      <c r="C571" s="1">
        <v>3490820</v>
      </c>
    </row>
    <row r="572" spans="1:8" x14ac:dyDescent="0.25">
      <c r="A572" t="s">
        <v>15</v>
      </c>
      <c r="B572" s="4">
        <v>42398.390972222223</v>
      </c>
      <c r="C572" s="65">
        <v>3534422</v>
      </c>
      <c r="D572">
        <f>(B572-B565)*1440</f>
        <v>9990</v>
      </c>
      <c r="E572" s="6">
        <f>C572-C565</f>
        <v>56272</v>
      </c>
      <c r="F572" s="7">
        <f>E572/D572</f>
        <v>5.6328328328328325</v>
      </c>
    </row>
    <row r="573" spans="1:8" x14ac:dyDescent="0.25">
      <c r="D573">
        <f>D572</f>
        <v>9990</v>
      </c>
      <c r="E573" s="20">
        <f>E572</f>
        <v>56272</v>
      </c>
      <c r="F573" s="21">
        <f>E573/D573</f>
        <v>5.6328328328328325</v>
      </c>
      <c r="G573" s="3">
        <f>B571</f>
        <v>42396.6875</v>
      </c>
      <c r="H573" s="22">
        <f>E573+H566</f>
        <v>3021042</v>
      </c>
    </row>
    <row r="575" spans="1:8" x14ac:dyDescent="0.25">
      <c r="A575" s="284" t="s">
        <v>90</v>
      </c>
      <c r="B575" s="284"/>
      <c r="C575" s="284"/>
      <c r="D575" s="284"/>
      <c r="E575" s="284"/>
      <c r="F575" s="284"/>
    </row>
    <row r="576" spans="1:8" x14ac:dyDescent="0.25">
      <c r="A576" t="s">
        <v>7</v>
      </c>
      <c r="B576" t="s">
        <v>10</v>
      </c>
      <c r="C576" t="s">
        <v>11</v>
      </c>
      <c r="D576" t="s">
        <v>9</v>
      </c>
      <c r="E576" t="s">
        <v>31</v>
      </c>
      <c r="F576" t="s">
        <v>32</v>
      </c>
    </row>
    <row r="577" spans="1:8" x14ac:dyDescent="0.25">
      <c r="A577" t="s">
        <v>15</v>
      </c>
      <c r="B577" s="4">
        <v>42412.620138888888</v>
      </c>
      <c r="C577" s="1">
        <v>3551760</v>
      </c>
      <c r="D577">
        <f>(B577-B572)*1440</f>
        <v>20489.999999996508</v>
      </c>
      <c r="E577" s="6">
        <f>C577-C572</f>
        <v>17338</v>
      </c>
      <c r="F577" s="7">
        <f>E577/D577</f>
        <v>0.84616886286007587</v>
      </c>
    </row>
    <row r="578" spans="1:8" x14ac:dyDescent="0.25">
      <c r="D578">
        <f>D577</f>
        <v>20489.999999996508</v>
      </c>
      <c r="E578" s="20">
        <f>E577</f>
        <v>17338</v>
      </c>
      <c r="F578" s="21">
        <f>E578/D578</f>
        <v>0.84616886286007587</v>
      </c>
      <c r="G578" s="3">
        <f>B577</f>
        <v>42412.620138888888</v>
      </c>
      <c r="H578" s="22">
        <f>E578+H573</f>
        <v>3038380</v>
      </c>
    </row>
    <row r="580" spans="1:8" x14ac:dyDescent="0.25">
      <c r="A580" s="284" t="s">
        <v>91</v>
      </c>
      <c r="B580" s="284"/>
      <c r="C580" s="284"/>
      <c r="D580" s="284"/>
      <c r="E580" s="284"/>
      <c r="F580" s="284"/>
    </row>
    <row r="581" spans="1:8" x14ac:dyDescent="0.25">
      <c r="A581" t="s">
        <v>7</v>
      </c>
      <c r="B581" t="s">
        <v>10</v>
      </c>
      <c r="C581" t="s">
        <v>11</v>
      </c>
      <c r="D581" t="s">
        <v>9</v>
      </c>
      <c r="E581" t="s">
        <v>31</v>
      </c>
      <c r="F581" t="s">
        <v>32</v>
      </c>
    </row>
    <row r="582" spans="1:8" x14ac:dyDescent="0.25">
      <c r="A582" t="s">
        <v>15</v>
      </c>
      <c r="B582" s="4">
        <v>42416.473611111112</v>
      </c>
      <c r="C582" s="1">
        <v>3551760</v>
      </c>
    </row>
    <row r="583" spans="1:8" x14ac:dyDescent="0.25">
      <c r="A583" t="s">
        <v>15</v>
      </c>
      <c r="B583" s="4">
        <v>42419.390277777777</v>
      </c>
      <c r="C583" s="1">
        <v>3593590</v>
      </c>
      <c r="D583">
        <f>(B583-B577)*1440</f>
        <v>9749.0000000002328</v>
      </c>
      <c r="E583" s="6">
        <f>C583-C577</f>
        <v>41830</v>
      </c>
      <c r="F583" s="7">
        <f>E583/D583</f>
        <v>4.2906964816903272</v>
      </c>
    </row>
    <row r="584" spans="1:8" x14ac:dyDescent="0.25">
      <c r="D584">
        <f>D583</f>
        <v>9749.0000000002328</v>
      </c>
      <c r="E584" s="20">
        <f>E583</f>
        <v>41830</v>
      </c>
      <c r="F584" s="21">
        <f>E584/D584</f>
        <v>4.2906964816903272</v>
      </c>
      <c r="G584" s="3">
        <f>B583</f>
        <v>42419.390277777777</v>
      </c>
      <c r="H584" s="22">
        <f>E584+H578</f>
        <v>3080210</v>
      </c>
    </row>
    <row r="586" spans="1:8" x14ac:dyDescent="0.25">
      <c r="A586" s="284" t="s">
        <v>92</v>
      </c>
      <c r="B586" s="284"/>
      <c r="C586" s="284"/>
      <c r="D586" s="284"/>
      <c r="E586" s="284"/>
      <c r="F586" s="284"/>
    </row>
    <row r="587" spans="1:8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8" x14ac:dyDescent="0.25">
      <c r="A588" t="s">
        <v>15</v>
      </c>
      <c r="B588" s="4">
        <v>42422.417361111111</v>
      </c>
      <c r="C588" s="1">
        <v>3640940</v>
      </c>
    </row>
    <row r="589" spans="1:8" x14ac:dyDescent="0.25">
      <c r="A589" t="s">
        <v>15</v>
      </c>
      <c r="B589" s="4">
        <v>42424.357638888891</v>
      </c>
      <c r="C589" s="1">
        <v>3672540</v>
      </c>
    </row>
    <row r="590" spans="1:8" x14ac:dyDescent="0.25">
      <c r="A590" t="s">
        <v>15</v>
      </c>
      <c r="B590" s="4">
        <v>42426.379166666666</v>
      </c>
      <c r="C590" s="1">
        <v>3703390</v>
      </c>
      <c r="D590">
        <f>(B590-B583)*1440</f>
        <v>10064.000000000233</v>
      </c>
      <c r="E590" s="6">
        <f>C590-C583</f>
        <v>109800</v>
      </c>
      <c r="F590" s="7">
        <f>E590/D590</f>
        <v>10.910174880762863</v>
      </c>
    </row>
    <row r="591" spans="1:8" x14ac:dyDescent="0.25">
      <c r="B591" s="4"/>
      <c r="C591" s="1"/>
      <c r="D591">
        <f>D590</f>
        <v>10064.000000000233</v>
      </c>
      <c r="E591" s="20">
        <f>E590</f>
        <v>109800</v>
      </c>
      <c r="F591" s="21">
        <f>E591/D591</f>
        <v>10.910174880762863</v>
      </c>
      <c r="G591" s="3">
        <f>B590</f>
        <v>42426.379166666666</v>
      </c>
      <c r="H591" s="22">
        <f>E591+H584</f>
        <v>3190010</v>
      </c>
    </row>
    <row r="593" spans="1:8" x14ac:dyDescent="0.25">
      <c r="A593" s="284" t="s">
        <v>94</v>
      </c>
      <c r="B593" s="284"/>
      <c r="C593" s="284"/>
      <c r="D593" s="284"/>
      <c r="E593" s="284"/>
      <c r="F593" s="284"/>
    </row>
    <row r="594" spans="1:8" x14ac:dyDescent="0.25">
      <c r="A594" t="s">
        <v>7</v>
      </c>
      <c r="B594" t="s">
        <v>10</v>
      </c>
      <c r="C594" t="s">
        <v>11</v>
      </c>
      <c r="D594" t="s">
        <v>9</v>
      </c>
      <c r="E594" t="s">
        <v>31</v>
      </c>
      <c r="F594" t="s">
        <v>32</v>
      </c>
    </row>
    <row r="595" spans="1:8" x14ac:dyDescent="0.25">
      <c r="A595" t="s">
        <v>15</v>
      </c>
      <c r="B595" s="4">
        <v>42429.409722222219</v>
      </c>
      <c r="C595" s="1">
        <v>3748910</v>
      </c>
    </row>
    <row r="596" spans="1:8" x14ac:dyDescent="0.25">
      <c r="A596" t="s">
        <v>15</v>
      </c>
      <c r="B596" s="4">
        <v>42431.445138888892</v>
      </c>
      <c r="C596" s="1">
        <v>3781350</v>
      </c>
    </row>
    <row r="597" spans="1:8" x14ac:dyDescent="0.25">
      <c r="A597" t="s">
        <v>15</v>
      </c>
      <c r="B597" s="4">
        <v>42433.636805555558</v>
      </c>
      <c r="C597" s="1">
        <v>3823810</v>
      </c>
      <c r="D597">
        <f>(B597-B590)*1440</f>
        <v>10451.000000004424</v>
      </c>
      <c r="E597" s="6">
        <f>C597-C590</f>
        <v>120420</v>
      </c>
      <c r="F597" s="7">
        <f>E597/D597</f>
        <v>11.522342359577937</v>
      </c>
    </row>
    <row r="598" spans="1:8" x14ac:dyDescent="0.25">
      <c r="D598">
        <f>D597</f>
        <v>10451.000000004424</v>
      </c>
      <c r="E598" s="20">
        <f>E597</f>
        <v>120420</v>
      </c>
      <c r="F598" s="21">
        <f>E598/D598</f>
        <v>11.522342359577937</v>
      </c>
      <c r="G598" s="3">
        <f>B597</f>
        <v>42433.636805555558</v>
      </c>
      <c r="H598" s="22">
        <f>E598+H591</f>
        <v>3310430</v>
      </c>
    </row>
    <row r="600" spans="1:8" x14ac:dyDescent="0.25">
      <c r="A600" s="284" t="s">
        <v>95</v>
      </c>
      <c r="B600" s="284"/>
      <c r="C600" s="284"/>
      <c r="D600" s="284"/>
      <c r="E600" s="284"/>
      <c r="F600" s="284"/>
    </row>
    <row r="601" spans="1:8" x14ac:dyDescent="0.25">
      <c r="A601" t="s">
        <v>7</v>
      </c>
      <c r="B601" t="s">
        <v>10</v>
      </c>
      <c r="C601" t="s">
        <v>11</v>
      </c>
      <c r="D601" t="s">
        <v>9</v>
      </c>
      <c r="E601" t="s">
        <v>31</v>
      </c>
      <c r="F601" t="s">
        <v>32</v>
      </c>
    </row>
    <row r="602" spans="1:8" x14ac:dyDescent="0.25">
      <c r="A602" t="s">
        <v>15</v>
      </c>
      <c r="B602" s="4">
        <v>42436.388888888891</v>
      </c>
      <c r="C602" s="1">
        <v>3874020</v>
      </c>
    </row>
    <row r="603" spans="1:8" x14ac:dyDescent="0.25">
      <c r="A603" t="s">
        <v>15</v>
      </c>
      <c r="B603" s="4">
        <v>42438.402777777781</v>
      </c>
      <c r="C603" s="1">
        <v>3904030</v>
      </c>
    </row>
    <row r="604" spans="1:8" x14ac:dyDescent="0.25">
      <c r="A604" t="s">
        <v>15</v>
      </c>
      <c r="B604" s="4">
        <v>42440.352083333331</v>
      </c>
      <c r="C604" s="1">
        <v>3940220</v>
      </c>
      <c r="D604">
        <f>(B604-B597)*1440</f>
        <v>9669.9999999941792</v>
      </c>
      <c r="E604" s="6">
        <f>C604-C597</f>
        <v>116410</v>
      </c>
      <c r="F604" s="7">
        <f>E604/D604</f>
        <v>12.038262668052749</v>
      </c>
    </row>
    <row r="605" spans="1:8" x14ac:dyDescent="0.25">
      <c r="D605">
        <f>D604</f>
        <v>9669.9999999941792</v>
      </c>
      <c r="E605" s="20">
        <f>E604</f>
        <v>116410</v>
      </c>
      <c r="F605" s="21">
        <f>E605/D605</f>
        <v>12.038262668052749</v>
      </c>
      <c r="G605" s="3">
        <f>B604</f>
        <v>42440.352083333331</v>
      </c>
      <c r="H605" s="22">
        <f>E605+H598</f>
        <v>3426840</v>
      </c>
    </row>
    <row r="607" spans="1:8" x14ac:dyDescent="0.25">
      <c r="A607" s="284" t="s">
        <v>96</v>
      </c>
      <c r="B607" s="284"/>
      <c r="C607" s="284"/>
      <c r="D607" s="284"/>
      <c r="E607" s="284"/>
      <c r="F607" s="284"/>
    </row>
    <row r="608" spans="1:8" x14ac:dyDescent="0.25">
      <c r="A608" t="s">
        <v>7</v>
      </c>
      <c r="B608" t="s">
        <v>10</v>
      </c>
      <c r="C608" t="s">
        <v>11</v>
      </c>
      <c r="D608" t="s">
        <v>9</v>
      </c>
      <c r="E608" t="s">
        <v>31</v>
      </c>
      <c r="F608" t="s">
        <v>32</v>
      </c>
    </row>
    <row r="609" spans="1:8" x14ac:dyDescent="0.25">
      <c r="A609" t="s">
        <v>15</v>
      </c>
      <c r="B609" s="4">
        <v>42443.388888888891</v>
      </c>
      <c r="C609" s="1">
        <v>3988740</v>
      </c>
    </row>
    <row r="610" spans="1:8" x14ac:dyDescent="0.25">
      <c r="A610" t="s">
        <v>15</v>
      </c>
      <c r="B610" s="4">
        <v>42446.476388888892</v>
      </c>
      <c r="C610" s="1">
        <v>4042690</v>
      </c>
      <c r="D610">
        <f>(B610-B604)*1440</f>
        <v>8819.0000000072177</v>
      </c>
      <c r="E610" s="6">
        <f>C610-C604</f>
        <v>102470</v>
      </c>
      <c r="F610" s="7">
        <f>E610/D610</f>
        <v>11.619231205342571</v>
      </c>
    </row>
    <row r="611" spans="1:8" x14ac:dyDescent="0.25">
      <c r="D611">
        <f>D610</f>
        <v>8819.0000000072177</v>
      </c>
      <c r="E611" s="20">
        <f>E610</f>
        <v>102470</v>
      </c>
      <c r="F611" s="21">
        <f>E611/D611</f>
        <v>11.619231205342571</v>
      </c>
      <c r="G611" s="3">
        <f>B610</f>
        <v>42446.476388888892</v>
      </c>
      <c r="H611" s="22">
        <f>E611+H605</f>
        <v>3529310</v>
      </c>
    </row>
    <row r="613" spans="1:8" x14ac:dyDescent="0.25">
      <c r="A613" s="284" t="s">
        <v>97</v>
      </c>
      <c r="B613" s="284"/>
      <c r="C613" s="284"/>
      <c r="D613" s="284"/>
      <c r="E613" s="284"/>
      <c r="F613" s="284"/>
    </row>
    <row r="614" spans="1:8" x14ac:dyDescent="0.25">
      <c r="A614" t="s">
        <v>7</v>
      </c>
      <c r="B614" t="s">
        <v>10</v>
      </c>
      <c r="C614" t="s">
        <v>11</v>
      </c>
      <c r="D614" t="s">
        <v>9</v>
      </c>
      <c r="E614" t="s">
        <v>31</v>
      </c>
      <c r="F614" t="s">
        <v>32</v>
      </c>
    </row>
    <row r="615" spans="1:8" x14ac:dyDescent="0.25">
      <c r="A615" t="s">
        <v>15</v>
      </c>
      <c r="B615" s="4">
        <v>42450.443055555559</v>
      </c>
      <c r="C615" s="1">
        <v>4112810</v>
      </c>
    </row>
    <row r="616" spans="1:8" x14ac:dyDescent="0.25">
      <c r="A616" t="s">
        <v>15</v>
      </c>
      <c r="B616" s="4">
        <v>42453.62222222222</v>
      </c>
      <c r="C616" s="1">
        <v>4158250</v>
      </c>
      <c r="D616">
        <f>(B616-B610)*1440</f>
        <v>10289.999999993015</v>
      </c>
      <c r="E616" s="6">
        <f>C616-C610</f>
        <v>115560</v>
      </c>
      <c r="F616" s="7">
        <f>E616/D616</f>
        <v>11.230320699716078</v>
      </c>
    </row>
    <row r="617" spans="1:8" x14ac:dyDescent="0.25">
      <c r="D617">
        <f>D616</f>
        <v>10289.999999993015</v>
      </c>
      <c r="E617" s="20">
        <f>E616</f>
        <v>115560</v>
      </c>
      <c r="F617" s="21">
        <f>E617/D617</f>
        <v>11.230320699716078</v>
      </c>
      <c r="G617" s="3">
        <f>B616</f>
        <v>42453.62222222222</v>
      </c>
      <c r="H617" s="22">
        <f>E617+H611</f>
        <v>3644870</v>
      </c>
    </row>
    <row r="619" spans="1:8" x14ac:dyDescent="0.25">
      <c r="A619" s="284" t="s">
        <v>98</v>
      </c>
      <c r="B619" s="284"/>
      <c r="C619" s="284"/>
      <c r="D619" s="284"/>
      <c r="E619" s="284"/>
      <c r="F619" s="284"/>
    </row>
    <row r="620" spans="1:8" x14ac:dyDescent="0.25">
      <c r="A620" t="s">
        <v>7</v>
      </c>
      <c r="B620" t="s">
        <v>10</v>
      </c>
      <c r="C620" t="s">
        <v>11</v>
      </c>
      <c r="D620" t="s">
        <v>9</v>
      </c>
      <c r="E620" t="s">
        <v>31</v>
      </c>
      <c r="F620" t="s">
        <v>32</v>
      </c>
    </row>
    <row r="621" spans="1:8" x14ac:dyDescent="0.25">
      <c r="A621" t="s">
        <v>15</v>
      </c>
      <c r="B621" s="4">
        <v>42457.673611111109</v>
      </c>
      <c r="C621" s="1">
        <v>4195890</v>
      </c>
    </row>
    <row r="622" spans="1:8" x14ac:dyDescent="0.25">
      <c r="A622" t="s">
        <v>15</v>
      </c>
      <c r="B622" s="4">
        <v>42459.449305555558</v>
      </c>
      <c r="C622" s="1">
        <v>4232730</v>
      </c>
      <c r="D622">
        <f>(B622-B616)*1440</f>
        <v>8391.0000000055879</v>
      </c>
      <c r="E622" s="6">
        <f>C622-C616</f>
        <v>74480</v>
      </c>
      <c r="F622" s="7">
        <f>E622/D622</f>
        <v>8.8761768561494936</v>
      </c>
    </row>
    <row r="623" spans="1:8" x14ac:dyDescent="0.25">
      <c r="D623">
        <f>D622</f>
        <v>8391.0000000055879</v>
      </c>
      <c r="E623" s="20">
        <f>E622</f>
        <v>74480</v>
      </c>
      <c r="F623" s="21">
        <f>E623/D623</f>
        <v>8.8761768561494936</v>
      </c>
      <c r="G623" s="3">
        <f>B622</f>
        <v>42459.449305555558</v>
      </c>
      <c r="H623" s="22">
        <f>E623+H617</f>
        <v>3719350</v>
      </c>
    </row>
    <row r="626" spans="2:8" x14ac:dyDescent="0.25">
      <c r="B626" s="43"/>
      <c r="C626" s="28" t="s">
        <v>61</v>
      </c>
      <c r="D626" s="29">
        <f>(B622-B541)*1440</f>
        <v>131044.00000000256</v>
      </c>
      <c r="G626"/>
    </row>
    <row r="627" spans="2:8" x14ac:dyDescent="0.25">
      <c r="B627" s="44"/>
      <c r="C627" s="45" t="s">
        <v>101</v>
      </c>
      <c r="D627" s="51">
        <f>E623+E617+E611+E605+E598+E591+E584+E578+E573+E566+E560+E553</f>
        <v>1124580</v>
      </c>
      <c r="G627"/>
    </row>
    <row r="628" spans="2:8" x14ac:dyDescent="0.25">
      <c r="B628" s="36"/>
      <c r="C628" s="37" t="s">
        <v>102</v>
      </c>
      <c r="D628" s="52">
        <f>D627/D626</f>
        <v>8.5816977503737526</v>
      </c>
      <c r="E628" s="19">
        <f>D627+D545+D466</f>
        <v>3719350</v>
      </c>
      <c r="G628" s="50">
        <f>H623</f>
        <v>3719350</v>
      </c>
      <c r="H628" s="49" t="s">
        <v>72</v>
      </c>
    </row>
  </sheetData>
  <mergeCells count="85">
    <mergeCell ref="A493:F493"/>
    <mergeCell ref="A498:F498"/>
    <mergeCell ref="A527:F527"/>
    <mergeCell ref="A533:F533"/>
    <mergeCell ref="A538:F538"/>
    <mergeCell ref="A510:F510"/>
    <mergeCell ref="A515:F515"/>
    <mergeCell ref="A521:F521"/>
    <mergeCell ref="A504:F504"/>
    <mergeCell ref="A469:F469"/>
    <mergeCell ref="A398:F398"/>
    <mergeCell ref="A404:F404"/>
    <mergeCell ref="A411:F411"/>
    <mergeCell ref="A418:F418"/>
    <mergeCell ref="A425:F425"/>
    <mergeCell ref="A431:F431"/>
    <mergeCell ref="A437:F437"/>
    <mergeCell ref="A442:F442"/>
    <mergeCell ref="A448:F448"/>
    <mergeCell ref="A454:F454"/>
    <mergeCell ref="A459:F459"/>
    <mergeCell ref="A476:F476"/>
    <mergeCell ref="A482:F482"/>
    <mergeCell ref="A487:F487"/>
    <mergeCell ref="A391:F391"/>
    <mergeCell ref="A174:F174"/>
    <mergeCell ref="A183:F183"/>
    <mergeCell ref="A192:F192"/>
    <mergeCell ref="A201:F201"/>
    <mergeCell ref="A210:F210"/>
    <mergeCell ref="A217:F217"/>
    <mergeCell ref="A224:F224"/>
    <mergeCell ref="A369:F369"/>
    <mergeCell ref="A370:F370"/>
    <mergeCell ref="A377:F377"/>
    <mergeCell ref="A384:F384"/>
    <mergeCell ref="A233:F233"/>
    <mergeCell ref="A244:A246"/>
    <mergeCell ref="A247:A249"/>
    <mergeCell ref="A167:F167"/>
    <mergeCell ref="A62:F62"/>
    <mergeCell ref="A69:F69"/>
    <mergeCell ref="A80:F80"/>
    <mergeCell ref="A89:F89"/>
    <mergeCell ref="A98:F98"/>
    <mergeCell ref="A105:F105"/>
    <mergeCell ref="A114:F114"/>
    <mergeCell ref="A123:F123"/>
    <mergeCell ref="A130:F130"/>
    <mergeCell ref="A147:F147"/>
    <mergeCell ref="A158:F158"/>
    <mergeCell ref="A138:A140"/>
    <mergeCell ref="A141:A143"/>
    <mergeCell ref="A53:F53"/>
    <mergeCell ref="A1:F1"/>
    <mergeCell ref="A11:F11"/>
    <mergeCell ref="A22:F22"/>
    <mergeCell ref="A33:F33"/>
    <mergeCell ref="A44:F44"/>
    <mergeCell ref="A548:F548"/>
    <mergeCell ref="A555:F555"/>
    <mergeCell ref="A562:F562"/>
    <mergeCell ref="A568:F568"/>
    <mergeCell ref="A575:F575"/>
    <mergeCell ref="A580:F580"/>
    <mergeCell ref="A586:F586"/>
    <mergeCell ref="A593:F593"/>
    <mergeCell ref="A600:F600"/>
    <mergeCell ref="A607:F607"/>
    <mergeCell ref="A613:F613"/>
    <mergeCell ref="A619:F619"/>
    <mergeCell ref="A254:F254"/>
    <mergeCell ref="A260:F260"/>
    <mergeCell ref="A270:F270"/>
    <mergeCell ref="A280:F280"/>
    <mergeCell ref="A290:F290"/>
    <mergeCell ref="A296:F296"/>
    <mergeCell ref="A304:F304"/>
    <mergeCell ref="A314:F314"/>
    <mergeCell ref="A324:F324"/>
    <mergeCell ref="A334:F334"/>
    <mergeCell ref="A342:F342"/>
    <mergeCell ref="A350:F350"/>
    <mergeCell ref="A358:A360"/>
    <mergeCell ref="A361:A363"/>
  </mergeCells>
  <pageMargins left="0.7" right="0.7" top="0.75" bottom="0.75" header="0.3" footer="0.3"/>
  <pageSetup scale="88" fitToHeight="5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17"/>
  <sheetViews>
    <sheetView workbookViewId="0">
      <pane ySplit="4" topLeftCell="A5" activePane="bottomLeft" state="frozen"/>
      <selection pane="bottomLeft" activeCell="J25" sqref="J25"/>
    </sheetView>
  </sheetViews>
  <sheetFormatPr defaultRowHeight="15" x14ac:dyDescent="0.25"/>
  <cols>
    <col min="1" max="1" width="3.5703125" customWidth="1"/>
    <col min="3" max="3" width="9.140625" style="73"/>
    <col min="4" max="4" width="16.7109375" bestFit="1" customWidth="1"/>
    <col min="5" max="5" width="10.5703125" style="73" bestFit="1" customWidth="1"/>
    <col min="6" max="6" width="11.140625" style="73" customWidth="1"/>
    <col min="7" max="7" width="11.28515625" style="73" bestFit="1" customWidth="1"/>
    <col min="8" max="8" width="9.85546875" style="73" bestFit="1" customWidth="1"/>
    <col min="9" max="9" width="12.7109375" style="73" customWidth="1"/>
    <col min="10" max="11" width="17.42578125" style="78" customWidth="1"/>
    <col min="12" max="12" width="13" style="82" customWidth="1"/>
    <col min="13" max="13" width="12.140625" style="82" customWidth="1"/>
    <col min="14" max="14" width="17" style="82" customWidth="1"/>
  </cols>
  <sheetData>
    <row r="1" spans="2:16" x14ac:dyDescent="0.25">
      <c r="D1" s="4"/>
      <c r="E1" s="95"/>
      <c r="G1" s="76"/>
      <c r="H1" s="77"/>
      <c r="I1" s="39"/>
      <c r="L1" s="84"/>
    </row>
    <row r="2" spans="2:16" s="13" customFormat="1" x14ac:dyDescent="0.25">
      <c r="B2" s="90" t="s">
        <v>117</v>
      </c>
      <c r="D2" s="91"/>
      <c r="E2" s="79"/>
      <c r="F2" s="79"/>
      <c r="G2" s="79"/>
      <c r="H2" s="79"/>
      <c r="I2" s="40"/>
      <c r="J2" s="80"/>
      <c r="K2" s="80"/>
      <c r="L2" s="92"/>
      <c r="M2" s="92"/>
      <c r="N2" s="92"/>
    </row>
    <row r="3" spans="2:16" ht="15.75" thickBot="1" x14ac:dyDescent="0.3">
      <c r="B3" s="71"/>
      <c r="C3" s="71"/>
      <c r="D3" s="71"/>
      <c r="I3" s="39"/>
    </row>
    <row r="4" spans="2:16" s="81" customFormat="1" ht="30" customHeight="1" thickBot="1" x14ac:dyDescent="0.3">
      <c r="B4" s="93" t="s">
        <v>111</v>
      </c>
      <c r="C4" s="96" t="s">
        <v>103</v>
      </c>
      <c r="D4" s="97" t="s">
        <v>10</v>
      </c>
      <c r="E4" s="98" t="s">
        <v>11</v>
      </c>
      <c r="F4" s="99" t="s">
        <v>108</v>
      </c>
      <c r="G4" s="99" t="s">
        <v>104</v>
      </c>
      <c r="H4" s="99" t="s">
        <v>105</v>
      </c>
      <c r="I4" s="100" t="s">
        <v>106</v>
      </c>
      <c r="J4" s="190" t="s">
        <v>107</v>
      </c>
      <c r="K4" s="101" t="s">
        <v>113</v>
      </c>
      <c r="L4" s="94" t="s">
        <v>109</v>
      </c>
      <c r="M4" s="94" t="s">
        <v>110</v>
      </c>
      <c r="N4" s="83"/>
    </row>
    <row r="5" spans="2:16" x14ac:dyDescent="0.25">
      <c r="B5" s="297" t="s">
        <v>112</v>
      </c>
      <c r="C5" s="289" t="s">
        <v>30</v>
      </c>
      <c r="D5" s="102">
        <v>42170.663194444445</v>
      </c>
      <c r="E5" s="103">
        <v>513380</v>
      </c>
      <c r="F5" s="104"/>
      <c r="G5" s="104"/>
      <c r="H5" s="104"/>
      <c r="I5" s="105"/>
      <c r="J5" s="191"/>
      <c r="K5" s="106"/>
      <c r="L5" s="85"/>
      <c r="M5" s="85"/>
    </row>
    <row r="6" spans="2:16" x14ac:dyDescent="0.25">
      <c r="B6" s="298"/>
      <c r="C6" s="296"/>
      <c r="D6" s="107">
        <v>42174.520833333336</v>
      </c>
      <c r="E6" s="108">
        <v>513620</v>
      </c>
      <c r="F6" s="109"/>
      <c r="G6" s="109"/>
      <c r="H6" s="109"/>
      <c r="I6" s="110"/>
      <c r="J6" s="192"/>
      <c r="K6" s="111"/>
      <c r="L6" s="86"/>
      <c r="M6" s="86"/>
    </row>
    <row r="7" spans="2:16" x14ac:dyDescent="0.25">
      <c r="B7" s="298"/>
      <c r="C7" s="296"/>
      <c r="D7" s="107">
        <v>42174.659722222219</v>
      </c>
      <c r="E7" s="108">
        <v>513620</v>
      </c>
      <c r="F7" s="109"/>
      <c r="G7" s="109"/>
      <c r="H7" s="109"/>
      <c r="I7" s="110"/>
      <c r="J7" s="192"/>
      <c r="K7" s="111"/>
      <c r="L7" s="86"/>
      <c r="M7" s="86"/>
      <c r="O7" s="13"/>
      <c r="P7" s="13"/>
    </row>
    <row r="8" spans="2:16" ht="15.75" thickBot="1" x14ac:dyDescent="0.3">
      <c r="B8" s="298"/>
      <c r="C8" s="290"/>
      <c r="D8" s="112">
        <v>42175.422222222223</v>
      </c>
      <c r="E8" s="113">
        <v>527830</v>
      </c>
      <c r="F8" s="114">
        <f>(D8-D5)*1440</f>
        <v>6853.0000000004657</v>
      </c>
      <c r="G8" s="115">
        <f>E8-E5</f>
        <v>14450</v>
      </c>
      <c r="H8" s="116">
        <f>G8/F8</f>
        <v>2.1085655917115158</v>
      </c>
      <c r="I8" s="117">
        <v>42170</v>
      </c>
      <c r="J8" s="193">
        <f>G8</f>
        <v>14450</v>
      </c>
      <c r="K8" s="111">
        <f>G8</f>
        <v>14450</v>
      </c>
      <c r="L8" s="86"/>
      <c r="M8" s="86"/>
      <c r="O8" s="13"/>
      <c r="P8" s="13"/>
    </row>
    <row r="9" spans="2:16" x14ac:dyDescent="0.25">
      <c r="B9" s="298"/>
      <c r="C9" s="289" t="s">
        <v>33</v>
      </c>
      <c r="D9" s="102">
        <v>42177.546527777777</v>
      </c>
      <c r="E9" s="119">
        <v>565820</v>
      </c>
      <c r="F9" s="104"/>
      <c r="G9" s="104"/>
      <c r="H9" s="104"/>
      <c r="I9" s="105"/>
      <c r="J9" s="191"/>
      <c r="K9" s="106"/>
      <c r="L9" s="86"/>
      <c r="M9" s="86"/>
      <c r="O9" s="13"/>
      <c r="P9" s="13"/>
    </row>
    <row r="10" spans="2:16" x14ac:dyDescent="0.25">
      <c r="B10" s="298"/>
      <c r="C10" s="296"/>
      <c r="D10" s="107">
        <v>42178.606944444444</v>
      </c>
      <c r="E10" s="108">
        <v>575850</v>
      </c>
      <c r="F10" s="109"/>
      <c r="G10" s="109"/>
      <c r="H10" s="109"/>
      <c r="I10" s="110"/>
      <c r="J10" s="192"/>
      <c r="K10" s="111"/>
      <c r="L10" s="86"/>
      <c r="M10" s="86"/>
      <c r="O10" s="176"/>
      <c r="P10" s="176"/>
    </row>
    <row r="11" spans="2:16" x14ac:dyDescent="0.25">
      <c r="B11" s="298"/>
      <c r="C11" s="296"/>
      <c r="D11" s="107">
        <v>42179.434027777781</v>
      </c>
      <c r="E11" s="108">
        <v>585590</v>
      </c>
      <c r="F11" s="109"/>
      <c r="G11" s="109"/>
      <c r="H11" s="109"/>
      <c r="I11" s="110"/>
      <c r="J11" s="192"/>
      <c r="K11" s="111"/>
      <c r="L11" s="86"/>
      <c r="M11" s="86"/>
      <c r="O11" s="13"/>
      <c r="P11" s="13"/>
    </row>
    <row r="12" spans="2:16" ht="15.75" thickBot="1" x14ac:dyDescent="0.3">
      <c r="B12" s="298"/>
      <c r="C12" s="290"/>
      <c r="D12" s="112">
        <v>42183.834027777775</v>
      </c>
      <c r="E12" s="113">
        <v>622570</v>
      </c>
      <c r="F12" s="114">
        <f>(D12-D8)*1440</f>
        <v>12112.999999994645</v>
      </c>
      <c r="G12" s="115">
        <f>E12-E8</f>
        <v>94740</v>
      </c>
      <c r="H12" s="116">
        <f>G12/F12</f>
        <v>7.8213489639265159</v>
      </c>
      <c r="I12" s="117">
        <f>D9</f>
        <v>42177.546527777777</v>
      </c>
      <c r="J12" s="193">
        <f>G12+J8</f>
        <v>109190</v>
      </c>
      <c r="K12" s="118">
        <f>G12+G8</f>
        <v>109190</v>
      </c>
      <c r="L12" s="86"/>
      <c r="M12" s="86"/>
    </row>
    <row r="13" spans="2:16" x14ac:dyDescent="0.25">
      <c r="B13" s="298"/>
      <c r="C13" s="289" t="s">
        <v>34</v>
      </c>
      <c r="D13" s="102">
        <v>42184.725694444445</v>
      </c>
      <c r="E13" s="119">
        <v>637020</v>
      </c>
      <c r="F13" s="104"/>
      <c r="G13" s="104"/>
      <c r="H13" s="104"/>
      <c r="I13" s="105"/>
      <c r="J13" s="191"/>
      <c r="K13" s="111"/>
      <c r="L13" s="86"/>
      <c r="M13" s="86"/>
    </row>
    <row r="14" spans="2:16" x14ac:dyDescent="0.25">
      <c r="B14" s="298"/>
      <c r="C14" s="296"/>
      <c r="D14" s="107">
        <v>42185.679861111108</v>
      </c>
      <c r="E14" s="108">
        <v>654310</v>
      </c>
      <c r="F14" s="109"/>
      <c r="G14" s="109"/>
      <c r="H14" s="109"/>
      <c r="I14" s="110"/>
      <c r="J14" s="192"/>
      <c r="K14" s="111"/>
      <c r="L14" s="86"/>
      <c r="M14" s="86"/>
    </row>
    <row r="15" spans="2:16" x14ac:dyDescent="0.25">
      <c r="B15" s="298"/>
      <c r="C15" s="296"/>
      <c r="D15" s="107">
        <v>42186.447916666664</v>
      </c>
      <c r="E15" s="108">
        <v>667260</v>
      </c>
      <c r="F15" s="109"/>
      <c r="G15" s="109"/>
      <c r="H15" s="109"/>
      <c r="I15" s="110"/>
      <c r="J15" s="192"/>
      <c r="K15" s="111"/>
      <c r="L15" s="86"/>
      <c r="M15" s="86"/>
    </row>
    <row r="16" spans="2:16" ht="15.75" thickBot="1" x14ac:dyDescent="0.3">
      <c r="B16" s="298"/>
      <c r="C16" s="290"/>
      <c r="D16" s="112">
        <v>42187.666666666664</v>
      </c>
      <c r="E16" s="113">
        <v>684660</v>
      </c>
      <c r="F16" s="114">
        <f>(D16-D12)*1440</f>
        <v>5519.0000000002328</v>
      </c>
      <c r="G16" s="115">
        <f>E16-E12</f>
        <v>62090</v>
      </c>
      <c r="H16" s="116">
        <f>G16/F16</f>
        <v>11.250226490305741</v>
      </c>
      <c r="I16" s="117">
        <f>D13</f>
        <v>42184.725694444445</v>
      </c>
      <c r="J16" s="193">
        <f>G16+J12</f>
        <v>171280</v>
      </c>
      <c r="K16" s="111">
        <f>G16+K12</f>
        <v>171280</v>
      </c>
      <c r="L16" s="86"/>
      <c r="M16" s="86"/>
    </row>
    <row r="17" spans="2:13" x14ac:dyDescent="0.25">
      <c r="B17" s="298"/>
      <c r="C17" s="289" t="s">
        <v>35</v>
      </c>
      <c r="D17" s="102">
        <v>42198.833333333336</v>
      </c>
      <c r="E17" s="119">
        <v>684670</v>
      </c>
      <c r="F17" s="104"/>
      <c r="G17" s="104"/>
      <c r="H17" s="132"/>
      <c r="I17" s="105"/>
      <c r="J17" s="191"/>
      <c r="K17" s="106"/>
      <c r="L17" s="86"/>
      <c r="M17" s="86"/>
    </row>
    <row r="18" spans="2:13" x14ac:dyDescent="0.25">
      <c r="B18" s="298"/>
      <c r="C18" s="296"/>
      <c r="D18" s="107">
        <v>42200.711805555555</v>
      </c>
      <c r="E18" s="108">
        <v>708230</v>
      </c>
      <c r="F18" s="109"/>
      <c r="G18" s="109"/>
      <c r="H18" s="109"/>
      <c r="I18" s="110"/>
      <c r="J18" s="192"/>
      <c r="K18" s="111"/>
      <c r="L18" s="86"/>
      <c r="M18" s="86"/>
    </row>
    <row r="19" spans="2:13" x14ac:dyDescent="0.25">
      <c r="B19" s="298"/>
      <c r="C19" s="296"/>
      <c r="D19" s="107">
        <v>42202.697916666664</v>
      </c>
      <c r="E19" s="108">
        <v>708230</v>
      </c>
      <c r="F19" s="109"/>
      <c r="G19" s="109"/>
      <c r="H19" s="109"/>
      <c r="I19" s="110"/>
      <c r="J19" s="192"/>
      <c r="K19" s="111"/>
      <c r="L19" s="86"/>
      <c r="M19" s="86"/>
    </row>
    <row r="20" spans="2:13" ht="15.75" thickBot="1" x14ac:dyDescent="0.3">
      <c r="B20" s="298"/>
      <c r="C20" s="290"/>
      <c r="D20" s="112">
        <v>42204.736111111109</v>
      </c>
      <c r="E20" s="113">
        <v>737420</v>
      </c>
      <c r="F20" s="114">
        <f>(D20-D16)*1440</f>
        <v>24580.000000001164</v>
      </c>
      <c r="G20" s="115">
        <f>E20-E16</f>
        <v>52760</v>
      </c>
      <c r="H20" s="116">
        <f>G20/F20</f>
        <v>2.1464605370218672</v>
      </c>
      <c r="I20" s="117">
        <f>D17</f>
        <v>42198.833333333336</v>
      </c>
      <c r="J20" s="193">
        <f>G20+J16</f>
        <v>224040</v>
      </c>
      <c r="K20" s="118">
        <f>G20+K16</f>
        <v>224040</v>
      </c>
      <c r="L20" s="86"/>
      <c r="M20" s="86"/>
    </row>
    <row r="21" spans="2:13" x14ac:dyDescent="0.25">
      <c r="B21" s="298"/>
      <c r="C21" s="289" t="s">
        <v>36</v>
      </c>
      <c r="D21" s="102">
        <v>42205.372916666667</v>
      </c>
      <c r="E21" s="119">
        <v>747640</v>
      </c>
      <c r="F21" s="104"/>
      <c r="G21" s="104"/>
      <c r="H21" s="104"/>
      <c r="I21" s="105"/>
      <c r="J21" s="191"/>
      <c r="K21" s="111"/>
      <c r="L21" s="86"/>
      <c r="M21" s="86"/>
    </row>
    <row r="22" spans="2:13" x14ac:dyDescent="0.25">
      <c r="B22" s="298"/>
      <c r="C22" s="296"/>
      <c r="D22" s="107">
        <v>42207.621527777781</v>
      </c>
      <c r="E22" s="108">
        <v>756320</v>
      </c>
      <c r="F22" s="109"/>
      <c r="G22" s="109"/>
      <c r="H22" s="109"/>
      <c r="I22" s="110"/>
      <c r="J22" s="192"/>
      <c r="K22" s="111"/>
      <c r="L22" s="86"/>
      <c r="M22" s="86"/>
    </row>
    <row r="23" spans="2:13" ht="15.75" thickBot="1" x14ac:dyDescent="0.3">
      <c r="B23" s="298"/>
      <c r="C23" s="290"/>
      <c r="D23" s="112">
        <v>42209.45208333333</v>
      </c>
      <c r="E23" s="113">
        <v>775840</v>
      </c>
      <c r="F23" s="114">
        <f>(D23-D20)*1440</f>
        <v>6790.9999999974389</v>
      </c>
      <c r="G23" s="115">
        <f>E23-E20</f>
        <v>38420</v>
      </c>
      <c r="H23" s="116">
        <f>G23/F23</f>
        <v>5.6574878515703855</v>
      </c>
      <c r="I23" s="117">
        <f>D21</f>
        <v>42205.372916666667</v>
      </c>
      <c r="J23" s="193">
        <f>G23+J20</f>
        <v>262460</v>
      </c>
      <c r="K23" s="111">
        <f>G23+K20</f>
        <v>262460</v>
      </c>
      <c r="L23" s="86"/>
      <c r="M23" s="86"/>
    </row>
    <row r="24" spans="2:13" x14ac:dyDescent="0.25">
      <c r="B24" s="298"/>
      <c r="C24" s="289" t="s">
        <v>37</v>
      </c>
      <c r="D24" s="102">
        <v>42212.415277777778</v>
      </c>
      <c r="E24" s="119">
        <v>809720</v>
      </c>
      <c r="F24" s="104"/>
      <c r="G24" s="104"/>
      <c r="H24" s="104"/>
      <c r="I24" s="105"/>
      <c r="J24" s="191"/>
      <c r="K24" s="106"/>
      <c r="L24" s="86"/>
      <c r="M24" s="86"/>
    </row>
    <row r="25" spans="2:13" x14ac:dyDescent="0.25">
      <c r="B25" s="298"/>
      <c r="C25" s="296"/>
      <c r="D25" s="107">
        <v>42214.590277777781</v>
      </c>
      <c r="E25" s="108">
        <v>823630</v>
      </c>
      <c r="F25" s="109"/>
      <c r="G25" s="109"/>
      <c r="H25" s="109"/>
      <c r="I25" s="110"/>
      <c r="J25" s="192"/>
      <c r="K25" s="111"/>
      <c r="L25" s="86"/>
      <c r="M25" s="86"/>
    </row>
    <row r="26" spans="2:13" x14ac:dyDescent="0.25">
      <c r="B26" s="298"/>
      <c r="C26" s="296"/>
      <c r="D26" s="107">
        <v>42215.615972222222</v>
      </c>
      <c r="E26" s="108">
        <v>826110</v>
      </c>
      <c r="F26" s="109"/>
      <c r="G26" s="109"/>
      <c r="H26" s="109"/>
      <c r="I26" s="110"/>
      <c r="J26" s="192"/>
      <c r="K26" s="111"/>
      <c r="L26" s="86"/>
      <c r="M26" s="86"/>
    </row>
    <row r="27" spans="2:13" ht="15.75" thickBot="1" x14ac:dyDescent="0.3">
      <c r="B27" s="298"/>
      <c r="C27" s="290"/>
      <c r="D27" s="112">
        <v>42216.578472222223</v>
      </c>
      <c r="E27" s="113">
        <v>826110</v>
      </c>
      <c r="F27" s="114">
        <f>(D27-D23)*1440</f>
        <v>10262.000000006519</v>
      </c>
      <c r="G27" s="115">
        <f>E27-E23</f>
        <v>50270</v>
      </c>
      <c r="H27" s="116">
        <f>G27/F27</f>
        <v>4.8986552328949582</v>
      </c>
      <c r="I27" s="117">
        <f>D24</f>
        <v>42212.415277777778</v>
      </c>
      <c r="J27" s="193">
        <f>G27+J23</f>
        <v>312730</v>
      </c>
      <c r="K27" s="118">
        <f>G27+K23</f>
        <v>312730</v>
      </c>
      <c r="L27" s="86"/>
      <c r="M27" s="86"/>
    </row>
    <row r="28" spans="2:13" x14ac:dyDescent="0.25">
      <c r="B28" s="298"/>
      <c r="C28" s="289" t="s">
        <v>38</v>
      </c>
      <c r="D28" s="102">
        <v>42219.459027777775</v>
      </c>
      <c r="E28" s="119">
        <v>836300</v>
      </c>
      <c r="F28" s="104"/>
      <c r="G28" s="104"/>
      <c r="H28" s="104"/>
      <c r="I28" s="105"/>
      <c r="J28" s="191"/>
      <c r="K28" s="111"/>
      <c r="L28" s="86"/>
      <c r="M28" s="86"/>
    </row>
    <row r="29" spans="2:13" x14ac:dyDescent="0.25">
      <c r="B29" s="298"/>
      <c r="C29" s="296"/>
      <c r="D29" s="107">
        <v>42221.416666666664</v>
      </c>
      <c r="E29" s="108">
        <v>846720</v>
      </c>
      <c r="F29" s="109"/>
      <c r="G29" s="109"/>
      <c r="H29" s="109"/>
      <c r="I29" s="110"/>
      <c r="J29" s="192"/>
      <c r="K29" s="111"/>
      <c r="L29" s="86"/>
      <c r="M29" s="86"/>
    </row>
    <row r="30" spans="2:13" x14ac:dyDescent="0.25">
      <c r="B30" s="298"/>
      <c r="C30" s="296"/>
      <c r="D30" s="107">
        <v>42223.390972222223</v>
      </c>
      <c r="E30" s="108">
        <v>855840</v>
      </c>
      <c r="F30" s="109"/>
      <c r="G30" s="120"/>
      <c r="H30" s="121"/>
      <c r="I30" s="110"/>
      <c r="J30" s="192"/>
      <c r="K30" s="111"/>
      <c r="L30" s="86"/>
      <c r="M30" s="86"/>
    </row>
    <row r="31" spans="2:13" ht="15.75" thickBot="1" x14ac:dyDescent="0.3">
      <c r="B31" s="298"/>
      <c r="C31" s="290"/>
      <c r="D31" s="112">
        <v>42224.384027777778</v>
      </c>
      <c r="E31" s="113">
        <v>861530</v>
      </c>
      <c r="F31" s="114">
        <f>(D31-D27)*1440</f>
        <v>11239.999999998836</v>
      </c>
      <c r="G31" s="115">
        <f>E31-E27</f>
        <v>35420</v>
      </c>
      <c r="H31" s="116">
        <f>G31/F31</f>
        <v>3.1512455516017499</v>
      </c>
      <c r="I31" s="117">
        <f>D28</f>
        <v>42219.459027777775</v>
      </c>
      <c r="J31" s="193">
        <f>G31+J27</f>
        <v>348150</v>
      </c>
      <c r="K31" s="111">
        <f>G31+K27</f>
        <v>348150</v>
      </c>
      <c r="L31" s="86"/>
      <c r="M31" s="86"/>
    </row>
    <row r="32" spans="2:13" x14ac:dyDescent="0.25">
      <c r="B32" s="298"/>
      <c r="C32" s="289" t="s">
        <v>39</v>
      </c>
      <c r="D32" s="102">
        <v>42226.576388888891</v>
      </c>
      <c r="E32" s="119">
        <v>879500</v>
      </c>
      <c r="F32" s="104"/>
      <c r="G32" s="104"/>
      <c r="H32" s="104"/>
      <c r="I32" s="105"/>
      <c r="J32" s="191"/>
      <c r="K32" s="106"/>
      <c r="L32" s="86"/>
      <c r="M32" s="86"/>
    </row>
    <row r="33" spans="2:13" x14ac:dyDescent="0.25">
      <c r="B33" s="298"/>
      <c r="C33" s="296"/>
      <c r="D33" s="107">
        <v>42228.347222222219</v>
      </c>
      <c r="E33" s="108">
        <v>914730</v>
      </c>
      <c r="F33" s="109"/>
      <c r="G33" s="109"/>
      <c r="H33" s="109"/>
      <c r="I33" s="110"/>
      <c r="J33" s="192"/>
      <c r="K33" s="111"/>
      <c r="L33" s="86"/>
      <c r="M33" s="86"/>
    </row>
    <row r="34" spans="2:13" x14ac:dyDescent="0.25">
      <c r="B34" s="298"/>
      <c r="C34" s="296"/>
      <c r="D34" s="107">
        <v>42229.380555555559</v>
      </c>
      <c r="E34" s="108">
        <v>926130</v>
      </c>
      <c r="F34" s="109"/>
      <c r="G34" s="109"/>
      <c r="H34" s="109"/>
      <c r="I34" s="110"/>
      <c r="J34" s="192"/>
      <c r="K34" s="111"/>
      <c r="L34" s="86"/>
      <c r="M34" s="86"/>
    </row>
    <row r="35" spans="2:13" ht="15.75" thickBot="1" x14ac:dyDescent="0.3">
      <c r="B35" s="298"/>
      <c r="C35" s="290"/>
      <c r="D35" s="112">
        <v>42230.441666666666</v>
      </c>
      <c r="E35" s="113">
        <v>946610</v>
      </c>
      <c r="F35" s="114">
        <f>(D35-D31)*1440</f>
        <v>8722.9999999981374</v>
      </c>
      <c r="G35" s="115">
        <f>E35-E31</f>
        <v>85080</v>
      </c>
      <c r="H35" s="116">
        <f>G35/F35</f>
        <v>9.753525163363312</v>
      </c>
      <c r="I35" s="117">
        <f>D32</f>
        <v>42226.576388888891</v>
      </c>
      <c r="J35" s="193">
        <f>G35+J31</f>
        <v>433230</v>
      </c>
      <c r="K35" s="118">
        <f>G35+K31</f>
        <v>433230</v>
      </c>
      <c r="L35" s="86"/>
      <c r="M35" s="86"/>
    </row>
    <row r="36" spans="2:13" x14ac:dyDescent="0.25">
      <c r="B36" s="298"/>
      <c r="C36" s="289" t="s">
        <v>40</v>
      </c>
      <c r="D36" s="102">
        <v>42233.417361111111</v>
      </c>
      <c r="E36" s="119">
        <v>996670</v>
      </c>
      <c r="F36" s="104"/>
      <c r="G36" s="104"/>
      <c r="H36" s="104"/>
      <c r="I36" s="105"/>
      <c r="J36" s="191"/>
      <c r="K36" s="111"/>
      <c r="L36" s="86"/>
      <c r="M36" s="86"/>
    </row>
    <row r="37" spans="2:13" x14ac:dyDescent="0.25">
      <c r="B37" s="298"/>
      <c r="C37" s="296"/>
      <c r="D37" s="107">
        <v>42235.556944444441</v>
      </c>
      <c r="E37" s="108">
        <v>1029590</v>
      </c>
      <c r="F37" s="109"/>
      <c r="G37" s="109"/>
      <c r="H37" s="109"/>
      <c r="I37" s="110"/>
      <c r="J37" s="192"/>
      <c r="K37" s="111"/>
      <c r="L37" s="86"/>
      <c r="M37" s="86"/>
    </row>
    <row r="38" spans="2:13" ht="15.75" thickBot="1" x14ac:dyDescent="0.3">
      <c r="B38" s="298"/>
      <c r="C38" s="290"/>
      <c r="D38" s="112">
        <v>42237.552083333336</v>
      </c>
      <c r="E38" s="113">
        <v>1048650</v>
      </c>
      <c r="F38" s="114">
        <f>(D38-D35)*1440</f>
        <v>10239.000000004889</v>
      </c>
      <c r="G38" s="115">
        <f>E38-E35</f>
        <v>102040</v>
      </c>
      <c r="H38" s="116">
        <f>G38/F38</f>
        <v>9.9658169743091385</v>
      </c>
      <c r="I38" s="117">
        <f>D36</f>
        <v>42233.417361111111</v>
      </c>
      <c r="J38" s="193">
        <f>G38+J35</f>
        <v>535270</v>
      </c>
      <c r="K38" s="111">
        <f>G38+K35</f>
        <v>535270</v>
      </c>
      <c r="L38" s="86"/>
      <c r="M38" s="86"/>
    </row>
    <row r="39" spans="2:13" x14ac:dyDescent="0.25">
      <c r="B39" s="298"/>
      <c r="C39" s="289" t="s">
        <v>41</v>
      </c>
      <c r="D39" s="102">
        <v>42240.6875</v>
      </c>
      <c r="E39" s="119">
        <v>1098640</v>
      </c>
      <c r="F39" s="104"/>
      <c r="G39" s="104"/>
      <c r="H39" s="104"/>
      <c r="I39" s="104"/>
      <c r="J39" s="191"/>
      <c r="K39" s="106"/>
      <c r="L39" s="86"/>
      <c r="M39" s="86"/>
    </row>
    <row r="40" spans="2:13" x14ac:dyDescent="0.25">
      <c r="B40" s="298"/>
      <c r="C40" s="296"/>
      <c r="D40" s="107">
        <v>42242.32708333333</v>
      </c>
      <c r="E40" s="108">
        <v>1071410</v>
      </c>
      <c r="F40" s="109"/>
      <c r="G40" s="109"/>
      <c r="H40" s="109"/>
      <c r="I40" s="109"/>
      <c r="J40" s="192"/>
      <c r="K40" s="111"/>
      <c r="L40" s="86"/>
      <c r="M40" s="86"/>
    </row>
    <row r="41" spans="2:13" ht="15.75" thickBot="1" x14ac:dyDescent="0.3">
      <c r="B41" s="298"/>
      <c r="C41" s="290"/>
      <c r="D41" s="112">
        <v>42244.326388888891</v>
      </c>
      <c r="E41" s="113">
        <v>1116060</v>
      </c>
      <c r="F41" s="114">
        <f>(D41-D38)*1440</f>
        <v>9754.9999999988358</v>
      </c>
      <c r="G41" s="115">
        <f>E41-E38</f>
        <v>67410</v>
      </c>
      <c r="H41" s="116">
        <f>G41/F41</f>
        <v>6.9103024090218392</v>
      </c>
      <c r="I41" s="117">
        <f>D39</f>
        <v>42240.6875</v>
      </c>
      <c r="J41" s="193">
        <f>G41+J38</f>
        <v>602680</v>
      </c>
      <c r="K41" s="118">
        <f>G41+K38</f>
        <v>602680</v>
      </c>
      <c r="L41" s="86"/>
      <c r="M41" s="86"/>
    </row>
    <row r="42" spans="2:13" x14ac:dyDescent="0.25">
      <c r="B42" s="298"/>
      <c r="C42" s="289" t="s">
        <v>42</v>
      </c>
      <c r="D42" s="102">
        <v>42249.329861111109</v>
      </c>
      <c r="E42" s="119">
        <v>1207850</v>
      </c>
      <c r="F42" s="104"/>
      <c r="G42" s="104"/>
      <c r="H42" s="104"/>
      <c r="I42" s="104"/>
      <c r="J42" s="191"/>
      <c r="K42" s="111"/>
      <c r="L42" s="86"/>
      <c r="M42" s="86"/>
    </row>
    <row r="43" spans="2:13" ht="15.75" thickBot="1" x14ac:dyDescent="0.3">
      <c r="B43" s="298"/>
      <c r="C43" s="290"/>
      <c r="D43" s="112">
        <v>42251.366666666669</v>
      </c>
      <c r="E43" s="113">
        <v>1238630</v>
      </c>
      <c r="F43" s="114">
        <f>(D43-D41)*1440</f>
        <v>10138.000000000466</v>
      </c>
      <c r="G43" s="115">
        <f>E43-E41</f>
        <v>122570</v>
      </c>
      <c r="H43" s="116">
        <f>G43/F43</f>
        <v>12.090155849279382</v>
      </c>
      <c r="I43" s="117">
        <f>D42</f>
        <v>42249.329861111109</v>
      </c>
      <c r="J43" s="193">
        <f>G43+J41</f>
        <v>725250</v>
      </c>
      <c r="K43" s="111">
        <f>G43+K41</f>
        <v>725250</v>
      </c>
      <c r="L43" s="86"/>
      <c r="M43" s="86"/>
    </row>
    <row r="44" spans="2:13" x14ac:dyDescent="0.25">
      <c r="B44" s="298"/>
      <c r="C44" s="289" t="s">
        <v>43</v>
      </c>
      <c r="D44" s="102">
        <v>42254.357638888891</v>
      </c>
      <c r="E44" s="119">
        <v>1269580</v>
      </c>
      <c r="F44" s="104"/>
      <c r="G44" s="104"/>
      <c r="H44" s="104"/>
      <c r="I44" s="104"/>
      <c r="J44" s="191"/>
      <c r="K44" s="106"/>
      <c r="L44" s="86"/>
      <c r="M44" s="86"/>
    </row>
    <row r="45" spans="2:13" x14ac:dyDescent="0.25">
      <c r="B45" s="298"/>
      <c r="C45" s="296"/>
      <c r="D45" s="107">
        <v>42256.354166666664</v>
      </c>
      <c r="E45" s="108">
        <v>1303580</v>
      </c>
      <c r="F45" s="109"/>
      <c r="G45" s="109"/>
      <c r="H45" s="109"/>
      <c r="I45" s="109"/>
      <c r="J45" s="192"/>
      <c r="K45" s="111"/>
      <c r="L45" s="86"/>
      <c r="M45" s="86"/>
    </row>
    <row r="46" spans="2:13" ht="15.75" thickBot="1" x14ac:dyDescent="0.3">
      <c r="B46" s="298"/>
      <c r="C46" s="290"/>
      <c r="D46" s="112">
        <v>42258.34097222222</v>
      </c>
      <c r="E46" s="113">
        <v>1339570</v>
      </c>
      <c r="F46" s="114">
        <f>(D46-D43)*1440</f>
        <v>10042.999999994645</v>
      </c>
      <c r="G46" s="115">
        <f>E46-E43</f>
        <v>100940</v>
      </c>
      <c r="H46" s="116">
        <f>G46/F46</f>
        <v>10.050781638957863</v>
      </c>
      <c r="I46" s="117">
        <f>D44</f>
        <v>42254.357638888891</v>
      </c>
      <c r="J46" s="193">
        <f>G46+J43</f>
        <v>826190</v>
      </c>
      <c r="K46" s="118">
        <f>G46+K43</f>
        <v>826190</v>
      </c>
      <c r="L46" s="86"/>
      <c r="M46" s="86"/>
    </row>
    <row r="47" spans="2:13" x14ac:dyDescent="0.25">
      <c r="B47" s="298"/>
      <c r="C47" s="289" t="s">
        <v>44</v>
      </c>
      <c r="D47" s="102">
        <v>42261.355555555558</v>
      </c>
      <c r="E47" s="119">
        <v>1390770</v>
      </c>
      <c r="F47" s="104"/>
      <c r="G47" s="104"/>
      <c r="H47" s="104"/>
      <c r="I47" s="104"/>
      <c r="J47" s="191"/>
      <c r="K47" s="111"/>
      <c r="L47" s="86"/>
      <c r="M47" s="86"/>
    </row>
    <row r="48" spans="2:13" x14ac:dyDescent="0.25">
      <c r="B48" s="298"/>
      <c r="C48" s="296"/>
      <c r="D48" s="107">
        <v>42263.344444444447</v>
      </c>
      <c r="E48" s="108">
        <v>1424200</v>
      </c>
      <c r="F48" s="109"/>
      <c r="G48" s="109"/>
      <c r="H48" s="109"/>
      <c r="I48" s="109"/>
      <c r="J48" s="192"/>
      <c r="K48" s="111"/>
      <c r="L48" s="86"/>
      <c r="M48" s="86"/>
    </row>
    <row r="49" spans="2:13" ht="15.75" thickBot="1" x14ac:dyDescent="0.3">
      <c r="B49" s="298"/>
      <c r="C49" s="290"/>
      <c r="D49" s="112">
        <v>42265.579861111109</v>
      </c>
      <c r="E49" s="113">
        <v>1429480</v>
      </c>
      <c r="F49" s="114">
        <f>(D49-D46)*1440</f>
        <v>10424.000000000233</v>
      </c>
      <c r="G49" s="115">
        <f>E49-E46</f>
        <v>89910</v>
      </c>
      <c r="H49" s="116">
        <f>G49/F49</f>
        <v>8.6252877973904436</v>
      </c>
      <c r="I49" s="117">
        <f>D47</f>
        <v>42261.355555555558</v>
      </c>
      <c r="J49" s="193">
        <f>G49+J46</f>
        <v>916100</v>
      </c>
      <c r="K49" s="111">
        <f>G49+K46</f>
        <v>916100</v>
      </c>
      <c r="L49" s="86"/>
      <c r="M49" s="86"/>
    </row>
    <row r="50" spans="2:13" x14ac:dyDescent="0.25">
      <c r="B50" s="298"/>
      <c r="C50" s="289" t="s">
        <v>45</v>
      </c>
      <c r="D50" s="102">
        <v>42268.652777777781</v>
      </c>
      <c r="E50" s="119">
        <v>1470420</v>
      </c>
      <c r="F50" s="104"/>
      <c r="G50" s="104"/>
      <c r="H50" s="104"/>
      <c r="I50" s="104"/>
      <c r="J50" s="191"/>
      <c r="K50" s="106"/>
      <c r="L50" s="86"/>
      <c r="M50" s="86"/>
    </row>
    <row r="51" spans="2:13" ht="15.75" thickBot="1" x14ac:dyDescent="0.3">
      <c r="B51" s="298"/>
      <c r="C51" s="290"/>
      <c r="D51" s="112">
        <v>42270.410416666666</v>
      </c>
      <c r="E51" s="113">
        <v>1479790</v>
      </c>
      <c r="F51" s="114">
        <f>(D51-D49)*1440</f>
        <v>6956.0000000009313</v>
      </c>
      <c r="G51" s="115">
        <f>E51-E49</f>
        <v>50310</v>
      </c>
      <c r="H51" s="116">
        <f>G51/F51</f>
        <v>7.2326049453699346</v>
      </c>
      <c r="I51" s="117">
        <f>D50</f>
        <v>42268.652777777781</v>
      </c>
      <c r="J51" s="193">
        <f>G51+J49</f>
        <v>966410</v>
      </c>
      <c r="K51" s="118">
        <f>G51+K49</f>
        <v>966410</v>
      </c>
      <c r="L51" s="86"/>
      <c r="M51" s="86"/>
    </row>
    <row r="52" spans="2:13" x14ac:dyDescent="0.25">
      <c r="B52" s="298"/>
      <c r="C52" s="289" t="s">
        <v>46</v>
      </c>
      <c r="D52" s="102">
        <v>42275.429166666669</v>
      </c>
      <c r="E52" s="119">
        <v>1581900</v>
      </c>
      <c r="F52" s="104"/>
      <c r="G52" s="104"/>
      <c r="H52" s="104"/>
      <c r="I52" s="104"/>
      <c r="J52" s="191"/>
      <c r="K52" s="111"/>
      <c r="L52" s="86"/>
      <c r="M52" s="86"/>
    </row>
    <row r="53" spans="2:13" ht="15.75" thickBot="1" x14ac:dyDescent="0.3">
      <c r="B53" s="299"/>
      <c r="C53" s="290"/>
      <c r="D53" s="112">
        <v>42277.370833333334</v>
      </c>
      <c r="E53" s="113">
        <v>1625300</v>
      </c>
      <c r="F53" s="114">
        <f>(D53-D51)*1440</f>
        <v>10023.000000002794</v>
      </c>
      <c r="G53" s="115">
        <f>E53-E51</f>
        <v>145510</v>
      </c>
      <c r="H53" s="116">
        <f>G53/F53</f>
        <v>14.517609498150199</v>
      </c>
      <c r="I53" s="117">
        <f>D52</f>
        <v>42275.429166666669</v>
      </c>
      <c r="J53" s="193">
        <f>G53+J51</f>
        <v>1111920</v>
      </c>
      <c r="K53" s="118">
        <f>G53+K51</f>
        <v>1111920</v>
      </c>
      <c r="L53" s="87">
        <f>(D53-D5)*1440</f>
        <v>153659.00000000023</v>
      </c>
      <c r="M53" s="88">
        <f>J53/L53</f>
        <v>7.2362829381943028</v>
      </c>
    </row>
    <row r="54" spans="2:13" x14ac:dyDescent="0.25">
      <c r="B54" s="301" t="s">
        <v>114</v>
      </c>
      <c r="C54" s="294" t="s">
        <v>47</v>
      </c>
      <c r="D54" s="133">
        <v>42279.642361111109</v>
      </c>
      <c r="E54" s="134">
        <v>1667620</v>
      </c>
      <c r="F54" s="135"/>
      <c r="G54" s="136"/>
      <c r="H54" s="137"/>
      <c r="I54" s="135"/>
      <c r="J54" s="194"/>
      <c r="K54" s="138"/>
      <c r="L54" s="139"/>
      <c r="M54" s="139"/>
    </row>
    <row r="55" spans="2:13" x14ac:dyDescent="0.25">
      <c r="B55" s="302"/>
      <c r="C55" s="300"/>
      <c r="D55" s="140">
        <v>42282.375694444447</v>
      </c>
      <c r="E55" s="141">
        <v>1712780</v>
      </c>
      <c r="F55" s="142"/>
      <c r="G55" s="142"/>
      <c r="H55" s="142"/>
      <c r="I55" s="142"/>
      <c r="J55" s="195"/>
      <c r="K55" s="143"/>
      <c r="L55" s="144"/>
      <c r="M55" s="144"/>
    </row>
    <row r="56" spans="2:13" x14ac:dyDescent="0.25">
      <c r="B56" s="302"/>
      <c r="C56" s="300"/>
      <c r="D56" s="140">
        <v>42284.368055555555</v>
      </c>
      <c r="E56" s="141">
        <v>1745650</v>
      </c>
      <c r="F56" s="142"/>
      <c r="G56" s="142"/>
      <c r="H56" s="142"/>
      <c r="I56" s="142"/>
      <c r="J56" s="195"/>
      <c r="K56" s="143"/>
      <c r="L56" s="144"/>
      <c r="M56" s="144"/>
    </row>
    <row r="57" spans="2:13" ht="15.75" thickBot="1" x14ac:dyDescent="0.3">
      <c r="B57" s="302"/>
      <c r="C57" s="295"/>
      <c r="D57" s="145">
        <v>42286.347916666666</v>
      </c>
      <c r="E57" s="146">
        <v>1784310</v>
      </c>
      <c r="F57" s="147">
        <f>(D57-D53)*1440</f>
        <v>12926.999999997206</v>
      </c>
      <c r="G57" s="148">
        <f>E57-E53</f>
        <v>159010</v>
      </c>
      <c r="H57" s="149">
        <f>G57/F57</f>
        <v>12.30061112400668</v>
      </c>
      <c r="I57" s="150">
        <f>D54</f>
        <v>42279.642361111109</v>
      </c>
      <c r="J57" s="196">
        <f>G57+J53</f>
        <v>1270930</v>
      </c>
      <c r="K57" s="151">
        <f>G57</f>
        <v>159010</v>
      </c>
      <c r="L57" s="144"/>
      <c r="M57" s="144"/>
    </row>
    <row r="58" spans="2:13" x14ac:dyDescent="0.25">
      <c r="B58" s="302"/>
      <c r="C58" s="294" t="s">
        <v>48</v>
      </c>
      <c r="D58" s="133">
        <v>42289.361805555556</v>
      </c>
      <c r="E58" s="134">
        <v>1836140</v>
      </c>
      <c r="F58" s="135"/>
      <c r="G58" s="135"/>
      <c r="H58" s="135"/>
      <c r="I58" s="135"/>
      <c r="J58" s="194"/>
      <c r="K58" s="138"/>
      <c r="L58" s="144"/>
      <c r="M58" s="144"/>
    </row>
    <row r="59" spans="2:13" x14ac:dyDescent="0.25">
      <c r="B59" s="302"/>
      <c r="C59" s="300"/>
      <c r="D59" s="140">
        <v>42291.337500000001</v>
      </c>
      <c r="E59" s="141">
        <v>1868030</v>
      </c>
      <c r="F59" s="142"/>
      <c r="G59" s="142"/>
      <c r="H59" s="142"/>
      <c r="I59" s="142"/>
      <c r="J59" s="195"/>
      <c r="K59" s="143"/>
      <c r="L59" s="144"/>
      <c r="M59" s="144"/>
    </row>
    <row r="60" spans="2:13" ht="15.75" thickBot="1" x14ac:dyDescent="0.3">
      <c r="B60" s="302"/>
      <c r="C60" s="295"/>
      <c r="D60" s="145">
        <v>42293.447916666664</v>
      </c>
      <c r="E60" s="146">
        <v>1891310</v>
      </c>
      <c r="F60" s="147">
        <f>(D60-D57)*1440</f>
        <v>10223.999999997905</v>
      </c>
      <c r="G60" s="148">
        <f>E60-E57</f>
        <v>107000</v>
      </c>
      <c r="H60" s="149">
        <f>G60/F60</f>
        <v>10.465571205009971</v>
      </c>
      <c r="I60" s="150">
        <f>D58</f>
        <v>42289.361805555556</v>
      </c>
      <c r="J60" s="196">
        <f>G60+J57</f>
        <v>1377930</v>
      </c>
      <c r="K60" s="151">
        <f>G60+K57</f>
        <v>266010</v>
      </c>
      <c r="L60" s="144"/>
      <c r="M60" s="144"/>
    </row>
    <row r="61" spans="2:13" x14ac:dyDescent="0.25">
      <c r="B61" s="302"/>
      <c r="C61" s="294" t="s">
        <v>49</v>
      </c>
      <c r="D61" s="133">
        <v>42296.554166666669</v>
      </c>
      <c r="E61" s="134">
        <v>1907530</v>
      </c>
      <c r="F61" s="135"/>
      <c r="G61" s="135"/>
      <c r="H61" s="135"/>
      <c r="I61" s="135"/>
      <c r="J61" s="194"/>
      <c r="K61" s="138"/>
      <c r="L61" s="144"/>
      <c r="M61" s="144"/>
    </row>
    <row r="62" spans="2:13" ht="15.75" thickBot="1" x14ac:dyDescent="0.3">
      <c r="B62" s="302"/>
      <c r="C62" s="295"/>
      <c r="D62" s="145">
        <v>42300.680555555555</v>
      </c>
      <c r="E62" s="146">
        <v>1959930</v>
      </c>
      <c r="F62" s="147">
        <f>(D62-D60)*1440</f>
        <v>10415.000000002328</v>
      </c>
      <c r="G62" s="148">
        <f>E62-E60</f>
        <v>68620</v>
      </c>
      <c r="H62" s="149">
        <f>G62/F62</f>
        <v>6.5885741718660258</v>
      </c>
      <c r="I62" s="150">
        <f>D61</f>
        <v>42296.554166666669</v>
      </c>
      <c r="J62" s="196">
        <f>G62+J60</f>
        <v>1446550</v>
      </c>
      <c r="K62" s="151">
        <f>G62+K60</f>
        <v>334630</v>
      </c>
      <c r="L62" s="144"/>
      <c r="M62" s="144"/>
    </row>
    <row r="63" spans="2:13" x14ac:dyDescent="0.25">
      <c r="B63" s="302"/>
      <c r="C63" s="294" t="s">
        <v>50</v>
      </c>
      <c r="D63" s="133">
        <v>42303.370138888888</v>
      </c>
      <c r="E63" s="134">
        <v>2005870</v>
      </c>
      <c r="F63" s="135"/>
      <c r="G63" s="135"/>
      <c r="H63" s="135"/>
      <c r="I63" s="135"/>
      <c r="J63" s="194"/>
      <c r="K63" s="138"/>
      <c r="L63" s="144"/>
      <c r="M63" s="144"/>
    </row>
    <row r="64" spans="2:13" x14ac:dyDescent="0.25">
      <c r="B64" s="302"/>
      <c r="C64" s="300"/>
      <c r="D64" s="140">
        <v>42305.461111111108</v>
      </c>
      <c r="E64" s="141">
        <v>2041756</v>
      </c>
      <c r="F64" s="142"/>
      <c r="G64" s="142"/>
      <c r="H64" s="142"/>
      <c r="I64" s="142"/>
      <c r="J64" s="195"/>
      <c r="K64" s="143"/>
      <c r="L64" s="144"/>
      <c r="M64" s="144"/>
    </row>
    <row r="65" spans="2:13" ht="15.75" thickBot="1" x14ac:dyDescent="0.3">
      <c r="B65" s="302"/>
      <c r="C65" s="295"/>
      <c r="D65" s="145">
        <v>42307.556944444441</v>
      </c>
      <c r="E65" s="146">
        <v>2083590</v>
      </c>
      <c r="F65" s="147">
        <f>(D65-D62)*1440</f>
        <v>9901.9999999960419</v>
      </c>
      <c r="G65" s="148">
        <f>E65-E62</f>
        <v>123660</v>
      </c>
      <c r="H65" s="149">
        <f>G65/F65</f>
        <v>12.488386184614162</v>
      </c>
      <c r="I65" s="150">
        <f>D63</f>
        <v>42303.370138888888</v>
      </c>
      <c r="J65" s="196">
        <f>G65+J62</f>
        <v>1570210</v>
      </c>
      <c r="K65" s="151">
        <f>G65+K62</f>
        <v>458290</v>
      </c>
      <c r="L65" s="144"/>
      <c r="M65" s="144"/>
    </row>
    <row r="66" spans="2:13" x14ac:dyDescent="0.25">
      <c r="B66" s="302"/>
      <c r="C66" s="294" t="s">
        <v>51</v>
      </c>
      <c r="D66" s="133">
        <v>42310.397222222222</v>
      </c>
      <c r="E66" s="134">
        <v>2128990</v>
      </c>
      <c r="F66" s="135"/>
      <c r="G66" s="135"/>
      <c r="H66" s="135"/>
      <c r="I66" s="135"/>
      <c r="J66" s="194"/>
      <c r="K66" s="138"/>
      <c r="L66" s="144"/>
      <c r="M66" s="144"/>
    </row>
    <row r="67" spans="2:13" ht="15.75" thickBot="1" x14ac:dyDescent="0.3">
      <c r="B67" s="302"/>
      <c r="C67" s="295"/>
      <c r="D67" s="145">
        <v>42312.38958333333</v>
      </c>
      <c r="E67" s="146">
        <v>2159190</v>
      </c>
      <c r="F67" s="147">
        <f>(D67-D65)*1440</f>
        <v>6959.0000000002328</v>
      </c>
      <c r="G67" s="148">
        <f>E67-E65</f>
        <v>75600</v>
      </c>
      <c r="H67" s="149">
        <f>G67/F67</f>
        <v>10.863629831872032</v>
      </c>
      <c r="I67" s="150">
        <f>D66</f>
        <v>42310.397222222222</v>
      </c>
      <c r="J67" s="196">
        <f>G67+J65</f>
        <v>1645810</v>
      </c>
      <c r="K67" s="151">
        <f>G67+K65</f>
        <v>533890</v>
      </c>
      <c r="L67" s="144"/>
      <c r="M67" s="144"/>
    </row>
    <row r="68" spans="2:13" x14ac:dyDescent="0.25">
      <c r="B68" s="302"/>
      <c r="C68" s="294" t="s">
        <v>52</v>
      </c>
      <c r="D68" s="133">
        <v>42317.643055555556</v>
      </c>
      <c r="E68" s="134">
        <v>2237180</v>
      </c>
      <c r="F68" s="135"/>
      <c r="G68" s="135"/>
      <c r="H68" s="135"/>
      <c r="I68" s="135"/>
      <c r="J68" s="194"/>
      <c r="K68" s="138"/>
      <c r="L68" s="144"/>
      <c r="M68" s="144"/>
    </row>
    <row r="69" spans="2:13" x14ac:dyDescent="0.25">
      <c r="B69" s="302"/>
      <c r="C69" s="300"/>
      <c r="D69" s="140">
        <v>42319.334722222222</v>
      </c>
      <c r="E69" s="141">
        <v>2261880</v>
      </c>
      <c r="F69" s="142"/>
      <c r="G69" s="142"/>
      <c r="H69" s="142"/>
      <c r="I69" s="142"/>
      <c r="J69" s="195"/>
      <c r="K69" s="143"/>
      <c r="L69" s="144"/>
      <c r="M69" s="144"/>
    </row>
    <row r="70" spans="2:13" ht="15.75" thickBot="1" x14ac:dyDescent="0.3">
      <c r="B70" s="302"/>
      <c r="C70" s="295"/>
      <c r="D70" s="145">
        <v>42321.323611111111</v>
      </c>
      <c r="E70" s="146">
        <v>2294530</v>
      </c>
      <c r="F70" s="147">
        <f>(D70-D67)*1440</f>
        <v>12865.000000004657</v>
      </c>
      <c r="G70" s="148">
        <f>E70-E67</f>
        <v>135340</v>
      </c>
      <c r="H70" s="149">
        <f>G70/F70</f>
        <v>10.520015546051381</v>
      </c>
      <c r="I70" s="150">
        <f>D68</f>
        <v>42317.643055555556</v>
      </c>
      <c r="J70" s="196">
        <f>G70+J67</f>
        <v>1781150</v>
      </c>
      <c r="K70" s="151">
        <f>G70+K67</f>
        <v>669230</v>
      </c>
      <c r="L70" s="144"/>
      <c r="M70" s="144"/>
    </row>
    <row r="71" spans="2:13" x14ac:dyDescent="0.25">
      <c r="B71" s="302"/>
      <c r="C71" s="294" t="s">
        <v>53</v>
      </c>
      <c r="D71" s="133">
        <v>42324.479166666664</v>
      </c>
      <c r="E71" s="134">
        <v>2335760</v>
      </c>
      <c r="F71" s="135"/>
      <c r="G71" s="135"/>
      <c r="H71" s="135"/>
      <c r="I71" s="135"/>
      <c r="J71" s="194"/>
      <c r="K71" s="138"/>
      <c r="L71" s="144"/>
      <c r="M71" s="144"/>
    </row>
    <row r="72" spans="2:13" x14ac:dyDescent="0.25">
      <c r="B72" s="302"/>
      <c r="C72" s="300"/>
      <c r="D72" s="140">
        <v>42326.592361111114</v>
      </c>
      <c r="E72" s="141">
        <v>2365140</v>
      </c>
      <c r="F72" s="142"/>
      <c r="G72" s="142"/>
      <c r="H72" s="142"/>
      <c r="I72" s="142"/>
      <c r="J72" s="195"/>
      <c r="K72" s="143"/>
      <c r="L72" s="144"/>
      <c r="M72" s="144"/>
    </row>
    <row r="73" spans="2:13" ht="15.75" thickBot="1" x14ac:dyDescent="0.3">
      <c r="B73" s="302"/>
      <c r="C73" s="295"/>
      <c r="D73" s="145">
        <v>42328.35</v>
      </c>
      <c r="E73" s="146">
        <v>2386960</v>
      </c>
      <c r="F73" s="147">
        <f>(D73-D70)*1440</f>
        <v>10117.999999998137</v>
      </c>
      <c r="G73" s="148">
        <f>E73-E70</f>
        <v>92430</v>
      </c>
      <c r="H73" s="149">
        <f>G73/F73</f>
        <v>9.1352045858882214</v>
      </c>
      <c r="I73" s="150">
        <f>D71</f>
        <v>42324.479166666664</v>
      </c>
      <c r="J73" s="196">
        <f>G73+J70</f>
        <v>1873580</v>
      </c>
      <c r="K73" s="151">
        <f>G73+K70</f>
        <v>761660</v>
      </c>
      <c r="L73" s="144"/>
      <c r="M73" s="144"/>
    </row>
    <row r="74" spans="2:13" x14ac:dyDescent="0.25">
      <c r="B74" s="302"/>
      <c r="C74" s="294" t="s">
        <v>54</v>
      </c>
      <c r="D74" s="133">
        <v>42331.404861111114</v>
      </c>
      <c r="E74" s="134">
        <v>2438550</v>
      </c>
      <c r="F74" s="135"/>
      <c r="G74" s="135"/>
      <c r="H74" s="135"/>
      <c r="I74" s="135"/>
      <c r="J74" s="194"/>
      <c r="K74" s="138"/>
      <c r="L74" s="144"/>
      <c r="M74" s="144"/>
    </row>
    <row r="75" spans="2:13" ht="15.75" thickBot="1" x14ac:dyDescent="0.3">
      <c r="B75" s="302"/>
      <c r="C75" s="295"/>
      <c r="D75" s="145">
        <v>42333.333333333336</v>
      </c>
      <c r="E75" s="146">
        <v>2471480</v>
      </c>
      <c r="F75" s="147">
        <f>(D75-D73)*1440</f>
        <v>7176.0000000055879</v>
      </c>
      <c r="G75" s="148">
        <f>E75-E73</f>
        <v>84520</v>
      </c>
      <c r="H75" s="149">
        <f>G75/F75</f>
        <v>11.778149386835867</v>
      </c>
      <c r="I75" s="150">
        <f>D74</f>
        <v>42331.404861111114</v>
      </c>
      <c r="J75" s="196">
        <f>G75+J73</f>
        <v>1958100</v>
      </c>
      <c r="K75" s="151">
        <f>G75+K73</f>
        <v>846180</v>
      </c>
      <c r="L75" s="144"/>
      <c r="M75" s="144"/>
    </row>
    <row r="76" spans="2:13" x14ac:dyDescent="0.25">
      <c r="B76" s="302"/>
      <c r="C76" s="294" t="s">
        <v>55</v>
      </c>
      <c r="D76" s="133">
        <v>42338.544444444444</v>
      </c>
      <c r="E76" s="134">
        <v>2556840</v>
      </c>
      <c r="F76" s="135"/>
      <c r="G76" s="136"/>
      <c r="H76" s="137"/>
      <c r="I76" s="135"/>
      <c r="J76" s="194"/>
      <c r="K76" s="138"/>
      <c r="L76" s="144"/>
      <c r="M76" s="144"/>
    </row>
    <row r="77" spans="2:13" ht="15.75" thickBot="1" x14ac:dyDescent="0.3">
      <c r="B77" s="302"/>
      <c r="C77" s="295"/>
      <c r="D77" s="145">
        <v>42342.555555555555</v>
      </c>
      <c r="E77" s="146">
        <v>2643760</v>
      </c>
      <c r="F77" s="147">
        <f>(D77-D75)*1440</f>
        <v>13279.999999995343</v>
      </c>
      <c r="G77" s="148">
        <f>E77-E75</f>
        <v>172280</v>
      </c>
      <c r="H77" s="149">
        <f>G77/F77</f>
        <v>12.97289156626961</v>
      </c>
      <c r="I77" s="150">
        <f>D76</f>
        <v>42338.544444444444</v>
      </c>
      <c r="J77" s="196">
        <f>G77+J75</f>
        <v>2130380</v>
      </c>
      <c r="K77" s="151">
        <f>G77+K75</f>
        <v>1018460</v>
      </c>
      <c r="L77" s="152"/>
      <c r="M77" s="144"/>
    </row>
    <row r="78" spans="2:13" x14ac:dyDescent="0.25">
      <c r="B78" s="302"/>
      <c r="C78" s="294" t="s">
        <v>56</v>
      </c>
      <c r="D78" s="133">
        <v>42345.614583333336</v>
      </c>
      <c r="E78" s="134">
        <v>2708340</v>
      </c>
      <c r="F78" s="135"/>
      <c r="G78" s="136"/>
      <c r="H78" s="137"/>
      <c r="I78" s="135"/>
      <c r="J78" s="194"/>
      <c r="K78" s="138"/>
      <c r="L78" s="144"/>
      <c r="M78" s="144"/>
    </row>
    <row r="79" spans="2:13" x14ac:dyDescent="0.25">
      <c r="B79" s="302"/>
      <c r="C79" s="300"/>
      <c r="D79" s="140">
        <v>42347.47152777778</v>
      </c>
      <c r="E79" s="141">
        <v>2745030</v>
      </c>
      <c r="F79" s="142"/>
      <c r="G79" s="153"/>
      <c r="H79" s="154"/>
      <c r="I79" s="142"/>
      <c r="J79" s="195"/>
      <c r="K79" s="143"/>
      <c r="L79" s="144"/>
      <c r="M79" s="144"/>
    </row>
    <row r="80" spans="2:13" ht="15.75" thickBot="1" x14ac:dyDescent="0.3">
      <c r="B80" s="302"/>
      <c r="C80" s="295"/>
      <c r="D80" s="145">
        <v>42349.461111111108</v>
      </c>
      <c r="E80" s="146">
        <v>2787620</v>
      </c>
      <c r="F80" s="147">
        <f>(D80-D77)*1440</f>
        <v>9943.9999999967404</v>
      </c>
      <c r="G80" s="148">
        <f>E80-E77</f>
        <v>143860</v>
      </c>
      <c r="H80" s="149">
        <f>G80/F80</f>
        <v>14.467015285604099</v>
      </c>
      <c r="I80" s="150">
        <f>D78</f>
        <v>42345.614583333336</v>
      </c>
      <c r="J80" s="196">
        <f>G80+J77</f>
        <v>2274240</v>
      </c>
      <c r="K80" s="151">
        <f>G80+K77</f>
        <v>1162320</v>
      </c>
      <c r="L80" s="144"/>
      <c r="M80" s="144"/>
    </row>
    <row r="81" spans="2:13" x14ac:dyDescent="0.25">
      <c r="B81" s="302"/>
      <c r="C81" s="294" t="s">
        <v>57</v>
      </c>
      <c r="D81" s="133">
        <v>42352.366666666669</v>
      </c>
      <c r="E81" s="134">
        <v>2846040</v>
      </c>
      <c r="F81" s="135"/>
      <c r="G81" s="136"/>
      <c r="H81" s="137"/>
      <c r="I81" s="135"/>
      <c r="J81" s="194"/>
      <c r="K81" s="138"/>
      <c r="L81" s="144"/>
      <c r="M81" s="144"/>
    </row>
    <row r="82" spans="2:13" x14ac:dyDescent="0.25">
      <c r="B82" s="302"/>
      <c r="C82" s="300"/>
      <c r="D82" s="140">
        <v>42354.359027777777</v>
      </c>
      <c r="E82" s="141">
        <v>2877710</v>
      </c>
      <c r="F82" s="142"/>
      <c r="G82" s="142"/>
      <c r="H82" s="142"/>
      <c r="I82" s="142"/>
      <c r="J82" s="195"/>
      <c r="K82" s="143"/>
      <c r="L82" s="144"/>
      <c r="M82" s="144"/>
    </row>
    <row r="83" spans="2:13" ht="15.75" thickBot="1" x14ac:dyDescent="0.3">
      <c r="B83" s="302"/>
      <c r="C83" s="295"/>
      <c r="D83" s="145">
        <v>42356.34375</v>
      </c>
      <c r="E83" s="146">
        <v>2914250</v>
      </c>
      <c r="F83" s="147">
        <f>(D83-D80)*1440</f>
        <v>9911.0000000044238</v>
      </c>
      <c r="G83" s="148">
        <f>E83-E80</f>
        <v>126630</v>
      </c>
      <c r="H83" s="149">
        <f>G83/F83</f>
        <v>12.776712743410704</v>
      </c>
      <c r="I83" s="150">
        <f>D81</f>
        <v>42352.366666666669</v>
      </c>
      <c r="J83" s="196">
        <f>G83+J80</f>
        <v>2400870</v>
      </c>
      <c r="K83" s="151">
        <f>G83+K80</f>
        <v>1288950</v>
      </c>
      <c r="L83" s="144"/>
      <c r="M83" s="144"/>
    </row>
    <row r="84" spans="2:13" x14ac:dyDescent="0.25">
      <c r="B84" s="302"/>
      <c r="C84" s="294" t="s">
        <v>58</v>
      </c>
      <c r="D84" s="133">
        <v>42359.385416666664</v>
      </c>
      <c r="E84" s="134">
        <v>2965950</v>
      </c>
      <c r="F84" s="135"/>
      <c r="G84" s="136"/>
      <c r="H84" s="137"/>
      <c r="I84" s="135"/>
      <c r="J84" s="194"/>
      <c r="K84" s="138"/>
      <c r="L84" s="144"/>
      <c r="M84" s="144"/>
    </row>
    <row r="85" spans="2:13" ht="15.75" thickBot="1" x14ac:dyDescent="0.3">
      <c r="B85" s="302"/>
      <c r="C85" s="295"/>
      <c r="D85" s="145">
        <v>42361.661805555559</v>
      </c>
      <c r="E85" s="146">
        <v>3007680</v>
      </c>
      <c r="F85" s="147">
        <f>(D85-D83)*1440</f>
        <v>7658.0000000051223</v>
      </c>
      <c r="G85" s="148">
        <f>E85-E83</f>
        <v>93430</v>
      </c>
      <c r="H85" s="149">
        <f>G85/F85</f>
        <v>12.200313397745822</v>
      </c>
      <c r="I85" s="150">
        <f>D84</f>
        <v>42359.385416666664</v>
      </c>
      <c r="J85" s="196">
        <f>G85+J83</f>
        <v>2494300</v>
      </c>
      <c r="K85" s="151">
        <f>G85+K83</f>
        <v>1382380</v>
      </c>
      <c r="L85" s="144"/>
      <c r="M85" s="144"/>
    </row>
    <row r="86" spans="2:13" x14ac:dyDescent="0.25">
      <c r="B86" s="302"/>
      <c r="C86" s="294" t="s">
        <v>59</v>
      </c>
      <c r="D86" s="133">
        <v>42366.541666666664</v>
      </c>
      <c r="E86" s="134">
        <v>3077930</v>
      </c>
      <c r="F86" s="135"/>
      <c r="G86" s="136"/>
      <c r="H86" s="137"/>
      <c r="I86" s="135"/>
      <c r="J86" s="194"/>
      <c r="K86" s="138"/>
      <c r="L86" s="144"/>
      <c r="M86" s="144"/>
    </row>
    <row r="87" spans="2:13" ht="15.75" thickBot="1" x14ac:dyDescent="0.3">
      <c r="B87" s="303"/>
      <c r="C87" s="295"/>
      <c r="D87" s="145">
        <v>42368.446527777778</v>
      </c>
      <c r="E87" s="146">
        <v>3108150</v>
      </c>
      <c r="F87" s="147">
        <f>(D87-D85)*1440</f>
        <v>9769.9999999953434</v>
      </c>
      <c r="G87" s="148">
        <f>E87-E85</f>
        <v>100470</v>
      </c>
      <c r="H87" s="149">
        <f>G87/F87</f>
        <v>10.283520982604697</v>
      </c>
      <c r="I87" s="150">
        <f>D86</f>
        <v>42366.541666666664</v>
      </c>
      <c r="J87" s="196">
        <f>G87+J85</f>
        <v>2594770</v>
      </c>
      <c r="K87" s="151">
        <f>G87+K85</f>
        <v>1482850</v>
      </c>
      <c r="L87" s="155">
        <f>(D87-D53)*1440</f>
        <v>131148.99999999907</v>
      </c>
      <c r="M87" s="156">
        <f>K87/L87</f>
        <v>11.306605464014293</v>
      </c>
    </row>
    <row r="88" spans="2:13" x14ac:dyDescent="0.25">
      <c r="B88" s="291" t="s">
        <v>116</v>
      </c>
      <c r="C88" s="289" t="s">
        <v>86</v>
      </c>
      <c r="D88" s="102">
        <v>42373.372916666667</v>
      </c>
      <c r="E88" s="119">
        <v>3191230</v>
      </c>
      <c r="F88" s="104"/>
      <c r="G88" s="104"/>
      <c r="H88" s="104"/>
      <c r="I88" s="104"/>
      <c r="J88" s="191"/>
      <c r="K88" s="106"/>
      <c r="L88" s="85"/>
      <c r="M88" s="85"/>
    </row>
    <row r="89" spans="2:13" x14ac:dyDescent="0.25">
      <c r="B89" s="292"/>
      <c r="C89" s="296"/>
      <c r="D89" s="107">
        <v>42375.459027777775</v>
      </c>
      <c r="E89" s="108">
        <v>3226630</v>
      </c>
      <c r="F89" s="109"/>
      <c r="G89" s="109"/>
      <c r="H89" s="109"/>
      <c r="I89" s="109"/>
      <c r="J89" s="192"/>
      <c r="K89" s="111"/>
      <c r="L89" s="86"/>
      <c r="M89" s="86"/>
    </row>
    <row r="90" spans="2:13" ht="15.75" thickBot="1" x14ac:dyDescent="0.3">
      <c r="B90" s="292"/>
      <c r="C90" s="290"/>
      <c r="D90" s="112">
        <v>42378.61041666667</v>
      </c>
      <c r="E90" s="113">
        <v>3281770</v>
      </c>
      <c r="F90" s="114">
        <f>(D90-D87)*1440</f>
        <v>14636.000000004424</v>
      </c>
      <c r="G90" s="115">
        <f>E90-E87</f>
        <v>173620</v>
      </c>
      <c r="H90" s="116">
        <f>G90/F90</f>
        <v>11.862530746101907</v>
      </c>
      <c r="I90" s="117">
        <f>D88</f>
        <v>42373.372916666667</v>
      </c>
      <c r="J90" s="193">
        <f>G90+J87</f>
        <v>2768390</v>
      </c>
      <c r="K90" s="118">
        <f>G90</f>
        <v>173620</v>
      </c>
      <c r="L90" s="86"/>
      <c r="M90" s="86"/>
    </row>
    <row r="91" spans="2:13" x14ac:dyDescent="0.25">
      <c r="B91" s="292"/>
      <c r="C91" s="289" t="s">
        <v>87</v>
      </c>
      <c r="D91" s="102">
        <v>42380.410416666666</v>
      </c>
      <c r="E91" s="119">
        <v>3314220</v>
      </c>
      <c r="F91" s="104"/>
      <c r="G91" s="104"/>
      <c r="H91" s="104"/>
      <c r="I91" s="104"/>
      <c r="J91" s="191"/>
      <c r="K91" s="106"/>
      <c r="L91" s="86"/>
      <c r="M91" s="86"/>
    </row>
    <row r="92" spans="2:13" x14ac:dyDescent="0.25">
      <c r="B92" s="292"/>
      <c r="C92" s="296"/>
      <c r="D92" s="107">
        <v>42382.393750000003</v>
      </c>
      <c r="E92" s="108">
        <v>3346870</v>
      </c>
      <c r="F92" s="109"/>
      <c r="G92" s="109"/>
      <c r="H92" s="109"/>
      <c r="I92" s="109"/>
      <c r="J92" s="192"/>
      <c r="K92" s="111"/>
      <c r="L92" s="86"/>
      <c r="M92" s="86"/>
    </row>
    <row r="93" spans="2:13" ht="15.75" thickBot="1" x14ac:dyDescent="0.3">
      <c r="B93" s="292"/>
      <c r="C93" s="290"/>
      <c r="D93" s="112">
        <v>42384.546527777777</v>
      </c>
      <c r="E93" s="113">
        <v>3379500</v>
      </c>
      <c r="F93" s="114">
        <f>(D93-D90)*1440</f>
        <v>8547.9999999934807</v>
      </c>
      <c r="G93" s="115">
        <f>E93-E90</f>
        <v>97730</v>
      </c>
      <c r="H93" s="116">
        <f>G93/F93</f>
        <v>11.433083762292295</v>
      </c>
      <c r="I93" s="117">
        <f>D91</f>
        <v>42380.410416666666</v>
      </c>
      <c r="J93" s="193">
        <f>G93+J90</f>
        <v>2866120</v>
      </c>
      <c r="K93" s="118">
        <f>G93+K90</f>
        <v>271350</v>
      </c>
      <c r="L93" s="86"/>
      <c r="M93" s="86"/>
    </row>
    <row r="94" spans="2:13" x14ac:dyDescent="0.25">
      <c r="B94" s="292"/>
      <c r="C94" s="289" t="s">
        <v>88</v>
      </c>
      <c r="D94" s="102">
        <v>42387.613888888889</v>
      </c>
      <c r="E94" s="119">
        <v>3422460</v>
      </c>
      <c r="F94" s="104"/>
      <c r="G94" s="104"/>
      <c r="H94" s="104"/>
      <c r="I94" s="104"/>
      <c r="J94" s="191"/>
      <c r="K94" s="106"/>
      <c r="L94" s="86"/>
      <c r="M94" s="86"/>
    </row>
    <row r="95" spans="2:13" ht="15.75" thickBot="1" x14ac:dyDescent="0.3">
      <c r="B95" s="292"/>
      <c r="C95" s="290"/>
      <c r="D95" s="112">
        <v>42391.453472222223</v>
      </c>
      <c r="E95" s="113">
        <v>3478150</v>
      </c>
      <c r="F95" s="114">
        <f>(D95-D93)*1440</f>
        <v>9946.0000000032596</v>
      </c>
      <c r="G95" s="115">
        <f>E95-E93</f>
        <v>98650</v>
      </c>
      <c r="H95" s="116">
        <f>G95/F95</f>
        <v>9.9185602252129161</v>
      </c>
      <c r="I95" s="117">
        <f>D94</f>
        <v>42387.613888888889</v>
      </c>
      <c r="J95" s="193">
        <f>G95+J93</f>
        <v>2964770</v>
      </c>
      <c r="K95" s="118">
        <f>G95+K93</f>
        <v>370000</v>
      </c>
      <c r="L95" s="86"/>
      <c r="M95" s="86"/>
    </row>
    <row r="96" spans="2:13" x14ac:dyDescent="0.25">
      <c r="B96" s="292"/>
      <c r="C96" s="289" t="s">
        <v>89</v>
      </c>
      <c r="D96" s="102">
        <v>42394.652083333334</v>
      </c>
      <c r="E96" s="119">
        <v>3490820</v>
      </c>
      <c r="F96" s="104"/>
      <c r="G96" s="104"/>
      <c r="H96" s="104"/>
      <c r="I96" s="104"/>
      <c r="J96" s="191"/>
      <c r="K96" s="106"/>
      <c r="L96" s="86"/>
      <c r="M96" s="86"/>
    </row>
    <row r="97" spans="2:14" x14ac:dyDescent="0.25">
      <c r="B97" s="292"/>
      <c r="C97" s="296"/>
      <c r="D97" s="107">
        <v>42396.6875</v>
      </c>
      <c r="E97" s="108">
        <v>3490820</v>
      </c>
      <c r="F97" s="109"/>
      <c r="G97" s="109"/>
      <c r="H97" s="109"/>
      <c r="I97" s="109"/>
      <c r="J97" s="192"/>
      <c r="K97" s="111"/>
      <c r="L97" s="86"/>
      <c r="M97" s="86"/>
    </row>
    <row r="98" spans="2:14" ht="15.75" thickBot="1" x14ac:dyDescent="0.3">
      <c r="B98" s="292"/>
      <c r="C98" s="290"/>
      <c r="D98" s="112">
        <v>42398.390972222223</v>
      </c>
      <c r="E98" s="157">
        <v>3534422</v>
      </c>
      <c r="F98" s="114">
        <f>(D98-D95)*1440</f>
        <v>9990</v>
      </c>
      <c r="G98" s="115">
        <f>E98-E95</f>
        <v>56272</v>
      </c>
      <c r="H98" s="116">
        <f>G98/F98</f>
        <v>5.6328328328328325</v>
      </c>
      <c r="I98" s="117">
        <f>D96</f>
        <v>42394.652083333334</v>
      </c>
      <c r="J98" s="193">
        <f>G98+J95</f>
        <v>3021042</v>
      </c>
      <c r="K98" s="118">
        <f>G98+K95</f>
        <v>426272</v>
      </c>
      <c r="L98" s="86"/>
      <c r="M98" s="86"/>
      <c r="N98" s="89" t="s">
        <v>115</v>
      </c>
    </row>
    <row r="99" spans="2:14" ht="15.75" thickBot="1" x14ac:dyDescent="0.3">
      <c r="B99" s="292"/>
      <c r="C99" s="124" t="s">
        <v>90</v>
      </c>
      <c r="D99" s="125">
        <v>42406</v>
      </c>
      <c r="E99" s="126"/>
      <c r="F99" s="127"/>
      <c r="G99" s="128"/>
      <c r="H99" s="129"/>
      <c r="I99" s="130"/>
      <c r="J99" s="197"/>
      <c r="K99" s="131"/>
      <c r="L99" s="86"/>
      <c r="M99" s="86"/>
    </row>
    <row r="100" spans="2:14" ht="15.75" thickBot="1" x14ac:dyDescent="0.3">
      <c r="B100" s="292"/>
      <c r="C100" s="158" t="s">
        <v>91</v>
      </c>
      <c r="D100" s="102">
        <v>42412.620138888888</v>
      </c>
      <c r="E100" s="119">
        <v>3551760</v>
      </c>
      <c r="F100" s="104">
        <f>(D100-D98)*1440</f>
        <v>20489.999999996508</v>
      </c>
      <c r="G100" s="122">
        <f>E100-E98</f>
        <v>17338</v>
      </c>
      <c r="H100" s="123">
        <f>G100/F100</f>
        <v>0.84616886286007587</v>
      </c>
      <c r="I100" s="105">
        <f>D100</f>
        <v>42412.620138888888</v>
      </c>
      <c r="J100" s="191">
        <f>G100+J98</f>
        <v>3038380</v>
      </c>
      <c r="K100" s="106">
        <f>G100+K98</f>
        <v>443610</v>
      </c>
      <c r="L100" s="86"/>
      <c r="M100" s="86"/>
    </row>
    <row r="101" spans="2:14" x14ac:dyDescent="0.25">
      <c r="B101" s="292"/>
      <c r="C101" s="289" t="s">
        <v>92</v>
      </c>
      <c r="D101" s="102">
        <v>42416.473611111112</v>
      </c>
      <c r="E101" s="119">
        <v>3551760</v>
      </c>
      <c r="F101" s="104"/>
      <c r="G101" s="104"/>
      <c r="H101" s="104"/>
      <c r="I101" s="104"/>
      <c r="J101" s="191"/>
      <c r="K101" s="106"/>
      <c r="L101" s="86"/>
      <c r="M101" s="86"/>
    </row>
    <row r="102" spans="2:14" ht="15.75" thickBot="1" x14ac:dyDescent="0.3">
      <c r="B102" s="292"/>
      <c r="C102" s="290"/>
      <c r="D102" s="112">
        <v>42419.390277777777</v>
      </c>
      <c r="E102" s="113">
        <v>3593590</v>
      </c>
      <c r="F102" s="114">
        <f>(D102-D100)*1440</f>
        <v>9749.0000000002328</v>
      </c>
      <c r="G102" s="115">
        <f>E102-E100</f>
        <v>41830</v>
      </c>
      <c r="H102" s="116">
        <f>G102/F102</f>
        <v>4.2906964816903272</v>
      </c>
      <c r="I102" s="117">
        <f>D101</f>
        <v>42416.473611111112</v>
      </c>
      <c r="J102" s="193">
        <f>G102+J100</f>
        <v>3080210</v>
      </c>
      <c r="K102" s="118">
        <f>G102+K100</f>
        <v>485440</v>
      </c>
      <c r="L102" s="86"/>
      <c r="M102" s="86"/>
    </row>
    <row r="103" spans="2:14" x14ac:dyDescent="0.25">
      <c r="B103" s="292"/>
      <c r="C103" s="289" t="s">
        <v>94</v>
      </c>
      <c r="D103" s="102">
        <v>42422.417361111111</v>
      </c>
      <c r="E103" s="119">
        <v>3640940</v>
      </c>
      <c r="F103" s="104"/>
      <c r="G103" s="104"/>
      <c r="H103" s="104"/>
      <c r="I103" s="104"/>
      <c r="J103" s="191"/>
      <c r="K103" s="106"/>
      <c r="L103" s="86"/>
      <c r="M103" s="86"/>
    </row>
    <row r="104" spans="2:14" x14ac:dyDescent="0.25">
      <c r="B104" s="292"/>
      <c r="C104" s="296"/>
      <c r="D104" s="107">
        <v>42424.357638888891</v>
      </c>
      <c r="E104" s="108">
        <v>3672540</v>
      </c>
      <c r="F104" s="109"/>
      <c r="G104" s="109"/>
      <c r="H104" s="109"/>
      <c r="I104" s="109"/>
      <c r="J104" s="192"/>
      <c r="K104" s="111"/>
      <c r="L104" s="86"/>
      <c r="M104" s="86"/>
    </row>
    <row r="105" spans="2:14" ht="15.75" thickBot="1" x14ac:dyDescent="0.3">
      <c r="B105" s="292"/>
      <c r="C105" s="290"/>
      <c r="D105" s="112">
        <v>42426.379166666666</v>
      </c>
      <c r="E105" s="113">
        <v>3703390</v>
      </c>
      <c r="F105" s="114">
        <f>(D105-D102)*1440</f>
        <v>10064.000000000233</v>
      </c>
      <c r="G105" s="115">
        <f>E105-E102</f>
        <v>109800</v>
      </c>
      <c r="H105" s="116">
        <f>G105/F105</f>
        <v>10.910174880762863</v>
      </c>
      <c r="I105" s="117">
        <f>D103</f>
        <v>42422.417361111111</v>
      </c>
      <c r="J105" s="193">
        <f>G105+J102</f>
        <v>3190010</v>
      </c>
      <c r="K105" s="118">
        <f>G105+K102</f>
        <v>595240</v>
      </c>
      <c r="L105" s="86"/>
      <c r="M105" s="86"/>
    </row>
    <row r="106" spans="2:14" x14ac:dyDescent="0.25">
      <c r="B106" s="292"/>
      <c r="C106" s="289" t="s">
        <v>95</v>
      </c>
      <c r="D106" s="102">
        <v>42429.409722222219</v>
      </c>
      <c r="E106" s="119">
        <v>3748910</v>
      </c>
      <c r="F106" s="104"/>
      <c r="G106" s="104"/>
      <c r="H106" s="104"/>
      <c r="I106" s="104"/>
      <c r="J106" s="191"/>
      <c r="K106" s="106"/>
      <c r="L106" s="86"/>
      <c r="M106" s="86"/>
    </row>
    <row r="107" spans="2:14" x14ac:dyDescent="0.25">
      <c r="B107" s="292"/>
      <c r="C107" s="296"/>
      <c r="D107" s="107">
        <v>42431.445138888892</v>
      </c>
      <c r="E107" s="108">
        <v>3781350</v>
      </c>
      <c r="F107" s="109"/>
      <c r="G107" s="109"/>
      <c r="H107" s="109"/>
      <c r="I107" s="109"/>
      <c r="J107" s="192"/>
      <c r="K107" s="111"/>
      <c r="L107" s="86"/>
      <c r="M107" s="86"/>
    </row>
    <row r="108" spans="2:14" ht="15.75" thickBot="1" x14ac:dyDescent="0.3">
      <c r="B108" s="292"/>
      <c r="C108" s="290"/>
      <c r="D108" s="112">
        <v>42433.636805555558</v>
      </c>
      <c r="E108" s="113">
        <v>3823810</v>
      </c>
      <c r="F108" s="114">
        <f>(D108-D105)*1440</f>
        <v>10451.000000004424</v>
      </c>
      <c r="G108" s="115">
        <f>E108-E105</f>
        <v>120420</v>
      </c>
      <c r="H108" s="116">
        <f>G108/F108</f>
        <v>11.522342359577937</v>
      </c>
      <c r="I108" s="117">
        <f>D106</f>
        <v>42429.409722222219</v>
      </c>
      <c r="J108" s="193">
        <f>G108+J105</f>
        <v>3310430</v>
      </c>
      <c r="K108" s="118">
        <f>G108+K105</f>
        <v>715660</v>
      </c>
      <c r="L108" s="86"/>
      <c r="M108" s="86"/>
    </row>
    <row r="109" spans="2:14" x14ac:dyDescent="0.25">
      <c r="B109" s="292"/>
      <c r="C109" s="289" t="s">
        <v>96</v>
      </c>
      <c r="D109" s="102">
        <v>42436.388888888891</v>
      </c>
      <c r="E109" s="119">
        <v>3874020</v>
      </c>
      <c r="F109" s="104"/>
      <c r="G109" s="104"/>
      <c r="H109" s="104"/>
      <c r="I109" s="104"/>
      <c r="J109" s="191"/>
      <c r="K109" s="106"/>
      <c r="L109" s="86"/>
      <c r="M109" s="86"/>
    </row>
    <row r="110" spans="2:14" x14ac:dyDescent="0.25">
      <c r="B110" s="292"/>
      <c r="C110" s="296"/>
      <c r="D110" s="107">
        <v>42438.402777777781</v>
      </c>
      <c r="E110" s="108">
        <v>3904030</v>
      </c>
      <c r="F110" s="109"/>
      <c r="G110" s="109"/>
      <c r="H110" s="109"/>
      <c r="I110" s="109"/>
      <c r="J110" s="192"/>
      <c r="K110" s="111"/>
      <c r="L110" s="86"/>
      <c r="M110" s="86"/>
    </row>
    <row r="111" spans="2:14" ht="15.75" thickBot="1" x14ac:dyDescent="0.3">
      <c r="B111" s="292"/>
      <c r="C111" s="290"/>
      <c r="D111" s="112">
        <v>42440.352083333331</v>
      </c>
      <c r="E111" s="113">
        <v>3940220</v>
      </c>
      <c r="F111" s="114">
        <f>(D111-D108)*1440</f>
        <v>9669.9999999941792</v>
      </c>
      <c r="G111" s="115">
        <f>E111-E108</f>
        <v>116410</v>
      </c>
      <c r="H111" s="116">
        <f>G111/F111</f>
        <v>12.038262668052749</v>
      </c>
      <c r="I111" s="117">
        <f>D109</f>
        <v>42436.388888888891</v>
      </c>
      <c r="J111" s="193">
        <f>G111+J108</f>
        <v>3426840</v>
      </c>
      <c r="K111" s="118">
        <f>G111+K108</f>
        <v>832070</v>
      </c>
      <c r="L111" s="86"/>
      <c r="M111" s="86"/>
    </row>
    <row r="112" spans="2:14" x14ac:dyDescent="0.25">
      <c r="B112" s="292"/>
      <c r="C112" s="289" t="s">
        <v>97</v>
      </c>
      <c r="D112" s="102">
        <v>42443.388888888891</v>
      </c>
      <c r="E112" s="119">
        <v>3988740</v>
      </c>
      <c r="F112" s="104"/>
      <c r="G112" s="104"/>
      <c r="H112" s="104"/>
      <c r="I112" s="104"/>
      <c r="J112" s="191"/>
      <c r="K112" s="106"/>
      <c r="L112" s="86"/>
      <c r="M112" s="86"/>
    </row>
    <row r="113" spans="2:13" ht="15.75" thickBot="1" x14ac:dyDescent="0.3">
      <c r="B113" s="292"/>
      <c r="C113" s="290"/>
      <c r="D113" s="112">
        <v>42446.476388888892</v>
      </c>
      <c r="E113" s="113">
        <v>4042690</v>
      </c>
      <c r="F113" s="114">
        <f>(D113-D111)*1440</f>
        <v>8819.0000000072177</v>
      </c>
      <c r="G113" s="115">
        <f>E113-E111</f>
        <v>102470</v>
      </c>
      <c r="H113" s="116">
        <f>G113/F113</f>
        <v>11.619231205342571</v>
      </c>
      <c r="I113" s="117">
        <f>D112</f>
        <v>42443.388888888891</v>
      </c>
      <c r="J113" s="193">
        <f>G113+J111</f>
        <v>3529310</v>
      </c>
      <c r="K113" s="118">
        <f>G113+K111</f>
        <v>934540</v>
      </c>
      <c r="L113" s="86"/>
      <c r="M113" s="86"/>
    </row>
    <row r="114" spans="2:13" x14ac:dyDescent="0.25">
      <c r="B114" s="292"/>
      <c r="C114" s="289" t="s">
        <v>98</v>
      </c>
      <c r="D114" s="102">
        <v>42450.443055555559</v>
      </c>
      <c r="E114" s="119">
        <v>4112810</v>
      </c>
      <c r="F114" s="104"/>
      <c r="G114" s="104"/>
      <c r="H114" s="104"/>
      <c r="I114" s="104"/>
      <c r="J114" s="191"/>
      <c r="K114" s="106"/>
      <c r="L114" s="86"/>
      <c r="M114" s="86"/>
    </row>
    <row r="115" spans="2:13" ht="15.75" thickBot="1" x14ac:dyDescent="0.3">
      <c r="B115" s="292"/>
      <c r="C115" s="290"/>
      <c r="D115" s="112">
        <v>42453.62222222222</v>
      </c>
      <c r="E115" s="113">
        <v>4158250</v>
      </c>
      <c r="F115" s="114">
        <f>(D115-D113)*1440</f>
        <v>10289.999999993015</v>
      </c>
      <c r="G115" s="115">
        <f>E115-E113</f>
        <v>115560</v>
      </c>
      <c r="H115" s="116">
        <f>G115/F115</f>
        <v>11.230320699716078</v>
      </c>
      <c r="I115" s="117">
        <f>D114</f>
        <v>42450.443055555559</v>
      </c>
      <c r="J115" s="193">
        <f>G115+J113</f>
        <v>3644870</v>
      </c>
      <c r="K115" s="118">
        <f>G115+K113</f>
        <v>1050100</v>
      </c>
      <c r="L115" s="86"/>
      <c r="M115" s="86"/>
    </row>
    <row r="116" spans="2:13" x14ac:dyDescent="0.25">
      <c r="B116" s="292"/>
      <c r="C116" s="289" t="s">
        <v>99</v>
      </c>
      <c r="D116" s="102">
        <v>42457.673611111109</v>
      </c>
      <c r="E116" s="119">
        <v>4195890</v>
      </c>
      <c r="F116" s="104"/>
      <c r="G116" s="104"/>
      <c r="H116" s="104"/>
      <c r="I116" s="104"/>
      <c r="J116" s="191"/>
      <c r="K116" s="106"/>
      <c r="L116" s="86"/>
      <c r="M116" s="86"/>
    </row>
    <row r="117" spans="2:13" ht="15.75" thickBot="1" x14ac:dyDescent="0.3">
      <c r="B117" s="293"/>
      <c r="C117" s="290"/>
      <c r="D117" s="112">
        <v>42459.449305555558</v>
      </c>
      <c r="E117" s="113">
        <v>4232730</v>
      </c>
      <c r="F117" s="114">
        <f>(D117-D115)*1440</f>
        <v>8391.0000000055879</v>
      </c>
      <c r="G117" s="115">
        <f>E117-E115</f>
        <v>74480</v>
      </c>
      <c r="H117" s="116">
        <f>G117/F117</f>
        <v>8.8761768561494936</v>
      </c>
      <c r="I117" s="117">
        <f>D116</f>
        <v>42457.673611111109</v>
      </c>
      <c r="J117" s="193">
        <f>G117+J115</f>
        <v>3719350</v>
      </c>
      <c r="K117" s="118">
        <f>G117+K115</f>
        <v>1124580</v>
      </c>
      <c r="L117" s="87">
        <f>(D117-D87)*1440</f>
        <v>131044.00000000256</v>
      </c>
      <c r="M117" s="88">
        <f>K117/L117</f>
        <v>8.5816977503737526</v>
      </c>
    </row>
  </sheetData>
  <mergeCells count="42">
    <mergeCell ref="C5:C8"/>
    <mergeCell ref="C9:C12"/>
    <mergeCell ref="C13:C16"/>
    <mergeCell ref="C17:C20"/>
    <mergeCell ref="C21:C23"/>
    <mergeCell ref="C32:C35"/>
    <mergeCell ref="C36:C38"/>
    <mergeCell ref="C103:C105"/>
    <mergeCell ref="C39:C41"/>
    <mergeCell ref="C42:C43"/>
    <mergeCell ref="C44:C46"/>
    <mergeCell ref="C47:C49"/>
    <mergeCell ref="C50:C51"/>
    <mergeCell ref="B5:B53"/>
    <mergeCell ref="C52:C53"/>
    <mergeCell ref="C66:C67"/>
    <mergeCell ref="C68:C70"/>
    <mergeCell ref="C81:C83"/>
    <mergeCell ref="B54:B87"/>
    <mergeCell ref="C71:C73"/>
    <mergeCell ref="C74:C75"/>
    <mergeCell ref="C76:C77"/>
    <mergeCell ref="C78:C80"/>
    <mergeCell ref="C54:C57"/>
    <mergeCell ref="C58:C60"/>
    <mergeCell ref="C61:C62"/>
    <mergeCell ref="C63:C65"/>
    <mergeCell ref="C24:C27"/>
    <mergeCell ref="C28:C31"/>
    <mergeCell ref="C112:C113"/>
    <mergeCell ref="C114:C115"/>
    <mergeCell ref="C116:C117"/>
    <mergeCell ref="B88:B117"/>
    <mergeCell ref="C84:C85"/>
    <mergeCell ref="C94:C95"/>
    <mergeCell ref="C96:C98"/>
    <mergeCell ref="C101:C102"/>
    <mergeCell ref="C106:C108"/>
    <mergeCell ref="C109:C111"/>
    <mergeCell ref="C86:C87"/>
    <mergeCell ref="C88:C90"/>
    <mergeCell ref="C91:C93"/>
  </mergeCells>
  <pageMargins left="0.7" right="0.7" top="0.75" bottom="0.75" header="0.3" footer="0.3"/>
  <pageSetup scale="81" fitToHeight="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3"/>
  <sheetViews>
    <sheetView topLeftCell="B1" workbookViewId="0">
      <pane ySplit="5" topLeftCell="A100" activePane="bottomLeft" state="frozen"/>
      <selection pane="bottomLeft" activeCell="D111" sqref="A111:XFD111"/>
    </sheetView>
  </sheetViews>
  <sheetFormatPr defaultRowHeight="15" x14ac:dyDescent="0.25"/>
  <cols>
    <col min="1" max="1" width="6" customWidth="1"/>
    <col min="4" max="4" width="16.7109375" bestFit="1" customWidth="1"/>
    <col min="5" max="5" width="10.5703125" style="82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</cols>
  <sheetData>
    <row r="1" spans="2:21" x14ac:dyDescent="0.25">
      <c r="F1" s="180"/>
      <c r="G1" s="173"/>
      <c r="I1" s="84"/>
      <c r="J1" s="174"/>
      <c r="K1" s="175"/>
      <c r="L1" s="78"/>
      <c r="M1" s="78"/>
      <c r="N1" s="84"/>
      <c r="O1" s="82"/>
      <c r="P1" s="82"/>
      <c r="S1" s="13"/>
      <c r="T1" s="13"/>
    </row>
    <row r="2" spans="2:21" s="13" customFormat="1" x14ac:dyDescent="0.25">
      <c r="B2" s="90" t="s">
        <v>118</v>
      </c>
      <c r="E2" s="92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1" x14ac:dyDescent="0.25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1" ht="15.75" thickBot="1" x14ac:dyDescent="0.3">
      <c r="C4" s="284" t="s">
        <v>30</v>
      </c>
      <c r="D4" s="284"/>
      <c r="E4" s="284"/>
      <c r="F4" s="284"/>
      <c r="G4" s="284"/>
      <c r="H4" s="284"/>
    </row>
    <row r="5" spans="2:21" s="81" customFormat="1" ht="45.6" customHeight="1" thickBot="1" x14ac:dyDescent="0.3">
      <c r="B5" s="93" t="s">
        <v>111</v>
      </c>
      <c r="C5" s="96" t="s">
        <v>103</v>
      </c>
      <c r="D5" s="97" t="s">
        <v>10</v>
      </c>
      <c r="E5" s="98" t="s">
        <v>11</v>
      </c>
      <c r="F5" s="99" t="s">
        <v>108</v>
      </c>
      <c r="G5" s="99" t="s">
        <v>104</v>
      </c>
      <c r="H5" s="99" t="s">
        <v>105</v>
      </c>
      <c r="I5" s="100" t="s">
        <v>106</v>
      </c>
      <c r="J5" s="190" t="s">
        <v>107</v>
      </c>
      <c r="K5" s="101" t="s">
        <v>113</v>
      </c>
      <c r="L5" s="94" t="s">
        <v>109</v>
      </c>
      <c r="M5" s="94" t="s">
        <v>110</v>
      </c>
      <c r="N5" s="83"/>
    </row>
    <row r="6" spans="2:21" x14ac:dyDescent="0.25">
      <c r="B6" s="291" t="s">
        <v>112</v>
      </c>
      <c r="C6" s="304" t="s">
        <v>30</v>
      </c>
      <c r="D6" s="198">
        <v>42170.649305555555</v>
      </c>
      <c r="E6" s="199">
        <v>378290</v>
      </c>
      <c r="F6" s="200"/>
      <c r="G6" s="200"/>
      <c r="H6" s="200"/>
      <c r="I6" s="200"/>
      <c r="J6" s="201"/>
      <c r="K6" s="202"/>
      <c r="L6" s="164"/>
      <c r="M6" s="164"/>
    </row>
    <row r="7" spans="2:21" x14ac:dyDescent="0.25">
      <c r="B7" s="292"/>
      <c r="C7" s="305"/>
      <c r="D7" s="203">
        <v>42174.510416666664</v>
      </c>
      <c r="E7" s="204">
        <v>378940</v>
      </c>
      <c r="F7" s="205"/>
      <c r="G7" s="205"/>
      <c r="H7" s="205"/>
      <c r="I7" s="205"/>
      <c r="J7" s="206"/>
      <c r="K7" s="207"/>
      <c r="L7" s="165"/>
      <c r="M7" s="165"/>
      <c r="Q7" s="13"/>
      <c r="R7" s="13"/>
      <c r="T7" s="13"/>
      <c r="U7" s="13"/>
    </row>
    <row r="8" spans="2:21" x14ac:dyDescent="0.25">
      <c r="B8" s="292"/>
      <c r="C8" s="305"/>
      <c r="D8" s="203">
        <v>42174.583333333336</v>
      </c>
      <c r="E8" s="204">
        <v>378940</v>
      </c>
      <c r="F8" s="205"/>
      <c r="G8" s="205"/>
      <c r="H8" s="205"/>
      <c r="I8" s="205"/>
      <c r="J8" s="206"/>
      <c r="K8" s="207"/>
      <c r="L8" s="165"/>
      <c r="M8" s="165"/>
      <c r="Q8" s="13"/>
      <c r="R8" s="13"/>
      <c r="T8" s="13"/>
      <c r="U8" s="13"/>
    </row>
    <row r="9" spans="2:21" ht="15.75" thickBot="1" x14ac:dyDescent="0.3">
      <c r="B9" s="292"/>
      <c r="C9" s="306"/>
      <c r="D9" s="208">
        <v>42175.414583333331</v>
      </c>
      <c r="E9" s="209">
        <v>388590</v>
      </c>
      <c r="F9" s="210">
        <f>(D9-D6)*1440</f>
        <v>6861.9999999983702</v>
      </c>
      <c r="G9" s="211">
        <f>E9-E6</f>
        <v>10300</v>
      </c>
      <c r="H9" s="212">
        <f>G9/F9</f>
        <v>1.5010201107552386</v>
      </c>
      <c r="I9" s="213">
        <f>D6</f>
        <v>42170.649305555555</v>
      </c>
      <c r="J9" s="214">
        <f>G9</f>
        <v>10300</v>
      </c>
      <c r="K9" s="215">
        <f>G9</f>
        <v>10300</v>
      </c>
      <c r="L9" s="165"/>
      <c r="M9" s="165"/>
      <c r="Q9" s="13"/>
      <c r="R9" s="13"/>
      <c r="T9" s="13"/>
      <c r="U9" s="13"/>
    </row>
    <row r="10" spans="2:21" x14ac:dyDescent="0.25">
      <c r="B10" s="292"/>
      <c r="C10" s="304" t="s">
        <v>33</v>
      </c>
      <c r="D10" s="198">
        <v>42177.510416666664</v>
      </c>
      <c r="E10" s="199">
        <v>412580</v>
      </c>
      <c r="F10" s="200"/>
      <c r="G10" s="200"/>
      <c r="H10" s="200"/>
      <c r="I10" s="216"/>
      <c r="J10" s="201"/>
      <c r="K10" s="202"/>
      <c r="L10" s="165"/>
      <c r="M10" s="165"/>
      <c r="Q10" s="176"/>
      <c r="R10" s="176"/>
    </row>
    <row r="11" spans="2:21" x14ac:dyDescent="0.25">
      <c r="B11" s="292"/>
      <c r="C11" s="305"/>
      <c r="D11" s="203">
        <v>42178.618055555555</v>
      </c>
      <c r="E11" s="204">
        <v>424790</v>
      </c>
      <c r="F11" s="205"/>
      <c r="G11" s="205"/>
      <c r="H11" s="205"/>
      <c r="I11" s="217"/>
      <c r="J11" s="206"/>
      <c r="K11" s="207"/>
      <c r="L11" s="165"/>
      <c r="M11" s="165"/>
      <c r="Q11" s="13"/>
      <c r="R11" s="13"/>
    </row>
    <row r="12" spans="2:21" x14ac:dyDescent="0.25">
      <c r="B12" s="292"/>
      <c r="C12" s="305"/>
      <c r="D12" s="203">
        <v>42179.451388888891</v>
      </c>
      <c r="E12" s="204">
        <v>434580</v>
      </c>
      <c r="F12" s="205"/>
      <c r="G12" s="205"/>
      <c r="H12" s="205"/>
      <c r="I12" s="217"/>
      <c r="J12" s="206"/>
      <c r="K12" s="207"/>
      <c r="L12" s="165"/>
      <c r="M12" s="165"/>
    </row>
    <row r="13" spans="2:21" ht="15.75" thickBot="1" x14ac:dyDescent="0.3">
      <c r="B13" s="292"/>
      <c r="C13" s="306"/>
      <c r="D13" s="208">
        <v>42183.809027777781</v>
      </c>
      <c r="E13" s="209">
        <v>437800</v>
      </c>
      <c r="F13" s="210">
        <f>(D13-D9)*1440</f>
        <v>12088.000000007451</v>
      </c>
      <c r="G13" s="211">
        <f>E13-E9</f>
        <v>49210</v>
      </c>
      <c r="H13" s="212">
        <f>G13/F13</f>
        <v>4.0709794837830628</v>
      </c>
      <c r="I13" s="213">
        <f>D10</f>
        <v>42177.510416666664</v>
      </c>
      <c r="J13" s="214">
        <f>G13+J9</f>
        <v>59510</v>
      </c>
      <c r="K13" s="218">
        <f>G13+K9</f>
        <v>59510</v>
      </c>
      <c r="L13" s="165"/>
      <c r="M13" s="165"/>
    </row>
    <row r="14" spans="2:21" x14ac:dyDescent="0.25">
      <c r="B14" s="292"/>
      <c r="C14" s="289" t="s">
        <v>34</v>
      </c>
      <c r="D14" s="102">
        <v>42184.731249999997</v>
      </c>
      <c r="E14" s="219">
        <v>448150</v>
      </c>
      <c r="F14" s="220"/>
      <c r="G14" s="220"/>
      <c r="H14" s="220"/>
      <c r="I14" s="221"/>
      <c r="J14" s="222"/>
      <c r="K14" s="223"/>
      <c r="L14" s="165"/>
      <c r="M14" s="165"/>
    </row>
    <row r="15" spans="2:21" x14ac:dyDescent="0.25">
      <c r="B15" s="292"/>
      <c r="C15" s="296"/>
      <c r="D15" s="107">
        <v>42185.692361111112</v>
      </c>
      <c r="E15" s="224">
        <v>459440</v>
      </c>
      <c r="F15" s="225"/>
      <c r="G15" s="225"/>
      <c r="H15" s="226"/>
      <c r="I15" s="227"/>
      <c r="J15" s="228"/>
      <c r="K15" s="229"/>
      <c r="L15" s="165"/>
      <c r="M15" s="165"/>
    </row>
    <row r="16" spans="2:21" x14ac:dyDescent="0.25">
      <c r="B16" s="292"/>
      <c r="C16" s="296"/>
      <c r="D16" s="107">
        <v>42186.395833333336</v>
      </c>
      <c r="E16" s="224">
        <v>468290</v>
      </c>
      <c r="F16" s="225"/>
      <c r="G16" s="225"/>
      <c r="H16" s="225"/>
      <c r="I16" s="227"/>
      <c r="J16" s="228"/>
      <c r="K16" s="229"/>
      <c r="L16" s="165"/>
      <c r="M16" s="165"/>
    </row>
    <row r="17" spans="2:13" ht="15.75" thickBot="1" x14ac:dyDescent="0.3">
      <c r="B17" s="292"/>
      <c r="C17" s="290"/>
      <c r="D17" s="112">
        <v>42187.666666666664</v>
      </c>
      <c r="E17" s="230">
        <v>481710</v>
      </c>
      <c r="F17" s="231">
        <f>(D17-D13)*1440</f>
        <v>5554.9999999918509</v>
      </c>
      <c r="G17" s="232">
        <f>E17-E13</f>
        <v>43910</v>
      </c>
      <c r="H17" s="233">
        <f>G17/F17</f>
        <v>7.9045904590575002</v>
      </c>
      <c r="I17" s="234">
        <f>D14</f>
        <v>42184.731249999997</v>
      </c>
      <c r="J17" s="214">
        <f>G17+J13</f>
        <v>103420</v>
      </c>
      <c r="K17" s="235">
        <f>G17+K13</f>
        <v>103420</v>
      </c>
      <c r="L17" s="165"/>
      <c r="M17" s="165"/>
    </row>
    <row r="18" spans="2:13" x14ac:dyDescent="0.25">
      <c r="B18" s="292"/>
      <c r="C18" s="289" t="s">
        <v>35</v>
      </c>
      <c r="D18" s="102">
        <v>42198.833333333336</v>
      </c>
      <c r="E18" s="219">
        <v>481710</v>
      </c>
      <c r="F18" s="220"/>
      <c r="G18" s="220"/>
      <c r="H18" s="220"/>
      <c r="I18" s="221"/>
      <c r="J18" s="222"/>
      <c r="K18" s="223"/>
      <c r="L18" s="165"/>
      <c r="M18" s="165"/>
    </row>
    <row r="19" spans="2:13" x14ac:dyDescent="0.25">
      <c r="B19" s="292"/>
      <c r="C19" s="296"/>
      <c r="D19" s="107">
        <v>42200.711805555555</v>
      </c>
      <c r="E19" s="224">
        <v>495940</v>
      </c>
      <c r="F19" s="225"/>
      <c r="G19" s="225"/>
      <c r="H19" s="225"/>
      <c r="I19" s="227"/>
      <c r="J19" s="228"/>
      <c r="K19" s="229"/>
      <c r="L19" s="165"/>
      <c r="M19" s="165"/>
    </row>
    <row r="20" spans="2:13" x14ac:dyDescent="0.25">
      <c r="B20" s="292"/>
      <c r="C20" s="296"/>
      <c r="D20" s="107">
        <v>42202.606249999997</v>
      </c>
      <c r="E20" s="224">
        <v>495940</v>
      </c>
      <c r="F20" s="225"/>
      <c r="G20" s="225"/>
      <c r="H20" s="225"/>
      <c r="I20" s="227"/>
      <c r="J20" s="228"/>
      <c r="K20" s="229"/>
      <c r="L20" s="165"/>
      <c r="M20" s="165"/>
    </row>
    <row r="21" spans="2:13" ht="15.75" thickBot="1" x14ac:dyDescent="0.3">
      <c r="B21" s="292"/>
      <c r="C21" s="290"/>
      <c r="D21" s="112">
        <v>42204.710416666669</v>
      </c>
      <c r="E21" s="230">
        <v>517340</v>
      </c>
      <c r="F21" s="231">
        <f>(D21-D17)*1440</f>
        <v>24543.000000006286</v>
      </c>
      <c r="G21" s="232">
        <f>E21-E17</f>
        <v>35630</v>
      </c>
      <c r="H21" s="233">
        <f>G21/F21</f>
        <v>1.4517377663688578</v>
      </c>
      <c r="I21" s="234">
        <f>D18</f>
        <v>42198.833333333336</v>
      </c>
      <c r="J21" s="214">
        <f>G21+J17</f>
        <v>139050</v>
      </c>
      <c r="K21" s="235">
        <f>G21+K17</f>
        <v>139050</v>
      </c>
      <c r="L21" s="165"/>
      <c r="M21" s="165"/>
    </row>
    <row r="22" spans="2:13" x14ac:dyDescent="0.25">
      <c r="B22" s="292"/>
      <c r="C22" s="289" t="s">
        <v>36</v>
      </c>
      <c r="D22" s="102">
        <v>42205.372916666667</v>
      </c>
      <c r="E22" s="219">
        <v>514960</v>
      </c>
      <c r="F22" s="220"/>
      <c r="G22" s="220"/>
      <c r="H22" s="220"/>
      <c r="I22" s="221"/>
      <c r="J22" s="222"/>
      <c r="K22" s="223"/>
      <c r="L22" s="165"/>
      <c r="M22" s="165"/>
    </row>
    <row r="23" spans="2:13" x14ac:dyDescent="0.25">
      <c r="B23" s="292"/>
      <c r="C23" s="296"/>
      <c r="D23" s="107">
        <v>42207.647916666669</v>
      </c>
      <c r="E23" s="224">
        <v>535580</v>
      </c>
      <c r="F23" s="225"/>
      <c r="G23" s="225"/>
      <c r="H23" s="225"/>
      <c r="I23" s="227"/>
      <c r="J23" s="228"/>
      <c r="K23" s="229"/>
      <c r="L23" s="165"/>
      <c r="M23" s="165"/>
    </row>
    <row r="24" spans="2:13" ht="15.75" thickBot="1" x14ac:dyDescent="0.3">
      <c r="B24" s="292"/>
      <c r="C24" s="290"/>
      <c r="D24" s="112">
        <v>42209.436111111114</v>
      </c>
      <c r="E24" s="230">
        <v>554780</v>
      </c>
      <c r="F24" s="231">
        <f>(D24-D21)*1440</f>
        <v>6805.0000000011642</v>
      </c>
      <c r="G24" s="232">
        <f>E24-E21</f>
        <v>37440</v>
      </c>
      <c r="H24" s="233">
        <f>G24/F24</f>
        <v>5.501836884642703</v>
      </c>
      <c r="I24" s="234">
        <f>D22</f>
        <v>42205.372916666667</v>
      </c>
      <c r="J24" s="214">
        <f>G24+J21</f>
        <v>176490</v>
      </c>
      <c r="K24" s="235">
        <f>G24+K21</f>
        <v>176490</v>
      </c>
      <c r="L24" s="165"/>
      <c r="M24" s="165"/>
    </row>
    <row r="25" spans="2:13" x14ac:dyDescent="0.25">
      <c r="B25" s="292"/>
      <c r="C25" s="289" t="s">
        <v>37</v>
      </c>
      <c r="D25" s="102">
        <v>42212.381944444445</v>
      </c>
      <c r="E25" s="219">
        <v>578920</v>
      </c>
      <c r="F25" s="220"/>
      <c r="G25" s="220"/>
      <c r="H25" s="220"/>
      <c r="I25" s="221"/>
      <c r="J25" s="222"/>
      <c r="K25" s="223"/>
      <c r="L25" s="165"/>
      <c r="M25" s="165"/>
    </row>
    <row r="26" spans="2:13" x14ac:dyDescent="0.25">
      <c r="B26" s="292"/>
      <c r="C26" s="296"/>
      <c r="D26" s="107">
        <v>42214.651388888888</v>
      </c>
      <c r="E26" s="224">
        <v>588940</v>
      </c>
      <c r="F26" s="225"/>
      <c r="G26" s="225"/>
      <c r="H26" s="225"/>
      <c r="I26" s="227"/>
      <c r="J26" s="228"/>
      <c r="K26" s="229"/>
      <c r="L26" s="165"/>
      <c r="M26" s="165"/>
    </row>
    <row r="27" spans="2:13" ht="15.75" thickBot="1" x14ac:dyDescent="0.3">
      <c r="B27" s="292"/>
      <c r="C27" s="290"/>
      <c r="D27" s="112">
        <v>42216.509027777778</v>
      </c>
      <c r="E27" s="230">
        <v>608740</v>
      </c>
      <c r="F27" s="231">
        <f>(D27-D24)*1440</f>
        <v>10184.999999996508</v>
      </c>
      <c r="G27" s="232">
        <f>E27-E24</f>
        <v>53960</v>
      </c>
      <c r="H27" s="233">
        <f>G27/F27</f>
        <v>5.2979872361333831</v>
      </c>
      <c r="I27" s="234">
        <f>D25</f>
        <v>42212.381944444445</v>
      </c>
      <c r="J27" s="214">
        <f>G27+J24</f>
        <v>230450</v>
      </c>
      <c r="K27" s="235">
        <f>G27+K24</f>
        <v>230450</v>
      </c>
      <c r="L27" s="165"/>
      <c r="M27" s="165"/>
    </row>
    <row r="28" spans="2:13" x14ac:dyDescent="0.25">
      <c r="B28" s="292"/>
      <c r="C28" s="289" t="s">
        <v>38</v>
      </c>
      <c r="D28" s="102">
        <v>42219.497916666667</v>
      </c>
      <c r="E28" s="219">
        <v>609820</v>
      </c>
      <c r="F28" s="220"/>
      <c r="G28" s="220"/>
      <c r="H28" s="220"/>
      <c r="I28" s="221"/>
      <c r="J28" s="222"/>
      <c r="K28" s="223"/>
      <c r="L28" s="165"/>
      <c r="M28" s="165"/>
    </row>
    <row r="29" spans="2:13" ht="15.75" thickBot="1" x14ac:dyDescent="0.3">
      <c r="B29" s="292"/>
      <c r="C29" s="290"/>
      <c r="D29" s="112">
        <v>42223.644444444442</v>
      </c>
      <c r="E29" s="230">
        <v>620570</v>
      </c>
      <c r="F29" s="231">
        <f>(D29-D27)*1440</f>
        <v>10274.999999996508</v>
      </c>
      <c r="G29" s="232">
        <f>E29-E27</f>
        <v>11830</v>
      </c>
      <c r="H29" s="233">
        <f>G29/F29</f>
        <v>1.1513381995137733</v>
      </c>
      <c r="I29" s="234">
        <f>D28</f>
        <v>42219.497916666667</v>
      </c>
      <c r="J29" s="214">
        <f>G29+J27</f>
        <v>242280</v>
      </c>
      <c r="K29" s="235">
        <f>G29+K27</f>
        <v>242280</v>
      </c>
      <c r="L29" s="165"/>
      <c r="M29" s="165"/>
    </row>
    <row r="30" spans="2:13" x14ac:dyDescent="0.25">
      <c r="B30" s="292"/>
      <c r="C30" s="289" t="s">
        <v>39</v>
      </c>
      <c r="D30" s="102">
        <v>42226.701388888891</v>
      </c>
      <c r="E30" s="219">
        <v>636070</v>
      </c>
      <c r="F30" s="220"/>
      <c r="G30" s="220"/>
      <c r="H30" s="220"/>
      <c r="I30" s="221"/>
      <c r="J30" s="222"/>
      <c r="K30" s="223"/>
      <c r="L30" s="165"/>
      <c r="M30" s="165"/>
    </row>
    <row r="31" spans="2:13" x14ac:dyDescent="0.25">
      <c r="B31" s="292"/>
      <c r="C31" s="296"/>
      <c r="D31" s="107">
        <v>42228.359722222223</v>
      </c>
      <c r="E31" s="224">
        <v>654070</v>
      </c>
      <c r="F31" s="225"/>
      <c r="G31" s="225"/>
      <c r="H31" s="225"/>
      <c r="I31" s="227"/>
      <c r="J31" s="228"/>
      <c r="K31" s="229"/>
      <c r="L31" s="165"/>
      <c r="M31" s="165"/>
    </row>
    <row r="32" spans="2:13" x14ac:dyDescent="0.25">
      <c r="B32" s="292"/>
      <c r="C32" s="296"/>
      <c r="D32" s="107">
        <v>42229.395138888889</v>
      </c>
      <c r="E32" s="224">
        <v>657540</v>
      </c>
      <c r="F32" s="225"/>
      <c r="G32" s="225"/>
      <c r="H32" s="225"/>
      <c r="I32" s="227"/>
      <c r="J32" s="228"/>
      <c r="K32" s="229"/>
      <c r="L32" s="165"/>
      <c r="M32" s="165"/>
    </row>
    <row r="33" spans="2:14" ht="15.75" thickBot="1" x14ac:dyDescent="0.3">
      <c r="B33" s="292"/>
      <c r="C33" s="290"/>
      <c r="D33" s="112">
        <v>42230.452777777777</v>
      </c>
      <c r="E33" s="230">
        <v>666970</v>
      </c>
      <c r="F33" s="231">
        <f>(D33-D29)*1440</f>
        <v>9804.000000001397</v>
      </c>
      <c r="G33" s="232">
        <f>E33-E29</f>
        <v>46400</v>
      </c>
      <c r="H33" s="233">
        <f>G33/F33</f>
        <v>4.7327621379022222</v>
      </c>
      <c r="I33" s="234">
        <f>D30</f>
        <v>42226.701388888891</v>
      </c>
      <c r="J33" s="214">
        <f>G33+J29</f>
        <v>288680</v>
      </c>
      <c r="K33" s="235">
        <f>G33+K29</f>
        <v>288680</v>
      </c>
      <c r="L33" s="165"/>
      <c r="M33" s="165"/>
    </row>
    <row r="34" spans="2:14" x14ac:dyDescent="0.25">
      <c r="B34" s="292"/>
      <c r="C34" s="289" t="s">
        <v>40</v>
      </c>
      <c r="D34" s="102">
        <v>42233.436111111114</v>
      </c>
      <c r="E34" s="219">
        <v>701370</v>
      </c>
      <c r="F34" s="220"/>
      <c r="G34" s="220"/>
      <c r="H34" s="220"/>
      <c r="I34" s="221"/>
      <c r="J34" s="222"/>
      <c r="K34" s="223"/>
      <c r="L34" s="165"/>
      <c r="M34" s="165"/>
    </row>
    <row r="35" spans="2:14" x14ac:dyDescent="0.25">
      <c r="B35" s="292"/>
      <c r="C35" s="296"/>
      <c r="D35" s="107">
        <v>42235.569444444445</v>
      </c>
      <c r="E35" s="224">
        <v>720620</v>
      </c>
      <c r="F35" s="225"/>
      <c r="G35" s="225"/>
      <c r="H35" s="225"/>
      <c r="I35" s="227"/>
      <c r="J35" s="228"/>
      <c r="K35" s="229"/>
      <c r="L35" s="165"/>
      <c r="M35" s="165"/>
    </row>
    <row r="36" spans="2:14" ht="15.75" thickBot="1" x14ac:dyDescent="0.3">
      <c r="B36" s="292"/>
      <c r="C36" s="290"/>
      <c r="D36" s="112">
        <v>42237.53125</v>
      </c>
      <c r="E36" s="230">
        <v>722190</v>
      </c>
      <c r="F36" s="231">
        <f>(D36-D33)*1440</f>
        <v>10193.00000000163</v>
      </c>
      <c r="G36" s="232">
        <f>E36-E33</f>
        <v>55220</v>
      </c>
      <c r="H36" s="233">
        <f>G36/F36</f>
        <v>5.4174433434701434</v>
      </c>
      <c r="I36" s="234">
        <f>D34</f>
        <v>42233.436111111114</v>
      </c>
      <c r="J36" s="214">
        <f>G36+J33</f>
        <v>343900</v>
      </c>
      <c r="K36" s="235">
        <f>G36+K33</f>
        <v>343900</v>
      </c>
      <c r="L36" s="165"/>
      <c r="M36" s="167"/>
      <c r="N36" s="1"/>
    </row>
    <row r="37" spans="2:14" x14ac:dyDescent="0.25">
      <c r="B37" s="292"/>
      <c r="C37" s="289" t="s">
        <v>41</v>
      </c>
      <c r="D37" s="102">
        <v>42240.6875</v>
      </c>
      <c r="E37" s="219">
        <v>722190</v>
      </c>
      <c r="F37" s="220"/>
      <c r="G37" s="220"/>
      <c r="H37" s="220"/>
      <c r="I37" s="221"/>
      <c r="J37" s="222"/>
      <c r="K37" s="223"/>
      <c r="L37" s="165"/>
      <c r="M37" s="165"/>
    </row>
    <row r="38" spans="2:14" x14ac:dyDescent="0.25">
      <c r="B38" s="292"/>
      <c r="C38" s="296"/>
      <c r="D38" s="107">
        <v>42242.335416666669</v>
      </c>
      <c r="E38" s="224">
        <v>739370</v>
      </c>
      <c r="F38" s="225"/>
      <c r="G38" s="225"/>
      <c r="H38" s="225"/>
      <c r="I38" s="227"/>
      <c r="J38" s="228"/>
      <c r="K38" s="229"/>
      <c r="L38" s="165"/>
      <c r="M38" s="165"/>
    </row>
    <row r="39" spans="2:14" ht="15.75" thickBot="1" x14ac:dyDescent="0.3">
      <c r="B39" s="292"/>
      <c r="C39" s="290"/>
      <c r="D39" s="112">
        <v>42244.334027777775</v>
      </c>
      <c r="E39" s="230">
        <v>742070</v>
      </c>
      <c r="F39" s="231">
        <f>(D39-D36)*1440</f>
        <v>9795.9999999962747</v>
      </c>
      <c r="G39" s="232">
        <f>E39-E36</f>
        <v>19880</v>
      </c>
      <c r="H39" s="233">
        <f>G39/F39</f>
        <v>2.0293997550028133</v>
      </c>
      <c r="I39" s="234">
        <f>D37</f>
        <v>42240.6875</v>
      </c>
      <c r="J39" s="214">
        <f>G39+J36</f>
        <v>363780</v>
      </c>
      <c r="K39" s="235">
        <f>G39+K36</f>
        <v>363780</v>
      </c>
      <c r="L39" s="165"/>
      <c r="M39" s="165"/>
    </row>
    <row r="40" spans="2:14" x14ac:dyDescent="0.25">
      <c r="B40" s="292"/>
      <c r="C40" s="289" t="s">
        <v>42</v>
      </c>
      <c r="D40" s="102">
        <v>42249.31527777778</v>
      </c>
      <c r="E40" s="219">
        <v>768420</v>
      </c>
      <c r="F40" s="220"/>
      <c r="G40" s="220"/>
      <c r="H40" s="220"/>
      <c r="I40" s="221"/>
      <c r="J40" s="222"/>
      <c r="K40" s="223"/>
      <c r="L40" s="165"/>
      <c r="M40" s="165"/>
    </row>
    <row r="41" spans="2:14" ht="15.75" thickBot="1" x14ac:dyDescent="0.3">
      <c r="B41" s="292"/>
      <c r="C41" s="290"/>
      <c r="D41" s="112">
        <v>42251.335416666669</v>
      </c>
      <c r="E41" s="230">
        <v>787190</v>
      </c>
      <c r="F41" s="231">
        <f>(D41-D39)*1440</f>
        <v>10082.000000006519</v>
      </c>
      <c r="G41" s="232">
        <f>E41-E39</f>
        <v>45120</v>
      </c>
      <c r="H41" s="233">
        <f>G41/F41</f>
        <v>4.4753025193385065</v>
      </c>
      <c r="I41" s="234">
        <f>D40</f>
        <v>42249.31527777778</v>
      </c>
      <c r="J41" s="214">
        <f>G41+J39</f>
        <v>408900</v>
      </c>
      <c r="K41" s="235">
        <f>G41+K39</f>
        <v>408900</v>
      </c>
      <c r="L41" s="165"/>
      <c r="M41" s="165"/>
    </row>
    <row r="42" spans="2:14" x14ac:dyDescent="0.25">
      <c r="B42" s="292"/>
      <c r="C42" s="289" t="s">
        <v>43</v>
      </c>
      <c r="D42" s="102">
        <v>42254.331944444442</v>
      </c>
      <c r="E42" s="219">
        <v>815960</v>
      </c>
      <c r="F42" s="220"/>
      <c r="G42" s="220"/>
      <c r="H42" s="220"/>
      <c r="I42" s="221"/>
      <c r="J42" s="222"/>
      <c r="K42" s="223"/>
      <c r="L42" s="165"/>
      <c r="M42" s="165"/>
    </row>
    <row r="43" spans="2:14" x14ac:dyDescent="0.25">
      <c r="B43" s="292"/>
      <c r="C43" s="296"/>
      <c r="D43" s="107">
        <v>42256.343055555553</v>
      </c>
      <c r="E43" s="224">
        <v>835420</v>
      </c>
      <c r="F43" s="225"/>
      <c r="G43" s="225"/>
      <c r="H43" s="225"/>
      <c r="I43" s="227"/>
      <c r="J43" s="228"/>
      <c r="K43" s="229"/>
      <c r="L43" s="165"/>
      <c r="M43" s="165"/>
    </row>
    <row r="44" spans="2:14" ht="15.75" thickBot="1" x14ac:dyDescent="0.3">
      <c r="B44" s="292"/>
      <c r="C44" s="290"/>
      <c r="D44" s="112">
        <v>42258.350694444445</v>
      </c>
      <c r="E44" s="230">
        <v>855540</v>
      </c>
      <c r="F44" s="231">
        <f>(D44-D41)*1440</f>
        <v>10101.99999999837</v>
      </c>
      <c r="G44" s="232">
        <f>E44-E41</f>
        <v>68350</v>
      </c>
      <c r="H44" s="233">
        <f>G44/F44</f>
        <v>6.7659869332816305</v>
      </c>
      <c r="I44" s="234">
        <f>D42</f>
        <v>42254.331944444442</v>
      </c>
      <c r="J44" s="214">
        <f>G44+J41</f>
        <v>477250</v>
      </c>
      <c r="K44" s="235">
        <f>G44+K41</f>
        <v>477250</v>
      </c>
      <c r="L44" s="165"/>
      <c r="M44" s="165"/>
    </row>
    <row r="45" spans="2:14" x14ac:dyDescent="0.25">
      <c r="B45" s="292"/>
      <c r="C45" s="289" t="s">
        <v>44</v>
      </c>
      <c r="D45" s="102">
        <v>42261.342361111114</v>
      </c>
      <c r="E45" s="219">
        <v>878960</v>
      </c>
      <c r="F45" s="220"/>
      <c r="G45" s="220"/>
      <c r="H45" s="220"/>
      <c r="I45" s="221"/>
      <c r="J45" s="222"/>
      <c r="K45" s="223"/>
      <c r="L45" s="165"/>
      <c r="M45" s="165"/>
    </row>
    <row r="46" spans="2:14" x14ac:dyDescent="0.25">
      <c r="B46" s="292"/>
      <c r="C46" s="296"/>
      <c r="D46" s="107">
        <v>42263.328472222223</v>
      </c>
      <c r="E46" s="224">
        <v>896530</v>
      </c>
      <c r="F46" s="225"/>
      <c r="G46" s="225"/>
      <c r="H46" s="225"/>
      <c r="I46" s="227"/>
      <c r="J46" s="228"/>
      <c r="K46" s="229"/>
      <c r="L46" s="165"/>
      <c r="M46" s="165"/>
    </row>
    <row r="47" spans="2:14" ht="15.75" thickBot="1" x14ac:dyDescent="0.3">
      <c r="B47" s="292"/>
      <c r="C47" s="290"/>
      <c r="D47" s="112">
        <v>42265.569444444445</v>
      </c>
      <c r="E47" s="230">
        <v>918320</v>
      </c>
      <c r="F47" s="231">
        <f>(D47-D44)*1440</f>
        <v>10395</v>
      </c>
      <c r="G47" s="232">
        <f>E47-E44</f>
        <v>62780</v>
      </c>
      <c r="H47" s="233">
        <f>G47/F47</f>
        <v>6.0394420394420392</v>
      </c>
      <c r="I47" s="234">
        <f>D45</f>
        <v>42261.342361111114</v>
      </c>
      <c r="J47" s="214">
        <f>G47+J44</f>
        <v>540030</v>
      </c>
      <c r="K47" s="235">
        <f>G47+K44</f>
        <v>540030</v>
      </c>
      <c r="L47" s="165"/>
      <c r="M47" s="165"/>
    </row>
    <row r="48" spans="2:14" x14ac:dyDescent="0.25">
      <c r="B48" s="292"/>
      <c r="C48" s="289" t="s">
        <v>45</v>
      </c>
      <c r="D48" s="102">
        <v>42268.709027777775</v>
      </c>
      <c r="E48" s="219">
        <v>948460</v>
      </c>
      <c r="F48" s="220"/>
      <c r="G48" s="220"/>
      <c r="H48" s="220"/>
      <c r="I48" s="221"/>
      <c r="J48" s="222"/>
      <c r="K48" s="223"/>
      <c r="L48" s="165"/>
      <c r="M48" s="165"/>
    </row>
    <row r="49" spans="2:13" ht="15.75" thickBot="1" x14ac:dyDescent="0.3">
      <c r="B49" s="292"/>
      <c r="C49" s="290"/>
      <c r="D49" s="112">
        <v>42270.458333333336</v>
      </c>
      <c r="E49" s="230">
        <v>961020</v>
      </c>
      <c r="F49" s="231">
        <f>(D49-D47)*1440</f>
        <v>7040.0000000023283</v>
      </c>
      <c r="G49" s="232">
        <f>E49-E47</f>
        <v>42700</v>
      </c>
      <c r="H49" s="233">
        <f>G49/F49</f>
        <v>6.0653409090889028</v>
      </c>
      <c r="I49" s="234">
        <f>D48</f>
        <v>42268.709027777775</v>
      </c>
      <c r="J49" s="214">
        <f>G49+J47</f>
        <v>582730</v>
      </c>
      <c r="K49" s="235">
        <f>G49+K47</f>
        <v>582730</v>
      </c>
      <c r="L49" s="165"/>
      <c r="M49" s="165"/>
    </row>
    <row r="50" spans="2:13" x14ac:dyDescent="0.25">
      <c r="B50" s="292"/>
      <c r="C50" s="289" t="s">
        <v>46</v>
      </c>
      <c r="D50" s="102">
        <v>42275.489583333336</v>
      </c>
      <c r="E50" s="219">
        <v>1006970</v>
      </c>
      <c r="F50" s="220"/>
      <c r="G50" s="220"/>
      <c r="H50" s="220"/>
      <c r="I50" s="221"/>
      <c r="J50" s="222"/>
      <c r="K50" s="223"/>
      <c r="L50" s="165"/>
      <c r="M50" s="165"/>
    </row>
    <row r="51" spans="2:13" ht="15.75" thickBot="1" x14ac:dyDescent="0.3">
      <c r="B51" s="293"/>
      <c r="C51" s="290"/>
      <c r="D51" s="112">
        <v>42277.354166666664</v>
      </c>
      <c r="E51" s="230">
        <v>1013450</v>
      </c>
      <c r="F51" s="231">
        <f>(D51-D49)*1440</f>
        <v>9929.9999999930151</v>
      </c>
      <c r="G51" s="232">
        <f>E51-E49</f>
        <v>52430</v>
      </c>
      <c r="H51" s="233">
        <f>G51/F51</f>
        <v>5.2799597180298976</v>
      </c>
      <c r="I51" s="234">
        <f>D49</f>
        <v>42270.458333333336</v>
      </c>
      <c r="J51" s="214">
        <f>G51+J49</f>
        <v>635160</v>
      </c>
      <c r="K51" s="235">
        <f>G51+K49</f>
        <v>635160</v>
      </c>
      <c r="L51" s="166">
        <f>(D51-D6)*1440</f>
        <v>153654.99999999767</v>
      </c>
      <c r="M51" s="168">
        <f>K51/L51</f>
        <v>4.1336760925450502</v>
      </c>
    </row>
    <row r="52" spans="2:13" x14ac:dyDescent="0.25">
      <c r="B52" s="301" t="s">
        <v>114</v>
      </c>
      <c r="C52" s="294" t="s">
        <v>47</v>
      </c>
      <c r="D52" s="133">
        <v>42279.601388888892</v>
      </c>
      <c r="E52" s="236">
        <v>1032060</v>
      </c>
      <c r="F52" s="237"/>
      <c r="G52" s="238"/>
      <c r="H52" s="239"/>
      <c r="I52" s="240"/>
      <c r="J52" s="241"/>
      <c r="K52" s="242"/>
      <c r="L52" s="169"/>
      <c r="M52" s="169"/>
    </row>
    <row r="53" spans="2:13" x14ac:dyDescent="0.25">
      <c r="B53" s="302"/>
      <c r="C53" s="300"/>
      <c r="D53" s="140">
        <v>42282.355555555558</v>
      </c>
      <c r="E53" s="243">
        <v>1055360</v>
      </c>
      <c r="F53" s="244"/>
      <c r="G53" s="244"/>
      <c r="H53" s="244"/>
      <c r="I53" s="245"/>
      <c r="J53" s="246"/>
      <c r="K53" s="247"/>
      <c r="L53" s="170"/>
      <c r="M53" s="170"/>
    </row>
    <row r="54" spans="2:13" x14ac:dyDescent="0.25">
      <c r="B54" s="302"/>
      <c r="C54" s="300"/>
      <c r="D54" s="140">
        <v>42284.359027777777</v>
      </c>
      <c r="E54" s="243">
        <v>1071100</v>
      </c>
      <c r="F54" s="244"/>
      <c r="G54" s="244"/>
      <c r="H54" s="244"/>
      <c r="I54" s="245"/>
      <c r="J54" s="246"/>
      <c r="K54" s="247"/>
      <c r="L54" s="170"/>
      <c r="M54" s="170"/>
    </row>
    <row r="55" spans="2:13" ht="15.75" thickBot="1" x14ac:dyDescent="0.3">
      <c r="B55" s="302"/>
      <c r="C55" s="295"/>
      <c r="D55" s="145">
        <v>42286.338888888888</v>
      </c>
      <c r="E55" s="248">
        <v>1088980</v>
      </c>
      <c r="F55" s="249">
        <f>(D55-D51)*1440</f>
        <v>12938.00000000163</v>
      </c>
      <c r="G55" s="250">
        <f>E55-E51</f>
        <v>75530</v>
      </c>
      <c r="H55" s="251">
        <f>G55/F55</f>
        <v>5.8378420157667712</v>
      </c>
      <c r="I55" s="252">
        <f>D52</f>
        <v>42279.601388888892</v>
      </c>
      <c r="J55" s="253">
        <f>G55+J51</f>
        <v>710690</v>
      </c>
      <c r="K55" s="254">
        <f>G55</f>
        <v>75530</v>
      </c>
      <c r="L55" s="170"/>
      <c r="M55" s="170"/>
    </row>
    <row r="56" spans="2:13" x14ac:dyDescent="0.25">
      <c r="B56" s="302"/>
      <c r="C56" s="294" t="s">
        <v>48</v>
      </c>
      <c r="D56" s="133">
        <v>42289.349305555559</v>
      </c>
      <c r="E56" s="236">
        <v>1112940</v>
      </c>
      <c r="F56" s="237"/>
      <c r="G56" s="237"/>
      <c r="H56" s="237"/>
      <c r="I56" s="240"/>
      <c r="J56" s="241"/>
      <c r="K56" s="242"/>
      <c r="L56" s="170"/>
      <c r="M56" s="170"/>
    </row>
    <row r="57" spans="2:13" x14ac:dyDescent="0.25">
      <c r="B57" s="302"/>
      <c r="C57" s="300"/>
      <c r="D57" s="140">
        <v>42291.323611111111</v>
      </c>
      <c r="E57" s="243">
        <v>1125830</v>
      </c>
      <c r="F57" s="244"/>
      <c r="G57" s="244"/>
      <c r="H57" s="244"/>
      <c r="I57" s="245"/>
      <c r="J57" s="246"/>
      <c r="K57" s="247"/>
      <c r="L57" s="170"/>
      <c r="M57" s="170"/>
    </row>
    <row r="58" spans="2:13" ht="15.75" thickBot="1" x14ac:dyDescent="0.3">
      <c r="B58" s="302"/>
      <c r="C58" s="295"/>
      <c r="D58" s="145">
        <v>42293.343055555553</v>
      </c>
      <c r="E58" s="248">
        <v>1141010</v>
      </c>
      <c r="F58" s="249">
        <f>(D58-D55)*1440</f>
        <v>10085.999999998603</v>
      </c>
      <c r="G58" s="250">
        <f>E58-E55</f>
        <v>52030</v>
      </c>
      <c r="H58" s="251">
        <f>G58/F58</f>
        <v>5.1586357326995049</v>
      </c>
      <c r="I58" s="252">
        <f>D56</f>
        <v>42289.349305555559</v>
      </c>
      <c r="J58" s="253">
        <f>G58+J55</f>
        <v>762720</v>
      </c>
      <c r="K58" s="254">
        <f>G58+K55</f>
        <v>127560</v>
      </c>
      <c r="L58" s="170"/>
      <c r="M58" s="170"/>
    </row>
    <row r="59" spans="2:13" x14ac:dyDescent="0.25">
      <c r="B59" s="302"/>
      <c r="C59" s="294" t="s">
        <v>49</v>
      </c>
      <c r="D59" s="133">
        <v>42296.37222222222</v>
      </c>
      <c r="E59" s="236">
        <v>1170840</v>
      </c>
      <c r="F59" s="237"/>
      <c r="G59" s="237"/>
      <c r="H59" s="237"/>
      <c r="I59" s="240"/>
      <c r="J59" s="241"/>
      <c r="K59" s="242"/>
      <c r="L59" s="170"/>
      <c r="M59" s="170"/>
    </row>
    <row r="60" spans="2:13" ht="15.75" thickBot="1" x14ac:dyDescent="0.3">
      <c r="B60" s="302"/>
      <c r="C60" s="295"/>
      <c r="D60" s="145">
        <v>42300.694444444445</v>
      </c>
      <c r="E60" s="248">
        <v>1207390</v>
      </c>
      <c r="F60" s="249">
        <f>(D60-D58)*1440</f>
        <v>10586.000000004424</v>
      </c>
      <c r="G60" s="250">
        <f>E60-E58</f>
        <v>66380</v>
      </c>
      <c r="H60" s="251">
        <f>G60/F60</f>
        <v>6.2705460041538128</v>
      </c>
      <c r="I60" s="252">
        <f>D59</f>
        <v>42296.37222222222</v>
      </c>
      <c r="J60" s="253">
        <f>G60+J58</f>
        <v>829100</v>
      </c>
      <c r="K60" s="254">
        <f>G60+K58</f>
        <v>193940</v>
      </c>
      <c r="L60" s="170"/>
      <c r="M60" s="170"/>
    </row>
    <row r="61" spans="2:13" x14ac:dyDescent="0.25">
      <c r="B61" s="302"/>
      <c r="C61" s="294" t="s">
        <v>50</v>
      </c>
      <c r="D61" s="133">
        <v>42303.387499999997</v>
      </c>
      <c r="E61" s="236">
        <v>1233790</v>
      </c>
      <c r="F61" s="237"/>
      <c r="G61" s="237"/>
      <c r="H61" s="237"/>
      <c r="I61" s="240"/>
      <c r="J61" s="241"/>
      <c r="K61" s="242"/>
      <c r="L61" s="170"/>
      <c r="M61" s="170"/>
    </row>
    <row r="62" spans="2:13" x14ac:dyDescent="0.25">
      <c r="B62" s="302"/>
      <c r="C62" s="300"/>
      <c r="D62" s="140">
        <v>42305.397916666669</v>
      </c>
      <c r="E62" s="243">
        <v>1252860</v>
      </c>
      <c r="F62" s="244"/>
      <c r="G62" s="244"/>
      <c r="H62" s="244"/>
      <c r="I62" s="245"/>
      <c r="J62" s="246"/>
      <c r="K62" s="247"/>
      <c r="L62" s="170"/>
      <c r="M62" s="170"/>
    </row>
    <row r="63" spans="2:13" ht="15.75" thickBot="1" x14ac:dyDescent="0.3">
      <c r="B63" s="302"/>
      <c r="C63" s="295"/>
      <c r="D63" s="145">
        <v>42307.586805555555</v>
      </c>
      <c r="E63" s="248">
        <v>1271710</v>
      </c>
      <c r="F63" s="249">
        <f>(D63-D60)*1440</f>
        <v>9924.9999999976717</v>
      </c>
      <c r="G63" s="250">
        <f>E63-E60</f>
        <v>64320</v>
      </c>
      <c r="H63" s="251">
        <f>G63/F63</f>
        <v>6.4806045340065577</v>
      </c>
      <c r="I63" s="252">
        <f>D61</f>
        <v>42303.387499999997</v>
      </c>
      <c r="J63" s="253">
        <f>G63+J60</f>
        <v>893420</v>
      </c>
      <c r="K63" s="254">
        <f>G63+K60</f>
        <v>258260</v>
      </c>
      <c r="L63" s="170"/>
      <c r="M63" s="170"/>
    </row>
    <row r="64" spans="2:13" x14ac:dyDescent="0.25">
      <c r="B64" s="302"/>
      <c r="C64" s="294" t="s">
        <v>51</v>
      </c>
      <c r="D64" s="133">
        <v>42310.365972222222</v>
      </c>
      <c r="E64" s="236">
        <v>1273640</v>
      </c>
      <c r="F64" s="237"/>
      <c r="G64" s="237"/>
      <c r="H64" s="237"/>
      <c r="I64" s="240"/>
      <c r="J64" s="241"/>
      <c r="K64" s="255"/>
      <c r="L64" s="170"/>
      <c r="M64" s="170"/>
    </row>
    <row r="65" spans="2:13" x14ac:dyDescent="0.25">
      <c r="B65" s="302"/>
      <c r="C65" s="300"/>
      <c r="D65" s="140">
        <v>42312.368055555555</v>
      </c>
      <c r="E65" s="243">
        <v>1288370</v>
      </c>
      <c r="F65" s="244"/>
      <c r="G65" s="244"/>
      <c r="H65" s="244"/>
      <c r="I65" s="245"/>
      <c r="J65" s="246"/>
      <c r="K65" s="256"/>
      <c r="L65" s="170"/>
      <c r="M65" s="170"/>
    </row>
    <row r="66" spans="2:13" ht="15.75" thickBot="1" x14ac:dyDescent="0.3">
      <c r="B66" s="302"/>
      <c r="C66" s="295"/>
      <c r="D66" s="145">
        <v>42314.393750000003</v>
      </c>
      <c r="E66" s="248">
        <v>1302920</v>
      </c>
      <c r="F66" s="249">
        <f>(D66-D63)*1440</f>
        <v>9802.0000000053551</v>
      </c>
      <c r="G66" s="250">
        <f>E66-E63</f>
        <v>31210</v>
      </c>
      <c r="H66" s="251">
        <f>G66/F66</f>
        <v>3.1840440726364974</v>
      </c>
      <c r="I66" s="252">
        <f>D64</f>
        <v>42310.365972222222</v>
      </c>
      <c r="J66" s="253">
        <f>G66+J63</f>
        <v>924630</v>
      </c>
      <c r="K66" s="254">
        <f>G66+K63</f>
        <v>289470</v>
      </c>
      <c r="L66" s="170"/>
      <c r="M66" s="170"/>
    </row>
    <row r="67" spans="2:13" x14ac:dyDescent="0.25">
      <c r="B67" s="302"/>
      <c r="C67" s="294" t="s">
        <v>52</v>
      </c>
      <c r="D67" s="133">
        <v>42317.583333333336</v>
      </c>
      <c r="E67" s="236">
        <v>1310990</v>
      </c>
      <c r="F67" s="237"/>
      <c r="G67" s="237"/>
      <c r="H67" s="237"/>
      <c r="I67" s="240"/>
      <c r="J67" s="241"/>
      <c r="K67" s="255"/>
      <c r="L67" s="170"/>
      <c r="M67" s="170"/>
    </row>
    <row r="68" spans="2:13" x14ac:dyDescent="0.25">
      <c r="B68" s="302"/>
      <c r="C68" s="300"/>
      <c r="D68" s="140">
        <v>42319.320138888892</v>
      </c>
      <c r="E68" s="243">
        <v>1326180</v>
      </c>
      <c r="F68" s="244"/>
      <c r="G68" s="244"/>
      <c r="H68" s="244"/>
      <c r="I68" s="245"/>
      <c r="J68" s="246"/>
      <c r="K68" s="256"/>
      <c r="L68" s="170"/>
      <c r="M68" s="170"/>
    </row>
    <row r="69" spans="2:13" ht="15.75" thickBot="1" x14ac:dyDescent="0.3">
      <c r="B69" s="302"/>
      <c r="C69" s="295"/>
      <c r="D69" s="145">
        <v>42321.31527777778</v>
      </c>
      <c r="E69" s="248">
        <v>1343760</v>
      </c>
      <c r="F69" s="249">
        <f>(D69-D66)*1440</f>
        <v>9966.9999999983702</v>
      </c>
      <c r="G69" s="250">
        <f>E69-E66</f>
        <v>40840</v>
      </c>
      <c r="H69" s="251">
        <f>G69/F69</f>
        <v>4.0975218220133121</v>
      </c>
      <c r="I69" s="252">
        <f>D67</f>
        <v>42317.583333333336</v>
      </c>
      <c r="J69" s="253">
        <f>G69+J66</f>
        <v>965470</v>
      </c>
      <c r="K69" s="254">
        <f>G69+K66</f>
        <v>330310</v>
      </c>
      <c r="L69" s="170"/>
      <c r="M69" s="170"/>
    </row>
    <row r="70" spans="2:13" x14ac:dyDescent="0.25">
      <c r="B70" s="302"/>
      <c r="C70" s="294" t="s">
        <v>53</v>
      </c>
      <c r="D70" s="133">
        <v>42324.590277777781</v>
      </c>
      <c r="E70" s="236">
        <v>1348670</v>
      </c>
      <c r="F70" s="237"/>
      <c r="G70" s="237"/>
      <c r="H70" s="237"/>
      <c r="I70" s="240"/>
      <c r="J70" s="241"/>
      <c r="K70" s="255"/>
      <c r="L70" s="170"/>
      <c r="M70" s="170"/>
    </row>
    <row r="71" spans="2:13" x14ac:dyDescent="0.25">
      <c r="B71" s="302"/>
      <c r="C71" s="300"/>
      <c r="D71" s="140">
        <v>42326.597222222219</v>
      </c>
      <c r="E71" s="243">
        <v>1366590</v>
      </c>
      <c r="F71" s="244"/>
      <c r="G71" s="244"/>
      <c r="H71" s="244"/>
      <c r="I71" s="245"/>
      <c r="J71" s="246"/>
      <c r="K71" s="256"/>
      <c r="L71" s="170"/>
      <c r="M71" s="170"/>
    </row>
    <row r="72" spans="2:13" ht="15.75" thickBot="1" x14ac:dyDescent="0.3">
      <c r="B72" s="302"/>
      <c r="C72" s="295"/>
      <c r="D72" s="145">
        <v>42328.425694444442</v>
      </c>
      <c r="E72" s="248">
        <v>1383590</v>
      </c>
      <c r="F72" s="249">
        <f>(D72-D69)*1440</f>
        <v>10238.999999994412</v>
      </c>
      <c r="G72" s="250">
        <f>E72-E69</f>
        <v>39830</v>
      </c>
      <c r="H72" s="251">
        <f>G72/F72</f>
        <v>3.8900283230805486</v>
      </c>
      <c r="I72" s="252">
        <f>D70</f>
        <v>42324.590277777781</v>
      </c>
      <c r="J72" s="253">
        <f>G72+J69</f>
        <v>1005300</v>
      </c>
      <c r="K72" s="254">
        <f>G72+K69</f>
        <v>370140</v>
      </c>
      <c r="L72" s="170"/>
      <c r="M72" s="170"/>
    </row>
    <row r="73" spans="2:13" x14ac:dyDescent="0.25">
      <c r="B73" s="302"/>
      <c r="C73" s="294" t="s">
        <v>54</v>
      </c>
      <c r="D73" s="133">
        <v>42331.384722222225</v>
      </c>
      <c r="E73" s="236">
        <v>1395610</v>
      </c>
      <c r="F73" s="237"/>
      <c r="G73" s="237"/>
      <c r="H73" s="237"/>
      <c r="I73" s="240"/>
      <c r="J73" s="241"/>
      <c r="K73" s="255"/>
      <c r="L73" s="170"/>
      <c r="M73" s="170"/>
    </row>
    <row r="74" spans="2:13" ht="15.75" thickBot="1" x14ac:dyDescent="0.3">
      <c r="B74" s="302"/>
      <c r="C74" s="295"/>
      <c r="D74" s="145">
        <v>42333.322222222225</v>
      </c>
      <c r="E74" s="248">
        <v>1413810</v>
      </c>
      <c r="F74" s="249">
        <f>(D74-D72)*1440</f>
        <v>7051.0000000067521</v>
      </c>
      <c r="G74" s="250">
        <f>E74-E72</f>
        <v>30220</v>
      </c>
      <c r="H74" s="251">
        <f>G74/F74</f>
        <v>4.2859168912169991</v>
      </c>
      <c r="I74" s="252">
        <f>D73</f>
        <v>42331.384722222225</v>
      </c>
      <c r="J74" s="253">
        <f>G74+J72</f>
        <v>1035520</v>
      </c>
      <c r="K74" s="254">
        <f>G74+K72</f>
        <v>400360</v>
      </c>
      <c r="L74" s="170"/>
      <c r="M74" s="170"/>
    </row>
    <row r="75" spans="2:13" x14ac:dyDescent="0.25">
      <c r="B75" s="302"/>
      <c r="C75" s="294" t="s">
        <v>55</v>
      </c>
      <c r="D75" s="133">
        <v>42338.54791666667</v>
      </c>
      <c r="E75" s="236">
        <v>1445440</v>
      </c>
      <c r="F75" s="237"/>
      <c r="G75" s="238"/>
      <c r="H75" s="239"/>
      <c r="I75" s="240"/>
      <c r="J75" s="241"/>
      <c r="K75" s="255"/>
      <c r="L75" s="170"/>
      <c r="M75" s="170"/>
    </row>
    <row r="76" spans="2:13" ht="15.75" thickBot="1" x14ac:dyDescent="0.3">
      <c r="B76" s="302"/>
      <c r="C76" s="295"/>
      <c r="D76" s="145">
        <v>42342.601388888892</v>
      </c>
      <c r="E76" s="248">
        <v>1467670</v>
      </c>
      <c r="F76" s="249">
        <f>(D76-D74)*1440</f>
        <v>13362.000000000698</v>
      </c>
      <c r="G76" s="250">
        <f>E76-E74</f>
        <v>53860</v>
      </c>
      <c r="H76" s="251">
        <f>G76/F76</f>
        <v>4.0308337075286023</v>
      </c>
      <c r="I76" s="252">
        <f>D75</f>
        <v>42338.54791666667</v>
      </c>
      <c r="J76" s="253">
        <f>G76+J74</f>
        <v>1089380</v>
      </c>
      <c r="K76" s="254">
        <f>G76+K74</f>
        <v>454220</v>
      </c>
      <c r="L76" s="170"/>
      <c r="M76" s="170"/>
    </row>
    <row r="77" spans="2:13" x14ac:dyDescent="0.25">
      <c r="B77" s="302"/>
      <c r="C77" s="294" t="s">
        <v>56</v>
      </c>
      <c r="D77" s="133">
        <v>42345.605555555558</v>
      </c>
      <c r="E77" s="236">
        <v>1491440</v>
      </c>
      <c r="F77" s="237"/>
      <c r="G77" s="237"/>
      <c r="H77" s="237"/>
      <c r="I77" s="240"/>
      <c r="J77" s="241"/>
      <c r="K77" s="255"/>
      <c r="L77" s="170"/>
      <c r="M77" s="170"/>
    </row>
    <row r="78" spans="2:13" x14ac:dyDescent="0.25">
      <c r="B78" s="302"/>
      <c r="C78" s="300"/>
      <c r="D78" s="140">
        <v>42347.644444444442</v>
      </c>
      <c r="E78" s="243">
        <v>1509660</v>
      </c>
      <c r="F78" s="244"/>
      <c r="G78" s="244"/>
      <c r="H78" s="244"/>
      <c r="I78" s="245"/>
      <c r="J78" s="246"/>
      <c r="K78" s="256"/>
      <c r="L78" s="170"/>
      <c r="M78" s="170"/>
    </row>
    <row r="79" spans="2:13" ht="15.75" thickBot="1" x14ac:dyDescent="0.3">
      <c r="B79" s="302"/>
      <c r="C79" s="295"/>
      <c r="D79" s="145">
        <v>42349.560416666667</v>
      </c>
      <c r="E79" s="248">
        <v>1525970</v>
      </c>
      <c r="F79" s="249">
        <f>(D79-D76)*1440</f>
        <v>10020.999999996275</v>
      </c>
      <c r="G79" s="250">
        <f>E79-E76</f>
        <v>58300</v>
      </c>
      <c r="H79" s="251">
        <f>G79/F79</f>
        <v>5.8177826564236774</v>
      </c>
      <c r="I79" s="252">
        <f>D77</f>
        <v>42345.605555555558</v>
      </c>
      <c r="J79" s="253">
        <f>G79+J76</f>
        <v>1147680</v>
      </c>
      <c r="K79" s="254">
        <f>G79+K76</f>
        <v>512520</v>
      </c>
      <c r="L79" s="170"/>
      <c r="M79" s="170"/>
    </row>
    <row r="80" spans="2:13" x14ac:dyDescent="0.25">
      <c r="B80" s="302"/>
      <c r="C80" s="294" t="s">
        <v>57</v>
      </c>
      <c r="D80" s="133">
        <v>42352.347916666666</v>
      </c>
      <c r="E80" s="236">
        <v>1549920</v>
      </c>
      <c r="F80" s="237"/>
      <c r="G80" s="238"/>
      <c r="H80" s="239"/>
      <c r="I80" s="240"/>
      <c r="J80" s="241"/>
      <c r="K80" s="255"/>
      <c r="L80" s="170"/>
      <c r="M80" s="170"/>
    </row>
    <row r="81" spans="2:13" x14ac:dyDescent="0.25">
      <c r="B81" s="302"/>
      <c r="C81" s="300"/>
      <c r="D81" s="140">
        <v>42354.329861111109</v>
      </c>
      <c r="E81" s="243">
        <v>1567160</v>
      </c>
      <c r="F81" s="244"/>
      <c r="G81" s="257"/>
      <c r="H81" s="258"/>
      <c r="I81" s="245"/>
      <c r="J81" s="246"/>
      <c r="K81" s="256"/>
      <c r="L81" s="170"/>
      <c r="M81" s="170"/>
    </row>
    <row r="82" spans="2:13" ht="15.75" thickBot="1" x14ac:dyDescent="0.3">
      <c r="B82" s="303"/>
      <c r="C82" s="295"/>
      <c r="D82" s="145">
        <v>42356.331944444442</v>
      </c>
      <c r="E82" s="248">
        <v>1585360</v>
      </c>
      <c r="F82" s="249">
        <f>(D82-D79)*1440</f>
        <v>9750.9999999962747</v>
      </c>
      <c r="G82" s="250">
        <f>E82-E79</f>
        <v>59390</v>
      </c>
      <c r="H82" s="251">
        <f>G82/F82</f>
        <v>6.0906573684773555</v>
      </c>
      <c r="I82" s="252">
        <f>D80</f>
        <v>42352.347916666666</v>
      </c>
      <c r="J82" s="253">
        <f>G82+J79</f>
        <v>1207070</v>
      </c>
      <c r="K82" s="254">
        <f>G82+K79</f>
        <v>571910</v>
      </c>
      <c r="L82" s="171">
        <f>(D82-D51)*1440</f>
        <v>113728.00000000047</v>
      </c>
      <c r="M82" s="172">
        <f>K82/L82</f>
        <v>5.0287528137309865</v>
      </c>
    </row>
    <row r="83" spans="2:13" ht="15.75" thickBot="1" x14ac:dyDescent="0.3">
      <c r="B83" s="291" t="s">
        <v>116</v>
      </c>
      <c r="C83" s="259" t="s">
        <v>86</v>
      </c>
      <c r="D83" s="125">
        <v>42373.241666666669</v>
      </c>
      <c r="E83" s="260">
        <v>1712300</v>
      </c>
      <c r="F83" s="261">
        <f>(D83-D82)*1440</f>
        <v>24350.000000005821</v>
      </c>
      <c r="G83" s="262">
        <f>E83-E82</f>
        <v>126940</v>
      </c>
      <c r="H83" s="263">
        <f>G83/F83</f>
        <v>5.2131416837769882</v>
      </c>
      <c r="I83" s="264">
        <f>D83</f>
        <v>42373.241666666669</v>
      </c>
      <c r="J83" s="265">
        <f>G83+J82</f>
        <v>1334010</v>
      </c>
      <c r="K83" s="266">
        <f>G83</f>
        <v>126940</v>
      </c>
      <c r="L83" s="164"/>
      <c r="M83" s="164"/>
    </row>
    <row r="84" spans="2:13" x14ac:dyDescent="0.25">
      <c r="B84" s="292"/>
      <c r="C84" s="289" t="s">
        <v>87</v>
      </c>
      <c r="D84" s="102">
        <v>42380.39166666667</v>
      </c>
      <c r="E84" s="219">
        <v>1767380</v>
      </c>
      <c r="F84" s="220"/>
      <c r="G84" s="267"/>
      <c r="H84" s="268"/>
      <c r="I84" s="221"/>
      <c r="J84" s="222"/>
      <c r="K84" s="269"/>
      <c r="L84" s="165"/>
      <c r="M84" s="165"/>
    </row>
    <row r="85" spans="2:13" x14ac:dyDescent="0.25">
      <c r="B85" s="292"/>
      <c r="C85" s="296"/>
      <c r="D85" s="107">
        <v>42382.388194444444</v>
      </c>
      <c r="E85" s="224">
        <v>1784260</v>
      </c>
      <c r="F85" s="225"/>
      <c r="G85" s="270"/>
      <c r="H85" s="271"/>
      <c r="I85" s="227"/>
      <c r="J85" s="228"/>
      <c r="K85" s="272"/>
      <c r="L85" s="165"/>
      <c r="M85" s="165"/>
    </row>
    <row r="86" spans="2:13" ht="15.75" thickBot="1" x14ac:dyDescent="0.3">
      <c r="B86" s="292"/>
      <c r="C86" s="290"/>
      <c r="D86" s="112">
        <v>42384.509722222225</v>
      </c>
      <c r="E86" s="230">
        <v>1802600</v>
      </c>
      <c r="F86" s="231">
        <f>(D86-D83)*1440</f>
        <v>16226.000000000931</v>
      </c>
      <c r="G86" s="232">
        <f>E86-E83</f>
        <v>90300</v>
      </c>
      <c r="H86" s="233">
        <f t="shared" ref="H86" si="0">G86/F86</f>
        <v>5.5651423641066691</v>
      </c>
      <c r="I86" s="234">
        <f>D84</f>
        <v>42380.39166666667</v>
      </c>
      <c r="J86" s="214">
        <f>G86+J83</f>
        <v>1424310</v>
      </c>
      <c r="K86" s="235">
        <f>G86+K83</f>
        <v>217240</v>
      </c>
      <c r="L86" s="165"/>
      <c r="M86" s="165"/>
    </row>
    <row r="87" spans="2:13" x14ac:dyDescent="0.25">
      <c r="B87" s="292"/>
      <c r="C87" s="289" t="s">
        <v>88</v>
      </c>
      <c r="D87" s="102">
        <v>42387.598611111112</v>
      </c>
      <c r="E87" s="219">
        <v>1829880</v>
      </c>
      <c r="F87" s="220"/>
      <c r="G87" s="267"/>
      <c r="H87" s="268"/>
      <c r="I87" s="221"/>
      <c r="J87" s="222"/>
      <c r="K87" s="269"/>
      <c r="L87" s="165"/>
      <c r="M87" s="165"/>
    </row>
    <row r="88" spans="2:13" x14ac:dyDescent="0.25">
      <c r="B88" s="292"/>
      <c r="C88" s="296"/>
      <c r="D88" s="107">
        <v>42389.359722222223</v>
      </c>
      <c r="E88" s="224">
        <v>1845260</v>
      </c>
      <c r="F88" s="225"/>
      <c r="G88" s="270"/>
      <c r="H88" s="271"/>
      <c r="I88" s="227"/>
      <c r="J88" s="228"/>
      <c r="K88" s="272"/>
      <c r="L88" s="165"/>
      <c r="M88" s="165"/>
    </row>
    <row r="89" spans="2:13" ht="15.75" thickBot="1" x14ac:dyDescent="0.3">
      <c r="B89" s="292"/>
      <c r="C89" s="290"/>
      <c r="D89" s="112">
        <v>42391.458333333336</v>
      </c>
      <c r="E89" s="230">
        <v>1863110</v>
      </c>
      <c r="F89" s="231">
        <f>(D89-D86)*1440</f>
        <v>10005.999999999767</v>
      </c>
      <c r="G89" s="232">
        <f>E89-E86</f>
        <v>60510</v>
      </c>
      <c r="H89" s="233">
        <f t="shared" ref="H89" si="1">G89/F89</f>
        <v>6.0473715770539087</v>
      </c>
      <c r="I89" s="234">
        <f>D87</f>
        <v>42387.598611111112</v>
      </c>
      <c r="J89" s="214">
        <f>G89+J86</f>
        <v>1484820</v>
      </c>
      <c r="K89" s="235">
        <f>G89+K86</f>
        <v>277750</v>
      </c>
      <c r="L89" s="165"/>
      <c r="M89" s="165"/>
    </row>
    <row r="90" spans="2:13" x14ac:dyDescent="0.25">
      <c r="B90" s="292"/>
      <c r="C90" s="289" t="s">
        <v>89</v>
      </c>
      <c r="D90" s="102">
        <v>42394.64166666667</v>
      </c>
      <c r="E90" s="219">
        <v>1888300</v>
      </c>
      <c r="F90" s="220"/>
      <c r="G90" s="267"/>
      <c r="H90" s="268"/>
      <c r="I90" s="221"/>
      <c r="J90" s="222"/>
      <c r="K90" s="269"/>
      <c r="L90" s="165"/>
      <c r="M90" s="165"/>
    </row>
    <row r="91" spans="2:13" x14ac:dyDescent="0.25">
      <c r="B91" s="292"/>
      <c r="C91" s="296"/>
      <c r="D91" s="107">
        <v>42396.70208333333</v>
      </c>
      <c r="E91" s="224">
        <v>1888600</v>
      </c>
      <c r="F91" s="225"/>
      <c r="G91" s="270"/>
      <c r="H91" s="271"/>
      <c r="I91" s="227"/>
      <c r="J91" s="228"/>
      <c r="K91" s="272"/>
      <c r="L91" s="165"/>
      <c r="M91" s="165"/>
    </row>
    <row r="92" spans="2:13" ht="15.75" thickBot="1" x14ac:dyDescent="0.3">
      <c r="B92" s="292"/>
      <c r="C92" s="290"/>
      <c r="D92" s="112">
        <v>42398.357638888891</v>
      </c>
      <c r="E92" s="230">
        <v>1903630</v>
      </c>
      <c r="F92" s="231">
        <f>(D92-D89)*1440</f>
        <v>9934.9999999988358</v>
      </c>
      <c r="G92" s="232">
        <f>E92-E89</f>
        <v>40520</v>
      </c>
      <c r="H92" s="233">
        <f t="shared" ref="H92" si="2">G92/F92</f>
        <v>4.0785103170613741</v>
      </c>
      <c r="I92" s="234">
        <f>D90</f>
        <v>42394.64166666667</v>
      </c>
      <c r="J92" s="214">
        <f>G92+J89</f>
        <v>1525340</v>
      </c>
      <c r="K92" s="235">
        <f>G92+K89</f>
        <v>318270</v>
      </c>
      <c r="L92" s="165"/>
      <c r="M92" s="165"/>
    </row>
    <row r="93" spans="2:13" ht="15.75" thickBot="1" x14ac:dyDescent="0.3">
      <c r="B93" s="292"/>
      <c r="C93" s="259" t="s">
        <v>90</v>
      </c>
      <c r="D93" s="125">
        <v>42406</v>
      </c>
      <c r="E93" s="260"/>
      <c r="F93" s="261"/>
      <c r="G93" s="262"/>
      <c r="H93" s="263"/>
      <c r="I93" s="264"/>
      <c r="J93" s="265"/>
      <c r="K93" s="266"/>
      <c r="L93" s="165"/>
      <c r="M93" s="165"/>
    </row>
    <row r="94" spans="2:13" ht="15.75" thickBot="1" x14ac:dyDescent="0.3">
      <c r="B94" s="292"/>
      <c r="C94" s="259" t="s">
        <v>91</v>
      </c>
      <c r="D94" s="125">
        <v>42412.583333333336</v>
      </c>
      <c r="E94" s="260">
        <v>1929720</v>
      </c>
      <c r="F94" s="261">
        <f>(D94-D92)*1440</f>
        <v>20485.000000001164</v>
      </c>
      <c r="G94" s="262">
        <f>E94-E92</f>
        <v>26090</v>
      </c>
      <c r="H94" s="263">
        <f>G94/F94</f>
        <v>1.2736148401268497</v>
      </c>
      <c r="I94" s="264">
        <f>D94</f>
        <v>42412.583333333336</v>
      </c>
      <c r="J94" s="265">
        <f>G94+J92</f>
        <v>1551430</v>
      </c>
      <c r="K94" s="266">
        <f>G94+K92</f>
        <v>344360</v>
      </c>
      <c r="L94" s="165"/>
      <c r="M94" s="165"/>
    </row>
    <row r="95" spans="2:13" x14ac:dyDescent="0.25">
      <c r="B95" s="292"/>
      <c r="C95" s="289" t="s">
        <v>92</v>
      </c>
      <c r="D95" s="102">
        <v>42416.499305555553</v>
      </c>
      <c r="E95" s="219">
        <v>1930420</v>
      </c>
      <c r="F95" s="220"/>
      <c r="G95" s="267"/>
      <c r="H95" s="268"/>
      <c r="I95" s="221"/>
      <c r="J95" s="222"/>
      <c r="K95" s="269"/>
      <c r="L95" s="165"/>
      <c r="M95" s="165"/>
    </row>
    <row r="96" spans="2:13" ht="15.75" thickBot="1" x14ac:dyDescent="0.3">
      <c r="B96" s="292"/>
      <c r="C96" s="290"/>
      <c r="D96" s="112">
        <v>42419.375</v>
      </c>
      <c r="E96" s="230">
        <v>1954000</v>
      </c>
      <c r="F96" s="231">
        <f>(D96-D94)*1440</f>
        <v>9779.9999999965075</v>
      </c>
      <c r="G96" s="232">
        <f>E96-E94</f>
        <v>24280</v>
      </c>
      <c r="H96" s="233">
        <f>G96/F96</f>
        <v>2.4826175869129519</v>
      </c>
      <c r="I96" s="234">
        <f>D95</f>
        <v>42416.499305555553</v>
      </c>
      <c r="J96" s="214">
        <f>G96+J94</f>
        <v>1575710</v>
      </c>
      <c r="K96" s="235">
        <f>G96+K94</f>
        <v>368640</v>
      </c>
      <c r="L96" s="165"/>
      <c r="M96" s="165"/>
    </row>
    <row r="97" spans="2:14" x14ac:dyDescent="0.25">
      <c r="B97" s="292"/>
      <c r="C97" s="289" t="s">
        <v>94</v>
      </c>
      <c r="D97" s="102">
        <v>42422.384027777778</v>
      </c>
      <c r="E97" s="219">
        <v>1979800</v>
      </c>
      <c r="F97" s="220"/>
      <c r="G97" s="267"/>
      <c r="H97" s="268"/>
      <c r="I97" s="221"/>
      <c r="J97" s="222"/>
      <c r="K97" s="269"/>
      <c r="L97" s="165"/>
      <c r="M97" s="165"/>
    </row>
    <row r="98" spans="2:14" x14ac:dyDescent="0.25">
      <c r="B98" s="292"/>
      <c r="C98" s="296"/>
      <c r="D98" s="107">
        <v>42424.361805555556</v>
      </c>
      <c r="E98" s="224">
        <v>1997490</v>
      </c>
      <c r="F98" s="225"/>
      <c r="G98" s="270"/>
      <c r="H98" s="271"/>
      <c r="I98" s="227"/>
      <c r="J98" s="228"/>
      <c r="K98" s="272"/>
      <c r="L98" s="165"/>
      <c r="M98" s="165"/>
    </row>
    <row r="99" spans="2:14" ht="15.75" thickBot="1" x14ac:dyDescent="0.3">
      <c r="B99" s="292"/>
      <c r="C99" s="290"/>
      <c r="D99" s="112">
        <v>42426.345138888886</v>
      </c>
      <c r="E99" s="230">
        <v>2014950</v>
      </c>
      <c r="F99" s="231">
        <f>(D99-D96)*1440</f>
        <v>10036.999999996042</v>
      </c>
      <c r="G99" s="232">
        <f>E99-E96</f>
        <v>60950</v>
      </c>
      <c r="H99" s="233">
        <f>G99/F99</f>
        <v>6.07253163296045</v>
      </c>
      <c r="I99" s="234">
        <f>D97</f>
        <v>42422.384027777778</v>
      </c>
      <c r="J99" s="214">
        <f>G99+J96</f>
        <v>1636660</v>
      </c>
      <c r="K99" s="235">
        <f>G99+K96</f>
        <v>429590</v>
      </c>
      <c r="L99" s="165"/>
      <c r="M99" s="165"/>
    </row>
    <row r="100" spans="2:14" x14ac:dyDescent="0.25">
      <c r="B100" s="292"/>
      <c r="C100" s="289" t="s">
        <v>95</v>
      </c>
      <c r="D100" s="102">
        <v>42429.37777777778</v>
      </c>
      <c r="E100" s="219">
        <v>2037810</v>
      </c>
      <c r="F100" s="220"/>
      <c r="G100" s="267"/>
      <c r="H100" s="268"/>
      <c r="I100" s="221"/>
      <c r="J100" s="222"/>
      <c r="K100" s="269"/>
      <c r="L100" s="165"/>
      <c r="M100" s="165"/>
    </row>
    <row r="101" spans="2:14" x14ac:dyDescent="0.25">
      <c r="B101" s="292"/>
      <c r="C101" s="296"/>
      <c r="D101" s="107">
        <v>42431.506249999999</v>
      </c>
      <c r="E101" s="224">
        <v>2055670</v>
      </c>
      <c r="F101" s="225"/>
      <c r="G101" s="270"/>
      <c r="H101" s="271"/>
      <c r="I101" s="227"/>
      <c r="J101" s="228"/>
      <c r="K101" s="272"/>
      <c r="L101" s="165"/>
      <c r="M101" s="165"/>
    </row>
    <row r="102" spans="2:14" ht="15.75" thickBot="1" x14ac:dyDescent="0.3">
      <c r="B102" s="292"/>
      <c r="C102" s="290"/>
      <c r="D102" s="112">
        <v>42433.65625</v>
      </c>
      <c r="E102" s="273">
        <v>2174180</v>
      </c>
      <c r="F102" s="231">
        <f>(D102-D99)*1440</f>
        <v>10528.000000003958</v>
      </c>
      <c r="G102" s="232">
        <f>E102-E99</f>
        <v>159230</v>
      </c>
      <c r="H102" s="233">
        <f>G102/F102</f>
        <v>15.124430091179724</v>
      </c>
      <c r="I102" s="234">
        <f>D100</f>
        <v>42429.37777777778</v>
      </c>
      <c r="J102" s="214">
        <f>G102+J99</f>
        <v>1795890</v>
      </c>
      <c r="K102" s="235">
        <f>G102+K99</f>
        <v>588820</v>
      </c>
      <c r="L102" s="165"/>
      <c r="M102" s="165"/>
      <c r="N102" s="89" t="s">
        <v>115</v>
      </c>
    </row>
    <row r="103" spans="2:14" x14ac:dyDescent="0.25">
      <c r="B103" s="292"/>
      <c r="C103" s="289" t="s">
        <v>96</v>
      </c>
      <c r="D103" s="102">
        <v>42436.372916666667</v>
      </c>
      <c r="E103" s="219">
        <v>2099160</v>
      </c>
      <c r="F103" s="220"/>
      <c r="G103" s="267"/>
      <c r="H103" s="268"/>
      <c r="I103" s="221"/>
      <c r="J103" s="222"/>
      <c r="K103" s="269"/>
      <c r="L103" s="165"/>
      <c r="M103" s="165"/>
    </row>
    <row r="104" spans="2:14" x14ac:dyDescent="0.25">
      <c r="B104" s="292"/>
      <c r="C104" s="296"/>
      <c r="D104" s="107">
        <v>42438.384722222225</v>
      </c>
      <c r="E104" s="224">
        <v>2116910</v>
      </c>
      <c r="F104" s="225"/>
      <c r="G104" s="270"/>
      <c r="H104" s="271"/>
      <c r="I104" s="227"/>
      <c r="J104" s="228"/>
      <c r="K104" s="272"/>
      <c r="L104" s="165"/>
      <c r="M104" s="165"/>
    </row>
    <row r="105" spans="2:14" ht="15.75" thickBot="1" x14ac:dyDescent="0.3">
      <c r="B105" s="292"/>
      <c r="C105" s="290"/>
      <c r="D105" s="112">
        <v>42440.335416666669</v>
      </c>
      <c r="E105" s="230">
        <v>2135230</v>
      </c>
      <c r="F105" s="231">
        <f>(D105-D102)*1440</f>
        <v>9618.000000002794</v>
      </c>
      <c r="G105" s="232">
        <f>E105-E102</f>
        <v>-38950</v>
      </c>
      <c r="H105" s="233">
        <f>G105/F105</f>
        <v>-4.0496984820117161</v>
      </c>
      <c r="I105" s="234">
        <f>D103</f>
        <v>42436.372916666667</v>
      </c>
      <c r="J105" s="214">
        <f>G105+J102</f>
        <v>1756940</v>
      </c>
      <c r="K105" s="235">
        <f>G105+K102</f>
        <v>549870</v>
      </c>
      <c r="L105" s="165"/>
      <c r="M105" s="165"/>
    </row>
    <row r="106" spans="2:14" x14ac:dyDescent="0.25">
      <c r="B106" s="292"/>
      <c r="C106" s="289" t="s">
        <v>97</v>
      </c>
      <c r="D106" s="102">
        <v>42443.379166666666</v>
      </c>
      <c r="E106" s="219">
        <v>2160430</v>
      </c>
      <c r="F106" s="220"/>
      <c r="G106" s="267"/>
      <c r="H106" s="268"/>
      <c r="I106" s="221"/>
      <c r="J106" s="222"/>
      <c r="K106" s="269"/>
      <c r="L106" s="165"/>
      <c r="M106" s="165"/>
    </row>
    <row r="107" spans="2:14" ht="15.75" thickBot="1" x14ac:dyDescent="0.3">
      <c r="B107" s="292"/>
      <c r="C107" s="290"/>
      <c r="D107" s="112">
        <v>42446.361111111109</v>
      </c>
      <c r="E107" s="230">
        <v>2186280</v>
      </c>
      <c r="F107" s="231">
        <f>(D107-D105)*1440</f>
        <v>8676.9999999948777</v>
      </c>
      <c r="G107" s="232">
        <f>E107-E105</f>
        <v>51050</v>
      </c>
      <c r="H107" s="233">
        <f>G107/F107</f>
        <v>5.8833698282851374</v>
      </c>
      <c r="I107" s="234">
        <f>D106</f>
        <v>42443.379166666666</v>
      </c>
      <c r="J107" s="214">
        <f>G107+J105</f>
        <v>1807990</v>
      </c>
      <c r="K107" s="235">
        <f>G107+K105</f>
        <v>600920</v>
      </c>
      <c r="L107" s="165"/>
      <c r="M107" s="165"/>
    </row>
    <row r="108" spans="2:14" x14ac:dyDescent="0.25">
      <c r="B108" s="292"/>
      <c r="C108" s="289" t="s">
        <v>98</v>
      </c>
      <c r="D108" s="102">
        <v>42450.372916666667</v>
      </c>
      <c r="E108" s="219">
        <v>2217340</v>
      </c>
      <c r="F108" s="220"/>
      <c r="G108" s="267"/>
      <c r="H108" s="268"/>
      <c r="I108" s="221"/>
      <c r="J108" s="222"/>
      <c r="K108" s="269"/>
      <c r="L108" s="165"/>
      <c r="M108" s="165"/>
    </row>
    <row r="109" spans="2:14" ht="15.75" thickBot="1" x14ac:dyDescent="0.3">
      <c r="B109" s="292"/>
      <c r="C109" s="290"/>
      <c r="D109" s="112">
        <v>42453.662499999999</v>
      </c>
      <c r="E109" s="230">
        <v>2243650</v>
      </c>
      <c r="F109" s="231">
        <f>(D109-D107)*1440</f>
        <v>10514.000000000233</v>
      </c>
      <c r="G109" s="232">
        <f>E109-E107</f>
        <v>57370</v>
      </c>
      <c r="H109" s="233">
        <f>G109/F109</f>
        <v>5.4565341449494698</v>
      </c>
      <c r="I109" s="234">
        <f>D108</f>
        <v>42450.372916666667</v>
      </c>
      <c r="J109" s="214">
        <f>G109+J107</f>
        <v>1865360</v>
      </c>
      <c r="K109" s="235">
        <f>G109+K107</f>
        <v>658290</v>
      </c>
      <c r="L109" s="165"/>
      <c r="M109" s="165"/>
    </row>
    <row r="110" spans="2:14" x14ac:dyDescent="0.25">
      <c r="B110" s="292"/>
      <c r="C110" s="289" t="s">
        <v>99</v>
      </c>
      <c r="D110" s="102">
        <v>42457.706944444442</v>
      </c>
      <c r="E110" s="219">
        <v>2275690</v>
      </c>
      <c r="F110" s="220"/>
      <c r="G110" s="267"/>
      <c r="H110" s="268"/>
      <c r="I110" s="221"/>
      <c r="J110" s="222"/>
      <c r="K110" s="269"/>
      <c r="L110" s="165"/>
      <c r="M110" s="165"/>
    </row>
    <row r="111" spans="2:14" ht="15.75" thickBot="1" x14ac:dyDescent="0.3">
      <c r="B111" s="293"/>
      <c r="C111" s="290"/>
      <c r="D111" s="112">
        <v>42459.400694444441</v>
      </c>
      <c r="E111" s="230">
        <v>2297970</v>
      </c>
      <c r="F111" s="231">
        <f>(D111-D109)*1440</f>
        <v>8262.9999999969732</v>
      </c>
      <c r="G111" s="232">
        <f>E111-E109</f>
        <v>54320</v>
      </c>
      <c r="H111" s="233">
        <f>G111/F111</f>
        <v>6.5738835773956064</v>
      </c>
      <c r="I111" s="234">
        <f>D110</f>
        <v>42457.706944444442</v>
      </c>
      <c r="J111" s="214">
        <f>G111+J109</f>
        <v>1919680</v>
      </c>
      <c r="K111" s="235">
        <f>G111+K109</f>
        <v>712610</v>
      </c>
      <c r="L111" s="166">
        <f>(D111-D82)*1440</f>
        <v>148418.9999999979</v>
      </c>
      <c r="M111" s="168">
        <f>K111/L111</f>
        <v>4.8013394511485057</v>
      </c>
    </row>
    <row r="112" spans="2:14" x14ac:dyDescent="0.25">
      <c r="D112" s="4"/>
      <c r="E112" s="173"/>
      <c r="J112" s="82"/>
      <c r="K112" s="84"/>
    </row>
    <row r="113" spans="4:11" x14ac:dyDescent="0.25">
      <c r="D113" s="4"/>
      <c r="E113" s="173"/>
      <c r="G113" s="84"/>
      <c r="H113" s="174"/>
      <c r="I113" s="175"/>
      <c r="K113" s="84"/>
    </row>
  </sheetData>
  <mergeCells count="40">
    <mergeCell ref="C42:C44"/>
    <mergeCell ref="C4:H4"/>
    <mergeCell ref="C103:C105"/>
    <mergeCell ref="C106:C107"/>
    <mergeCell ref="C84:C86"/>
    <mergeCell ref="C87:C89"/>
    <mergeCell ref="C90:C92"/>
    <mergeCell ref="C95:C96"/>
    <mergeCell ref="C28:C29"/>
    <mergeCell ref="C30:C33"/>
    <mergeCell ref="C34:C36"/>
    <mergeCell ref="C97:C99"/>
    <mergeCell ref="C100:C102"/>
    <mergeCell ref="C73:C74"/>
    <mergeCell ref="C75:C76"/>
    <mergeCell ref="C77:C79"/>
    <mergeCell ref="C80:C82"/>
    <mergeCell ref="C70:C72"/>
    <mergeCell ref="C45:C47"/>
    <mergeCell ref="C48:C49"/>
    <mergeCell ref="C50:C51"/>
    <mergeCell ref="C52:C55"/>
    <mergeCell ref="C37:C39"/>
    <mergeCell ref="C40:C41"/>
    <mergeCell ref="C108:C109"/>
    <mergeCell ref="C110:C111"/>
    <mergeCell ref="B83:B111"/>
    <mergeCell ref="B6:B51"/>
    <mergeCell ref="C56:C58"/>
    <mergeCell ref="C59:C60"/>
    <mergeCell ref="C61:C63"/>
    <mergeCell ref="C64:C66"/>
    <mergeCell ref="C67:C69"/>
    <mergeCell ref="B52:B82"/>
    <mergeCell ref="C6:C9"/>
    <mergeCell ref="C10:C13"/>
    <mergeCell ref="C14:C17"/>
    <mergeCell ref="C18:C21"/>
    <mergeCell ref="C22:C24"/>
    <mergeCell ref="C25:C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0"/>
  <sheetViews>
    <sheetView workbookViewId="0">
      <pane ySplit="4" topLeftCell="A107" activePane="bottomLeft" state="frozen"/>
      <selection pane="bottomLeft" activeCell="A5" sqref="A5"/>
    </sheetView>
  </sheetViews>
  <sheetFormatPr defaultRowHeight="15" x14ac:dyDescent="0.25"/>
  <cols>
    <col min="1" max="1" width="4.28515625" customWidth="1"/>
    <col min="4" max="4" width="16.7109375" bestFit="1" customWidth="1"/>
    <col min="5" max="5" width="10.5703125" style="81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  <col min="12" max="13" width="8.85546875" style="74"/>
  </cols>
  <sheetData>
    <row r="2" spans="2:20" s="13" customFormat="1" x14ac:dyDescent="0.25">
      <c r="B2" s="90" t="s">
        <v>119</v>
      </c>
      <c r="E2" s="176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0" ht="15.75" thickBot="1" x14ac:dyDescent="0.3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0" s="81" customFormat="1" ht="45.6" customHeight="1" thickBot="1" x14ac:dyDescent="0.3">
      <c r="B4" s="181" t="s">
        <v>111</v>
      </c>
      <c r="C4" s="96" t="s">
        <v>103</v>
      </c>
      <c r="D4" s="98" t="s">
        <v>10</v>
      </c>
      <c r="E4" s="98" t="s">
        <v>11</v>
      </c>
      <c r="F4" s="99" t="s">
        <v>108</v>
      </c>
      <c r="G4" s="99" t="s">
        <v>104</v>
      </c>
      <c r="H4" s="99" t="s">
        <v>105</v>
      </c>
      <c r="I4" s="100" t="s">
        <v>106</v>
      </c>
      <c r="J4" s="190" t="s">
        <v>107</v>
      </c>
      <c r="K4" s="101" t="s">
        <v>113</v>
      </c>
      <c r="L4" s="94" t="s">
        <v>109</v>
      </c>
      <c r="M4" s="94" t="s">
        <v>110</v>
      </c>
      <c r="N4" s="83"/>
    </row>
    <row r="5" spans="2:20" x14ac:dyDescent="0.25">
      <c r="B5" s="291" t="s">
        <v>112</v>
      </c>
      <c r="C5" s="289" t="s">
        <v>30</v>
      </c>
      <c r="D5" s="102">
        <v>42170.645833333336</v>
      </c>
      <c r="E5" s="274">
        <v>716886</v>
      </c>
      <c r="F5" s="220"/>
      <c r="G5" s="220"/>
      <c r="H5" s="220"/>
      <c r="I5" s="220"/>
      <c r="J5" s="222"/>
      <c r="K5" s="223"/>
      <c r="L5" s="182"/>
      <c r="M5" s="182"/>
      <c r="P5" s="13"/>
      <c r="Q5" s="13"/>
    </row>
    <row r="6" spans="2:20" x14ac:dyDescent="0.25">
      <c r="B6" s="292"/>
      <c r="C6" s="296"/>
      <c r="D6" s="107">
        <v>42174.513888888891</v>
      </c>
      <c r="E6" s="275">
        <v>717340</v>
      </c>
      <c r="F6" s="225"/>
      <c r="G6" s="225"/>
      <c r="H6" s="225"/>
      <c r="I6" s="225"/>
      <c r="J6" s="228"/>
      <c r="K6" s="229"/>
      <c r="L6" s="183"/>
      <c r="M6" s="183"/>
      <c r="P6" s="13"/>
      <c r="Q6" s="13"/>
    </row>
    <row r="7" spans="2:20" ht="15.75" thickBot="1" x14ac:dyDescent="0.3">
      <c r="B7" s="292"/>
      <c r="C7" s="290"/>
      <c r="D7" s="112">
        <v>42174.590277777781</v>
      </c>
      <c r="E7" s="276">
        <v>717340</v>
      </c>
      <c r="F7" s="231">
        <f>(D7-D5)*1440</f>
        <v>5680.0000000011642</v>
      </c>
      <c r="G7" s="232">
        <f>E7-E5</f>
        <v>454</v>
      </c>
      <c r="H7" s="233">
        <f>G7/F7</f>
        <v>7.9929577464772347E-2</v>
      </c>
      <c r="I7" s="234">
        <f>D5</f>
        <v>42170.645833333336</v>
      </c>
      <c r="J7" s="214">
        <f>G7</f>
        <v>454</v>
      </c>
      <c r="K7" s="235">
        <f>G7</f>
        <v>454</v>
      </c>
      <c r="L7" s="183"/>
      <c r="M7" s="183"/>
      <c r="P7" s="13"/>
      <c r="Q7" s="13"/>
    </row>
    <row r="8" spans="2:20" x14ac:dyDescent="0.25">
      <c r="B8" s="292"/>
      <c r="C8" s="289" t="s">
        <v>33</v>
      </c>
      <c r="D8" s="102">
        <v>42177.503472222219</v>
      </c>
      <c r="E8" s="274">
        <v>751890</v>
      </c>
      <c r="F8" s="220"/>
      <c r="G8" s="220"/>
      <c r="H8" s="220"/>
      <c r="I8" s="221"/>
      <c r="J8" s="222"/>
      <c r="K8" s="223"/>
      <c r="L8" s="183"/>
      <c r="M8" s="183"/>
      <c r="P8" s="13"/>
      <c r="Q8" s="13"/>
    </row>
    <row r="9" spans="2:20" x14ac:dyDescent="0.25">
      <c r="B9" s="292"/>
      <c r="C9" s="296"/>
      <c r="D9" s="107">
        <v>42178.619444444441</v>
      </c>
      <c r="E9" s="275">
        <v>764880</v>
      </c>
      <c r="F9" s="225"/>
      <c r="G9" s="225"/>
      <c r="H9" s="225"/>
      <c r="I9" s="227"/>
      <c r="J9" s="228"/>
      <c r="K9" s="229"/>
      <c r="L9" s="183"/>
      <c r="M9" s="183"/>
      <c r="P9" s="176"/>
      <c r="Q9" s="176"/>
    </row>
    <row r="10" spans="2:20" x14ac:dyDescent="0.25">
      <c r="B10" s="292"/>
      <c r="C10" s="296"/>
      <c r="D10" s="107">
        <v>42179.452777777777</v>
      </c>
      <c r="E10" s="275">
        <v>774380</v>
      </c>
      <c r="F10" s="225"/>
      <c r="G10" s="225"/>
      <c r="H10" s="225"/>
      <c r="I10" s="227"/>
      <c r="J10" s="228"/>
      <c r="K10" s="229"/>
      <c r="L10" s="183"/>
      <c r="M10" s="183"/>
      <c r="P10" s="13"/>
      <c r="Q10" s="13"/>
    </row>
    <row r="11" spans="2:20" ht="15.75" thickBot="1" x14ac:dyDescent="0.3">
      <c r="B11" s="292"/>
      <c r="C11" s="290"/>
      <c r="D11" s="112">
        <v>42183.804166666669</v>
      </c>
      <c r="E11" s="276">
        <v>777660</v>
      </c>
      <c r="F11" s="231">
        <f>(D11-D7)*1440</f>
        <v>13267.999999998137</v>
      </c>
      <c r="G11" s="232">
        <f>E11-E7</f>
        <v>60320</v>
      </c>
      <c r="H11" s="233">
        <f>G11/F11</f>
        <v>4.5462767561055522</v>
      </c>
      <c r="I11" s="234">
        <f>D8</f>
        <v>42177.503472222219</v>
      </c>
      <c r="J11" s="214">
        <f>G11+J7</f>
        <v>60774</v>
      </c>
      <c r="K11" s="235">
        <f>G11+K7</f>
        <v>60774</v>
      </c>
      <c r="L11" s="183"/>
      <c r="M11" s="183"/>
      <c r="P11" s="13"/>
      <c r="Q11" s="13"/>
    </row>
    <row r="12" spans="2:20" x14ac:dyDescent="0.25">
      <c r="B12" s="292"/>
      <c r="C12" s="289" t="s">
        <v>34</v>
      </c>
      <c r="D12" s="102">
        <v>42184.743055555555</v>
      </c>
      <c r="E12" s="274">
        <v>787120</v>
      </c>
      <c r="F12" s="220"/>
      <c r="G12" s="220"/>
      <c r="H12" s="220"/>
      <c r="I12" s="221"/>
      <c r="J12" s="222"/>
      <c r="K12" s="223"/>
      <c r="L12" s="183"/>
      <c r="M12" s="183"/>
    </row>
    <row r="13" spans="2:20" x14ac:dyDescent="0.25">
      <c r="B13" s="292"/>
      <c r="C13" s="296"/>
      <c r="D13" s="107">
        <v>42185.695138888892</v>
      </c>
      <c r="E13" s="275">
        <v>796910</v>
      </c>
      <c r="F13" s="225"/>
      <c r="G13" s="225"/>
      <c r="H13" s="225"/>
      <c r="I13" s="227"/>
      <c r="J13" s="228"/>
      <c r="K13" s="229"/>
      <c r="L13" s="183"/>
      <c r="M13" s="183"/>
    </row>
    <row r="14" spans="2:20" x14ac:dyDescent="0.25">
      <c r="B14" s="292"/>
      <c r="C14" s="296"/>
      <c r="D14" s="107">
        <v>42186.416666666664</v>
      </c>
      <c r="E14" s="275">
        <v>805580</v>
      </c>
      <c r="F14" s="225"/>
      <c r="G14" s="225"/>
      <c r="H14" s="225"/>
      <c r="I14" s="227"/>
      <c r="J14" s="228"/>
      <c r="K14" s="229"/>
      <c r="L14" s="183"/>
      <c r="M14" s="183"/>
    </row>
    <row r="15" spans="2:20" ht="15.75" thickBot="1" x14ac:dyDescent="0.3">
      <c r="B15" s="292"/>
      <c r="C15" s="290"/>
      <c r="D15" s="112">
        <v>42187.666666666664</v>
      </c>
      <c r="E15" s="276">
        <v>817980</v>
      </c>
      <c r="F15" s="231">
        <f>(D15-D11)*1440</f>
        <v>5561.9999999937136</v>
      </c>
      <c r="G15" s="232">
        <f>E15-E11</f>
        <v>40320</v>
      </c>
      <c r="H15" s="233">
        <f>G15/F15</f>
        <v>7.2491909385195203</v>
      </c>
      <c r="I15" s="234">
        <f>D12</f>
        <v>42184.743055555555</v>
      </c>
      <c r="J15" s="214">
        <f>G15+J11</f>
        <v>101094</v>
      </c>
      <c r="K15" s="235">
        <f>G15+K11</f>
        <v>101094</v>
      </c>
      <c r="L15" s="183"/>
      <c r="M15" s="183"/>
    </row>
    <row r="16" spans="2:20" x14ac:dyDescent="0.25">
      <c r="B16" s="292"/>
      <c r="C16" s="289" t="s">
        <v>35</v>
      </c>
      <c r="D16" s="102">
        <v>42198.833333333336</v>
      </c>
      <c r="E16" s="274">
        <v>817980</v>
      </c>
      <c r="F16" s="220"/>
      <c r="G16" s="220"/>
      <c r="H16" s="220"/>
      <c r="I16" s="221"/>
      <c r="J16" s="222"/>
      <c r="K16" s="223"/>
      <c r="L16" s="183"/>
      <c r="M16" s="183"/>
    </row>
    <row r="17" spans="2:13" x14ac:dyDescent="0.25">
      <c r="B17" s="292"/>
      <c r="C17" s="296"/>
      <c r="D17" s="107">
        <v>42200.711805555555</v>
      </c>
      <c r="E17" s="275">
        <v>832260</v>
      </c>
      <c r="F17" s="225"/>
      <c r="G17" s="225"/>
      <c r="H17" s="225"/>
      <c r="I17" s="227"/>
      <c r="J17" s="228"/>
      <c r="K17" s="229"/>
      <c r="L17" s="183"/>
      <c r="M17" s="183"/>
    </row>
    <row r="18" spans="2:13" x14ac:dyDescent="0.25">
      <c r="B18" s="292"/>
      <c r="C18" s="296"/>
      <c r="D18" s="107">
        <v>42202.606249999997</v>
      </c>
      <c r="E18" s="275">
        <v>832260</v>
      </c>
      <c r="F18" s="225"/>
      <c r="G18" s="225"/>
      <c r="H18" s="225"/>
      <c r="I18" s="227"/>
      <c r="J18" s="228"/>
      <c r="K18" s="229"/>
      <c r="L18" s="183"/>
      <c r="M18" s="183"/>
    </row>
    <row r="19" spans="2:13" ht="15.75" thickBot="1" x14ac:dyDescent="0.3">
      <c r="B19" s="292"/>
      <c r="C19" s="290"/>
      <c r="D19" s="112">
        <v>42204.715277777781</v>
      </c>
      <c r="E19" s="276">
        <v>854850</v>
      </c>
      <c r="F19" s="231">
        <f>(D19-D15)*1440</f>
        <v>24550.000000008149</v>
      </c>
      <c r="G19" s="232">
        <f>E19-E15</f>
        <v>36870</v>
      </c>
      <c r="H19" s="233">
        <f>G19/F19</f>
        <v>1.5018329938895219</v>
      </c>
      <c r="I19" s="234">
        <f>D16</f>
        <v>42198.833333333336</v>
      </c>
      <c r="J19" s="214">
        <f>G19+J15</f>
        <v>137964</v>
      </c>
      <c r="K19" s="235">
        <f>G19+K15</f>
        <v>137964</v>
      </c>
      <c r="L19" s="183"/>
      <c r="M19" s="183"/>
    </row>
    <row r="20" spans="2:13" x14ac:dyDescent="0.25">
      <c r="B20" s="292"/>
      <c r="C20" s="289" t="s">
        <v>36</v>
      </c>
      <c r="D20" s="102">
        <v>42205.372916666667</v>
      </c>
      <c r="E20" s="274">
        <v>863030</v>
      </c>
      <c r="F20" s="220"/>
      <c r="G20" s="220"/>
      <c r="H20" s="220"/>
      <c r="I20" s="221"/>
      <c r="J20" s="222"/>
      <c r="K20" s="223"/>
      <c r="L20" s="183"/>
      <c r="M20" s="183"/>
    </row>
    <row r="21" spans="2:13" x14ac:dyDescent="0.25">
      <c r="B21" s="292"/>
      <c r="C21" s="296"/>
      <c r="D21" s="107">
        <v>42207.654861111114</v>
      </c>
      <c r="E21" s="275">
        <v>872280</v>
      </c>
      <c r="F21" s="225"/>
      <c r="G21" s="225"/>
      <c r="H21" s="225"/>
      <c r="I21" s="227"/>
      <c r="J21" s="228"/>
      <c r="K21" s="229"/>
      <c r="L21" s="183"/>
      <c r="M21" s="183"/>
    </row>
    <row r="22" spans="2:13" ht="15.75" thickBot="1" x14ac:dyDescent="0.3">
      <c r="B22" s="292"/>
      <c r="C22" s="290"/>
      <c r="D22" s="112">
        <v>42209.445138888892</v>
      </c>
      <c r="E22" s="276">
        <v>890800</v>
      </c>
      <c r="F22" s="231">
        <f>(D22-D19)*1440</f>
        <v>6810.9999999997672</v>
      </c>
      <c r="G22" s="232">
        <f>E22-E19</f>
        <v>35950</v>
      </c>
      <c r="H22" s="233">
        <f>G22/F22</f>
        <v>5.2782263984732385</v>
      </c>
      <c r="I22" s="234">
        <f>D20</f>
        <v>42205.372916666667</v>
      </c>
      <c r="J22" s="214">
        <f>G22+J19</f>
        <v>173914</v>
      </c>
      <c r="K22" s="235">
        <f>G22+K19</f>
        <v>173914</v>
      </c>
      <c r="L22" s="183"/>
      <c r="M22" s="183"/>
    </row>
    <row r="23" spans="2:13" x14ac:dyDescent="0.25">
      <c r="B23" s="292"/>
      <c r="C23" s="289" t="s">
        <v>37</v>
      </c>
      <c r="D23" s="102">
        <v>42212.388888888891</v>
      </c>
      <c r="E23" s="274">
        <v>913020</v>
      </c>
      <c r="F23" s="220"/>
      <c r="G23" s="220"/>
      <c r="H23" s="220"/>
      <c r="I23" s="221"/>
      <c r="J23" s="222"/>
      <c r="K23" s="223"/>
      <c r="L23" s="183"/>
      <c r="M23" s="183"/>
    </row>
    <row r="24" spans="2:13" x14ac:dyDescent="0.25">
      <c r="B24" s="292"/>
      <c r="C24" s="296"/>
      <c r="D24" s="107">
        <v>42214.65902777778</v>
      </c>
      <c r="E24" s="275">
        <v>922230</v>
      </c>
      <c r="F24" s="225"/>
      <c r="G24" s="225"/>
      <c r="H24" s="225"/>
      <c r="I24" s="227"/>
      <c r="J24" s="228"/>
      <c r="K24" s="229"/>
      <c r="L24" s="183"/>
      <c r="M24" s="183"/>
    </row>
    <row r="25" spans="2:13" ht="15.75" thickBot="1" x14ac:dyDescent="0.3">
      <c r="B25" s="292"/>
      <c r="C25" s="290"/>
      <c r="D25" s="112">
        <v>42216.513194444444</v>
      </c>
      <c r="E25" s="276">
        <v>941200</v>
      </c>
      <c r="F25" s="231">
        <f>(D25-D22)*1440</f>
        <v>10177.999999994645</v>
      </c>
      <c r="G25" s="232">
        <f>E25-E22</f>
        <v>50400</v>
      </c>
      <c r="H25" s="233">
        <f>G25/F25</f>
        <v>4.9518569463574886</v>
      </c>
      <c r="I25" s="234">
        <f>D23</f>
        <v>42212.388888888891</v>
      </c>
      <c r="J25" s="214">
        <f>G25+J22</f>
        <v>224314</v>
      </c>
      <c r="K25" s="235">
        <f>G25+K22</f>
        <v>224314</v>
      </c>
      <c r="L25" s="183"/>
      <c r="M25" s="183"/>
    </row>
    <row r="26" spans="2:13" x14ac:dyDescent="0.25">
      <c r="B26" s="292"/>
      <c r="C26" s="289" t="s">
        <v>38</v>
      </c>
      <c r="D26" s="102">
        <v>42219.503472222219</v>
      </c>
      <c r="E26" s="274">
        <v>942240</v>
      </c>
      <c r="F26" s="220"/>
      <c r="G26" s="220"/>
      <c r="H26" s="220"/>
      <c r="I26" s="221"/>
      <c r="J26" s="222"/>
      <c r="K26" s="223"/>
      <c r="L26" s="183"/>
      <c r="M26" s="183"/>
    </row>
    <row r="27" spans="2:13" ht="15.75" thickBot="1" x14ac:dyDescent="0.3">
      <c r="B27" s="292"/>
      <c r="C27" s="290"/>
      <c r="D27" s="112">
        <v>42223.65347222222</v>
      </c>
      <c r="E27" s="276">
        <v>955820</v>
      </c>
      <c r="F27" s="231">
        <f>(D27-D25)*1440</f>
        <v>10281.99999999837</v>
      </c>
      <c r="G27" s="232">
        <f>E27-E25</f>
        <v>14620</v>
      </c>
      <c r="H27" s="233">
        <f>G27/F27</f>
        <v>1.4219023536279243</v>
      </c>
      <c r="I27" s="234">
        <f>D26</f>
        <v>42219.503472222219</v>
      </c>
      <c r="J27" s="214">
        <f>G27+J25</f>
        <v>238934</v>
      </c>
      <c r="K27" s="235">
        <f>G27+K25</f>
        <v>238934</v>
      </c>
      <c r="L27" s="183"/>
      <c r="M27" s="183"/>
    </row>
    <row r="28" spans="2:13" x14ac:dyDescent="0.25">
      <c r="B28" s="292"/>
      <c r="C28" s="289" t="s">
        <v>39</v>
      </c>
      <c r="D28" s="102">
        <v>42226.709722222222</v>
      </c>
      <c r="E28" s="274">
        <v>975460</v>
      </c>
      <c r="F28" s="220"/>
      <c r="G28" s="220"/>
      <c r="H28" s="220"/>
      <c r="I28" s="221"/>
      <c r="J28" s="222"/>
      <c r="K28" s="223"/>
      <c r="L28" s="183"/>
      <c r="M28" s="183"/>
    </row>
    <row r="29" spans="2:13" x14ac:dyDescent="0.25">
      <c r="B29" s="292"/>
      <c r="C29" s="296"/>
      <c r="D29" s="107">
        <v>42228.363888888889</v>
      </c>
      <c r="E29" s="275">
        <v>993940</v>
      </c>
      <c r="F29" s="225"/>
      <c r="G29" s="225"/>
      <c r="H29" s="225"/>
      <c r="I29" s="227"/>
      <c r="J29" s="228"/>
      <c r="K29" s="229"/>
      <c r="L29" s="183"/>
      <c r="M29" s="183"/>
    </row>
    <row r="30" spans="2:13" x14ac:dyDescent="0.25">
      <c r="B30" s="292"/>
      <c r="C30" s="296"/>
      <c r="D30" s="107">
        <v>42229.402777777781</v>
      </c>
      <c r="E30" s="275">
        <v>997450</v>
      </c>
      <c r="F30" s="225"/>
      <c r="G30" s="225"/>
      <c r="H30" s="225"/>
      <c r="I30" s="227"/>
      <c r="J30" s="228"/>
      <c r="K30" s="229"/>
      <c r="L30" s="183"/>
      <c r="M30" s="183"/>
    </row>
    <row r="31" spans="2:13" ht="15.75" thickBot="1" x14ac:dyDescent="0.3">
      <c r="B31" s="292"/>
      <c r="C31" s="290"/>
      <c r="D31" s="112">
        <v>42230.457638888889</v>
      </c>
      <c r="E31" s="276">
        <v>1006010</v>
      </c>
      <c r="F31" s="231">
        <f>(D31-D27)*1440</f>
        <v>9798.000000002794</v>
      </c>
      <c r="G31" s="232">
        <f>E31-E27</f>
        <v>50190</v>
      </c>
      <c r="H31" s="233">
        <f>G31/F31</f>
        <v>5.1224739742790044</v>
      </c>
      <c r="I31" s="234">
        <f>D28</f>
        <v>42226.709722222222</v>
      </c>
      <c r="J31" s="214">
        <f>G31+J27</f>
        <v>289124</v>
      </c>
      <c r="K31" s="235">
        <f>G31+K27</f>
        <v>289124</v>
      </c>
      <c r="L31" s="183"/>
      <c r="M31" s="183"/>
    </row>
    <row r="32" spans="2:13" x14ac:dyDescent="0.25">
      <c r="B32" s="292"/>
      <c r="C32" s="289" t="s">
        <v>40</v>
      </c>
      <c r="D32" s="102">
        <v>42233.449305555558</v>
      </c>
      <c r="E32" s="274">
        <v>1032590</v>
      </c>
      <c r="F32" s="220"/>
      <c r="G32" s="220"/>
      <c r="H32" s="220"/>
      <c r="I32" s="221"/>
      <c r="J32" s="222"/>
      <c r="K32" s="223"/>
      <c r="L32" s="183"/>
      <c r="M32" s="183"/>
    </row>
    <row r="33" spans="2:13" x14ac:dyDescent="0.25">
      <c r="B33" s="292"/>
      <c r="C33" s="296"/>
      <c r="D33" s="107">
        <v>42235.5625</v>
      </c>
      <c r="E33" s="275">
        <v>1051190</v>
      </c>
      <c r="F33" s="225"/>
      <c r="G33" s="225"/>
      <c r="H33" s="225"/>
      <c r="I33" s="227"/>
      <c r="J33" s="228"/>
      <c r="K33" s="229"/>
      <c r="L33" s="183"/>
      <c r="M33" s="183"/>
    </row>
    <row r="34" spans="2:13" ht="15.75" thickBot="1" x14ac:dyDescent="0.3">
      <c r="B34" s="292"/>
      <c r="C34" s="290"/>
      <c r="D34" s="112">
        <v>42237.53125</v>
      </c>
      <c r="E34" s="276">
        <v>1052150</v>
      </c>
      <c r="F34" s="231">
        <f>(D34-D31)*1440</f>
        <v>10185.999999999767</v>
      </c>
      <c r="G34" s="232">
        <f>E34-E31</f>
        <v>46140</v>
      </c>
      <c r="H34" s="233">
        <f>G34/F34</f>
        <v>4.5297467111723009</v>
      </c>
      <c r="I34" s="234">
        <f>D32</f>
        <v>42233.449305555558</v>
      </c>
      <c r="J34" s="214">
        <f>G34+J31</f>
        <v>335264</v>
      </c>
      <c r="K34" s="235">
        <f>G34+K31</f>
        <v>335264</v>
      </c>
      <c r="L34" s="183"/>
      <c r="M34" s="183"/>
    </row>
    <row r="35" spans="2:13" x14ac:dyDescent="0.25">
      <c r="B35" s="292"/>
      <c r="C35" s="289" t="s">
        <v>41</v>
      </c>
      <c r="D35" s="102">
        <v>42240.6875</v>
      </c>
      <c r="E35" s="274">
        <v>1052150</v>
      </c>
      <c r="F35" s="220"/>
      <c r="G35" s="220"/>
      <c r="H35" s="220"/>
      <c r="I35" s="221"/>
      <c r="J35" s="222"/>
      <c r="K35" s="223"/>
      <c r="L35" s="183"/>
      <c r="M35" s="183"/>
    </row>
    <row r="36" spans="2:13" x14ac:dyDescent="0.25">
      <c r="B36" s="292"/>
      <c r="C36" s="296"/>
      <c r="D36" s="107">
        <v>42242.343055555553</v>
      </c>
      <c r="E36" s="275">
        <v>1066610</v>
      </c>
      <c r="F36" s="225"/>
      <c r="G36" s="225"/>
      <c r="H36" s="225"/>
      <c r="I36" s="227"/>
      <c r="J36" s="228"/>
      <c r="K36" s="229"/>
      <c r="L36" s="183"/>
      <c r="M36" s="183"/>
    </row>
    <row r="37" spans="2:13" ht="15.75" thickBot="1" x14ac:dyDescent="0.3">
      <c r="B37" s="292"/>
      <c r="C37" s="290"/>
      <c r="D37" s="112">
        <v>42244.359722222223</v>
      </c>
      <c r="E37" s="276">
        <v>1069240</v>
      </c>
      <c r="F37" s="231">
        <f>(D37-D34)*1440</f>
        <v>9833.0000000016298</v>
      </c>
      <c r="G37" s="232">
        <f>E37-E34</f>
        <v>17090</v>
      </c>
      <c r="H37" s="233">
        <f>G37/F37</f>
        <v>1.7380250177969254</v>
      </c>
      <c r="I37" s="234">
        <f>D35</f>
        <v>42240.6875</v>
      </c>
      <c r="J37" s="214">
        <f>G37+J34</f>
        <v>352354</v>
      </c>
      <c r="K37" s="235">
        <f>G37+K34</f>
        <v>352354</v>
      </c>
      <c r="L37" s="183"/>
      <c r="M37" s="183"/>
    </row>
    <row r="38" spans="2:13" x14ac:dyDescent="0.25">
      <c r="B38" s="292"/>
      <c r="C38" s="289" t="s">
        <v>42</v>
      </c>
      <c r="D38" s="102">
        <v>42249.321527777778</v>
      </c>
      <c r="E38" s="274">
        <v>1091740</v>
      </c>
      <c r="F38" s="220"/>
      <c r="G38" s="220"/>
      <c r="H38" s="220"/>
      <c r="I38" s="221"/>
      <c r="J38" s="222"/>
      <c r="K38" s="223"/>
      <c r="L38" s="183"/>
      <c r="M38" s="183"/>
    </row>
    <row r="39" spans="2:13" ht="15.75" thickBot="1" x14ac:dyDescent="0.3">
      <c r="B39" s="292"/>
      <c r="C39" s="290"/>
      <c r="D39" s="112">
        <v>42251.339583333334</v>
      </c>
      <c r="E39" s="276">
        <v>1107010</v>
      </c>
      <c r="F39" s="231">
        <f>(D39-D37)*1440</f>
        <v>10050.999999999767</v>
      </c>
      <c r="G39" s="232">
        <f>E39-E37</f>
        <v>37770</v>
      </c>
      <c r="H39" s="233">
        <f>G39/F39</f>
        <v>3.757835041289511</v>
      </c>
      <c r="I39" s="234">
        <f>D38</f>
        <v>42249.321527777778</v>
      </c>
      <c r="J39" s="214">
        <f>G39+J37</f>
        <v>390124</v>
      </c>
      <c r="K39" s="235">
        <f>G39+K37</f>
        <v>390124</v>
      </c>
      <c r="L39" s="183"/>
      <c r="M39" s="183"/>
    </row>
    <row r="40" spans="2:13" x14ac:dyDescent="0.25">
      <c r="B40" s="292"/>
      <c r="C40" s="289" t="s">
        <v>43</v>
      </c>
      <c r="D40" s="102">
        <v>42254.338194444441</v>
      </c>
      <c r="E40" s="274">
        <v>1131830</v>
      </c>
      <c r="F40" s="220"/>
      <c r="G40" s="220"/>
      <c r="H40" s="220"/>
      <c r="I40" s="221"/>
      <c r="J40" s="222"/>
      <c r="K40" s="223"/>
      <c r="L40" s="183"/>
      <c r="M40" s="183"/>
    </row>
    <row r="41" spans="2:13" x14ac:dyDescent="0.25">
      <c r="B41" s="292"/>
      <c r="C41" s="296"/>
      <c r="D41" s="107">
        <v>42256.347222222219</v>
      </c>
      <c r="E41" s="275">
        <v>1149060</v>
      </c>
      <c r="F41" s="225"/>
      <c r="G41" s="225"/>
      <c r="H41" s="225"/>
      <c r="I41" s="227"/>
      <c r="J41" s="228"/>
      <c r="K41" s="229"/>
      <c r="L41" s="183"/>
      <c r="M41" s="183"/>
    </row>
    <row r="42" spans="2:13" ht="15.75" thickBot="1" x14ac:dyDescent="0.3">
      <c r="B42" s="292"/>
      <c r="C42" s="290"/>
      <c r="D42" s="112">
        <v>42258.357638888891</v>
      </c>
      <c r="E42" s="276">
        <v>1165960</v>
      </c>
      <c r="F42" s="231">
        <f>(D42-D39)*1440</f>
        <v>10106.000000000931</v>
      </c>
      <c r="G42" s="232">
        <f>E42-E39</f>
        <v>58950</v>
      </c>
      <c r="H42" s="233">
        <f>G42/F42</f>
        <v>5.8331684148025493</v>
      </c>
      <c r="I42" s="234">
        <f>D40</f>
        <v>42254.338194444441</v>
      </c>
      <c r="J42" s="214">
        <f>G42+J39</f>
        <v>449074</v>
      </c>
      <c r="K42" s="235">
        <f>G42+K39</f>
        <v>449074</v>
      </c>
      <c r="L42" s="183"/>
      <c r="M42" s="183"/>
    </row>
    <row r="43" spans="2:13" x14ac:dyDescent="0.25">
      <c r="B43" s="292"/>
      <c r="C43" s="289" t="s">
        <v>44</v>
      </c>
      <c r="D43" s="102">
        <v>42261.347916666666</v>
      </c>
      <c r="E43" s="274">
        <v>1185460</v>
      </c>
      <c r="F43" s="220"/>
      <c r="G43" s="220"/>
      <c r="H43" s="220"/>
      <c r="I43" s="221"/>
      <c r="J43" s="222"/>
      <c r="K43" s="223"/>
      <c r="L43" s="183"/>
      <c r="M43" s="183"/>
    </row>
    <row r="44" spans="2:13" x14ac:dyDescent="0.25">
      <c r="B44" s="292"/>
      <c r="C44" s="296"/>
      <c r="D44" s="107">
        <v>42263.333333333336</v>
      </c>
      <c r="E44" s="275">
        <v>1198510</v>
      </c>
      <c r="F44" s="225"/>
      <c r="G44" s="225"/>
      <c r="H44" s="225"/>
      <c r="I44" s="227"/>
      <c r="J44" s="228"/>
      <c r="K44" s="229"/>
      <c r="L44" s="183"/>
      <c r="M44" s="183"/>
    </row>
    <row r="45" spans="2:13" ht="15.75" thickBot="1" x14ac:dyDescent="0.3">
      <c r="B45" s="292"/>
      <c r="C45" s="290"/>
      <c r="D45" s="112">
        <v>42265.574305555558</v>
      </c>
      <c r="E45" s="276">
        <v>1215520</v>
      </c>
      <c r="F45" s="231">
        <f>(D45-D42)*1440</f>
        <v>10392.000000000698</v>
      </c>
      <c r="G45" s="232">
        <f>E45-E42</f>
        <v>49560</v>
      </c>
      <c r="H45" s="233">
        <f>G45/F45</f>
        <v>4.7690531177825894</v>
      </c>
      <c r="I45" s="234">
        <f>D43</f>
        <v>42261.347916666666</v>
      </c>
      <c r="J45" s="214">
        <f>G45+J42</f>
        <v>498634</v>
      </c>
      <c r="K45" s="235">
        <f>G45+K42</f>
        <v>498634</v>
      </c>
      <c r="L45" s="183"/>
      <c r="M45" s="183"/>
    </row>
    <row r="46" spans="2:13" x14ac:dyDescent="0.25">
      <c r="B46" s="292"/>
      <c r="C46" s="289" t="s">
        <v>45</v>
      </c>
      <c r="D46" s="102">
        <v>42268.713888888888</v>
      </c>
      <c r="E46" s="274">
        <v>1241870</v>
      </c>
      <c r="F46" s="220"/>
      <c r="G46" s="220"/>
      <c r="H46" s="220"/>
      <c r="I46" s="221"/>
      <c r="J46" s="222"/>
      <c r="K46" s="223"/>
      <c r="L46" s="183"/>
      <c r="M46" s="183"/>
    </row>
    <row r="47" spans="2:13" ht="15.75" thickBot="1" x14ac:dyDescent="0.3">
      <c r="B47" s="292"/>
      <c r="C47" s="290"/>
      <c r="D47" s="112">
        <v>42270.451388888891</v>
      </c>
      <c r="E47" s="276">
        <v>1253820</v>
      </c>
      <c r="F47" s="231">
        <f>(D47-D45)*1440</f>
        <v>7022.9999999993015</v>
      </c>
      <c r="G47" s="232">
        <f>E47-E45</f>
        <v>38300</v>
      </c>
      <c r="H47" s="233">
        <f>G47/F47</f>
        <v>5.4535098960563593</v>
      </c>
      <c r="I47" s="234">
        <f>D46</f>
        <v>42268.713888888888</v>
      </c>
      <c r="J47" s="214">
        <f>G47+J45</f>
        <v>536934</v>
      </c>
      <c r="K47" s="235">
        <f>G47+K45</f>
        <v>536934</v>
      </c>
      <c r="L47" s="183"/>
      <c r="M47" s="183"/>
    </row>
    <row r="48" spans="2:13" x14ac:dyDescent="0.25">
      <c r="B48" s="292"/>
      <c r="C48" s="289" t="s">
        <v>46</v>
      </c>
      <c r="D48" s="102">
        <v>42275.499305555553</v>
      </c>
      <c r="E48" s="274">
        <v>1294140</v>
      </c>
      <c r="F48" s="220"/>
      <c r="G48" s="220"/>
      <c r="H48" s="220"/>
      <c r="I48" s="221"/>
      <c r="J48" s="222"/>
      <c r="K48" s="223"/>
      <c r="L48" s="183"/>
      <c r="M48" s="183"/>
    </row>
    <row r="49" spans="2:13" ht="15.75" thickBot="1" x14ac:dyDescent="0.3">
      <c r="B49" s="293"/>
      <c r="C49" s="290"/>
      <c r="D49" s="112">
        <v>42277.361111111109</v>
      </c>
      <c r="E49" s="276">
        <v>1300810</v>
      </c>
      <c r="F49" s="231">
        <f>(D49-D47)*1440</f>
        <v>9949.9999999953434</v>
      </c>
      <c r="G49" s="232">
        <f>E49-E47</f>
        <v>46990</v>
      </c>
      <c r="H49" s="233">
        <f>G49/F49</f>
        <v>4.7226130653288436</v>
      </c>
      <c r="I49" s="234">
        <f>D48</f>
        <v>42275.499305555553</v>
      </c>
      <c r="J49" s="214">
        <f>G49+J47</f>
        <v>583924</v>
      </c>
      <c r="K49" s="235">
        <f>G49+K47</f>
        <v>583924</v>
      </c>
      <c r="L49" s="184">
        <f>(D49-D5)*1440</f>
        <v>153669.99999999418</v>
      </c>
      <c r="M49" s="185">
        <f>K49/L49</f>
        <v>3.7998568360774523</v>
      </c>
    </row>
    <row r="50" spans="2:13" x14ac:dyDescent="0.25">
      <c r="B50" s="301" t="s">
        <v>114</v>
      </c>
      <c r="C50" s="294" t="s">
        <v>47</v>
      </c>
      <c r="D50" s="133">
        <v>42279.606944444444</v>
      </c>
      <c r="E50" s="277">
        <v>1315180</v>
      </c>
      <c r="F50" s="237"/>
      <c r="G50" s="238"/>
      <c r="H50" s="239"/>
      <c r="I50" s="240"/>
      <c r="J50" s="241"/>
      <c r="K50" s="242"/>
      <c r="L50" s="186"/>
      <c r="M50" s="186"/>
    </row>
    <row r="51" spans="2:13" x14ac:dyDescent="0.25">
      <c r="B51" s="302"/>
      <c r="C51" s="300"/>
      <c r="D51" s="140">
        <v>42282.361805555556</v>
      </c>
      <c r="E51" s="278">
        <v>1335870</v>
      </c>
      <c r="F51" s="244"/>
      <c r="G51" s="244"/>
      <c r="H51" s="244"/>
      <c r="I51" s="245"/>
      <c r="J51" s="246"/>
      <c r="K51" s="247"/>
      <c r="L51" s="187"/>
      <c r="M51" s="187"/>
    </row>
    <row r="52" spans="2:13" x14ac:dyDescent="0.25">
      <c r="B52" s="302"/>
      <c r="C52" s="300"/>
      <c r="D52" s="140">
        <v>42284.361805555556</v>
      </c>
      <c r="E52" s="278">
        <v>1349000</v>
      </c>
      <c r="F52" s="244"/>
      <c r="G52" s="244"/>
      <c r="H52" s="244"/>
      <c r="I52" s="245"/>
      <c r="J52" s="246"/>
      <c r="K52" s="247"/>
      <c r="L52" s="187"/>
      <c r="M52" s="187"/>
    </row>
    <row r="53" spans="2:13" ht="15.75" thickBot="1" x14ac:dyDescent="0.3">
      <c r="B53" s="302"/>
      <c r="C53" s="295"/>
      <c r="D53" s="145">
        <v>42286.342361111114</v>
      </c>
      <c r="E53" s="279">
        <v>1363870</v>
      </c>
      <c r="F53" s="249">
        <f>(D53-D49)*1440</f>
        <v>12933.000000006286</v>
      </c>
      <c r="G53" s="250">
        <f>E53-E49</f>
        <v>63060</v>
      </c>
      <c r="H53" s="251">
        <f>G53/F53</f>
        <v>4.8758988633703977</v>
      </c>
      <c r="I53" s="252">
        <f>D50</f>
        <v>42279.606944444444</v>
      </c>
      <c r="J53" s="253">
        <f>G53+J49</f>
        <v>646984</v>
      </c>
      <c r="K53" s="254">
        <f>G53</f>
        <v>63060</v>
      </c>
      <c r="L53" s="187"/>
      <c r="M53" s="187"/>
    </row>
    <row r="54" spans="2:13" x14ac:dyDescent="0.25">
      <c r="B54" s="302"/>
      <c r="C54" s="294" t="s">
        <v>48</v>
      </c>
      <c r="D54" s="133">
        <v>42289.355555555558</v>
      </c>
      <c r="E54" s="280">
        <v>1386530</v>
      </c>
      <c r="F54" s="237"/>
      <c r="G54" s="237"/>
      <c r="H54" s="237"/>
      <c r="I54" s="240"/>
      <c r="J54" s="241"/>
      <c r="K54" s="242"/>
      <c r="L54" s="187"/>
      <c r="M54" s="187"/>
    </row>
    <row r="55" spans="2:13" x14ac:dyDescent="0.25">
      <c r="B55" s="302"/>
      <c r="C55" s="300"/>
      <c r="D55" s="140">
        <v>42291.326388888891</v>
      </c>
      <c r="E55" s="278">
        <v>1401350</v>
      </c>
      <c r="F55" s="244"/>
      <c r="G55" s="244"/>
      <c r="H55" s="244"/>
      <c r="I55" s="245"/>
      <c r="J55" s="246"/>
      <c r="K55" s="247"/>
      <c r="L55" s="187"/>
      <c r="M55" s="187"/>
    </row>
    <row r="56" spans="2:13" ht="15.75" thickBot="1" x14ac:dyDescent="0.3">
      <c r="B56" s="302"/>
      <c r="C56" s="295"/>
      <c r="D56" s="145">
        <v>42293.345833333333</v>
      </c>
      <c r="E56" s="279">
        <v>1418060</v>
      </c>
      <c r="F56" s="249">
        <f>(D56-D53)*1440</f>
        <v>10084.999999995343</v>
      </c>
      <c r="G56" s="250">
        <f>E56-E53</f>
        <v>54190</v>
      </c>
      <c r="H56" s="251">
        <f>G56/F56</f>
        <v>5.3733267228582076</v>
      </c>
      <c r="I56" s="252">
        <f>D54</f>
        <v>42289.355555555558</v>
      </c>
      <c r="J56" s="253">
        <f>G56+J53</f>
        <v>701174</v>
      </c>
      <c r="K56" s="254">
        <f>G56+K53</f>
        <v>117250</v>
      </c>
      <c r="L56" s="187"/>
      <c r="M56" s="187"/>
    </row>
    <row r="57" spans="2:13" x14ac:dyDescent="0.25">
      <c r="B57" s="302"/>
      <c r="C57" s="294" t="s">
        <v>49</v>
      </c>
      <c r="D57" s="133">
        <v>42296.379861111112</v>
      </c>
      <c r="E57" s="280">
        <v>1433590</v>
      </c>
      <c r="F57" s="237"/>
      <c r="G57" s="237"/>
      <c r="H57" s="237"/>
      <c r="I57" s="240"/>
      <c r="J57" s="241"/>
      <c r="K57" s="242"/>
      <c r="L57" s="187"/>
      <c r="M57" s="187"/>
    </row>
    <row r="58" spans="2:13" ht="15.75" thickBot="1" x14ac:dyDescent="0.3">
      <c r="B58" s="302"/>
      <c r="C58" s="295"/>
      <c r="D58" s="145">
        <v>42300.701388888891</v>
      </c>
      <c r="E58" s="279">
        <v>1460950</v>
      </c>
      <c r="F58" s="249">
        <f>(D58-D56)*1440</f>
        <v>10592.000000003027</v>
      </c>
      <c r="G58" s="250">
        <f>E58-E56</f>
        <v>42890</v>
      </c>
      <c r="H58" s="251">
        <f>G58/F58</f>
        <v>4.0492824773402329</v>
      </c>
      <c r="I58" s="252">
        <f>D57</f>
        <v>42296.379861111112</v>
      </c>
      <c r="J58" s="253">
        <f>G58+J56</f>
        <v>744064</v>
      </c>
      <c r="K58" s="254">
        <f>G58+K56</f>
        <v>160140</v>
      </c>
      <c r="L58" s="187"/>
      <c r="M58" s="187"/>
    </row>
    <row r="59" spans="2:13" x14ac:dyDescent="0.25">
      <c r="B59" s="302"/>
      <c r="C59" s="294" t="s">
        <v>50</v>
      </c>
      <c r="D59" s="133">
        <v>42303.392361111109</v>
      </c>
      <c r="E59" s="280">
        <v>1481210</v>
      </c>
      <c r="F59" s="237"/>
      <c r="G59" s="237"/>
      <c r="H59" s="237"/>
      <c r="I59" s="240"/>
      <c r="J59" s="241"/>
      <c r="K59" s="242"/>
      <c r="L59" s="187"/>
      <c r="M59" s="187"/>
    </row>
    <row r="60" spans="2:13" x14ac:dyDescent="0.25">
      <c r="B60" s="302"/>
      <c r="C60" s="300"/>
      <c r="D60" s="140">
        <v>42305.40347222222</v>
      </c>
      <c r="E60" s="278">
        <v>1496040</v>
      </c>
      <c r="F60" s="244"/>
      <c r="G60" s="244"/>
      <c r="H60" s="244"/>
      <c r="I60" s="245"/>
      <c r="J60" s="246"/>
      <c r="K60" s="247"/>
      <c r="L60" s="187"/>
      <c r="M60" s="187"/>
    </row>
    <row r="61" spans="2:13" ht="15.75" thickBot="1" x14ac:dyDescent="0.3">
      <c r="B61" s="302"/>
      <c r="C61" s="295"/>
      <c r="D61" s="145">
        <v>42307.591666666667</v>
      </c>
      <c r="E61" s="279">
        <v>1511390</v>
      </c>
      <c r="F61" s="249">
        <f>(D61-D58)*1440</f>
        <v>9921.9999999983702</v>
      </c>
      <c r="G61" s="250">
        <f>E61-E58</f>
        <v>50440</v>
      </c>
      <c r="H61" s="251">
        <f>G61/F61</f>
        <v>5.0836524894182915</v>
      </c>
      <c r="I61" s="252">
        <f>D59</f>
        <v>42303.392361111109</v>
      </c>
      <c r="J61" s="253">
        <f>G61+J58</f>
        <v>794504</v>
      </c>
      <c r="K61" s="254">
        <f>G61+K58</f>
        <v>210580</v>
      </c>
      <c r="L61" s="187"/>
      <c r="M61" s="187"/>
    </row>
    <row r="62" spans="2:13" x14ac:dyDescent="0.25">
      <c r="B62" s="302"/>
      <c r="C62" s="294" t="s">
        <v>51</v>
      </c>
      <c r="D62" s="133">
        <v>42310.370833333334</v>
      </c>
      <c r="E62" s="280">
        <v>1513440</v>
      </c>
      <c r="F62" s="237"/>
      <c r="G62" s="237"/>
      <c r="H62" s="237"/>
      <c r="I62" s="240"/>
      <c r="J62" s="241"/>
      <c r="K62" s="255"/>
      <c r="L62" s="187"/>
      <c r="M62" s="187"/>
    </row>
    <row r="63" spans="2:13" x14ac:dyDescent="0.25">
      <c r="B63" s="302"/>
      <c r="C63" s="300"/>
      <c r="D63" s="140">
        <v>42312.371527777781</v>
      </c>
      <c r="E63" s="278">
        <v>1528090</v>
      </c>
      <c r="F63" s="244"/>
      <c r="G63" s="244"/>
      <c r="H63" s="244"/>
      <c r="I63" s="245"/>
      <c r="J63" s="246"/>
      <c r="K63" s="256"/>
      <c r="L63" s="187"/>
      <c r="M63" s="187"/>
    </row>
    <row r="64" spans="2:13" ht="15.75" thickBot="1" x14ac:dyDescent="0.3">
      <c r="B64" s="302"/>
      <c r="C64" s="295"/>
      <c r="D64" s="145">
        <v>42314.400000000001</v>
      </c>
      <c r="E64" s="279">
        <v>1543840</v>
      </c>
      <c r="F64" s="249">
        <f>(D64-D61)*1440</f>
        <v>9804.000000001397</v>
      </c>
      <c r="G64" s="250">
        <f>E64-E61</f>
        <v>32450</v>
      </c>
      <c r="H64" s="251">
        <f>G64/F64</f>
        <v>3.3098735210113603</v>
      </c>
      <c r="I64" s="252">
        <f>D62</f>
        <v>42310.370833333334</v>
      </c>
      <c r="J64" s="253">
        <f>G64+J61</f>
        <v>826954</v>
      </c>
      <c r="K64" s="254">
        <f>G64+K61</f>
        <v>243030</v>
      </c>
      <c r="L64" s="187"/>
      <c r="M64" s="187"/>
    </row>
    <row r="65" spans="2:13" x14ac:dyDescent="0.25">
      <c r="B65" s="302"/>
      <c r="C65" s="294" t="s">
        <v>52</v>
      </c>
      <c r="D65" s="133">
        <v>42317.576388888891</v>
      </c>
      <c r="E65" s="280">
        <v>1554120</v>
      </c>
      <c r="F65" s="237"/>
      <c r="G65" s="237"/>
      <c r="H65" s="237"/>
      <c r="I65" s="240"/>
      <c r="J65" s="241"/>
      <c r="K65" s="255"/>
      <c r="L65" s="187"/>
      <c r="M65" s="187"/>
    </row>
    <row r="66" spans="2:13" x14ac:dyDescent="0.25">
      <c r="B66" s="302"/>
      <c r="C66" s="300"/>
      <c r="D66" s="140">
        <v>42319.325694444444</v>
      </c>
      <c r="E66" s="278">
        <v>1569830</v>
      </c>
      <c r="F66" s="244"/>
      <c r="G66" s="244"/>
      <c r="H66" s="244"/>
      <c r="I66" s="245"/>
      <c r="J66" s="246"/>
      <c r="K66" s="256"/>
      <c r="L66" s="187"/>
      <c r="M66" s="187"/>
    </row>
    <row r="67" spans="2:13" ht="15.75" thickBot="1" x14ac:dyDescent="0.3">
      <c r="B67" s="302"/>
      <c r="C67" s="295"/>
      <c r="D67" s="145">
        <v>42321.318055555559</v>
      </c>
      <c r="E67" s="279">
        <v>1587250</v>
      </c>
      <c r="F67" s="249">
        <f>(D67-D64)*1440</f>
        <v>9962.0000000030268</v>
      </c>
      <c r="G67" s="250">
        <f>E67-E64</f>
        <v>43410</v>
      </c>
      <c r="H67" s="251">
        <f>G67/F67</f>
        <v>4.3575587231466386</v>
      </c>
      <c r="I67" s="252">
        <f>D65</f>
        <v>42317.576388888891</v>
      </c>
      <c r="J67" s="253">
        <f>G67+J64</f>
        <v>870364</v>
      </c>
      <c r="K67" s="254">
        <f>G67+K64</f>
        <v>286440</v>
      </c>
      <c r="L67" s="187"/>
      <c r="M67" s="187"/>
    </row>
    <row r="68" spans="2:13" x14ac:dyDescent="0.25">
      <c r="B68" s="302"/>
      <c r="C68" s="294" t="s">
        <v>53</v>
      </c>
      <c r="D68" s="133">
        <v>42324.583333333336</v>
      </c>
      <c r="E68" s="280">
        <v>1529170</v>
      </c>
      <c r="F68" s="237"/>
      <c r="G68" s="237"/>
      <c r="H68" s="237"/>
      <c r="I68" s="240"/>
      <c r="J68" s="241"/>
      <c r="K68" s="242"/>
      <c r="L68" s="187"/>
      <c r="M68" s="187"/>
    </row>
    <row r="69" spans="2:13" x14ac:dyDescent="0.25">
      <c r="B69" s="302"/>
      <c r="C69" s="300"/>
      <c r="D69" s="140">
        <v>42326.601388888892</v>
      </c>
      <c r="E69" s="278">
        <v>1604340</v>
      </c>
      <c r="F69" s="244"/>
      <c r="G69" s="244"/>
      <c r="H69" s="244"/>
      <c r="I69" s="245"/>
      <c r="J69" s="246"/>
      <c r="K69" s="247"/>
      <c r="L69" s="187"/>
      <c r="M69" s="187"/>
    </row>
    <row r="70" spans="2:13" ht="15.75" thickBot="1" x14ac:dyDescent="0.3">
      <c r="B70" s="302"/>
      <c r="C70" s="295"/>
      <c r="D70" s="145">
        <v>42328.430555555555</v>
      </c>
      <c r="E70" s="279">
        <v>1619230</v>
      </c>
      <c r="F70" s="249">
        <f>(D70-D67)*1440</f>
        <v>10241.999999993714</v>
      </c>
      <c r="G70" s="250">
        <f>E70-E67</f>
        <v>31980</v>
      </c>
      <c r="H70" s="251">
        <f>G70/F70</f>
        <v>3.1224370240206629</v>
      </c>
      <c r="I70" s="252">
        <f>D68</f>
        <v>42324.583333333336</v>
      </c>
      <c r="J70" s="253">
        <f>G70+J67</f>
        <v>902344</v>
      </c>
      <c r="K70" s="254">
        <f>G70+K67</f>
        <v>318420</v>
      </c>
      <c r="L70" s="187"/>
      <c r="M70" s="187"/>
    </row>
    <row r="71" spans="2:13" x14ac:dyDescent="0.25">
      <c r="B71" s="302"/>
      <c r="C71" s="294" t="s">
        <v>54</v>
      </c>
      <c r="D71" s="133">
        <v>42331.390277777777</v>
      </c>
      <c r="E71" s="280">
        <v>1634340</v>
      </c>
      <c r="F71" s="237"/>
      <c r="G71" s="237"/>
      <c r="H71" s="237"/>
      <c r="I71" s="240"/>
      <c r="J71" s="241"/>
      <c r="K71" s="255"/>
      <c r="L71" s="187"/>
      <c r="M71" s="187"/>
    </row>
    <row r="72" spans="2:13" ht="15.75" thickBot="1" x14ac:dyDescent="0.3">
      <c r="B72" s="302"/>
      <c r="C72" s="295"/>
      <c r="D72" s="145">
        <v>42333.324999999997</v>
      </c>
      <c r="E72" s="279">
        <v>1647610</v>
      </c>
      <c r="F72" s="249">
        <f>(D72-D70)*1440</f>
        <v>7047.9999999969732</v>
      </c>
      <c r="G72" s="250">
        <f>E72-E70</f>
        <v>28380</v>
      </c>
      <c r="H72" s="251">
        <f>G72/F72</f>
        <v>4.0266742338269284</v>
      </c>
      <c r="I72" s="252">
        <f>D71</f>
        <v>42331.390277777777</v>
      </c>
      <c r="J72" s="253">
        <f>G72+J70</f>
        <v>930724</v>
      </c>
      <c r="K72" s="254">
        <f>G72+K70</f>
        <v>346800</v>
      </c>
      <c r="L72" s="187"/>
      <c r="M72" s="187"/>
    </row>
    <row r="73" spans="2:13" x14ac:dyDescent="0.25">
      <c r="B73" s="302"/>
      <c r="C73" s="294" t="s">
        <v>55</v>
      </c>
      <c r="D73" s="133">
        <v>42338.552083333336</v>
      </c>
      <c r="E73" s="280">
        <v>1673490</v>
      </c>
      <c r="F73" s="237"/>
      <c r="G73" s="237"/>
      <c r="H73" s="237"/>
      <c r="I73" s="237"/>
      <c r="J73" s="241"/>
      <c r="K73" s="255"/>
      <c r="L73" s="187"/>
      <c r="M73" s="187"/>
    </row>
    <row r="74" spans="2:13" ht="15.75" thickBot="1" x14ac:dyDescent="0.3">
      <c r="B74" s="302"/>
      <c r="C74" s="295"/>
      <c r="D74" s="145">
        <v>42342.597916666666</v>
      </c>
      <c r="E74" s="279">
        <v>1692700</v>
      </c>
      <c r="F74" s="249">
        <f>(D74-D72)*1440</f>
        <v>13353.000000002794</v>
      </c>
      <c r="G74" s="250">
        <f>E74-E72</f>
        <v>45090</v>
      </c>
      <c r="H74" s="251">
        <f>G74/F74</f>
        <v>3.3767692653329262</v>
      </c>
      <c r="I74" s="252">
        <f>D73</f>
        <v>42338.552083333336</v>
      </c>
      <c r="J74" s="253">
        <f>G74+J72</f>
        <v>975814</v>
      </c>
      <c r="K74" s="254">
        <f>G74+K72</f>
        <v>391890</v>
      </c>
      <c r="L74" s="187"/>
      <c r="M74" s="187"/>
    </row>
    <row r="75" spans="2:13" x14ac:dyDescent="0.25">
      <c r="B75" s="302"/>
      <c r="C75" s="294" t="s">
        <v>56</v>
      </c>
      <c r="D75" s="133">
        <v>42345.609027777777</v>
      </c>
      <c r="E75" s="280">
        <v>1708940</v>
      </c>
      <c r="F75" s="237"/>
      <c r="G75" s="237"/>
      <c r="H75" s="237"/>
      <c r="I75" s="240"/>
      <c r="J75" s="241"/>
      <c r="K75" s="255"/>
      <c r="L75" s="187"/>
      <c r="M75" s="187"/>
    </row>
    <row r="76" spans="2:13" x14ac:dyDescent="0.25">
      <c r="B76" s="302"/>
      <c r="C76" s="300"/>
      <c r="D76" s="140">
        <v>42347.647222222222</v>
      </c>
      <c r="E76" s="278">
        <v>1724720</v>
      </c>
      <c r="F76" s="244"/>
      <c r="G76" s="244"/>
      <c r="H76" s="244"/>
      <c r="I76" s="245"/>
      <c r="J76" s="246"/>
      <c r="K76" s="256"/>
      <c r="L76" s="187"/>
      <c r="M76" s="187"/>
    </row>
    <row r="77" spans="2:13" ht="15.75" thickBot="1" x14ac:dyDescent="0.3">
      <c r="B77" s="302"/>
      <c r="C77" s="295"/>
      <c r="D77" s="145">
        <v>42349.555555555555</v>
      </c>
      <c r="E77" s="279">
        <v>1736810</v>
      </c>
      <c r="F77" s="249">
        <f>(D77-D74)*1440</f>
        <v>10019.000000000233</v>
      </c>
      <c r="G77" s="250">
        <f>E77-E74</f>
        <v>44110</v>
      </c>
      <c r="H77" s="251">
        <f>G77/F77</f>
        <v>4.4026349935122244</v>
      </c>
      <c r="I77" s="252">
        <f>D75</f>
        <v>42345.609027777777</v>
      </c>
      <c r="J77" s="253">
        <f>G77+J74</f>
        <v>1019924</v>
      </c>
      <c r="K77" s="254">
        <f>G77+K74</f>
        <v>436000</v>
      </c>
      <c r="L77" s="187"/>
      <c r="M77" s="187"/>
    </row>
    <row r="78" spans="2:13" x14ac:dyDescent="0.25">
      <c r="B78" s="302"/>
      <c r="C78" s="294" t="s">
        <v>57</v>
      </c>
      <c r="D78" s="133">
        <v>42352.356944444444</v>
      </c>
      <c r="E78" s="280">
        <v>1754810</v>
      </c>
      <c r="F78" s="237"/>
      <c r="G78" s="237"/>
      <c r="H78" s="237"/>
      <c r="I78" s="237"/>
      <c r="J78" s="241"/>
      <c r="K78" s="255"/>
      <c r="L78" s="187"/>
      <c r="M78" s="187"/>
    </row>
    <row r="79" spans="2:13" x14ac:dyDescent="0.25">
      <c r="B79" s="302"/>
      <c r="C79" s="300"/>
      <c r="D79" s="140">
        <v>42354.335416666669</v>
      </c>
      <c r="E79" s="278">
        <v>1765780</v>
      </c>
      <c r="F79" s="244"/>
      <c r="G79" s="257"/>
      <c r="H79" s="258"/>
      <c r="I79" s="245"/>
      <c r="J79" s="246"/>
      <c r="K79" s="256"/>
      <c r="L79" s="187"/>
      <c r="M79" s="187"/>
    </row>
    <row r="80" spans="2:13" ht="15.75" thickBot="1" x14ac:dyDescent="0.3">
      <c r="B80" s="303"/>
      <c r="C80" s="295"/>
      <c r="D80" s="145">
        <v>42356.334722222222</v>
      </c>
      <c r="E80" s="279">
        <v>1780160</v>
      </c>
      <c r="F80" s="249">
        <f>(D80-D77)*1440</f>
        <v>9762.0000000006985</v>
      </c>
      <c r="G80" s="250">
        <f>E80-E77</f>
        <v>43350</v>
      </c>
      <c r="H80" s="251">
        <f>G80/F80</f>
        <v>4.4406883835276476</v>
      </c>
      <c r="I80" s="252">
        <f>D78</f>
        <v>42352.356944444444</v>
      </c>
      <c r="J80" s="253">
        <f>G80+J77</f>
        <v>1063274</v>
      </c>
      <c r="K80" s="254">
        <f>G80+K77</f>
        <v>479350</v>
      </c>
      <c r="L80" s="188">
        <f>(D80-D49)*1440</f>
        <v>113722.00000000186</v>
      </c>
      <c r="M80" s="189">
        <f>K80/L80</f>
        <v>4.2151034980038355</v>
      </c>
    </row>
    <row r="81" spans="2:13" ht="15.75" thickBot="1" x14ac:dyDescent="0.3">
      <c r="B81" s="291" t="s">
        <v>116</v>
      </c>
      <c r="C81" s="259" t="s">
        <v>86</v>
      </c>
      <c r="D81" s="125">
        <v>42373.354861111111</v>
      </c>
      <c r="E81" s="281">
        <v>1878170</v>
      </c>
      <c r="F81" s="261">
        <f>(D81-D80)*1440</f>
        <v>24509.000000000233</v>
      </c>
      <c r="G81" s="262">
        <f>E81-E80</f>
        <v>98010</v>
      </c>
      <c r="H81" s="263">
        <f t="shared" ref="H81" si="0">G81/F81</f>
        <v>3.9989391652045807</v>
      </c>
      <c r="I81" s="264">
        <f>D81</f>
        <v>42373.354861111111</v>
      </c>
      <c r="J81" s="265">
        <f>G81+J80</f>
        <v>1161284</v>
      </c>
      <c r="K81" s="266">
        <f>G81</f>
        <v>98010</v>
      </c>
      <c r="L81" s="182"/>
      <c r="M81" s="182"/>
    </row>
    <row r="82" spans="2:13" x14ac:dyDescent="0.25">
      <c r="B82" s="292"/>
      <c r="C82" s="289" t="s">
        <v>87</v>
      </c>
      <c r="D82" s="102">
        <v>42380.385416666664</v>
      </c>
      <c r="E82" s="274">
        <v>1914870</v>
      </c>
      <c r="F82" s="220"/>
      <c r="G82" s="267"/>
      <c r="H82" s="268"/>
      <c r="I82" s="221"/>
      <c r="J82" s="222"/>
      <c r="K82" s="269"/>
      <c r="L82" s="183"/>
      <c r="M82" s="183"/>
    </row>
    <row r="83" spans="2:13" x14ac:dyDescent="0.25">
      <c r="B83" s="292"/>
      <c r="C83" s="296"/>
      <c r="D83" s="107">
        <v>42382.381249999999</v>
      </c>
      <c r="E83" s="275">
        <v>1928050</v>
      </c>
      <c r="F83" s="225"/>
      <c r="G83" s="270"/>
      <c r="H83" s="271"/>
      <c r="I83" s="227"/>
      <c r="J83" s="228"/>
      <c r="K83" s="272"/>
      <c r="L83" s="183"/>
      <c r="M83" s="183"/>
    </row>
    <row r="84" spans="2:13" ht="15.75" thickBot="1" x14ac:dyDescent="0.3">
      <c r="B84" s="292"/>
      <c r="C84" s="290"/>
      <c r="D84" s="112">
        <v>42384.515972222223</v>
      </c>
      <c r="E84" s="276">
        <v>1945170</v>
      </c>
      <c r="F84" s="231">
        <f>(D84-D81)*1440</f>
        <v>16072.000000001863</v>
      </c>
      <c r="G84" s="232">
        <f>E84-E81</f>
        <v>67000</v>
      </c>
      <c r="H84" s="233">
        <f t="shared" ref="H84" si="1">G84/F84</f>
        <v>4.1687406669980236</v>
      </c>
      <c r="I84" s="234">
        <f>D82</f>
        <v>42380.385416666664</v>
      </c>
      <c r="J84" s="214">
        <f>G84+J81</f>
        <v>1228284</v>
      </c>
      <c r="K84" s="235">
        <f>G84+K81</f>
        <v>165010</v>
      </c>
      <c r="L84" s="183"/>
      <c r="M84" s="183"/>
    </row>
    <row r="85" spans="2:13" x14ac:dyDescent="0.25">
      <c r="B85" s="292"/>
      <c r="C85" s="289" t="s">
        <v>88</v>
      </c>
      <c r="D85" s="102">
        <v>42387.600694444445</v>
      </c>
      <c r="E85" s="274">
        <v>1969770</v>
      </c>
      <c r="F85" s="220"/>
      <c r="G85" s="267"/>
      <c r="H85" s="268"/>
      <c r="I85" s="221"/>
      <c r="J85" s="222"/>
      <c r="K85" s="269"/>
      <c r="L85" s="183"/>
      <c r="M85" s="183"/>
    </row>
    <row r="86" spans="2:13" x14ac:dyDescent="0.25">
      <c r="B86" s="292"/>
      <c r="C86" s="296"/>
      <c r="D86" s="107">
        <v>42389.365277777775</v>
      </c>
      <c r="E86" s="275">
        <v>1985080</v>
      </c>
      <c r="F86" s="225"/>
      <c r="G86" s="270"/>
      <c r="H86" s="271"/>
      <c r="I86" s="227"/>
      <c r="J86" s="228"/>
      <c r="K86" s="272"/>
      <c r="L86" s="183"/>
      <c r="M86" s="183"/>
    </row>
    <row r="87" spans="2:13" ht="15.75" thickBot="1" x14ac:dyDescent="0.3">
      <c r="B87" s="292"/>
      <c r="C87" s="290"/>
      <c r="D87" s="112">
        <v>42391.461111111108</v>
      </c>
      <c r="E87" s="276">
        <v>2003340</v>
      </c>
      <c r="F87" s="231">
        <f>(D87-D84)*1440</f>
        <v>10000.999999993946</v>
      </c>
      <c r="G87" s="232">
        <f>E87-E84</f>
        <v>58170</v>
      </c>
      <c r="H87" s="233">
        <f t="shared" ref="H87" si="2">G87/F87</f>
        <v>5.816418358167704</v>
      </c>
      <c r="I87" s="234">
        <f>D85</f>
        <v>42387.600694444445</v>
      </c>
      <c r="J87" s="214">
        <f>G87+J84</f>
        <v>1286454</v>
      </c>
      <c r="K87" s="235">
        <f>G87+K84</f>
        <v>223180</v>
      </c>
      <c r="L87" s="183"/>
      <c r="M87" s="183"/>
    </row>
    <row r="88" spans="2:13" x14ac:dyDescent="0.25">
      <c r="B88" s="292"/>
      <c r="C88" s="289" t="s">
        <v>89</v>
      </c>
      <c r="D88" s="102">
        <v>42394.650694444441</v>
      </c>
      <c r="E88" s="274">
        <v>2024530</v>
      </c>
      <c r="F88" s="220"/>
      <c r="G88" s="267"/>
      <c r="H88" s="268"/>
      <c r="I88" s="221"/>
      <c r="J88" s="222"/>
      <c r="K88" s="269"/>
      <c r="L88" s="183"/>
      <c r="M88" s="183"/>
    </row>
    <row r="89" spans="2:13" x14ac:dyDescent="0.25">
      <c r="B89" s="292"/>
      <c r="C89" s="296"/>
      <c r="D89" s="107">
        <v>42396.700694444444</v>
      </c>
      <c r="E89" s="275">
        <v>2024750</v>
      </c>
      <c r="F89" s="225"/>
      <c r="G89" s="270"/>
      <c r="H89" s="271"/>
      <c r="I89" s="227"/>
      <c r="J89" s="228"/>
      <c r="K89" s="272"/>
      <c r="L89" s="183"/>
      <c r="M89" s="183"/>
    </row>
    <row r="90" spans="2:13" ht="15.75" thickBot="1" x14ac:dyDescent="0.3">
      <c r="B90" s="292"/>
      <c r="C90" s="290"/>
      <c r="D90" s="112">
        <v>42398.361111111109</v>
      </c>
      <c r="E90" s="276">
        <v>2042430</v>
      </c>
      <c r="F90" s="231">
        <f>(D90-D87)*1440</f>
        <v>9936.0000000020955</v>
      </c>
      <c r="G90" s="232">
        <f>E90-E87</f>
        <v>39090</v>
      </c>
      <c r="H90" s="233">
        <f t="shared" ref="H90" si="3">G90/F90</f>
        <v>3.9341787439605231</v>
      </c>
      <c r="I90" s="234">
        <f>D88</f>
        <v>42394.650694444441</v>
      </c>
      <c r="J90" s="214">
        <f>G90+J87</f>
        <v>1325544</v>
      </c>
      <c r="K90" s="235">
        <f>G90+K87</f>
        <v>262270</v>
      </c>
      <c r="L90" s="183"/>
      <c r="M90" s="183"/>
    </row>
    <row r="91" spans="2:13" ht="15.75" thickBot="1" x14ac:dyDescent="0.3">
      <c r="B91" s="292"/>
      <c r="C91" s="259" t="s">
        <v>90</v>
      </c>
      <c r="D91" s="125">
        <v>42406</v>
      </c>
      <c r="E91" s="281"/>
      <c r="F91" s="261"/>
      <c r="G91" s="262"/>
      <c r="H91" s="263"/>
      <c r="I91" s="264"/>
      <c r="J91" s="265"/>
      <c r="K91" s="266"/>
      <c r="L91" s="183"/>
      <c r="M91" s="183"/>
    </row>
    <row r="92" spans="2:13" ht="15.75" thickBot="1" x14ac:dyDescent="0.3">
      <c r="B92" s="292"/>
      <c r="C92" s="259" t="s">
        <v>91</v>
      </c>
      <c r="D92" s="125">
        <v>42412.586805555555</v>
      </c>
      <c r="E92" s="281">
        <v>2062210</v>
      </c>
      <c r="F92" s="261">
        <f>(D92-D90)*1440</f>
        <v>20485.000000001164</v>
      </c>
      <c r="G92" s="262">
        <f>E92-E90</f>
        <v>19780</v>
      </c>
      <c r="H92" s="263">
        <f>G92/F92</f>
        <v>0.96558457407853926</v>
      </c>
      <c r="I92" s="264">
        <f>D92</f>
        <v>42412.586805555555</v>
      </c>
      <c r="J92" s="265">
        <f>G92+J90</f>
        <v>1345324</v>
      </c>
      <c r="K92" s="266">
        <f>G92+K90</f>
        <v>282050</v>
      </c>
      <c r="L92" s="183"/>
      <c r="M92" s="183"/>
    </row>
    <row r="93" spans="2:13" x14ac:dyDescent="0.25">
      <c r="B93" s="292"/>
      <c r="C93" s="289" t="s">
        <v>92</v>
      </c>
      <c r="D93" s="102">
        <v>42416.501388888886</v>
      </c>
      <c r="E93" s="274">
        <v>2062840</v>
      </c>
      <c r="F93" s="220"/>
      <c r="G93" s="267"/>
      <c r="H93" s="268"/>
      <c r="I93" s="221"/>
      <c r="J93" s="222"/>
      <c r="K93" s="269"/>
      <c r="L93" s="183"/>
      <c r="M93" s="183"/>
    </row>
    <row r="94" spans="2:13" ht="15.75" thickBot="1" x14ac:dyDescent="0.3">
      <c r="B94" s="292"/>
      <c r="C94" s="290"/>
      <c r="D94" s="112">
        <v>42419.380555555559</v>
      </c>
      <c r="E94" s="276">
        <v>2082520</v>
      </c>
      <c r="F94" s="231">
        <f>(D94-D92)*1440</f>
        <v>9783.0000000062864</v>
      </c>
      <c r="G94" s="232">
        <f>E94-E92</f>
        <v>20310</v>
      </c>
      <c r="H94" s="233">
        <f>G94/F94</f>
        <v>2.0760502913203465</v>
      </c>
      <c r="I94" s="234">
        <f>D93</f>
        <v>42416.501388888886</v>
      </c>
      <c r="J94" s="214">
        <f>G94+J92</f>
        <v>1365634</v>
      </c>
      <c r="K94" s="235">
        <f>G94+K92</f>
        <v>302360</v>
      </c>
      <c r="L94" s="183"/>
      <c r="M94" s="183"/>
    </row>
    <row r="95" spans="2:13" x14ac:dyDescent="0.25">
      <c r="B95" s="292"/>
      <c r="C95" s="289" t="s">
        <v>94</v>
      </c>
      <c r="D95" s="102">
        <v>42422.388194444444</v>
      </c>
      <c r="E95" s="274">
        <v>2099770</v>
      </c>
      <c r="F95" s="220"/>
      <c r="G95" s="267"/>
      <c r="H95" s="268"/>
      <c r="I95" s="221"/>
      <c r="J95" s="222"/>
      <c r="K95" s="269"/>
      <c r="L95" s="183"/>
      <c r="M95" s="183"/>
    </row>
    <row r="96" spans="2:13" x14ac:dyDescent="0.25">
      <c r="B96" s="292"/>
      <c r="C96" s="296"/>
      <c r="D96" s="107">
        <v>42424.363888888889</v>
      </c>
      <c r="E96" s="275">
        <v>2114250</v>
      </c>
      <c r="F96" s="225"/>
      <c r="G96" s="270"/>
      <c r="H96" s="271"/>
      <c r="I96" s="227"/>
      <c r="J96" s="228"/>
      <c r="K96" s="272"/>
      <c r="L96" s="183"/>
      <c r="M96" s="183"/>
    </row>
    <row r="97" spans="2:13" ht="15.75" thickBot="1" x14ac:dyDescent="0.3">
      <c r="B97" s="292"/>
      <c r="C97" s="290"/>
      <c r="D97" s="112">
        <v>42426.347222222219</v>
      </c>
      <c r="E97" s="276">
        <v>2129260</v>
      </c>
      <c r="F97" s="231">
        <f>(D97-D94)*1440</f>
        <v>10031.999999990221</v>
      </c>
      <c r="G97" s="232">
        <f>E97-E94</f>
        <v>46740</v>
      </c>
      <c r="H97" s="233">
        <f>G97/F97</f>
        <v>4.6590909090954504</v>
      </c>
      <c r="I97" s="234">
        <f>D95</f>
        <v>42422.388194444444</v>
      </c>
      <c r="J97" s="214">
        <f>G97+J94</f>
        <v>1412374</v>
      </c>
      <c r="K97" s="235">
        <f>G97+K94</f>
        <v>349100</v>
      </c>
      <c r="L97" s="183"/>
      <c r="M97" s="183"/>
    </row>
    <row r="98" spans="2:13" x14ac:dyDescent="0.25">
      <c r="B98" s="292"/>
      <c r="C98" s="289" t="s">
        <v>95</v>
      </c>
      <c r="D98" s="102">
        <v>42429.384722222225</v>
      </c>
      <c r="E98" s="274">
        <v>2149320</v>
      </c>
      <c r="F98" s="220"/>
      <c r="G98" s="267"/>
      <c r="H98" s="268"/>
      <c r="I98" s="221"/>
      <c r="J98" s="222"/>
      <c r="K98" s="269"/>
      <c r="L98" s="183"/>
      <c r="M98" s="183"/>
    </row>
    <row r="99" spans="2:13" x14ac:dyDescent="0.25">
      <c r="B99" s="292"/>
      <c r="C99" s="296"/>
      <c r="D99" s="107">
        <v>42431.508333333331</v>
      </c>
      <c r="E99" s="275">
        <v>2162910</v>
      </c>
      <c r="F99" s="225"/>
      <c r="G99" s="270"/>
      <c r="H99" s="271"/>
      <c r="I99" s="227"/>
      <c r="J99" s="228"/>
      <c r="K99" s="272"/>
      <c r="L99" s="183"/>
      <c r="M99" s="183"/>
    </row>
    <row r="100" spans="2:13" ht="15.75" thickBot="1" x14ac:dyDescent="0.3">
      <c r="B100" s="292"/>
      <c r="C100" s="290"/>
      <c r="D100" s="112">
        <v>42433.659722222219</v>
      </c>
      <c r="E100" s="276">
        <v>2178270</v>
      </c>
      <c r="F100" s="231">
        <f>(D100-D97)*1440</f>
        <v>10530</v>
      </c>
      <c r="G100" s="232">
        <f>E100-E97</f>
        <v>49010</v>
      </c>
      <c r="H100" s="233">
        <f>G100/F100</f>
        <v>4.6543209876543212</v>
      </c>
      <c r="I100" s="234">
        <f>D98</f>
        <v>42429.384722222225</v>
      </c>
      <c r="J100" s="214">
        <f>G100+J97</f>
        <v>1461384</v>
      </c>
      <c r="K100" s="235">
        <f>G100+K97</f>
        <v>398110</v>
      </c>
      <c r="L100" s="183"/>
      <c r="M100" s="183"/>
    </row>
    <row r="101" spans="2:13" x14ac:dyDescent="0.25">
      <c r="B101" s="292"/>
      <c r="C101" s="289" t="s">
        <v>96</v>
      </c>
      <c r="D101" s="102">
        <v>42436.376388888886</v>
      </c>
      <c r="E101" s="274">
        <v>2198670</v>
      </c>
      <c r="F101" s="220"/>
      <c r="G101" s="267"/>
      <c r="H101" s="268"/>
      <c r="I101" s="221"/>
      <c r="J101" s="222"/>
      <c r="K101" s="269"/>
      <c r="L101" s="183"/>
      <c r="M101" s="183"/>
    </row>
    <row r="102" spans="2:13" x14ac:dyDescent="0.25">
      <c r="B102" s="292"/>
      <c r="C102" s="296"/>
      <c r="D102" s="107">
        <v>42438.388194444444</v>
      </c>
      <c r="E102" s="275">
        <v>2214980</v>
      </c>
      <c r="F102" s="225"/>
      <c r="G102" s="270"/>
      <c r="H102" s="271"/>
      <c r="I102" s="227"/>
      <c r="J102" s="228"/>
      <c r="K102" s="272"/>
      <c r="L102" s="183"/>
      <c r="M102" s="183"/>
    </row>
    <row r="103" spans="2:13" ht="15.75" thickBot="1" x14ac:dyDescent="0.3">
      <c r="B103" s="292"/>
      <c r="C103" s="290"/>
      <c r="D103" s="112">
        <v>42440.338888888888</v>
      </c>
      <c r="E103" s="276">
        <v>2231586</v>
      </c>
      <c r="F103" s="231">
        <f>(D103-D100)*1440</f>
        <v>9618.000000002794</v>
      </c>
      <c r="G103" s="232">
        <f>E103-E100</f>
        <v>53316</v>
      </c>
      <c r="H103" s="233">
        <f>G103/F103</f>
        <v>5.5433562071100555</v>
      </c>
      <c r="I103" s="234">
        <f>D101</f>
        <v>42436.376388888886</v>
      </c>
      <c r="J103" s="214">
        <f>G103+J100</f>
        <v>1514700</v>
      </c>
      <c r="K103" s="235">
        <f>G103+K100</f>
        <v>451426</v>
      </c>
      <c r="L103" s="183"/>
      <c r="M103" s="183"/>
    </row>
    <row r="104" spans="2:13" x14ac:dyDescent="0.25">
      <c r="B104" s="292"/>
      <c r="C104" s="289" t="s">
        <v>97</v>
      </c>
      <c r="D104" s="102">
        <v>42443.382638888892</v>
      </c>
      <c r="E104" s="274">
        <v>2258480</v>
      </c>
      <c r="F104" s="220"/>
      <c r="G104" s="267"/>
      <c r="H104" s="268"/>
      <c r="I104" s="221"/>
      <c r="J104" s="222"/>
      <c r="K104" s="269"/>
      <c r="L104" s="183"/>
      <c r="M104" s="183"/>
    </row>
    <row r="105" spans="2:13" ht="15.75" thickBot="1" x14ac:dyDescent="0.3">
      <c r="B105" s="292"/>
      <c r="C105" s="290"/>
      <c r="D105" s="112">
        <v>42446.364583333336</v>
      </c>
      <c r="E105" s="276">
        <v>2284990</v>
      </c>
      <c r="F105" s="231">
        <f>(D105-D103)*1440</f>
        <v>8677.0000000053551</v>
      </c>
      <c r="G105" s="232">
        <f>E105-E103</f>
        <v>53404</v>
      </c>
      <c r="H105" s="233">
        <f>G105/F105</f>
        <v>6.1546617494487776</v>
      </c>
      <c r="I105" s="234">
        <f>D104</f>
        <v>42443.382638888892</v>
      </c>
      <c r="J105" s="214">
        <f>G105+J103</f>
        <v>1568104</v>
      </c>
      <c r="K105" s="235">
        <f>G105+K103</f>
        <v>504830</v>
      </c>
      <c r="L105" s="183"/>
      <c r="M105" s="183"/>
    </row>
    <row r="106" spans="2:13" x14ac:dyDescent="0.25">
      <c r="B106" s="292"/>
      <c r="C106" s="289" t="s">
        <v>98</v>
      </c>
      <c r="D106" s="102">
        <v>42450.37777777778</v>
      </c>
      <c r="E106" s="274">
        <v>2311220</v>
      </c>
      <c r="F106" s="220"/>
      <c r="G106" s="267"/>
      <c r="H106" s="268"/>
      <c r="I106" s="221"/>
      <c r="J106" s="222"/>
      <c r="K106" s="269"/>
      <c r="L106" s="183"/>
      <c r="M106" s="183"/>
    </row>
    <row r="107" spans="2:13" ht="15.75" thickBot="1" x14ac:dyDescent="0.3">
      <c r="B107" s="292"/>
      <c r="C107" s="290"/>
      <c r="D107" s="112">
        <v>42453.664583333331</v>
      </c>
      <c r="E107" s="276">
        <v>2329080</v>
      </c>
      <c r="F107" s="231">
        <f>(D107-D105)*1440</f>
        <v>10511.999999993714</v>
      </c>
      <c r="G107" s="232">
        <f>E107-E105</f>
        <v>44090</v>
      </c>
      <c r="H107" s="233">
        <f>G107/F107</f>
        <v>4.1942541856950504</v>
      </c>
      <c r="I107" s="234">
        <f>D106</f>
        <v>42450.37777777778</v>
      </c>
      <c r="J107" s="214">
        <f>G107+J105</f>
        <v>1612194</v>
      </c>
      <c r="K107" s="235">
        <f>G107+K105</f>
        <v>548920</v>
      </c>
      <c r="L107" s="183"/>
      <c r="M107" s="183"/>
    </row>
    <row r="108" spans="2:13" x14ac:dyDescent="0.25">
      <c r="B108" s="292"/>
      <c r="C108" s="289" t="s">
        <v>99</v>
      </c>
      <c r="D108" s="102">
        <v>42457.713194444441</v>
      </c>
      <c r="E108" s="274">
        <v>2349360</v>
      </c>
      <c r="F108" s="220"/>
      <c r="G108" s="267"/>
      <c r="H108" s="268"/>
      <c r="I108" s="221"/>
      <c r="J108" s="222"/>
      <c r="K108" s="269"/>
      <c r="L108" s="183"/>
      <c r="M108" s="183"/>
    </row>
    <row r="109" spans="2:13" ht="15.75" thickBot="1" x14ac:dyDescent="0.3">
      <c r="B109" s="293"/>
      <c r="C109" s="290"/>
      <c r="D109" s="112">
        <v>42459.40625</v>
      </c>
      <c r="E109" s="276">
        <v>2362840</v>
      </c>
      <c r="F109" s="231">
        <f>(D109-D107)*1440</f>
        <v>8268.000000002794</v>
      </c>
      <c r="G109" s="232">
        <f>E109-E107</f>
        <v>33760</v>
      </c>
      <c r="H109" s="233">
        <f>G109/F109</f>
        <v>4.0832123850977977</v>
      </c>
      <c r="I109" s="234">
        <f>D108</f>
        <v>42457.713194444441</v>
      </c>
      <c r="J109" s="214">
        <f>G109+J107</f>
        <v>1645954</v>
      </c>
      <c r="K109" s="235">
        <f>G109+K107</f>
        <v>582680</v>
      </c>
      <c r="L109" s="184">
        <f>(D109-D80)*1440</f>
        <v>148423.00000000047</v>
      </c>
      <c r="M109" s="185">
        <f>K109/L109</f>
        <v>3.9258066472177369</v>
      </c>
    </row>
    <row r="110" spans="2:13" x14ac:dyDescent="0.25">
      <c r="D110" s="4"/>
      <c r="E110" s="179"/>
      <c r="G110" s="84"/>
      <c r="H110" s="174"/>
      <c r="I110" s="175"/>
      <c r="K110" s="84"/>
    </row>
  </sheetData>
  <mergeCells count="39">
    <mergeCell ref="C38:C39"/>
    <mergeCell ref="C40:C42"/>
    <mergeCell ref="C104:C105"/>
    <mergeCell ref="C82:C84"/>
    <mergeCell ref="C85:C87"/>
    <mergeCell ref="C88:C90"/>
    <mergeCell ref="C93:C94"/>
    <mergeCell ref="C26:C27"/>
    <mergeCell ref="C28:C31"/>
    <mergeCell ref="C95:C97"/>
    <mergeCell ref="C98:C100"/>
    <mergeCell ref="C101:C103"/>
    <mergeCell ref="C71:C72"/>
    <mergeCell ref="C73:C74"/>
    <mergeCell ref="C75:C77"/>
    <mergeCell ref="C78:C80"/>
    <mergeCell ref="C68:C70"/>
    <mergeCell ref="C54:C56"/>
    <mergeCell ref="C43:C45"/>
    <mergeCell ref="C46:C47"/>
    <mergeCell ref="C48:C49"/>
    <mergeCell ref="C32:C34"/>
    <mergeCell ref="C35:C37"/>
    <mergeCell ref="C106:C107"/>
    <mergeCell ref="C108:C109"/>
    <mergeCell ref="B81:B109"/>
    <mergeCell ref="B5:B49"/>
    <mergeCell ref="C50:C53"/>
    <mergeCell ref="C57:C58"/>
    <mergeCell ref="C59:C61"/>
    <mergeCell ref="C62:C64"/>
    <mergeCell ref="C65:C67"/>
    <mergeCell ref="B50:B80"/>
    <mergeCell ref="C5:C7"/>
    <mergeCell ref="C8:C11"/>
    <mergeCell ref="C12:C15"/>
    <mergeCell ref="C16:C19"/>
    <mergeCell ref="C20:C22"/>
    <mergeCell ref="C23:C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"/>
  <sheetViews>
    <sheetView workbookViewId="0">
      <selection activeCell="K10" sqref="K10"/>
    </sheetView>
  </sheetViews>
  <sheetFormatPr defaultRowHeight="15" x14ac:dyDescent="0.25"/>
  <cols>
    <col min="10" max="10" width="10.5703125" customWidth="1"/>
  </cols>
  <sheetData>
    <row r="3" spans="2:14" ht="15.75" thickBot="1" x14ac:dyDescent="0.3"/>
    <row r="4" spans="2:14" s="81" customFormat="1" ht="45.6" customHeight="1" thickBot="1" x14ac:dyDescent="0.3">
      <c r="B4" s="181" t="s">
        <v>111</v>
      </c>
      <c r="C4" s="96" t="s">
        <v>120</v>
      </c>
      <c r="D4" s="99" t="s">
        <v>10</v>
      </c>
      <c r="E4" s="98" t="s">
        <v>11</v>
      </c>
      <c r="F4" s="99" t="s">
        <v>108</v>
      </c>
      <c r="G4" s="99" t="s">
        <v>104</v>
      </c>
      <c r="H4" s="99" t="s">
        <v>105</v>
      </c>
      <c r="I4" s="100" t="s">
        <v>106</v>
      </c>
      <c r="J4" s="190" t="s">
        <v>107</v>
      </c>
      <c r="K4" s="101" t="s">
        <v>113</v>
      </c>
      <c r="L4" s="94" t="s">
        <v>109</v>
      </c>
      <c r="M4" s="94" t="s">
        <v>110</v>
      </c>
      <c r="N4" s="83"/>
    </row>
    <row r="5" spans="2:14" x14ac:dyDescent="0.25">
      <c r="B5" s="307" t="s">
        <v>121</v>
      </c>
      <c r="C5" s="160" t="s">
        <v>14</v>
      </c>
      <c r="D5" s="160">
        <v>42459.400694444441</v>
      </c>
      <c r="E5" s="160">
        <v>2297970</v>
      </c>
      <c r="F5" s="160">
        <v>8262.9999999969732</v>
      </c>
      <c r="G5" s="160">
        <v>54320</v>
      </c>
      <c r="H5" s="160">
        <v>6.5738835773956064</v>
      </c>
      <c r="I5" s="160">
        <v>42457.706944444442</v>
      </c>
      <c r="J5" s="160">
        <v>1919680</v>
      </c>
      <c r="K5" s="160">
        <v>712610</v>
      </c>
      <c r="L5" s="160">
        <v>148418.9999999979</v>
      </c>
      <c r="M5" s="161">
        <v>4.8013394511485057</v>
      </c>
    </row>
    <row r="6" spans="2:14" ht="15.75" thickBot="1" x14ac:dyDescent="0.3">
      <c r="B6" s="308"/>
      <c r="C6" s="162" t="s">
        <v>13</v>
      </c>
      <c r="D6" s="162">
        <v>42459.40625</v>
      </c>
      <c r="E6" s="162">
        <v>2362840</v>
      </c>
      <c r="F6" s="162">
        <v>8268.000000002794</v>
      </c>
      <c r="G6" s="162">
        <v>33760</v>
      </c>
      <c r="H6" s="162">
        <v>4.0832123850977977</v>
      </c>
      <c r="I6" s="162">
        <v>42457.713194444441</v>
      </c>
      <c r="J6" s="162">
        <v>1645954</v>
      </c>
      <c r="K6" s="162">
        <v>582680</v>
      </c>
      <c r="L6" s="162">
        <v>148423.00000000047</v>
      </c>
      <c r="M6" s="163">
        <v>3.9258066472177369</v>
      </c>
    </row>
    <row r="8" spans="2:14" x14ac:dyDescent="0.25">
      <c r="J8" s="78">
        <f>SUM(J5:J7)</f>
        <v>3565634</v>
      </c>
      <c r="K8" s="78">
        <f>SUM(K5:K7)</f>
        <v>1295290</v>
      </c>
      <c r="L8" s="74"/>
      <c r="M8" s="282">
        <f>SUM(M5:M7)</f>
        <v>8.7271460983662426</v>
      </c>
    </row>
  </sheetData>
  <mergeCells count="1"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625"/>
  <sheetViews>
    <sheetView topLeftCell="A603" zoomScale="85" zoomScaleNormal="85" workbookViewId="0">
      <selection activeCell="N623" sqref="N623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9.140625" bestFit="1" customWidth="1"/>
    <col min="5" max="5" width="10.5703125" bestFit="1" customWidth="1"/>
    <col min="6" max="6" width="9.5703125" bestFit="1" customWidth="1"/>
    <col min="7" max="7" width="9.7109375" bestFit="1" customWidth="1"/>
    <col min="8" max="8" width="14.7109375" bestFit="1" customWidth="1"/>
    <col min="9" max="9" width="10.5703125" bestFit="1" customWidth="1"/>
    <col min="12" max="12" width="9.140625" customWidth="1"/>
  </cols>
  <sheetData>
    <row r="1" spans="1:12" x14ac:dyDescent="0.25">
      <c r="A1" s="284" t="s">
        <v>30</v>
      </c>
      <c r="B1" s="284"/>
      <c r="C1" s="284"/>
      <c r="D1" s="284"/>
      <c r="E1" s="284"/>
      <c r="F1" s="284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I2" s="19" t="s">
        <v>60</v>
      </c>
    </row>
    <row r="3" spans="1:12" x14ac:dyDescent="0.25">
      <c r="A3" s="8" t="s">
        <v>16</v>
      </c>
      <c r="B3" s="4">
        <v>42170.709722222222</v>
      </c>
      <c r="C3" s="1">
        <v>372770</v>
      </c>
    </row>
    <row r="4" spans="1:12" x14ac:dyDescent="0.25">
      <c r="A4" s="8" t="s">
        <v>16</v>
      </c>
      <c r="B4" s="4">
        <v>42174.666666666664</v>
      </c>
      <c r="C4" s="1">
        <v>372770</v>
      </c>
    </row>
    <row r="5" spans="1:12" x14ac:dyDescent="0.25">
      <c r="A5" s="8" t="s">
        <v>16</v>
      </c>
      <c r="B5" s="4">
        <v>42175.433333333334</v>
      </c>
      <c r="C5" s="1">
        <v>377320</v>
      </c>
      <c r="D5">
        <f>(B5-B3)*1440</f>
        <v>6802.0000000018626</v>
      </c>
      <c r="E5" s="6">
        <f>C5-C3</f>
        <v>4550</v>
      </c>
      <c r="F5" s="7">
        <f>E5/D5</f>
        <v>0.66892090561581208</v>
      </c>
    </row>
    <row r="6" spans="1:12" x14ac:dyDescent="0.25">
      <c r="A6" t="s">
        <v>17</v>
      </c>
      <c r="B6" s="4">
        <v>42170.711111111108</v>
      </c>
      <c r="C6" s="1">
        <v>393840</v>
      </c>
    </row>
    <row r="7" spans="1:12" x14ac:dyDescent="0.25">
      <c r="A7" t="s">
        <v>17</v>
      </c>
      <c r="B7" s="4">
        <v>42174.666666666664</v>
      </c>
      <c r="C7" s="1">
        <v>393840</v>
      </c>
    </row>
    <row r="8" spans="1:12" x14ac:dyDescent="0.25">
      <c r="A8" t="s">
        <v>17</v>
      </c>
      <c r="B8" s="4">
        <v>42175.425694444442</v>
      </c>
      <c r="C8" s="1">
        <v>398120</v>
      </c>
      <c r="D8">
        <f>(B8-B6)*1440</f>
        <v>6789.000000001397</v>
      </c>
      <c r="E8" s="6">
        <f>C8-C6</f>
        <v>4280</v>
      </c>
      <c r="F8" s="7">
        <f>E8/D8</f>
        <v>0.63043158049773451</v>
      </c>
    </row>
    <row r="9" spans="1:12" x14ac:dyDescent="0.25">
      <c r="A9" s="8" t="s">
        <v>18</v>
      </c>
      <c r="B9" s="4">
        <v>42170.712500000001</v>
      </c>
      <c r="C9" s="1">
        <v>359750</v>
      </c>
    </row>
    <row r="10" spans="1:12" x14ac:dyDescent="0.25">
      <c r="A10" s="8" t="s">
        <v>18</v>
      </c>
      <c r="B10" s="4">
        <v>42174.666666666664</v>
      </c>
      <c r="C10" s="1">
        <v>359750</v>
      </c>
    </row>
    <row r="11" spans="1:12" x14ac:dyDescent="0.25">
      <c r="A11" s="8" t="s">
        <v>18</v>
      </c>
      <c r="B11" s="4">
        <v>42175.431250000001</v>
      </c>
      <c r="C11" s="1">
        <v>364360</v>
      </c>
      <c r="D11">
        <f>(B11-B9)*1440</f>
        <v>6795</v>
      </c>
      <c r="E11" s="6">
        <f>C11-C9</f>
        <v>4610</v>
      </c>
      <c r="F11" s="7">
        <f>E11/D11</f>
        <v>0.67844002943340687</v>
      </c>
    </row>
    <row r="12" spans="1:12" x14ac:dyDescent="0.25">
      <c r="A12" t="s">
        <v>19</v>
      </c>
      <c r="B12" s="4">
        <v>42170.713888888888</v>
      </c>
      <c r="C12" s="1">
        <v>383885</v>
      </c>
    </row>
    <row r="13" spans="1:12" x14ac:dyDescent="0.25">
      <c r="A13" t="s">
        <v>19</v>
      </c>
      <c r="B13" s="4">
        <v>42174.666666666664</v>
      </c>
      <c r="C13" s="1">
        <v>383885</v>
      </c>
    </row>
    <row r="14" spans="1:12" x14ac:dyDescent="0.25">
      <c r="A14" t="s">
        <v>19</v>
      </c>
      <c r="B14" s="4">
        <v>42175.423611111109</v>
      </c>
      <c r="C14" s="1">
        <v>389340</v>
      </c>
      <c r="D14">
        <f>(B14-B12)*1440</f>
        <v>6781.9999999995343</v>
      </c>
      <c r="E14" s="6">
        <f>C14-C12</f>
        <v>5455</v>
      </c>
      <c r="F14" s="7">
        <f>E14/D14</f>
        <v>0.80433500442352912</v>
      </c>
    </row>
    <row r="15" spans="1:12" x14ac:dyDescent="0.25">
      <c r="E15" s="20">
        <f>E14+E11+E8+E5</f>
        <v>18895</v>
      </c>
      <c r="F15" s="21">
        <f>SUM(F5:F14)</f>
        <v>2.7821275199704827</v>
      </c>
      <c r="G15" s="7"/>
      <c r="H15" s="9">
        <v>42170</v>
      </c>
      <c r="I15" s="47">
        <f>E15</f>
        <v>18895</v>
      </c>
      <c r="K15" s="11"/>
      <c r="L15" t="s">
        <v>80</v>
      </c>
    </row>
    <row r="16" spans="1:12" x14ac:dyDescent="0.25">
      <c r="A16" s="284" t="s">
        <v>33</v>
      </c>
      <c r="B16" s="284"/>
      <c r="C16" s="284"/>
      <c r="D16" s="284"/>
      <c r="E16" s="284"/>
      <c r="F16" s="284"/>
    </row>
    <row r="17" spans="1:12" x14ac:dyDescent="0.25">
      <c r="A17" t="s">
        <v>7</v>
      </c>
      <c r="B17" t="s">
        <v>10</v>
      </c>
      <c r="C17" t="s">
        <v>11</v>
      </c>
      <c r="D17" t="s">
        <v>9</v>
      </c>
      <c r="E17" t="s">
        <v>31</v>
      </c>
      <c r="F17" t="s">
        <v>32</v>
      </c>
      <c r="K17" s="23"/>
      <c r="L17" t="s">
        <v>81</v>
      </c>
    </row>
    <row r="18" spans="1:12" x14ac:dyDescent="0.25">
      <c r="A18" s="8" t="s">
        <v>16</v>
      </c>
      <c r="B18" s="4">
        <v>42177.517361111109</v>
      </c>
      <c r="C18" s="1">
        <v>389520</v>
      </c>
    </row>
    <row r="19" spans="1:12" x14ac:dyDescent="0.25">
      <c r="A19" s="8" t="s">
        <v>16</v>
      </c>
      <c r="B19" s="4">
        <v>42178.59375</v>
      </c>
      <c r="C19" s="1">
        <v>395770</v>
      </c>
      <c r="K19" s="24"/>
      <c r="L19" t="s">
        <v>82</v>
      </c>
    </row>
    <row r="20" spans="1:12" x14ac:dyDescent="0.25">
      <c r="A20" s="8" t="s">
        <v>16</v>
      </c>
      <c r="B20" s="4">
        <v>42179.427777777775</v>
      </c>
      <c r="C20" s="1">
        <v>400580</v>
      </c>
    </row>
    <row r="21" spans="1:12" x14ac:dyDescent="0.25">
      <c r="A21" s="8" t="s">
        <v>16</v>
      </c>
      <c r="B21" s="4">
        <v>42183.820833333331</v>
      </c>
      <c r="C21" s="1">
        <v>401750</v>
      </c>
      <c r="D21">
        <f>(B21-B5)*1440</f>
        <v>12077.999999995809</v>
      </c>
      <c r="E21" s="6">
        <f>C21-C5</f>
        <v>24430</v>
      </c>
      <c r="F21" s="7">
        <f>E21/D21</f>
        <v>2.0226858751455934</v>
      </c>
    </row>
    <row r="22" spans="1:12" x14ac:dyDescent="0.25">
      <c r="A22" t="s">
        <v>17</v>
      </c>
      <c r="B22" s="4">
        <v>42177.518750000003</v>
      </c>
      <c r="C22" s="1">
        <v>410180</v>
      </c>
    </row>
    <row r="23" spans="1:12" x14ac:dyDescent="0.25">
      <c r="A23" t="s">
        <v>17</v>
      </c>
      <c r="B23" s="4">
        <v>42178.594444444447</v>
      </c>
      <c r="C23" s="1">
        <v>416300</v>
      </c>
    </row>
    <row r="24" spans="1:12" x14ac:dyDescent="0.25">
      <c r="A24" t="s">
        <v>17</v>
      </c>
      <c r="B24" s="4">
        <v>42179.429166666669</v>
      </c>
      <c r="C24" s="1">
        <v>421050</v>
      </c>
    </row>
    <row r="25" spans="1:12" x14ac:dyDescent="0.25">
      <c r="A25" t="s">
        <v>17</v>
      </c>
      <c r="B25" s="4">
        <v>42183.824999999997</v>
      </c>
      <c r="C25" s="1">
        <v>421470</v>
      </c>
      <c r="D25">
        <f>(B25-B8)*1440</f>
        <v>12094.999999998836</v>
      </c>
      <c r="E25" s="6">
        <f>C25-C8</f>
        <v>23350</v>
      </c>
      <c r="F25" s="7">
        <f>E25/D25</f>
        <v>1.9305498139729018</v>
      </c>
    </row>
    <row r="26" spans="1:12" x14ac:dyDescent="0.25">
      <c r="A26" s="8" t="s">
        <v>18</v>
      </c>
      <c r="B26" s="4">
        <v>42177.520138888889</v>
      </c>
      <c r="C26" s="1">
        <v>376790</v>
      </c>
    </row>
    <row r="27" spans="1:12" x14ac:dyDescent="0.25">
      <c r="A27" s="8" t="s">
        <v>18</v>
      </c>
      <c r="B27" s="4">
        <v>42178.595138888886</v>
      </c>
      <c r="C27" s="1">
        <v>383150</v>
      </c>
    </row>
    <row r="28" spans="1:12" x14ac:dyDescent="0.25">
      <c r="A28" s="8" t="s">
        <v>18</v>
      </c>
      <c r="B28" s="4">
        <v>42179.430555555555</v>
      </c>
      <c r="C28" s="1">
        <v>388040</v>
      </c>
    </row>
    <row r="29" spans="1:12" x14ac:dyDescent="0.25">
      <c r="A29" s="8" t="s">
        <v>18</v>
      </c>
      <c r="B29" s="4">
        <v>42183.82916666667</v>
      </c>
      <c r="C29" s="1">
        <v>390090</v>
      </c>
      <c r="D29">
        <f>(B29-B11)*1440</f>
        <v>12093.000000002794</v>
      </c>
      <c r="E29" s="6">
        <f>C29-C11</f>
        <v>25730</v>
      </c>
      <c r="F29" s="7">
        <f>E29/D29</f>
        <v>2.127677168609448</v>
      </c>
    </row>
    <row r="30" spans="1:12" x14ac:dyDescent="0.25">
      <c r="A30" t="s">
        <v>19</v>
      </c>
      <c r="B30" s="4">
        <v>42177.521527777775</v>
      </c>
      <c r="C30" s="1">
        <v>402390</v>
      </c>
    </row>
    <row r="31" spans="1:12" x14ac:dyDescent="0.25">
      <c r="A31" t="s">
        <v>19</v>
      </c>
      <c r="B31" s="4">
        <v>42178.595833333333</v>
      </c>
      <c r="C31" s="1">
        <v>409000</v>
      </c>
    </row>
    <row r="32" spans="1:12" x14ac:dyDescent="0.25">
      <c r="A32" t="s">
        <v>19</v>
      </c>
      <c r="B32" s="4">
        <v>42179.432638888888</v>
      </c>
      <c r="C32" s="1">
        <v>414110</v>
      </c>
    </row>
    <row r="33" spans="1:9" x14ac:dyDescent="0.25">
      <c r="A33" t="s">
        <v>19</v>
      </c>
      <c r="B33" s="4">
        <v>42183.831250000003</v>
      </c>
      <c r="C33" s="1">
        <v>415890</v>
      </c>
      <c r="D33">
        <f>(B33-B14)*1440</f>
        <v>12107.000000006519</v>
      </c>
      <c r="E33" s="6">
        <f>C33-C14</f>
        <v>26550</v>
      </c>
      <c r="F33" s="7">
        <f>E33/D33</f>
        <v>2.1929462294528541</v>
      </c>
    </row>
    <row r="34" spans="1:9" x14ac:dyDescent="0.25">
      <c r="E34" s="20">
        <f>E33+E29+E25+E21</f>
        <v>100060</v>
      </c>
      <c r="F34" s="21">
        <f>SUM(F21:F33)</f>
        <v>8.2738590871807975</v>
      </c>
      <c r="H34" s="9">
        <v>42177</v>
      </c>
      <c r="I34" s="47">
        <f>E34+I15</f>
        <v>118955</v>
      </c>
    </row>
    <row r="35" spans="1:9" x14ac:dyDescent="0.25">
      <c r="A35" s="284" t="s">
        <v>34</v>
      </c>
      <c r="B35" s="284"/>
      <c r="C35" s="284"/>
      <c r="D35" s="284"/>
      <c r="E35" s="284"/>
      <c r="F35" s="284"/>
    </row>
    <row r="36" spans="1:9" x14ac:dyDescent="0.25">
      <c r="A36" t="s">
        <v>7</v>
      </c>
      <c r="B36" t="s">
        <v>10</v>
      </c>
      <c r="C36" t="s">
        <v>11</v>
      </c>
      <c r="D36" t="s">
        <v>9</v>
      </c>
      <c r="E36" t="s">
        <v>31</v>
      </c>
      <c r="F36" t="s">
        <v>32</v>
      </c>
      <c r="H36" s="9"/>
    </row>
    <row r="37" spans="1:9" x14ac:dyDescent="0.25">
      <c r="A37" s="8" t="s">
        <v>16</v>
      </c>
      <c r="B37" s="4">
        <v>42184.709722222222</v>
      </c>
      <c r="C37" s="1">
        <v>406550</v>
      </c>
    </row>
    <row r="38" spans="1:9" x14ac:dyDescent="0.25">
      <c r="A38" s="8" t="s">
        <v>16</v>
      </c>
      <c r="B38" s="4">
        <v>42185.673611111109</v>
      </c>
      <c r="C38" s="1">
        <v>411710</v>
      </c>
    </row>
    <row r="39" spans="1:9" x14ac:dyDescent="0.25">
      <c r="A39" s="8" t="s">
        <v>16</v>
      </c>
      <c r="B39" s="4">
        <v>42186.427083333336</v>
      </c>
      <c r="C39" s="1">
        <v>415780</v>
      </c>
    </row>
    <row r="40" spans="1:9" x14ac:dyDescent="0.25">
      <c r="A40" s="8" t="s">
        <v>16</v>
      </c>
      <c r="B40" s="4">
        <v>42187.666666666664</v>
      </c>
      <c r="C40" s="1">
        <v>421550</v>
      </c>
      <c r="D40">
        <f>(B40-B21)*1440</f>
        <v>5537.9999999993015</v>
      </c>
      <c r="E40" s="6">
        <f>C40-C21</f>
        <v>19800</v>
      </c>
      <c r="F40" s="7">
        <f>E40/D40</f>
        <v>3.5752979414955757</v>
      </c>
    </row>
    <row r="41" spans="1:9" x14ac:dyDescent="0.25">
      <c r="A41" t="s">
        <v>17</v>
      </c>
      <c r="B41" s="4">
        <v>42184.711111111108</v>
      </c>
      <c r="C41" s="1">
        <v>426510</v>
      </c>
    </row>
    <row r="42" spans="1:9" x14ac:dyDescent="0.25">
      <c r="A42" t="s">
        <v>17</v>
      </c>
      <c r="B42" s="4">
        <v>42185.674305555556</v>
      </c>
      <c r="C42" s="1">
        <v>431940</v>
      </c>
    </row>
    <row r="43" spans="1:9" x14ac:dyDescent="0.25">
      <c r="A43" t="s">
        <v>17</v>
      </c>
      <c r="B43" s="4">
        <v>42186.431250000001</v>
      </c>
      <c r="C43" s="1">
        <v>436230</v>
      </c>
    </row>
    <row r="44" spans="1:9" x14ac:dyDescent="0.25">
      <c r="A44" t="s">
        <v>17</v>
      </c>
      <c r="B44" s="4">
        <v>42187.666666666664</v>
      </c>
      <c r="C44" s="1">
        <v>442380</v>
      </c>
      <c r="D44">
        <f>(B44-B25)*1440</f>
        <v>5532.0000000006985</v>
      </c>
      <c r="E44" s="6">
        <f>C44-C25</f>
        <v>20910</v>
      </c>
      <c r="F44" s="7">
        <f>E44/D44</f>
        <v>3.7798264642077659</v>
      </c>
    </row>
    <row r="45" spans="1:9" x14ac:dyDescent="0.25">
      <c r="A45" s="8" t="s">
        <v>18</v>
      </c>
      <c r="B45" s="4">
        <v>42184.713194444441</v>
      </c>
      <c r="C45" s="1">
        <v>395060</v>
      </c>
    </row>
    <row r="46" spans="1:9" x14ac:dyDescent="0.25">
      <c r="A46" s="8" t="s">
        <v>18</v>
      </c>
      <c r="B46" s="4">
        <v>42185.675694444442</v>
      </c>
      <c r="C46" s="1">
        <v>400380</v>
      </c>
      <c r="H46" s="9"/>
    </row>
    <row r="47" spans="1:9" x14ac:dyDescent="0.25">
      <c r="A47" s="8" t="s">
        <v>18</v>
      </c>
      <c r="B47" s="4">
        <v>42186.432638888888</v>
      </c>
      <c r="C47" s="1">
        <v>404570</v>
      </c>
    </row>
    <row r="48" spans="1:9" x14ac:dyDescent="0.25">
      <c r="A48" s="8" t="s">
        <v>18</v>
      </c>
      <c r="B48" s="4">
        <v>42187.666666666664</v>
      </c>
      <c r="C48" s="1">
        <v>410510</v>
      </c>
      <c r="D48">
        <f>(B48-B29)*1440</f>
        <v>5525.9999999916181</v>
      </c>
      <c r="E48" s="6">
        <f>C48-C29</f>
        <v>20420</v>
      </c>
      <c r="F48" s="7">
        <f>E48/D48</f>
        <v>3.6952587766976066</v>
      </c>
    </row>
    <row r="49" spans="1:9" x14ac:dyDescent="0.25">
      <c r="A49" t="s">
        <v>19</v>
      </c>
      <c r="B49" s="4">
        <v>42184.715277777781</v>
      </c>
      <c r="C49" s="1">
        <v>421390</v>
      </c>
    </row>
    <row r="50" spans="1:9" x14ac:dyDescent="0.25">
      <c r="A50" t="s">
        <v>19</v>
      </c>
      <c r="B50" s="4">
        <v>42185.676388888889</v>
      </c>
      <c r="C50" s="1">
        <v>427120</v>
      </c>
    </row>
    <row r="51" spans="1:9" x14ac:dyDescent="0.25">
      <c r="A51" t="s">
        <v>19</v>
      </c>
      <c r="B51" s="4">
        <v>42186.434027777781</v>
      </c>
      <c r="C51" s="1">
        <v>431640</v>
      </c>
    </row>
    <row r="52" spans="1:9" x14ac:dyDescent="0.25">
      <c r="A52" t="s">
        <v>19</v>
      </c>
      <c r="B52" s="4">
        <v>42187.666666666664</v>
      </c>
      <c r="C52" s="1">
        <v>437760</v>
      </c>
      <c r="D52">
        <f>(B52-B33)*1440</f>
        <v>5522.9999999923166</v>
      </c>
      <c r="E52" s="6">
        <f>C52-C33</f>
        <v>21870</v>
      </c>
      <c r="F52" s="7">
        <f>E52/D52</f>
        <v>3.9598044541065409</v>
      </c>
    </row>
    <row r="53" spans="1:9" x14ac:dyDescent="0.25">
      <c r="E53" s="20">
        <f>E52+E48+E44+E40</f>
        <v>83000</v>
      </c>
      <c r="F53" s="21">
        <f>SUM(F40:F52)</f>
        <v>15.010187636507489</v>
      </c>
      <c r="H53" s="9">
        <v>42184</v>
      </c>
      <c r="I53" s="47">
        <f>E53+I34</f>
        <v>201955</v>
      </c>
    </row>
    <row r="54" spans="1:9" x14ac:dyDescent="0.25">
      <c r="A54" s="284" t="s">
        <v>35</v>
      </c>
      <c r="B54" s="284"/>
      <c r="C54" s="284"/>
      <c r="D54" s="284"/>
      <c r="E54" s="284"/>
      <c r="F54" s="284"/>
    </row>
    <row r="55" spans="1:9" x14ac:dyDescent="0.25">
      <c r="A55" t="s">
        <v>7</v>
      </c>
      <c r="B55" t="s">
        <v>10</v>
      </c>
      <c r="C55" t="s">
        <v>11</v>
      </c>
      <c r="D55" t="s">
        <v>9</v>
      </c>
      <c r="E55" t="s">
        <v>31</v>
      </c>
      <c r="F55" t="s">
        <v>32</v>
      </c>
    </row>
    <row r="56" spans="1:9" x14ac:dyDescent="0.25">
      <c r="A56" s="8" t="s">
        <v>16</v>
      </c>
      <c r="B56" s="4">
        <v>42198.833333333336</v>
      </c>
      <c r="C56" s="1">
        <v>421540</v>
      </c>
      <c r="E56" s="6"/>
      <c r="F56" s="7"/>
    </row>
    <row r="57" spans="1:9" x14ac:dyDescent="0.25">
      <c r="A57" s="8" t="s">
        <v>16</v>
      </c>
      <c r="B57" s="4">
        <v>42200.711805555555</v>
      </c>
      <c r="C57" s="1">
        <v>428640</v>
      </c>
      <c r="E57" s="6"/>
      <c r="F57" s="7"/>
    </row>
    <row r="58" spans="1:9" x14ac:dyDescent="0.25">
      <c r="A58" s="8" t="s">
        <v>16</v>
      </c>
      <c r="B58" s="4">
        <v>42202.645833333336</v>
      </c>
      <c r="C58" s="1">
        <v>428800</v>
      </c>
      <c r="E58" s="6"/>
      <c r="F58" s="7"/>
    </row>
    <row r="59" spans="1:9" x14ac:dyDescent="0.25">
      <c r="A59" s="8" t="s">
        <v>16</v>
      </c>
      <c r="B59" s="4">
        <v>42202.645833333336</v>
      </c>
      <c r="C59" s="1">
        <v>428800</v>
      </c>
      <c r="E59" s="6"/>
      <c r="F59" s="7"/>
    </row>
    <row r="60" spans="1:9" x14ac:dyDescent="0.25">
      <c r="A60" s="8" t="s">
        <v>16</v>
      </c>
      <c r="B60" s="4">
        <v>42204.672222222223</v>
      </c>
      <c r="C60" s="1">
        <v>439760</v>
      </c>
      <c r="D60">
        <f>(B60-B40)*1440</f>
        <v>24488.000000005122</v>
      </c>
      <c r="E60" s="6">
        <f>C60-C40</f>
        <v>18210</v>
      </c>
      <c r="F60" s="7">
        <f>E60/D60</f>
        <v>0.74362953283225219</v>
      </c>
    </row>
    <row r="61" spans="1:9" x14ac:dyDescent="0.25">
      <c r="A61" t="s">
        <v>17</v>
      </c>
      <c r="B61" s="4">
        <v>42198.833333333336</v>
      </c>
      <c r="C61" s="1">
        <v>442380</v>
      </c>
      <c r="E61" s="6"/>
      <c r="F61" s="7"/>
    </row>
    <row r="62" spans="1:9" x14ac:dyDescent="0.25">
      <c r="A62" t="s">
        <v>17</v>
      </c>
      <c r="B62" s="4">
        <v>42200.711805555555</v>
      </c>
      <c r="C62" s="1">
        <v>449320</v>
      </c>
      <c r="E62" s="6"/>
      <c r="F62" s="7"/>
    </row>
    <row r="63" spans="1:9" x14ac:dyDescent="0.25">
      <c r="A63" t="s">
        <v>17</v>
      </c>
      <c r="B63" s="4">
        <v>42202.645833333336</v>
      </c>
      <c r="C63" s="1">
        <v>449400</v>
      </c>
      <c r="E63" s="6"/>
      <c r="F63" s="7"/>
    </row>
    <row r="64" spans="1:9" x14ac:dyDescent="0.25">
      <c r="A64" t="s">
        <v>17</v>
      </c>
      <c r="B64" s="4">
        <v>42202.645833333336</v>
      </c>
      <c r="C64" s="1">
        <v>449400</v>
      </c>
      <c r="E64" s="6"/>
      <c r="F64" s="7"/>
    </row>
    <row r="65" spans="1:9" x14ac:dyDescent="0.25">
      <c r="A65" t="s">
        <v>17</v>
      </c>
      <c r="B65" s="4">
        <v>42204.674305555556</v>
      </c>
      <c r="C65" s="1">
        <v>459550</v>
      </c>
      <c r="D65">
        <f>(B65-B44)*1440</f>
        <v>24491.000000004424</v>
      </c>
      <c r="E65" s="6">
        <f>C65-C44</f>
        <v>17170</v>
      </c>
      <c r="F65" s="7">
        <f>E65/D65</f>
        <v>0.70107386386823323</v>
      </c>
    </row>
    <row r="66" spans="1:9" x14ac:dyDescent="0.25">
      <c r="A66" s="8" t="s">
        <v>18</v>
      </c>
      <c r="B66" s="4">
        <v>42198.833333333336</v>
      </c>
      <c r="C66" s="1">
        <v>410520</v>
      </c>
      <c r="E66" s="6"/>
      <c r="F66" s="7"/>
    </row>
    <row r="67" spans="1:9" x14ac:dyDescent="0.25">
      <c r="A67" s="8" t="s">
        <v>18</v>
      </c>
      <c r="B67" s="4">
        <v>42200.711805555555</v>
      </c>
      <c r="C67" s="1">
        <v>417410</v>
      </c>
      <c r="E67" s="6"/>
      <c r="F67" s="7"/>
    </row>
    <row r="68" spans="1:9" x14ac:dyDescent="0.25">
      <c r="A68" s="8" t="s">
        <v>18</v>
      </c>
      <c r="B68" s="4">
        <v>42202.645833333336</v>
      </c>
      <c r="C68" s="1">
        <v>417420</v>
      </c>
      <c r="E68" s="6"/>
      <c r="F68" s="7"/>
    </row>
    <row r="69" spans="1:9" x14ac:dyDescent="0.25">
      <c r="A69" s="8" t="s">
        <v>18</v>
      </c>
      <c r="B69" s="4">
        <v>42202.645833333336</v>
      </c>
      <c r="C69" s="1">
        <v>417420</v>
      </c>
      <c r="E69" s="6"/>
      <c r="F69" s="7"/>
    </row>
    <row r="70" spans="1:9" x14ac:dyDescent="0.25">
      <c r="A70" s="8" t="s">
        <v>18</v>
      </c>
      <c r="B70" s="4">
        <v>42204.676388888889</v>
      </c>
      <c r="C70" s="1">
        <v>427660</v>
      </c>
      <c r="D70">
        <f>(B70-B48)*1440</f>
        <v>24494.000000003725</v>
      </c>
      <c r="E70" s="6">
        <f>C70-C48</f>
        <v>17150</v>
      </c>
      <c r="F70" s="7">
        <f>E70/D70</f>
        <v>0.70017147056411333</v>
      </c>
    </row>
    <row r="71" spans="1:9" x14ac:dyDescent="0.25">
      <c r="A71" t="s">
        <v>19</v>
      </c>
      <c r="B71" s="4">
        <v>42198.833333333336</v>
      </c>
      <c r="C71" s="1">
        <v>437760</v>
      </c>
      <c r="E71" s="6"/>
      <c r="F71" s="7"/>
    </row>
    <row r="72" spans="1:9" x14ac:dyDescent="0.25">
      <c r="A72" t="s">
        <v>19</v>
      </c>
      <c r="B72" s="4">
        <v>42200.711805555555</v>
      </c>
      <c r="C72" s="1">
        <v>444800</v>
      </c>
      <c r="E72" s="6"/>
      <c r="F72" s="7"/>
    </row>
    <row r="73" spans="1:9" x14ac:dyDescent="0.25">
      <c r="A73" t="s">
        <v>19</v>
      </c>
      <c r="B73" s="4">
        <v>42202.645833333336</v>
      </c>
      <c r="C73" s="1">
        <v>444870</v>
      </c>
      <c r="E73" s="6"/>
      <c r="F73" s="7"/>
    </row>
    <row r="74" spans="1:9" x14ac:dyDescent="0.25">
      <c r="A74" t="s">
        <v>19</v>
      </c>
      <c r="B74" s="4">
        <v>42202.645833333336</v>
      </c>
      <c r="C74" s="1">
        <v>444870</v>
      </c>
      <c r="E74" s="6"/>
      <c r="F74" s="7"/>
    </row>
    <row r="75" spans="1:9" x14ac:dyDescent="0.25">
      <c r="A75" t="s">
        <v>19</v>
      </c>
      <c r="B75" s="4">
        <v>42204.679166666669</v>
      </c>
      <c r="C75" s="1">
        <v>455950</v>
      </c>
      <c r="D75">
        <f>(B75-B52)*1440</f>
        <v>24498.000000006286</v>
      </c>
      <c r="E75" s="6">
        <f>C75-C52</f>
        <v>18190</v>
      </c>
      <c r="F75" s="7">
        <f>E75/D75</f>
        <v>0.74250959261961513</v>
      </c>
    </row>
    <row r="76" spans="1:9" x14ac:dyDescent="0.25">
      <c r="B76" s="4"/>
      <c r="C76" s="1"/>
      <c r="E76" s="20">
        <f>E75+E70+E65+E60</f>
        <v>70720</v>
      </c>
      <c r="F76" s="21">
        <f>SUM(F60:F75)</f>
        <v>2.8873844598842138</v>
      </c>
      <c r="H76" s="9">
        <v>42198</v>
      </c>
      <c r="I76" s="47">
        <f>E76+I53</f>
        <v>272675</v>
      </c>
    </row>
    <row r="77" spans="1:9" x14ac:dyDescent="0.25">
      <c r="A77" s="284" t="s">
        <v>36</v>
      </c>
      <c r="B77" s="284"/>
      <c r="C77" s="284"/>
      <c r="D77" s="284"/>
      <c r="E77" s="284"/>
      <c r="F77" s="284"/>
    </row>
    <row r="78" spans="1:9" x14ac:dyDescent="0.25">
      <c r="A78" t="s">
        <v>7</v>
      </c>
      <c r="B78" t="s">
        <v>10</v>
      </c>
      <c r="C78" t="s">
        <v>11</v>
      </c>
      <c r="D78" t="s">
        <v>9</v>
      </c>
      <c r="E78" t="s">
        <v>31</v>
      </c>
      <c r="F78" t="s">
        <v>32</v>
      </c>
    </row>
    <row r="79" spans="1:9" x14ac:dyDescent="0.25">
      <c r="A79" s="8" t="s">
        <v>16</v>
      </c>
      <c r="B79" s="4">
        <v>42205.372916666667</v>
      </c>
      <c r="C79" s="1">
        <v>443790</v>
      </c>
    </row>
    <row r="80" spans="1:9" x14ac:dyDescent="0.25">
      <c r="A80" s="8" t="s">
        <v>16</v>
      </c>
      <c r="B80" s="4">
        <v>42207.672222222223</v>
      </c>
      <c r="C80" s="1">
        <v>448520</v>
      </c>
    </row>
    <row r="81" spans="1:9" x14ac:dyDescent="0.25">
      <c r="A81" s="8" t="s">
        <v>16</v>
      </c>
      <c r="B81" s="4">
        <v>42209.443749999999</v>
      </c>
      <c r="C81" s="1">
        <v>457960</v>
      </c>
      <c r="D81">
        <f>(B81-B60)*1440</f>
        <v>6870.9999999962747</v>
      </c>
      <c r="E81" s="6">
        <f>C81-C60</f>
        <v>18200</v>
      </c>
      <c r="F81" s="7">
        <f>E81/D81</f>
        <v>2.6488138553354488</v>
      </c>
    </row>
    <row r="82" spans="1:9" x14ac:dyDescent="0.25">
      <c r="A82" t="s">
        <v>17</v>
      </c>
      <c r="B82" s="4">
        <v>42205.372916666667</v>
      </c>
      <c r="C82" s="1">
        <v>463630</v>
      </c>
    </row>
    <row r="83" spans="1:9" x14ac:dyDescent="0.25">
      <c r="A83" t="s">
        <v>17</v>
      </c>
      <c r="B83" s="4">
        <v>42207.676388888889</v>
      </c>
      <c r="C83" s="1">
        <v>469890</v>
      </c>
    </row>
    <row r="84" spans="1:9" x14ac:dyDescent="0.25">
      <c r="A84" t="s">
        <v>17</v>
      </c>
      <c r="B84" s="4">
        <v>42209.460416666669</v>
      </c>
      <c r="C84" s="1">
        <v>479220</v>
      </c>
      <c r="D84">
        <f>(B84-B65)*1440</f>
        <v>6892.0000000018626</v>
      </c>
      <c r="E84" s="6">
        <f>C84-C65</f>
        <v>19670</v>
      </c>
      <c r="F84" s="7">
        <f>E84/D84</f>
        <v>2.8540336622162918</v>
      </c>
    </row>
    <row r="85" spans="1:9" x14ac:dyDescent="0.25">
      <c r="A85" s="8" t="s">
        <v>18</v>
      </c>
      <c r="B85" s="4">
        <v>42205.372916666667</v>
      </c>
      <c r="C85" s="1">
        <v>431410</v>
      </c>
    </row>
    <row r="86" spans="1:9" x14ac:dyDescent="0.25">
      <c r="A86" s="8" t="s">
        <v>18</v>
      </c>
      <c r="B86" s="4">
        <v>42207.681250000001</v>
      </c>
      <c r="C86" s="1">
        <v>436270</v>
      </c>
    </row>
    <row r="87" spans="1:9" x14ac:dyDescent="0.25">
      <c r="A87" s="8" t="s">
        <v>18</v>
      </c>
      <c r="B87" s="4">
        <v>42209.465277777781</v>
      </c>
      <c r="C87" s="1">
        <v>445620</v>
      </c>
      <c r="D87">
        <f>(B87-B70)*1440</f>
        <v>6896.0000000044238</v>
      </c>
      <c r="E87" s="6">
        <f>C87-C70</f>
        <v>17960</v>
      </c>
      <c r="F87" s="7">
        <f>E87/D87</f>
        <v>2.6044083526665429</v>
      </c>
    </row>
    <row r="88" spans="1:9" x14ac:dyDescent="0.25">
      <c r="A88" t="s">
        <v>19</v>
      </c>
      <c r="B88" s="4">
        <v>42205.372916666667</v>
      </c>
      <c r="C88" s="1">
        <v>460130</v>
      </c>
    </row>
    <row r="89" spans="1:9" x14ac:dyDescent="0.25">
      <c r="A89" t="s">
        <v>19</v>
      </c>
      <c r="B89" s="4">
        <v>42207.68472222222</v>
      </c>
      <c r="C89" s="1">
        <v>467060</v>
      </c>
    </row>
    <row r="90" spans="1:9" x14ac:dyDescent="0.25">
      <c r="A90" t="s">
        <v>19</v>
      </c>
      <c r="B90" s="4">
        <v>42209.47152777778</v>
      </c>
      <c r="C90" s="1">
        <v>477090</v>
      </c>
      <c r="D90">
        <f>(B90-B75)*1440</f>
        <v>6900.9999999997672</v>
      </c>
      <c r="E90" s="6">
        <f>C90-C75</f>
        <v>21140</v>
      </c>
      <c r="F90" s="7">
        <f>E90/D90</f>
        <v>3.0633241559195352</v>
      </c>
    </row>
    <row r="91" spans="1:9" x14ac:dyDescent="0.25">
      <c r="E91" s="20">
        <f>E90+E87+E84+E81</f>
        <v>76970</v>
      </c>
      <c r="F91" s="21">
        <f>SUM(F81:F90)</f>
        <v>11.170580026137818</v>
      </c>
      <c r="H91" s="9">
        <v>42205</v>
      </c>
      <c r="I91" s="47">
        <f>E91+I76</f>
        <v>349645</v>
      </c>
    </row>
    <row r="92" spans="1:9" x14ac:dyDescent="0.25">
      <c r="A92" s="284" t="s">
        <v>37</v>
      </c>
      <c r="B92" s="284"/>
      <c r="C92" s="284"/>
      <c r="D92" s="284"/>
      <c r="E92" s="284"/>
      <c r="F92" s="284"/>
    </row>
    <row r="93" spans="1:9" x14ac:dyDescent="0.25">
      <c r="A93" t="s">
        <v>7</v>
      </c>
      <c r="B93" t="s">
        <v>10</v>
      </c>
      <c r="C93" t="s">
        <v>11</v>
      </c>
      <c r="D93" t="s">
        <v>9</v>
      </c>
      <c r="E93" t="s">
        <v>31</v>
      </c>
      <c r="F93" t="s">
        <v>32</v>
      </c>
    </row>
    <row r="94" spans="1:9" x14ac:dyDescent="0.25">
      <c r="A94" s="8" t="s">
        <v>16</v>
      </c>
      <c r="B94" s="4">
        <v>42212.420138888891</v>
      </c>
      <c r="C94" s="1">
        <v>469190</v>
      </c>
    </row>
    <row r="95" spans="1:9" x14ac:dyDescent="0.25">
      <c r="A95" s="8" t="s">
        <v>16</v>
      </c>
      <c r="B95" s="4">
        <v>42214.675000000003</v>
      </c>
      <c r="C95" s="1">
        <v>472870</v>
      </c>
    </row>
    <row r="96" spans="1:9" x14ac:dyDescent="0.25">
      <c r="A96" s="8" t="s">
        <v>16</v>
      </c>
      <c r="B96" s="4">
        <v>42216.52847222222</v>
      </c>
      <c r="C96" s="1">
        <v>482770</v>
      </c>
      <c r="D96">
        <f>(B96-B81)*1440</f>
        <v>10201.999999999534</v>
      </c>
      <c r="E96" s="6">
        <f>C96-C81</f>
        <v>24810</v>
      </c>
      <c r="F96" s="7">
        <f>E96/D96</f>
        <v>2.431876102725067</v>
      </c>
    </row>
    <row r="97" spans="1:9" x14ac:dyDescent="0.25">
      <c r="A97" t="s">
        <v>17</v>
      </c>
      <c r="B97" s="4">
        <v>42212.427083333336</v>
      </c>
      <c r="C97" s="1">
        <v>490450</v>
      </c>
    </row>
    <row r="98" spans="1:9" x14ac:dyDescent="0.25">
      <c r="A98" t="s">
        <v>17</v>
      </c>
      <c r="B98" s="4">
        <v>42214.679166666669</v>
      </c>
      <c r="C98" s="1">
        <v>494860</v>
      </c>
    </row>
    <row r="99" spans="1:9" x14ac:dyDescent="0.25">
      <c r="A99" t="s">
        <v>17</v>
      </c>
      <c r="B99" s="4">
        <v>42216.534722222219</v>
      </c>
      <c r="C99" s="1">
        <v>504630</v>
      </c>
      <c r="D99">
        <f>(B99-B84)*1440</f>
        <v>10186.999999992549</v>
      </c>
      <c r="E99" s="6">
        <f>C99-C84</f>
        <v>25410</v>
      </c>
      <c r="F99" s="7">
        <f>E99/D99</f>
        <v>2.4943555511945208</v>
      </c>
    </row>
    <row r="100" spans="1:9" x14ac:dyDescent="0.25">
      <c r="A100" s="8" t="s">
        <v>18</v>
      </c>
      <c r="B100" s="4">
        <v>42212.431944444441</v>
      </c>
      <c r="C100" s="1">
        <v>457840</v>
      </c>
    </row>
    <row r="101" spans="1:9" x14ac:dyDescent="0.25">
      <c r="A101" s="8" t="s">
        <v>18</v>
      </c>
      <c r="B101" s="4">
        <v>42214.669444444444</v>
      </c>
      <c r="C101" s="1">
        <v>462420</v>
      </c>
    </row>
    <row r="102" spans="1:9" x14ac:dyDescent="0.25">
      <c r="A102" s="8" t="s">
        <v>18</v>
      </c>
      <c r="B102" s="4">
        <v>42216.539583333331</v>
      </c>
      <c r="C102" s="1">
        <v>472270</v>
      </c>
      <c r="D102">
        <f>(B102-B87)*1440</f>
        <v>10186.999999992549</v>
      </c>
      <c r="E102" s="6">
        <f>C102-C87</f>
        <v>26650</v>
      </c>
      <c r="F102" s="7">
        <f>E102/D102</f>
        <v>2.6160793167781971</v>
      </c>
    </row>
    <row r="103" spans="1:9" x14ac:dyDescent="0.25">
      <c r="A103" t="s">
        <v>19</v>
      </c>
      <c r="B103" s="4">
        <v>42212.4375</v>
      </c>
      <c r="C103" s="1">
        <v>488880</v>
      </c>
    </row>
    <row r="104" spans="1:9" x14ac:dyDescent="0.25">
      <c r="A104" t="s">
        <v>19</v>
      </c>
      <c r="B104" s="4">
        <v>42214.668055555558</v>
      </c>
      <c r="C104" s="1">
        <v>493770</v>
      </c>
    </row>
    <row r="105" spans="1:9" x14ac:dyDescent="0.25">
      <c r="A105" t="s">
        <v>19</v>
      </c>
      <c r="B105" s="4">
        <v>42216.541666666664</v>
      </c>
      <c r="C105" s="1">
        <v>503940</v>
      </c>
      <c r="D105">
        <f>(B105-B90)*1440</f>
        <v>10180.999999993946</v>
      </c>
      <c r="E105" s="6">
        <f>C105-C90</f>
        <v>26850</v>
      </c>
      <c r="F105" s="7">
        <f>E105/D105</f>
        <v>2.6372654945502374</v>
      </c>
    </row>
    <row r="106" spans="1:9" x14ac:dyDescent="0.25">
      <c r="E106" s="20">
        <f>E105+E102+E99+E96</f>
        <v>103720</v>
      </c>
      <c r="F106" s="21">
        <f>SUM(F96:F105)</f>
        <v>10.179576465248022</v>
      </c>
      <c r="H106" s="9">
        <v>42212</v>
      </c>
      <c r="I106" s="47">
        <f>E106+I91</f>
        <v>453365</v>
      </c>
    </row>
    <row r="107" spans="1:9" x14ac:dyDescent="0.25">
      <c r="A107" s="284" t="s">
        <v>38</v>
      </c>
      <c r="B107" s="284"/>
      <c r="C107" s="284"/>
      <c r="D107" s="284"/>
      <c r="E107" s="284"/>
      <c r="F107" s="284"/>
    </row>
    <row r="108" spans="1:9" x14ac:dyDescent="0.25">
      <c r="A108" t="s">
        <v>7</v>
      </c>
      <c r="B108" t="s">
        <v>10</v>
      </c>
      <c r="C108" t="s">
        <v>11</v>
      </c>
      <c r="D108" t="s">
        <v>9</v>
      </c>
      <c r="E108" t="s">
        <v>31</v>
      </c>
      <c r="F108" t="s">
        <v>32</v>
      </c>
    </row>
    <row r="109" spans="1:9" x14ac:dyDescent="0.25">
      <c r="A109" s="8" t="s">
        <v>16</v>
      </c>
      <c r="B109" s="4">
        <v>42219.52847222222</v>
      </c>
      <c r="C109" s="1">
        <v>483390</v>
      </c>
    </row>
    <row r="110" spans="1:9" x14ac:dyDescent="0.25">
      <c r="A110" s="8" t="s">
        <v>16</v>
      </c>
      <c r="B110" s="4">
        <v>42220.550694444442</v>
      </c>
      <c r="C110" s="1">
        <v>484150</v>
      </c>
    </row>
    <row r="111" spans="1:9" x14ac:dyDescent="0.25">
      <c r="A111" s="8" t="s">
        <v>16</v>
      </c>
      <c r="B111" s="4">
        <v>42221.412499999999</v>
      </c>
      <c r="C111" s="1">
        <v>487050</v>
      </c>
    </row>
    <row r="112" spans="1:9" x14ac:dyDescent="0.25">
      <c r="A112" s="8" t="s">
        <v>16</v>
      </c>
      <c r="B112" s="4">
        <v>42223.380555555559</v>
      </c>
      <c r="C112" s="1">
        <v>489540</v>
      </c>
    </row>
    <row r="113" spans="1:6" x14ac:dyDescent="0.25">
      <c r="A113" s="8" t="s">
        <v>16</v>
      </c>
      <c r="B113" s="4">
        <v>42224.330555555556</v>
      </c>
      <c r="C113" s="1">
        <v>491900</v>
      </c>
      <c r="D113">
        <f>(B113-B96)*1440</f>
        <v>11235.000000003492</v>
      </c>
      <c r="E113" s="6">
        <f>C113-C96</f>
        <v>9130</v>
      </c>
      <c r="F113" s="7">
        <f>E113/D113</f>
        <v>0.81263907432106475</v>
      </c>
    </row>
    <row r="114" spans="1:6" x14ac:dyDescent="0.25">
      <c r="A114" t="s">
        <v>17</v>
      </c>
      <c r="B114" s="4">
        <v>42219.529166666667</v>
      </c>
      <c r="C114" s="1">
        <v>505160</v>
      </c>
    </row>
    <row r="115" spans="1:6" x14ac:dyDescent="0.25">
      <c r="A115" t="s">
        <v>17</v>
      </c>
      <c r="B115" s="4">
        <v>42220.554861111108</v>
      </c>
      <c r="C115" s="1">
        <v>505390</v>
      </c>
    </row>
    <row r="116" spans="1:6" x14ac:dyDescent="0.25">
      <c r="A116" t="s">
        <v>17</v>
      </c>
      <c r="B116" s="4">
        <v>42221.412499999999</v>
      </c>
      <c r="C116" s="1">
        <v>508130</v>
      </c>
    </row>
    <row r="117" spans="1:6" x14ac:dyDescent="0.25">
      <c r="A117" t="s">
        <v>17</v>
      </c>
      <c r="B117" s="4">
        <v>42223.380555555559</v>
      </c>
      <c r="C117" s="1">
        <v>510260</v>
      </c>
    </row>
    <row r="118" spans="1:6" x14ac:dyDescent="0.25">
      <c r="A118" t="s">
        <v>17</v>
      </c>
      <c r="B118" s="4">
        <v>42224.330555555556</v>
      </c>
      <c r="C118" s="1">
        <v>512990</v>
      </c>
      <c r="D118">
        <f>(B118-B99)*1440</f>
        <v>11226.000000005588</v>
      </c>
      <c r="E118" s="6">
        <f>C118-C99</f>
        <v>8360</v>
      </c>
      <c r="F118" s="7">
        <f>E118/D118</f>
        <v>0.74469980402599667</v>
      </c>
    </row>
    <row r="119" spans="1:6" x14ac:dyDescent="0.25">
      <c r="A119" s="8" t="s">
        <v>18</v>
      </c>
      <c r="B119" s="4">
        <v>42219.530555555553</v>
      </c>
      <c r="C119" s="1">
        <v>472770</v>
      </c>
    </row>
    <row r="120" spans="1:6" x14ac:dyDescent="0.25">
      <c r="A120" s="8" t="s">
        <v>18</v>
      </c>
      <c r="B120" s="4">
        <v>42220.559027777781</v>
      </c>
      <c r="C120" s="1">
        <v>473790</v>
      </c>
    </row>
    <row r="121" spans="1:6" x14ac:dyDescent="0.25">
      <c r="A121" s="8" t="s">
        <v>18</v>
      </c>
      <c r="B121" s="4">
        <v>42221.413194444445</v>
      </c>
      <c r="C121" s="1">
        <v>476500</v>
      </c>
    </row>
    <row r="122" spans="1:6" x14ac:dyDescent="0.25">
      <c r="A122" s="8" t="s">
        <v>18</v>
      </c>
      <c r="B122" s="4">
        <v>42223.381249999999</v>
      </c>
      <c r="C122" s="1">
        <v>479040</v>
      </c>
    </row>
    <row r="123" spans="1:6" x14ac:dyDescent="0.25">
      <c r="A123" s="8" t="s">
        <v>18</v>
      </c>
      <c r="B123" s="4">
        <v>42224.329861111109</v>
      </c>
      <c r="C123" s="1">
        <v>481800</v>
      </c>
      <c r="D123">
        <f>(B123-B102)*1440</f>
        <v>11218.000000000466</v>
      </c>
      <c r="E123" s="6">
        <f>C123-C102</f>
        <v>9530</v>
      </c>
      <c r="F123" s="7">
        <f>E123/D123</f>
        <v>0.84952754501690175</v>
      </c>
    </row>
    <row r="124" spans="1:6" x14ac:dyDescent="0.25">
      <c r="A124" t="s">
        <v>19</v>
      </c>
      <c r="B124" s="4">
        <v>42219.529861111114</v>
      </c>
      <c r="C124" s="1">
        <v>504350</v>
      </c>
    </row>
    <row r="125" spans="1:6" x14ac:dyDescent="0.25">
      <c r="A125" t="s">
        <v>19</v>
      </c>
      <c r="B125" s="4">
        <v>42220.563888888886</v>
      </c>
      <c r="C125" s="1">
        <v>504940</v>
      </c>
    </row>
    <row r="126" spans="1:6" x14ac:dyDescent="0.25">
      <c r="A126" t="s">
        <v>19</v>
      </c>
      <c r="B126" s="4">
        <v>42221.413888888892</v>
      </c>
      <c r="C126" s="1">
        <v>504940</v>
      </c>
    </row>
    <row r="127" spans="1:6" x14ac:dyDescent="0.25">
      <c r="A127" t="s">
        <v>19</v>
      </c>
      <c r="B127" s="4">
        <v>42223.379861111112</v>
      </c>
      <c r="C127" s="1">
        <v>506800</v>
      </c>
    </row>
    <row r="128" spans="1:6" x14ac:dyDescent="0.25">
      <c r="A128" t="s">
        <v>19</v>
      </c>
      <c r="B128" s="4">
        <v>42224.329861111109</v>
      </c>
      <c r="C128" s="1">
        <v>509510</v>
      </c>
      <c r="D128">
        <f>(B128-B105)*1440</f>
        <v>11215.000000001164</v>
      </c>
      <c r="E128" s="6">
        <f>C128-C105</f>
        <v>5570</v>
      </c>
      <c r="F128" s="7">
        <f>E128/D128</f>
        <v>0.49665626393218204</v>
      </c>
    </row>
    <row r="129" spans="1:9" x14ac:dyDescent="0.25">
      <c r="E129" s="20">
        <f>E128+E123+E118+E113</f>
        <v>32590</v>
      </c>
      <c r="F129" s="21">
        <f>SUM(F113:F128)</f>
        <v>2.9035226872961455</v>
      </c>
      <c r="H129" s="9">
        <v>42219</v>
      </c>
      <c r="I129" s="47">
        <f>E129+I106</f>
        <v>485955</v>
      </c>
    </row>
    <row r="130" spans="1:9" x14ac:dyDescent="0.25">
      <c r="A130" s="284" t="s">
        <v>39</v>
      </c>
      <c r="B130" s="284"/>
      <c r="C130" s="284"/>
      <c r="D130" s="284"/>
      <c r="E130" s="284"/>
      <c r="F130" s="284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</row>
    <row r="132" spans="1:9" x14ac:dyDescent="0.25">
      <c r="A132" s="8" t="s">
        <v>16</v>
      </c>
      <c r="B132" s="4">
        <v>42226.59375</v>
      </c>
      <c r="C132" s="1">
        <v>497930</v>
      </c>
    </row>
    <row r="133" spans="1:9" x14ac:dyDescent="0.25">
      <c r="A133" s="8" t="s">
        <v>16</v>
      </c>
      <c r="B133" s="4">
        <v>42228.355555555558</v>
      </c>
      <c r="C133" s="1">
        <v>507240</v>
      </c>
    </row>
    <row r="134" spans="1:9" x14ac:dyDescent="0.25">
      <c r="A134" s="8" t="s">
        <v>16</v>
      </c>
      <c r="B134" s="4">
        <v>42230.445833333331</v>
      </c>
      <c r="C134" s="1">
        <v>512420</v>
      </c>
      <c r="D134">
        <f>(B134-B113)*1440</f>
        <v>8805.9999999962747</v>
      </c>
      <c r="E134" s="6">
        <f>C134-C113</f>
        <v>20520</v>
      </c>
      <c r="F134" s="7">
        <f>E134/D134</f>
        <v>2.3302293890539043</v>
      </c>
    </row>
    <row r="135" spans="1:9" x14ac:dyDescent="0.25">
      <c r="A135" t="s">
        <v>17</v>
      </c>
      <c r="B135" s="4">
        <v>42226.595138888886</v>
      </c>
      <c r="C135" s="1">
        <v>518970</v>
      </c>
    </row>
    <row r="136" spans="1:9" x14ac:dyDescent="0.25">
      <c r="A136" t="s">
        <v>17</v>
      </c>
      <c r="B136" s="4">
        <v>42228.356249999997</v>
      </c>
      <c r="C136" s="1">
        <v>528780</v>
      </c>
    </row>
    <row r="137" spans="1:9" x14ac:dyDescent="0.25">
      <c r="A137" t="s">
        <v>17</v>
      </c>
      <c r="B137" s="4">
        <v>42230.445138888892</v>
      </c>
      <c r="C137" s="1">
        <v>534420</v>
      </c>
      <c r="D137">
        <f>(B137-B118)*1440</f>
        <v>8805.0000000034925</v>
      </c>
      <c r="E137" s="6">
        <f>C137-C118</f>
        <v>21430</v>
      </c>
      <c r="F137" s="7">
        <f>E137/D137</f>
        <v>2.4338444065862008</v>
      </c>
    </row>
    <row r="138" spans="1:9" x14ac:dyDescent="0.25">
      <c r="A138" s="8" t="s">
        <v>18</v>
      </c>
      <c r="B138" s="4">
        <v>42226.59652777778</v>
      </c>
      <c r="C138" s="1">
        <v>488440</v>
      </c>
    </row>
    <row r="139" spans="1:9" x14ac:dyDescent="0.25">
      <c r="A139" s="8" t="s">
        <v>18</v>
      </c>
      <c r="B139" s="4">
        <v>42228.354861111111</v>
      </c>
      <c r="C139" s="1">
        <v>497230</v>
      </c>
    </row>
    <row r="140" spans="1:9" x14ac:dyDescent="0.25">
      <c r="A140" s="8" t="s">
        <v>18</v>
      </c>
      <c r="B140" s="4">
        <v>42230.446527777778</v>
      </c>
      <c r="C140" s="1">
        <v>502520</v>
      </c>
      <c r="D140">
        <f>(B140-B123)*1440</f>
        <v>8808.000000002794</v>
      </c>
      <c r="E140" s="6">
        <f>C140-C123</f>
        <v>20720</v>
      </c>
      <c r="F140" s="7">
        <f>E140/D140</f>
        <v>2.352406902814876</v>
      </c>
    </row>
    <row r="141" spans="1:9" x14ac:dyDescent="0.25">
      <c r="A141" t="s">
        <v>19</v>
      </c>
      <c r="B141" s="4">
        <v>42226.597916666666</v>
      </c>
      <c r="C141" s="1">
        <v>515020</v>
      </c>
    </row>
    <row r="142" spans="1:9" x14ac:dyDescent="0.25">
      <c r="A142" t="s">
        <v>19</v>
      </c>
      <c r="B142" s="4">
        <v>42228.354861111111</v>
      </c>
      <c r="C142" s="1">
        <v>525230</v>
      </c>
    </row>
    <row r="143" spans="1:9" x14ac:dyDescent="0.25">
      <c r="A143" t="s">
        <v>19</v>
      </c>
      <c r="B143" s="4">
        <v>42230.446527777778</v>
      </c>
      <c r="C143" s="1">
        <v>531830</v>
      </c>
      <c r="D143">
        <f>(B143-B128)*1440</f>
        <v>8808.000000002794</v>
      </c>
      <c r="E143" s="6">
        <f>C143-C128</f>
        <v>22320</v>
      </c>
      <c r="F143" s="7">
        <f>E143/D143</f>
        <v>2.5340599455032833</v>
      </c>
    </row>
    <row r="144" spans="1:9" x14ac:dyDescent="0.25">
      <c r="E144" s="20">
        <f>E143+E140+E137+E134</f>
        <v>84990</v>
      </c>
      <c r="F144" s="21">
        <f>SUM(F134:F143)</f>
        <v>9.6505406439582639</v>
      </c>
      <c r="H144" s="9">
        <v>42226</v>
      </c>
      <c r="I144" s="47">
        <f>E144+I129</f>
        <v>570945</v>
      </c>
    </row>
    <row r="145" spans="1:13" x14ac:dyDescent="0.25">
      <c r="A145" s="284" t="s">
        <v>40</v>
      </c>
      <c r="B145" s="284"/>
      <c r="C145" s="284"/>
      <c r="D145" s="284"/>
      <c r="E145" s="284"/>
      <c r="F145" s="284"/>
    </row>
    <row r="146" spans="1:13" x14ac:dyDescent="0.25">
      <c r="A146" t="s">
        <v>7</v>
      </c>
      <c r="B146" t="s">
        <v>10</v>
      </c>
      <c r="C146" t="s">
        <v>11</v>
      </c>
      <c r="D146" t="s">
        <v>9</v>
      </c>
      <c r="E146" t="s">
        <v>31</v>
      </c>
      <c r="F146" t="s">
        <v>32</v>
      </c>
      <c r="L146" s="4"/>
      <c r="M146" s="1"/>
    </row>
    <row r="147" spans="1:13" x14ac:dyDescent="0.25">
      <c r="A147" s="8" t="s">
        <v>16</v>
      </c>
      <c r="B147" s="4">
        <v>42233.42291666667</v>
      </c>
      <c r="C147" s="1">
        <v>527540</v>
      </c>
      <c r="L147" s="4"/>
      <c r="M147" s="1"/>
    </row>
    <row r="148" spans="1:13" x14ac:dyDescent="0.25">
      <c r="A148" s="8" t="s">
        <v>16</v>
      </c>
      <c r="B148" s="4">
        <v>42235.577777777777</v>
      </c>
      <c r="C148" s="1">
        <v>536770</v>
      </c>
      <c r="L148" s="4"/>
      <c r="M148" s="1"/>
    </row>
    <row r="149" spans="1:13" x14ac:dyDescent="0.25">
      <c r="A149" s="8" t="s">
        <v>16</v>
      </c>
      <c r="B149" s="4">
        <v>42237.472222222219</v>
      </c>
      <c r="C149" s="1">
        <v>537720</v>
      </c>
      <c r="D149">
        <f>(B149-B134)*1440</f>
        <v>10117.999999998137</v>
      </c>
      <c r="E149" s="6">
        <f>C149-C134</f>
        <v>25300</v>
      </c>
      <c r="F149" s="7">
        <f>E149/D149</f>
        <v>2.5004941688085252</v>
      </c>
      <c r="L149" s="4"/>
      <c r="M149" s="1"/>
    </row>
    <row r="150" spans="1:13" x14ac:dyDescent="0.25">
      <c r="A150" t="s">
        <v>17</v>
      </c>
      <c r="B150" s="4">
        <v>42233.42291666667</v>
      </c>
      <c r="C150" s="1">
        <v>549830</v>
      </c>
      <c r="L150" s="4"/>
      <c r="M150" s="1"/>
    </row>
    <row r="151" spans="1:13" x14ac:dyDescent="0.25">
      <c r="A151" t="s">
        <v>17</v>
      </c>
      <c r="B151" s="4">
        <v>42235.57916666667</v>
      </c>
      <c r="C151" s="1">
        <v>558850</v>
      </c>
      <c r="L151" s="4"/>
      <c r="M151" s="1"/>
    </row>
    <row r="152" spans="1:13" x14ac:dyDescent="0.25">
      <c r="A152" t="s">
        <v>17</v>
      </c>
      <c r="B152" s="4">
        <v>42237.472222222219</v>
      </c>
      <c r="C152" s="1">
        <v>559670</v>
      </c>
      <c r="D152">
        <f>(B152-B137)*1440</f>
        <v>10118.99999999092</v>
      </c>
      <c r="E152" s="6">
        <f>C152-C137</f>
        <v>25250</v>
      </c>
      <c r="F152" s="7">
        <f>E152/D152</f>
        <v>2.4953058602651108</v>
      </c>
      <c r="L152" s="4"/>
      <c r="M152" s="1"/>
    </row>
    <row r="153" spans="1:13" x14ac:dyDescent="0.25">
      <c r="A153" s="8" t="s">
        <v>18</v>
      </c>
      <c r="B153" s="4">
        <v>42233.423611111109</v>
      </c>
      <c r="C153" s="1">
        <v>517060</v>
      </c>
      <c r="L153" s="4"/>
      <c r="M153" s="1"/>
    </row>
    <row r="154" spans="1:13" x14ac:dyDescent="0.25">
      <c r="A154" s="8" t="s">
        <v>18</v>
      </c>
      <c r="B154" s="4">
        <v>42235.579861111109</v>
      </c>
      <c r="C154" s="1">
        <v>526350</v>
      </c>
      <c r="L154" s="4"/>
      <c r="M154" s="1"/>
    </row>
    <row r="155" spans="1:13" x14ac:dyDescent="0.25">
      <c r="A155" s="8" t="s">
        <v>18</v>
      </c>
      <c r="B155" s="4">
        <v>42237.472916666666</v>
      </c>
      <c r="C155" s="1">
        <v>527300</v>
      </c>
      <c r="D155">
        <f>(B155-B140)*1440</f>
        <v>10117.999999998137</v>
      </c>
      <c r="E155" s="6">
        <f>C155-C140</f>
        <v>24780</v>
      </c>
      <c r="F155" s="7">
        <f>E155/D155</f>
        <v>2.4491006127697728</v>
      </c>
      <c r="L155" s="4"/>
      <c r="M155" s="1"/>
    </row>
    <row r="156" spans="1:13" x14ac:dyDescent="0.25">
      <c r="A156" t="s">
        <v>19</v>
      </c>
      <c r="B156" s="4">
        <v>42233.424305555556</v>
      </c>
      <c r="C156" s="1">
        <v>549060</v>
      </c>
      <c r="L156" s="4"/>
      <c r="M156" s="1"/>
    </row>
    <row r="157" spans="1:13" x14ac:dyDescent="0.25">
      <c r="A157" t="s">
        <v>19</v>
      </c>
      <c r="B157" s="4">
        <v>42235.580555555556</v>
      </c>
      <c r="C157" s="1">
        <v>557720</v>
      </c>
      <c r="L157" s="4"/>
      <c r="M157" s="1"/>
    </row>
    <row r="158" spans="1:13" x14ac:dyDescent="0.25">
      <c r="A158" t="s">
        <v>19</v>
      </c>
      <c r="B158" s="4">
        <v>42237.472916666666</v>
      </c>
      <c r="C158" s="1">
        <v>558110</v>
      </c>
      <c r="D158">
        <f>(B158-B143)*1440</f>
        <v>10117.999999998137</v>
      </c>
      <c r="E158" s="6">
        <f>C158-C143</f>
        <v>26280</v>
      </c>
      <c r="F158" s="7">
        <f>E158/D158</f>
        <v>2.5973512551892508</v>
      </c>
      <c r="L158" s="4"/>
      <c r="M158" s="1"/>
    </row>
    <row r="159" spans="1:13" x14ac:dyDescent="0.25">
      <c r="E159" s="20">
        <f>E158+E155+E152+E149</f>
        <v>101610</v>
      </c>
      <c r="F159" s="21">
        <f>SUM(F149:F158)</f>
        <v>10.04225189703266</v>
      </c>
      <c r="H159" s="9">
        <v>42233</v>
      </c>
      <c r="I159" s="47">
        <f>E159+I144</f>
        <v>672555</v>
      </c>
      <c r="L159" s="4"/>
      <c r="M159" s="1"/>
    </row>
    <row r="160" spans="1:13" x14ac:dyDescent="0.25">
      <c r="A160" s="284" t="s">
        <v>41</v>
      </c>
      <c r="B160" s="284"/>
      <c r="C160" s="284"/>
      <c r="D160" s="284"/>
      <c r="E160" s="284"/>
      <c r="F160" s="284"/>
      <c r="I160" s="6"/>
      <c r="L160" s="4"/>
      <c r="M160" s="1"/>
    </row>
    <row r="161" spans="1:9" x14ac:dyDescent="0.25">
      <c r="A161" t="s">
        <v>7</v>
      </c>
      <c r="B161" t="s">
        <v>10</v>
      </c>
      <c r="C161" t="s">
        <v>11</v>
      </c>
      <c r="D161" t="s">
        <v>9</v>
      </c>
      <c r="E161" t="s">
        <v>31</v>
      </c>
      <c r="F161" t="s">
        <v>32</v>
      </c>
    </row>
    <row r="162" spans="1:9" x14ac:dyDescent="0.25">
      <c r="A162" s="8" t="s">
        <v>16</v>
      </c>
      <c r="B162" s="4">
        <v>42240.697916666664</v>
      </c>
      <c r="C162" s="1">
        <v>537720</v>
      </c>
    </row>
    <row r="163" spans="1:9" x14ac:dyDescent="0.25">
      <c r="A163" s="8" t="s">
        <v>16</v>
      </c>
      <c r="B163" s="4">
        <v>42242.359722222223</v>
      </c>
      <c r="C163" s="1">
        <v>545360</v>
      </c>
    </row>
    <row r="164" spans="1:9" x14ac:dyDescent="0.25">
      <c r="A164" s="8" t="s">
        <v>16</v>
      </c>
      <c r="B164" s="4">
        <v>42244.376388888886</v>
      </c>
      <c r="C164" s="1">
        <v>546660</v>
      </c>
      <c r="D164">
        <f>(B164-B149)*1440</f>
        <v>9942.0000000006985</v>
      </c>
      <c r="E164" s="6">
        <f>C164-C149</f>
        <v>8940</v>
      </c>
      <c r="F164" s="7">
        <f>E164/D164</f>
        <v>0.89921544960766164</v>
      </c>
    </row>
    <row r="165" spans="1:9" x14ac:dyDescent="0.25">
      <c r="A165" t="s">
        <v>17</v>
      </c>
      <c r="B165" s="4">
        <v>42240.697916666664</v>
      </c>
      <c r="C165" s="1">
        <v>559670</v>
      </c>
    </row>
    <row r="166" spans="1:9" x14ac:dyDescent="0.25">
      <c r="A166" t="s">
        <v>17</v>
      </c>
      <c r="B166" s="4">
        <v>42242.367361111108</v>
      </c>
      <c r="C166" s="1">
        <v>567700</v>
      </c>
    </row>
    <row r="167" spans="1:9" x14ac:dyDescent="0.25">
      <c r="A167" t="s">
        <v>17</v>
      </c>
      <c r="B167" s="4">
        <v>42244.383333333331</v>
      </c>
      <c r="C167" s="1">
        <v>569540</v>
      </c>
      <c r="D167">
        <f>(B167-B152)*1440</f>
        <v>9952.0000000018626</v>
      </c>
      <c r="E167" s="6">
        <f>C167-C152</f>
        <v>9870</v>
      </c>
      <c r="F167" s="7">
        <f>E167/D167</f>
        <v>0.99176045016058612</v>
      </c>
    </row>
    <row r="168" spans="1:9" x14ac:dyDescent="0.25">
      <c r="A168" s="8" t="s">
        <v>18</v>
      </c>
      <c r="B168" s="4">
        <v>42240.697916666664</v>
      </c>
      <c r="C168" s="1">
        <v>527300</v>
      </c>
    </row>
    <row r="169" spans="1:9" x14ac:dyDescent="0.25">
      <c r="A169" s="8" t="s">
        <v>18</v>
      </c>
      <c r="B169" s="4">
        <v>42242.370138888888</v>
      </c>
      <c r="C169" s="1">
        <v>535260</v>
      </c>
    </row>
    <row r="170" spans="1:9" x14ac:dyDescent="0.25">
      <c r="A170" s="8" t="s">
        <v>18</v>
      </c>
      <c r="B170" s="4">
        <v>42244.385416666664</v>
      </c>
      <c r="C170" s="1">
        <v>536540</v>
      </c>
      <c r="D170">
        <f>(B170-B155)*1440</f>
        <v>9953.9999999979045</v>
      </c>
      <c r="E170" s="6">
        <f>C170-C155</f>
        <v>9240</v>
      </c>
      <c r="F170" s="7">
        <f>E170/D170</f>
        <v>0.92827004219428821</v>
      </c>
    </row>
    <row r="171" spans="1:9" x14ac:dyDescent="0.25">
      <c r="A171" t="s">
        <v>19</v>
      </c>
      <c r="B171" s="4">
        <v>42240.697916666664</v>
      </c>
      <c r="C171" s="1">
        <v>558110</v>
      </c>
    </row>
    <row r="172" spans="1:9" x14ac:dyDescent="0.25">
      <c r="A172" t="s">
        <v>19</v>
      </c>
      <c r="B172" s="4">
        <v>42242.380555555559</v>
      </c>
      <c r="C172" s="1">
        <v>566090</v>
      </c>
    </row>
    <row r="173" spans="1:9" x14ac:dyDescent="0.25">
      <c r="A173" t="s">
        <v>19</v>
      </c>
      <c r="B173" s="4">
        <v>42244.388888888891</v>
      </c>
      <c r="C173" s="1">
        <v>567530</v>
      </c>
      <c r="D173">
        <f>(B173-B158)*1440</f>
        <v>9959.0000000037253</v>
      </c>
      <c r="E173" s="6">
        <f>C173-C158</f>
        <v>9420</v>
      </c>
      <c r="F173" s="7">
        <f>E173/D173</f>
        <v>0.94587810021051077</v>
      </c>
      <c r="H173" s="9">
        <f>B162</f>
        <v>42240.697916666664</v>
      </c>
      <c r="I173" s="47">
        <f>E174+I159</f>
        <v>710025</v>
      </c>
    </row>
    <row r="174" spans="1:9" x14ac:dyDescent="0.25">
      <c r="E174" s="20">
        <f>E173+E170+E167+E164</f>
        <v>37470</v>
      </c>
      <c r="F174" s="21">
        <f>SUM(F164:F173)</f>
        <v>3.7651240421730465</v>
      </c>
      <c r="I174" s="6"/>
    </row>
    <row r="175" spans="1:9" x14ac:dyDescent="0.25">
      <c r="A175" s="284" t="s">
        <v>42</v>
      </c>
      <c r="B175" s="284"/>
      <c r="C175" s="284"/>
      <c r="D175" s="284"/>
      <c r="E175" s="284"/>
      <c r="F175" s="284"/>
    </row>
    <row r="176" spans="1:9" x14ac:dyDescent="0.25">
      <c r="A176" t="s">
        <v>7</v>
      </c>
      <c r="B176" t="s">
        <v>10</v>
      </c>
      <c r="C176" t="s">
        <v>11</v>
      </c>
      <c r="D176" t="s">
        <v>9</v>
      </c>
      <c r="E176" t="s">
        <v>31</v>
      </c>
      <c r="F176" t="s">
        <v>32</v>
      </c>
    </row>
    <row r="177" spans="1:9" x14ac:dyDescent="0.25">
      <c r="A177" s="8" t="s">
        <v>16</v>
      </c>
      <c r="B177" s="4">
        <v>42249.337500000001</v>
      </c>
      <c r="C177" s="1">
        <v>557310</v>
      </c>
    </row>
    <row r="178" spans="1:9" x14ac:dyDescent="0.25">
      <c r="A178" s="8" t="s">
        <v>16</v>
      </c>
      <c r="B178" s="4">
        <v>42251.347222222219</v>
      </c>
      <c r="C178" s="1">
        <v>563740</v>
      </c>
      <c r="D178">
        <f>(B178-B164)*1440</f>
        <v>10037.999999999302</v>
      </c>
      <c r="E178" s="6">
        <f>C178-C164</f>
        <v>17080</v>
      </c>
      <c r="F178" s="7">
        <f>E178/D178</f>
        <v>1.7015341701535354</v>
      </c>
    </row>
    <row r="179" spans="1:9" x14ac:dyDescent="0.25">
      <c r="A179" t="s">
        <v>17</v>
      </c>
      <c r="B179" s="4">
        <v>42249.34097222222</v>
      </c>
      <c r="C179" s="1">
        <v>582710</v>
      </c>
    </row>
    <row r="180" spans="1:9" x14ac:dyDescent="0.25">
      <c r="A180" t="s">
        <v>17</v>
      </c>
      <c r="B180" s="4">
        <v>42251.353472222225</v>
      </c>
      <c r="C180" s="1">
        <v>592540</v>
      </c>
      <c r="D180">
        <f>(B180-B167)*1440</f>
        <v>10037.000000006519</v>
      </c>
      <c r="E180" s="6">
        <f>C180-C167</f>
        <v>23000</v>
      </c>
      <c r="F180" s="7">
        <f>E180/D180</f>
        <v>2.2915213709260795</v>
      </c>
    </row>
    <row r="181" spans="1:9" x14ac:dyDescent="0.25">
      <c r="A181" s="8" t="s">
        <v>18</v>
      </c>
      <c r="B181" s="4">
        <v>42249.348611111112</v>
      </c>
      <c r="C181" s="1">
        <v>546690</v>
      </c>
    </row>
    <row r="182" spans="1:9" x14ac:dyDescent="0.25">
      <c r="A182" s="8" t="s">
        <v>18</v>
      </c>
      <c r="B182" s="4">
        <v>42251.35</v>
      </c>
      <c r="C182" s="1">
        <v>552830</v>
      </c>
      <c r="D182">
        <f>(B182-B170)*1440</f>
        <v>10029.000000001397</v>
      </c>
      <c r="E182" s="6">
        <f>C182-C170</f>
        <v>16290</v>
      </c>
      <c r="F182" s="7">
        <f>E182/D182</f>
        <v>1.6242895602749756</v>
      </c>
    </row>
    <row r="183" spans="1:9" x14ac:dyDescent="0.25">
      <c r="A183" t="s">
        <v>19</v>
      </c>
      <c r="B183" s="4">
        <v>42249.352083333331</v>
      </c>
      <c r="C183" s="1">
        <v>581180</v>
      </c>
    </row>
    <row r="184" spans="1:9" x14ac:dyDescent="0.25">
      <c r="A184" t="s">
        <v>19</v>
      </c>
      <c r="B184" s="4">
        <v>42251.35833333333</v>
      </c>
      <c r="C184" s="1">
        <v>591320</v>
      </c>
      <c r="D184">
        <f>(B184-B173)*1440</f>
        <v>10035.999999992782</v>
      </c>
      <c r="E184" s="6">
        <f>C184-C173</f>
        <v>23790</v>
      </c>
      <c r="F184" s="7">
        <f>E184/D184</f>
        <v>2.3704663212452282</v>
      </c>
      <c r="H184" s="9">
        <f>B177</f>
        <v>42249.337500000001</v>
      </c>
      <c r="I184" s="47">
        <f>E185+I173</f>
        <v>790185</v>
      </c>
    </row>
    <row r="185" spans="1:9" x14ac:dyDescent="0.25">
      <c r="E185" s="20">
        <f>E184+E182+E180+E178</f>
        <v>80160</v>
      </c>
      <c r="F185" s="21">
        <f>SUM(F178:F184)</f>
        <v>7.9878114225998189</v>
      </c>
      <c r="I185" s="6"/>
    </row>
    <row r="186" spans="1:9" x14ac:dyDescent="0.25">
      <c r="A186" s="284" t="s">
        <v>43</v>
      </c>
      <c r="B186" s="284"/>
      <c r="C186" s="284"/>
      <c r="D186" s="284"/>
      <c r="E186" s="284"/>
      <c r="F186" s="284"/>
    </row>
    <row r="187" spans="1:9" x14ac:dyDescent="0.25">
      <c r="A187" t="s">
        <v>7</v>
      </c>
      <c r="B187" t="s">
        <v>10</v>
      </c>
      <c r="C187" t="s">
        <v>11</v>
      </c>
      <c r="D187" t="s">
        <v>9</v>
      </c>
      <c r="E187" t="s">
        <v>31</v>
      </c>
      <c r="F187" t="s">
        <v>32</v>
      </c>
    </row>
    <row r="188" spans="1:9" x14ac:dyDescent="0.25">
      <c r="A188" s="8" t="s">
        <v>16</v>
      </c>
      <c r="B188" s="4">
        <v>42254.347222222219</v>
      </c>
      <c r="C188" s="1">
        <v>574430</v>
      </c>
    </row>
    <row r="189" spans="1:9" x14ac:dyDescent="0.25">
      <c r="A189" s="8" t="s">
        <v>16</v>
      </c>
      <c r="B189" s="4">
        <v>42256.323611111111</v>
      </c>
      <c r="C189" s="1">
        <v>581460</v>
      </c>
    </row>
    <row r="190" spans="1:9" x14ac:dyDescent="0.25">
      <c r="A190" s="8" t="s">
        <v>16</v>
      </c>
      <c r="B190" s="4">
        <v>42258.325694444444</v>
      </c>
      <c r="C190" s="1">
        <v>588440</v>
      </c>
      <c r="D190">
        <f>(B190-B178)*1440</f>
        <v>10049.000000003725</v>
      </c>
      <c r="E190" s="6">
        <f>C190-C178</f>
        <v>24700</v>
      </c>
      <c r="F190" s="7">
        <f>E190/D190</f>
        <v>2.4579560155230213</v>
      </c>
    </row>
    <row r="191" spans="1:9" x14ac:dyDescent="0.25">
      <c r="A191" t="s">
        <v>17</v>
      </c>
      <c r="B191" s="4">
        <v>42254.348611111112</v>
      </c>
      <c r="C191" s="1">
        <v>608550</v>
      </c>
    </row>
    <row r="192" spans="1:9" x14ac:dyDescent="0.25">
      <c r="A192" t="s">
        <v>17</v>
      </c>
      <c r="B192" s="4">
        <v>42256.325694444444</v>
      </c>
      <c r="C192" s="1">
        <v>619220</v>
      </c>
    </row>
    <row r="193" spans="1:9" x14ac:dyDescent="0.25">
      <c r="A193" t="s">
        <v>17</v>
      </c>
      <c r="B193" s="4">
        <v>42258.32708333333</v>
      </c>
      <c r="C193" s="1">
        <v>630570</v>
      </c>
      <c r="D193">
        <f>(B193-B180)*1440</f>
        <v>10041.999999991385</v>
      </c>
      <c r="E193" s="6">
        <f>C193-C180</f>
        <v>38030</v>
      </c>
      <c r="F193" s="7">
        <f>E193/D193</f>
        <v>3.7870942043450135</v>
      </c>
    </row>
    <row r="194" spans="1:9" x14ac:dyDescent="0.25">
      <c r="A194" s="8" t="s">
        <v>18</v>
      </c>
      <c r="B194" s="4">
        <v>42254.35</v>
      </c>
      <c r="C194" s="1">
        <v>563020</v>
      </c>
    </row>
    <row r="195" spans="1:9" x14ac:dyDescent="0.25">
      <c r="A195" s="8" t="s">
        <v>18</v>
      </c>
      <c r="B195" s="4">
        <v>42256.327777777777</v>
      </c>
      <c r="C195" s="1">
        <v>569670</v>
      </c>
    </row>
    <row r="196" spans="1:9" x14ac:dyDescent="0.25">
      <c r="A196" s="8" t="s">
        <v>18</v>
      </c>
      <c r="B196" s="4">
        <v>42258.32916666667</v>
      </c>
      <c r="C196" s="1">
        <v>577130</v>
      </c>
      <c r="D196">
        <f>(B196-B182)*1440</f>
        <v>10050.000000006985</v>
      </c>
      <c r="E196" s="6">
        <f>C196-C182</f>
        <v>24300</v>
      </c>
      <c r="F196" s="7">
        <f>E196/D196</f>
        <v>2.4179104477595135</v>
      </c>
    </row>
    <row r="197" spans="1:9" x14ac:dyDescent="0.25">
      <c r="A197" t="s">
        <v>19</v>
      </c>
      <c r="B197" s="4">
        <v>42254.371527777781</v>
      </c>
      <c r="C197" s="1">
        <v>608180</v>
      </c>
    </row>
    <row r="198" spans="1:9" x14ac:dyDescent="0.25">
      <c r="A198" t="s">
        <v>19</v>
      </c>
      <c r="B198" s="4">
        <v>42256.330555555556</v>
      </c>
      <c r="C198" s="1">
        <v>619310</v>
      </c>
    </row>
    <row r="199" spans="1:9" x14ac:dyDescent="0.25">
      <c r="A199" t="s">
        <v>19</v>
      </c>
      <c r="B199" s="4">
        <v>42258.330555555556</v>
      </c>
      <c r="C199" s="1">
        <v>630580</v>
      </c>
      <c r="D199">
        <f>(B199-B184)*1440</f>
        <v>10040.000000005821</v>
      </c>
      <c r="E199" s="6">
        <f>C199-C184</f>
        <v>39260</v>
      </c>
      <c r="F199" s="7">
        <f>E199/D199</f>
        <v>3.9103585657347848</v>
      </c>
      <c r="H199" s="9">
        <f>B188</f>
        <v>42254.347222222219</v>
      </c>
      <c r="I199" s="47">
        <f>E200+I184</f>
        <v>916475</v>
      </c>
    </row>
    <row r="200" spans="1:9" x14ac:dyDescent="0.25">
      <c r="E200" s="20">
        <f>E199+E196+E193+E190</f>
        <v>126290</v>
      </c>
      <c r="F200" s="21">
        <f>SUM(F190:F199)</f>
        <v>12.573319233362334</v>
      </c>
      <c r="I200" s="6"/>
    </row>
    <row r="201" spans="1:9" x14ac:dyDescent="0.25">
      <c r="A201" s="284" t="s">
        <v>44</v>
      </c>
      <c r="B201" s="284"/>
      <c r="C201" s="284"/>
      <c r="D201" s="284"/>
      <c r="E201" s="284"/>
      <c r="F201" s="284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</row>
    <row r="203" spans="1:9" x14ac:dyDescent="0.25">
      <c r="A203" s="8" t="s">
        <v>16</v>
      </c>
      <c r="B203" s="4">
        <v>42261.321527777778</v>
      </c>
      <c r="C203" s="1">
        <v>596770</v>
      </c>
    </row>
    <row r="204" spans="1:9" x14ac:dyDescent="0.25">
      <c r="A204" s="8" t="s">
        <v>16</v>
      </c>
      <c r="B204" s="4">
        <v>42263.315972222219</v>
      </c>
      <c r="C204" s="1">
        <v>602510</v>
      </c>
    </row>
    <row r="205" spans="1:9" x14ac:dyDescent="0.25">
      <c r="A205" s="8" t="s">
        <v>16</v>
      </c>
      <c r="B205" s="4">
        <v>42265.586111111108</v>
      </c>
      <c r="C205" s="1">
        <v>610250</v>
      </c>
      <c r="D205">
        <f>(B205-B190)*1440</f>
        <v>10454.999999996508</v>
      </c>
      <c r="E205" s="6">
        <f>C205-C190</f>
        <v>21810</v>
      </c>
      <c r="F205" s="7">
        <f>E205/D205</f>
        <v>2.0860832137740108</v>
      </c>
    </row>
    <row r="206" spans="1:9" x14ac:dyDescent="0.25">
      <c r="A206" t="s">
        <v>17</v>
      </c>
      <c r="B206" s="4">
        <v>42261.324999999997</v>
      </c>
      <c r="C206" s="1">
        <v>643570</v>
      </c>
    </row>
    <row r="207" spans="1:9" x14ac:dyDescent="0.25">
      <c r="A207" t="s">
        <v>17</v>
      </c>
      <c r="B207" s="4">
        <v>42263.318749999999</v>
      </c>
      <c r="C207" s="1">
        <v>653200</v>
      </c>
    </row>
    <row r="208" spans="1:9" x14ac:dyDescent="0.25">
      <c r="A208" t="s">
        <v>17</v>
      </c>
      <c r="B208" s="4">
        <v>42265.589583333334</v>
      </c>
      <c r="C208" s="1">
        <v>665450</v>
      </c>
      <c r="D208">
        <f>(B208-B193)*1440</f>
        <v>10458.000000006286</v>
      </c>
      <c r="E208" s="6">
        <f>C208-C193</f>
        <v>34880</v>
      </c>
      <c r="F208" s="7">
        <f>E208/D208</f>
        <v>3.3352457448822941</v>
      </c>
    </row>
    <row r="209" spans="1:9" x14ac:dyDescent="0.25">
      <c r="A209" s="8" t="s">
        <v>18</v>
      </c>
      <c r="B209" s="4">
        <v>42261.327777777777</v>
      </c>
      <c r="C209" s="1">
        <v>585890</v>
      </c>
    </row>
    <row r="210" spans="1:9" x14ac:dyDescent="0.25">
      <c r="A210" s="8" t="s">
        <v>18</v>
      </c>
      <c r="B210" s="4">
        <v>42263.320138888892</v>
      </c>
      <c r="C210" s="1">
        <v>591710</v>
      </c>
    </row>
    <row r="211" spans="1:9" x14ac:dyDescent="0.25">
      <c r="A211" s="8" t="s">
        <v>18</v>
      </c>
      <c r="B211" s="4">
        <v>42265.59097222222</v>
      </c>
      <c r="C211" s="1">
        <v>599630</v>
      </c>
      <c r="D211">
        <f>(B211-B196)*1440</f>
        <v>10456.999999992549</v>
      </c>
      <c r="E211" s="6">
        <f>C211-C196</f>
        <v>22500</v>
      </c>
      <c r="F211" s="7">
        <f>E211/D211</f>
        <v>2.1516687386455038</v>
      </c>
    </row>
    <row r="212" spans="1:9" x14ac:dyDescent="0.25">
      <c r="A212" t="s">
        <v>19</v>
      </c>
      <c r="B212" s="4">
        <v>42261.32916666667</v>
      </c>
      <c r="C212" s="1">
        <v>643010</v>
      </c>
    </row>
    <row r="213" spans="1:9" x14ac:dyDescent="0.25">
      <c r="A213" t="s">
        <v>19</v>
      </c>
      <c r="B213" s="4">
        <v>42263.322222222225</v>
      </c>
      <c r="C213" s="1">
        <v>652070</v>
      </c>
    </row>
    <row r="214" spans="1:9" x14ac:dyDescent="0.25">
      <c r="A214" t="s">
        <v>19</v>
      </c>
      <c r="B214" s="4">
        <v>42265.593055555553</v>
      </c>
      <c r="C214" s="1">
        <v>664330</v>
      </c>
      <c r="D214">
        <f>(B214-B199)*1440</f>
        <v>10457.999999995809</v>
      </c>
      <c r="E214" s="6">
        <f>C214-C199</f>
        <v>33750</v>
      </c>
      <c r="F214" s="7">
        <f>E214/D214</f>
        <v>3.2271944922560265</v>
      </c>
      <c r="H214" s="9">
        <f>B203</f>
        <v>42261.321527777778</v>
      </c>
      <c r="I214" s="47">
        <f>E215+I199</f>
        <v>1029415</v>
      </c>
    </row>
    <row r="215" spans="1:9" x14ac:dyDescent="0.25">
      <c r="E215" s="20">
        <f>E214+E211+E208+E205</f>
        <v>112940</v>
      </c>
      <c r="F215" s="21">
        <f>SUM(F205:F214)</f>
        <v>10.800192189557835</v>
      </c>
      <c r="I215" s="6"/>
    </row>
    <row r="216" spans="1:9" x14ac:dyDescent="0.25">
      <c r="A216" s="284" t="s">
        <v>45</v>
      </c>
      <c r="B216" s="284"/>
      <c r="C216" s="284"/>
      <c r="D216" s="284"/>
      <c r="E216" s="284"/>
      <c r="F216" s="284"/>
    </row>
    <row r="217" spans="1:9" x14ac:dyDescent="0.25">
      <c r="A217" t="s">
        <v>7</v>
      </c>
      <c r="B217" t="s">
        <v>10</v>
      </c>
      <c r="C217" t="s">
        <v>11</v>
      </c>
      <c r="D217" t="s">
        <v>9</v>
      </c>
      <c r="E217" t="s">
        <v>31</v>
      </c>
      <c r="F217" t="s">
        <v>32</v>
      </c>
    </row>
    <row r="218" spans="1:9" x14ac:dyDescent="0.25">
      <c r="A218" s="8" t="s">
        <v>16</v>
      </c>
      <c r="B218" s="4">
        <v>42268.665972222225</v>
      </c>
      <c r="C218" s="1">
        <v>620630</v>
      </c>
    </row>
    <row r="219" spans="1:9" x14ac:dyDescent="0.25">
      <c r="A219" s="8" t="s">
        <v>16</v>
      </c>
      <c r="B219" s="4">
        <v>42270.446527777778</v>
      </c>
      <c r="C219" s="1">
        <v>625340</v>
      </c>
      <c r="D219">
        <f>(B219-B205)*1440</f>
        <v>6999.0000000048894</v>
      </c>
      <c r="E219" s="6">
        <f>C219-C205</f>
        <v>15090</v>
      </c>
      <c r="F219" s="7">
        <f>E219/D219</f>
        <v>2.1560222888969078</v>
      </c>
    </row>
    <row r="220" spans="1:9" x14ac:dyDescent="0.25">
      <c r="A220" t="s">
        <v>17</v>
      </c>
      <c r="B220" s="4">
        <v>42268.667361111111</v>
      </c>
      <c r="C220" s="1">
        <v>680230</v>
      </c>
    </row>
    <row r="221" spans="1:9" x14ac:dyDescent="0.25">
      <c r="A221" t="s">
        <v>17</v>
      </c>
      <c r="B221" s="4">
        <v>42270.447916666664</v>
      </c>
      <c r="C221" s="1">
        <v>687390</v>
      </c>
      <c r="D221">
        <f>(B221-B208)*1440</f>
        <v>6995.9999999951106</v>
      </c>
      <c r="E221" s="6">
        <f>C221-C208</f>
        <v>21940</v>
      </c>
      <c r="F221" s="7">
        <f>E221/D221</f>
        <v>3.1360777587214601</v>
      </c>
    </row>
    <row r="222" spans="1:9" x14ac:dyDescent="0.25">
      <c r="A222" s="8" t="s">
        <v>18</v>
      </c>
      <c r="B222" s="4">
        <v>42268.670138888891</v>
      </c>
      <c r="C222" s="1">
        <v>609640</v>
      </c>
    </row>
    <row r="223" spans="1:9" x14ac:dyDescent="0.25">
      <c r="A223" s="8" t="s">
        <v>18</v>
      </c>
      <c r="B223" s="4">
        <v>42270.447222222225</v>
      </c>
      <c r="C223" s="1">
        <v>614120</v>
      </c>
      <c r="D223">
        <f>(B223-B211)*1440</f>
        <v>6993.0000000062864</v>
      </c>
      <c r="E223" s="6">
        <f>C223-C211</f>
        <v>14490</v>
      </c>
      <c r="F223" s="7">
        <f>E223/D223</f>
        <v>2.0720720720702093</v>
      </c>
    </row>
    <row r="224" spans="1:9" x14ac:dyDescent="0.25">
      <c r="A224" t="s">
        <v>19</v>
      </c>
      <c r="B224" s="4">
        <v>42268.67291666667</v>
      </c>
      <c r="C224" s="1">
        <v>682570</v>
      </c>
    </row>
    <row r="225" spans="1:9" x14ac:dyDescent="0.25">
      <c r="A225" t="s">
        <v>19</v>
      </c>
      <c r="B225" s="4">
        <v>42270.447222222225</v>
      </c>
      <c r="C225" s="1">
        <v>690530</v>
      </c>
      <c r="D225">
        <f>(B225-B214)*1440</f>
        <v>6990.0000000069849</v>
      </c>
      <c r="E225" s="6">
        <f>C225-C214</f>
        <v>26200</v>
      </c>
      <c r="F225" s="7">
        <f>E225/D225</f>
        <v>3.7482117310406036</v>
      </c>
      <c r="H225" s="9">
        <f>B218</f>
        <v>42268.665972222225</v>
      </c>
      <c r="I225" s="47">
        <f>E226+I214</f>
        <v>1107135</v>
      </c>
    </row>
    <row r="226" spans="1:9" x14ac:dyDescent="0.25">
      <c r="E226" s="20">
        <f>E225+E223+E221+E219</f>
        <v>77720</v>
      </c>
      <c r="F226" s="21">
        <f>SUM(F219:F225)</f>
        <v>11.112383850729181</v>
      </c>
      <c r="I226" s="6"/>
    </row>
    <row r="227" spans="1:9" x14ac:dyDescent="0.25">
      <c r="A227" s="284" t="s">
        <v>46</v>
      </c>
      <c r="B227" s="284"/>
      <c r="C227" s="284"/>
      <c r="D227" s="284"/>
      <c r="E227" s="284"/>
      <c r="F227" s="284"/>
    </row>
    <row r="228" spans="1:9" x14ac:dyDescent="0.25">
      <c r="A228" t="s">
        <v>7</v>
      </c>
      <c r="B228" t="s">
        <v>10</v>
      </c>
      <c r="C228" t="s">
        <v>11</v>
      </c>
      <c r="D228" t="s">
        <v>9</v>
      </c>
      <c r="E228" t="s">
        <v>31</v>
      </c>
      <c r="F228" t="s">
        <v>32</v>
      </c>
    </row>
    <row r="229" spans="1:9" x14ac:dyDescent="0.25">
      <c r="A229" s="8" t="s">
        <v>16</v>
      </c>
      <c r="B229" s="4">
        <v>42275.436111111114</v>
      </c>
      <c r="C229" s="1">
        <v>639910</v>
      </c>
    </row>
    <row r="230" spans="1:9" x14ac:dyDescent="0.25">
      <c r="A230" s="8" t="s">
        <v>16</v>
      </c>
      <c r="B230" s="4">
        <v>42277.336111111108</v>
      </c>
      <c r="C230" s="1">
        <v>641420</v>
      </c>
      <c r="D230">
        <f>(B230-B219)*1440</f>
        <v>9920.9999999951106</v>
      </c>
      <c r="E230" s="6">
        <f>C230-C219</f>
        <v>16080</v>
      </c>
      <c r="F230" s="7">
        <f>E230/D230</f>
        <v>1.6208043544005568</v>
      </c>
    </row>
    <row r="231" spans="1:9" x14ac:dyDescent="0.25">
      <c r="A231" t="s">
        <v>17</v>
      </c>
      <c r="B231" s="4">
        <v>42275.435416666667</v>
      </c>
      <c r="C231" s="1">
        <v>714500</v>
      </c>
    </row>
    <row r="232" spans="1:9" x14ac:dyDescent="0.25">
      <c r="A232" t="s">
        <v>17</v>
      </c>
      <c r="B232" s="4">
        <v>42277.341666666667</v>
      </c>
      <c r="C232" s="1">
        <v>719070</v>
      </c>
      <c r="D232">
        <f>(B232-B221)*1440</f>
        <v>9927.000000004191</v>
      </c>
      <c r="E232" s="6">
        <f>C232-C221</f>
        <v>31680</v>
      </c>
      <c r="F232" s="7">
        <f>E232/D232</f>
        <v>3.1912964641872295</v>
      </c>
    </row>
    <row r="233" spans="1:9" x14ac:dyDescent="0.25">
      <c r="A233" s="8" t="s">
        <v>18</v>
      </c>
      <c r="B233" s="4">
        <v>42275.436805555553</v>
      </c>
      <c r="C233" s="1">
        <v>629310</v>
      </c>
    </row>
    <row r="234" spans="1:9" x14ac:dyDescent="0.25">
      <c r="A234" s="8" t="s">
        <v>18</v>
      </c>
      <c r="B234" s="4">
        <v>42277.34375</v>
      </c>
      <c r="C234" s="1">
        <v>631520</v>
      </c>
      <c r="D234">
        <f>(B234-B223)*1440</f>
        <v>9930.9999999962747</v>
      </c>
      <c r="E234" s="6">
        <f>C234-C223</f>
        <v>17400</v>
      </c>
      <c r="F234" s="7">
        <f>E234/D234</f>
        <v>1.7520894169777996</v>
      </c>
    </row>
    <row r="235" spans="1:9" x14ac:dyDescent="0.25">
      <c r="A235" t="s">
        <v>19</v>
      </c>
      <c r="B235" s="4">
        <v>42275.435416666667</v>
      </c>
      <c r="C235" s="1">
        <v>718670</v>
      </c>
    </row>
    <row r="236" spans="1:9" x14ac:dyDescent="0.25">
      <c r="A236" t="s">
        <v>19</v>
      </c>
      <c r="B236" s="4">
        <v>42277.347916666666</v>
      </c>
      <c r="C236" s="1">
        <v>724190</v>
      </c>
      <c r="D236">
        <f>(B236-B225)*1440</f>
        <v>9936.9999999948777</v>
      </c>
      <c r="E236" s="6">
        <f>C236-C225</f>
        <v>33660</v>
      </c>
      <c r="F236" s="7">
        <f>E236/D236</f>
        <v>3.3873402435360118</v>
      </c>
      <c r="H236" s="9">
        <f>B229</f>
        <v>42275.436111111114</v>
      </c>
      <c r="I236" s="47">
        <f>E237+I225</f>
        <v>1205955</v>
      </c>
    </row>
    <row r="237" spans="1:9" x14ac:dyDescent="0.25">
      <c r="E237" s="20">
        <f>E236+E234+E232+E230</f>
        <v>98820</v>
      </c>
      <c r="F237" s="21">
        <f>SUM(F230:F236)</f>
        <v>9.9515304791015975</v>
      </c>
      <c r="I237" s="6"/>
    </row>
    <row r="238" spans="1:9" x14ac:dyDescent="0.25">
      <c r="E238" s="6"/>
      <c r="F238" s="7"/>
      <c r="I238" s="6"/>
    </row>
    <row r="240" spans="1:9" x14ac:dyDescent="0.25">
      <c r="A240" s="285" t="s">
        <v>16</v>
      </c>
      <c r="B240" s="27"/>
      <c r="C240" s="28" t="s">
        <v>61</v>
      </c>
      <c r="D240" s="29">
        <f>(B230-B3)*1440</f>
        <v>153541.99999999604</v>
      </c>
      <c r="H240" s="19"/>
    </row>
    <row r="241" spans="1:9" x14ac:dyDescent="0.25">
      <c r="A241" s="286"/>
      <c r="B241" s="30"/>
      <c r="C241" s="31" t="s">
        <v>62</v>
      </c>
      <c r="D241" s="32">
        <f>E230+E219+E205+E190+E178+E164+E149+E134+E113+E96+E81+E60+E40+E21+E5</f>
        <v>268650</v>
      </c>
      <c r="H241" s="19"/>
    </row>
    <row r="242" spans="1:9" x14ac:dyDescent="0.25">
      <c r="A242" s="287"/>
      <c r="B242" s="33"/>
      <c r="C242" s="34" t="s">
        <v>63</v>
      </c>
      <c r="D242" s="35">
        <f>D241/D240</f>
        <v>1.7496841255161906</v>
      </c>
      <c r="H242" s="19"/>
    </row>
    <row r="243" spans="1:9" x14ac:dyDescent="0.25">
      <c r="A243" s="285" t="s">
        <v>17</v>
      </c>
      <c r="B243" s="27"/>
      <c r="C243" s="28" t="s">
        <v>61</v>
      </c>
      <c r="D243" s="29">
        <f>(B232-B6)*1440</f>
        <v>153548.00000000512</v>
      </c>
      <c r="H243" s="19"/>
    </row>
    <row r="244" spans="1:9" x14ac:dyDescent="0.25">
      <c r="A244" s="286"/>
      <c r="B244" s="30"/>
      <c r="C244" s="31" t="s">
        <v>62</v>
      </c>
      <c r="D244" s="32">
        <f>E232+E221+E208+E193+E180+E167+E152+E137+E118+E99+E84+E65+E44+E25+E8</f>
        <v>325230</v>
      </c>
      <c r="H244" s="19"/>
    </row>
    <row r="245" spans="1:9" x14ac:dyDescent="0.25">
      <c r="A245" s="287"/>
      <c r="B245" s="33"/>
      <c r="C245" s="34" t="s">
        <v>63</v>
      </c>
      <c r="D245" s="35">
        <f>D244/D243</f>
        <v>2.1180998775626461</v>
      </c>
      <c r="H245" s="19"/>
    </row>
    <row r="246" spans="1:9" x14ac:dyDescent="0.25">
      <c r="A246" s="285" t="s">
        <v>18</v>
      </c>
      <c r="B246" s="27"/>
      <c r="C246" s="28" t="s">
        <v>61</v>
      </c>
      <c r="D246" s="29">
        <f>(B234-B9)*1440</f>
        <v>153548.9999999979</v>
      </c>
      <c r="H246" s="19"/>
    </row>
    <row r="247" spans="1:9" x14ac:dyDescent="0.25">
      <c r="A247" s="286"/>
      <c r="B247" s="30"/>
      <c r="C247" s="31" t="s">
        <v>62</v>
      </c>
      <c r="D247" s="32">
        <f>E234+E223+E211+E196+E182+E170+E155+E140+E123+E102+E87+E70+E48+E29+E11</f>
        <v>271770</v>
      </c>
      <c r="H247" s="19"/>
    </row>
    <row r="248" spans="1:9" x14ac:dyDescent="0.25">
      <c r="A248" s="287"/>
      <c r="B248" s="33"/>
      <c r="C248" s="34" t="s">
        <v>63</v>
      </c>
      <c r="D248" s="35">
        <f>D247/D246</f>
        <v>1.7699236074478095</v>
      </c>
      <c r="H248" s="19"/>
    </row>
    <row r="249" spans="1:9" x14ac:dyDescent="0.25">
      <c r="A249" s="285" t="s">
        <v>19</v>
      </c>
      <c r="B249" s="27"/>
      <c r="C249" s="28" t="s">
        <v>61</v>
      </c>
      <c r="D249" s="29">
        <f>(B236-B12)*1440</f>
        <v>153553.00000000047</v>
      </c>
      <c r="H249" s="19"/>
    </row>
    <row r="250" spans="1:9" x14ac:dyDescent="0.25">
      <c r="A250" s="286"/>
      <c r="B250" s="30"/>
      <c r="C250" s="31" t="s">
        <v>62</v>
      </c>
      <c r="D250" s="32">
        <f>E236+E225+E214+E199+E184+E173+E158+E143+E128+E105+E90+E75+E52+E33+E14</f>
        <v>340305</v>
      </c>
      <c r="H250" s="19"/>
    </row>
    <row r="251" spans="1:9" x14ac:dyDescent="0.25">
      <c r="A251" s="287"/>
      <c r="B251" s="33"/>
      <c r="C251" s="34" t="s">
        <v>63</v>
      </c>
      <c r="D251" s="35">
        <f>D250/D249</f>
        <v>2.2162054795412591</v>
      </c>
      <c r="H251" s="19"/>
    </row>
    <row r="252" spans="1:9" x14ac:dyDescent="0.25">
      <c r="B252" s="36"/>
      <c r="C252" s="37" t="s">
        <v>66</v>
      </c>
      <c r="D252" s="52">
        <f>D242+D245+D248+D251</f>
        <v>7.8539130900679055</v>
      </c>
      <c r="H252" s="19"/>
    </row>
    <row r="253" spans="1:9" x14ac:dyDescent="0.25">
      <c r="B253" s="36"/>
      <c r="C253" s="37" t="s">
        <v>67</v>
      </c>
      <c r="D253" s="48">
        <f>D247+D250+D244+D241</f>
        <v>1205955</v>
      </c>
      <c r="E253" s="6"/>
      <c r="F253" s="7"/>
      <c r="H253" s="50">
        <f>I236</f>
        <v>1205955</v>
      </c>
      <c r="I253" s="49" t="s">
        <v>72</v>
      </c>
    </row>
    <row r="254" spans="1:9" x14ac:dyDescent="0.25">
      <c r="E254" s="6"/>
      <c r="F254" s="7"/>
      <c r="I254" s="6"/>
    </row>
    <row r="255" spans="1:9" x14ac:dyDescent="0.25">
      <c r="A255" s="284" t="s">
        <v>47</v>
      </c>
      <c r="B255" s="284"/>
      <c r="C255" s="284"/>
      <c r="D255" s="284"/>
      <c r="E255" s="284"/>
      <c r="F255" s="284"/>
    </row>
    <row r="256" spans="1:9" x14ac:dyDescent="0.25">
      <c r="A256" t="s">
        <v>7</v>
      </c>
      <c r="B256" t="s">
        <v>10</v>
      </c>
      <c r="C256" t="s">
        <v>11</v>
      </c>
      <c r="D256" t="s">
        <v>9</v>
      </c>
      <c r="E256" t="s">
        <v>31</v>
      </c>
      <c r="F256" t="s">
        <v>32</v>
      </c>
    </row>
    <row r="257" spans="1:9" x14ac:dyDescent="0.25">
      <c r="A257" s="8" t="s">
        <v>16</v>
      </c>
      <c r="B257" s="4">
        <v>42279.411805555559</v>
      </c>
      <c r="C257" s="1">
        <v>648010</v>
      </c>
      <c r="E257" s="6"/>
      <c r="F257" s="7"/>
      <c r="I257" s="6"/>
    </row>
    <row r="258" spans="1:9" x14ac:dyDescent="0.25">
      <c r="A258" s="8" t="s">
        <v>16</v>
      </c>
      <c r="B258" s="4">
        <v>42282.34375</v>
      </c>
      <c r="C258" s="1">
        <v>655380</v>
      </c>
    </row>
    <row r="259" spans="1:9" x14ac:dyDescent="0.25">
      <c r="A259" s="8" t="s">
        <v>16</v>
      </c>
      <c r="B259" s="4">
        <v>42284.345833333333</v>
      </c>
      <c r="C259" s="1">
        <v>660140</v>
      </c>
    </row>
    <row r="260" spans="1:9" x14ac:dyDescent="0.25">
      <c r="A260" s="8" t="s">
        <v>16</v>
      </c>
      <c r="B260" s="4">
        <v>42286.330555555556</v>
      </c>
      <c r="C260" s="1">
        <v>666170</v>
      </c>
      <c r="D260">
        <f>(B260-B230)*1440</f>
        <v>12952.000000005355</v>
      </c>
      <c r="E260" s="6">
        <f>C260-C230</f>
        <v>24750</v>
      </c>
      <c r="F260" s="7">
        <f>E260/D260</f>
        <v>1.9109017912283637</v>
      </c>
      <c r="I260" s="6"/>
    </row>
    <row r="261" spans="1:9" x14ac:dyDescent="0.25">
      <c r="A261" t="s">
        <v>17</v>
      </c>
      <c r="B261" s="4">
        <v>42279.415277777778</v>
      </c>
      <c r="C261" s="1">
        <v>728960</v>
      </c>
      <c r="E261" s="6"/>
      <c r="F261" s="7"/>
      <c r="I261" s="6"/>
    </row>
    <row r="262" spans="1:9" x14ac:dyDescent="0.25">
      <c r="A262" t="s">
        <v>17</v>
      </c>
      <c r="B262" s="4">
        <v>42282.345138888886</v>
      </c>
      <c r="C262" s="1">
        <v>743210</v>
      </c>
    </row>
    <row r="263" spans="1:9" x14ac:dyDescent="0.25">
      <c r="A263" t="s">
        <v>17</v>
      </c>
      <c r="B263" s="4">
        <v>42284.347916666666</v>
      </c>
      <c r="C263" s="1">
        <v>752630</v>
      </c>
    </row>
    <row r="264" spans="1:9" x14ac:dyDescent="0.25">
      <c r="A264" t="s">
        <v>17</v>
      </c>
      <c r="B264" s="4">
        <v>42286.331944444442</v>
      </c>
      <c r="C264" s="1">
        <v>763150</v>
      </c>
      <c r="D264">
        <f>(B264-B232)*1440</f>
        <v>12945.999999996275</v>
      </c>
      <c r="E264" s="6">
        <f>C264-C232</f>
        <v>44080</v>
      </c>
      <c r="F264" s="7">
        <f>E264/D264</f>
        <v>3.404912714352903</v>
      </c>
      <c r="I264" s="6"/>
    </row>
    <row r="265" spans="1:9" x14ac:dyDescent="0.25">
      <c r="A265" s="8" t="s">
        <v>18</v>
      </c>
      <c r="B265" s="4">
        <v>42279.418055555558</v>
      </c>
      <c r="C265" s="1">
        <v>637130</v>
      </c>
      <c r="E265" s="6"/>
      <c r="F265" s="7"/>
      <c r="I265" s="6"/>
    </row>
    <row r="266" spans="1:9" x14ac:dyDescent="0.25">
      <c r="A266" s="8" t="s">
        <v>18</v>
      </c>
      <c r="B266" s="4">
        <v>42282.34652777778</v>
      </c>
      <c r="C266" s="1">
        <v>644180</v>
      </c>
    </row>
    <row r="267" spans="1:9" x14ac:dyDescent="0.25">
      <c r="A267" s="8" t="s">
        <v>18</v>
      </c>
      <c r="B267" s="4">
        <v>42284.349305555559</v>
      </c>
      <c r="C267" s="1">
        <v>649150</v>
      </c>
    </row>
    <row r="268" spans="1:9" x14ac:dyDescent="0.25">
      <c r="A268" s="8" t="s">
        <v>18</v>
      </c>
      <c r="B268" s="4">
        <v>42286.334027777775</v>
      </c>
      <c r="C268" s="1">
        <v>654840</v>
      </c>
      <c r="D268">
        <f>(B268-B234)*1440</f>
        <v>12945.999999996275</v>
      </c>
      <c r="E268" s="6">
        <f>C268-C234</f>
        <v>23320</v>
      </c>
      <c r="F268" s="7">
        <f>E268/D268</f>
        <v>1.8013285957057554</v>
      </c>
      <c r="I268" s="6"/>
    </row>
    <row r="269" spans="1:9" x14ac:dyDescent="0.25">
      <c r="A269" t="s">
        <v>19</v>
      </c>
      <c r="B269" s="4">
        <v>42279.42083333333</v>
      </c>
      <c r="C269" s="1">
        <v>734480</v>
      </c>
      <c r="E269" s="6"/>
      <c r="F269" s="7"/>
      <c r="H269" s="9"/>
      <c r="I269" s="6"/>
    </row>
    <row r="270" spans="1:9" x14ac:dyDescent="0.25">
      <c r="A270" t="s">
        <v>19</v>
      </c>
      <c r="B270" s="4">
        <v>42282.347916666666</v>
      </c>
      <c r="C270" s="1">
        <v>748630</v>
      </c>
    </row>
    <row r="271" spans="1:9" x14ac:dyDescent="0.25">
      <c r="A271" t="s">
        <v>19</v>
      </c>
      <c r="B271" s="4">
        <v>42284.350694444445</v>
      </c>
      <c r="C271" s="1">
        <v>757300</v>
      </c>
    </row>
    <row r="272" spans="1:9" x14ac:dyDescent="0.25">
      <c r="A272" t="s">
        <v>19</v>
      </c>
      <c r="B272" s="4">
        <v>42286.334722222222</v>
      </c>
      <c r="C272" s="1">
        <v>767580</v>
      </c>
      <c r="D272">
        <f>(B272-B236)*1440</f>
        <v>12941.000000000931</v>
      </c>
      <c r="E272" s="6">
        <f>C272-C236</f>
        <v>43390</v>
      </c>
      <c r="F272" s="7">
        <f>E272/D272</f>
        <v>3.3529093578546387</v>
      </c>
      <c r="H272" s="9"/>
      <c r="I272" s="6"/>
    </row>
    <row r="273" spans="1:9" x14ac:dyDescent="0.25">
      <c r="E273" s="20">
        <f>E272+E268+E264+E260</f>
        <v>135540</v>
      </c>
      <c r="F273" s="21">
        <f>SUM(F257:F272)</f>
        <v>10.470052459141662</v>
      </c>
      <c r="H273" s="9">
        <f>B257</f>
        <v>42279.411805555559</v>
      </c>
      <c r="I273" s="47">
        <f>E273+I236</f>
        <v>1341495</v>
      </c>
    </row>
    <row r="274" spans="1:9" x14ac:dyDescent="0.25">
      <c r="A274" s="284" t="s">
        <v>48</v>
      </c>
      <c r="B274" s="284"/>
      <c r="C274" s="284"/>
      <c r="D274" s="284"/>
      <c r="E274" s="284"/>
      <c r="F274" s="284"/>
    </row>
    <row r="275" spans="1:9" x14ac:dyDescent="0.25">
      <c r="A275" t="s">
        <v>7</v>
      </c>
      <c r="B275" t="s">
        <v>10</v>
      </c>
      <c r="C275" t="s">
        <v>11</v>
      </c>
      <c r="D275" t="s">
        <v>9</v>
      </c>
      <c r="E275" t="s">
        <v>31</v>
      </c>
      <c r="F275" t="s">
        <v>32</v>
      </c>
    </row>
    <row r="276" spans="1:9" x14ac:dyDescent="0.25">
      <c r="A276" s="8" t="s">
        <v>16</v>
      </c>
      <c r="B276" s="4">
        <v>42289.338888888888</v>
      </c>
      <c r="C276" s="1">
        <v>674110</v>
      </c>
    </row>
    <row r="277" spans="1:9" x14ac:dyDescent="0.25">
      <c r="A277" s="8" t="s">
        <v>16</v>
      </c>
      <c r="B277" s="4">
        <v>42291.309027777781</v>
      </c>
      <c r="C277" s="1">
        <v>678530</v>
      </c>
    </row>
    <row r="278" spans="1:9" x14ac:dyDescent="0.25">
      <c r="A278" s="8" t="s">
        <v>16</v>
      </c>
      <c r="B278" s="4">
        <v>42293.319444444445</v>
      </c>
      <c r="C278" s="1">
        <v>683900</v>
      </c>
      <c r="D278">
        <f>(B278-B260)*1440</f>
        <v>10064.000000000233</v>
      </c>
      <c r="E278" s="6">
        <f>C278-C260</f>
        <v>17730</v>
      </c>
      <c r="F278" s="7">
        <f>E278/D278</f>
        <v>1.7617249602543312</v>
      </c>
      <c r="I278" s="6"/>
    </row>
    <row r="279" spans="1:9" x14ac:dyDescent="0.25">
      <c r="A279" t="s">
        <v>17</v>
      </c>
      <c r="B279" s="4">
        <v>42289.34097222222</v>
      </c>
      <c r="C279" s="1">
        <v>778900</v>
      </c>
    </row>
    <row r="280" spans="1:9" x14ac:dyDescent="0.25">
      <c r="A280" t="s">
        <v>17</v>
      </c>
      <c r="B280" s="4">
        <v>42291.311111111114</v>
      </c>
      <c r="C280" s="1">
        <v>787610</v>
      </c>
    </row>
    <row r="281" spans="1:9" x14ac:dyDescent="0.25">
      <c r="A281" t="s">
        <v>17</v>
      </c>
      <c r="B281" s="4">
        <v>42293.320138888892</v>
      </c>
      <c r="C281" s="1">
        <v>799440</v>
      </c>
      <c r="D281">
        <f>(B281-B264)*1440</f>
        <v>10063.000000007451</v>
      </c>
      <c r="E281" s="6">
        <f>C281-C264</f>
        <v>36290</v>
      </c>
      <c r="F281" s="7">
        <f>E281/D281</f>
        <v>3.6062804332677265</v>
      </c>
      <c r="I281" s="6"/>
    </row>
    <row r="282" spans="1:9" x14ac:dyDescent="0.25">
      <c r="A282" s="8" t="s">
        <v>18</v>
      </c>
      <c r="B282" s="4">
        <v>42289.344444444447</v>
      </c>
      <c r="C282" s="1">
        <v>663380</v>
      </c>
    </row>
    <row r="283" spans="1:9" x14ac:dyDescent="0.25">
      <c r="A283" s="8" t="s">
        <v>18</v>
      </c>
      <c r="B283" s="4">
        <v>42291.313194444447</v>
      </c>
      <c r="C283" s="1">
        <v>667660</v>
      </c>
    </row>
    <row r="284" spans="1:9" x14ac:dyDescent="0.25">
      <c r="A284" s="8" t="s">
        <v>18</v>
      </c>
      <c r="B284" s="4">
        <v>42293.320833333331</v>
      </c>
      <c r="C284" s="1">
        <v>672980</v>
      </c>
      <c r="D284">
        <f>(B284-B268)*1440</f>
        <v>10061.000000000931</v>
      </c>
      <c r="E284" s="6">
        <f>C284-C268</f>
        <v>18140</v>
      </c>
      <c r="F284" s="7">
        <f>E284/D284</f>
        <v>1.8030016896927066</v>
      </c>
      <c r="I284" s="6"/>
    </row>
    <row r="285" spans="1:9" x14ac:dyDescent="0.25">
      <c r="A285" t="s">
        <v>19</v>
      </c>
      <c r="B285" s="4">
        <v>42289.345833333333</v>
      </c>
      <c r="C285" s="1">
        <v>783020</v>
      </c>
    </row>
    <row r="286" spans="1:9" x14ac:dyDescent="0.25">
      <c r="A286" t="s">
        <v>19</v>
      </c>
      <c r="B286" s="4">
        <v>42291.31527777778</v>
      </c>
      <c r="C286" s="1">
        <v>790000</v>
      </c>
    </row>
    <row r="287" spans="1:9" x14ac:dyDescent="0.25">
      <c r="A287" t="s">
        <v>19</v>
      </c>
      <c r="B287" s="4">
        <v>42293.322222222225</v>
      </c>
      <c r="C287" s="1">
        <v>800250</v>
      </c>
      <c r="D287">
        <f>(B287-B272)*1440</f>
        <v>10062.000000004191</v>
      </c>
      <c r="E287" s="6">
        <f>C287-C272</f>
        <v>32670</v>
      </c>
      <c r="F287" s="7">
        <f>E287/D287</f>
        <v>3.2468694096587551</v>
      </c>
      <c r="H287" s="9"/>
      <c r="I287" s="6"/>
    </row>
    <row r="288" spans="1:9" x14ac:dyDescent="0.25">
      <c r="E288" s="20">
        <f>E287+E284+E281+E278</f>
        <v>104830</v>
      </c>
      <c r="F288" s="21">
        <f>SUM(F277:F287)</f>
        <v>10.417876492873519</v>
      </c>
      <c r="H288" s="9">
        <f>B276</f>
        <v>42289.338888888888</v>
      </c>
      <c r="I288" s="47">
        <f>E288+I273</f>
        <v>1446325</v>
      </c>
    </row>
    <row r="289" spans="1:9" x14ac:dyDescent="0.25">
      <c r="A289" s="284" t="s">
        <v>49</v>
      </c>
      <c r="B289" s="284"/>
      <c r="C289" s="284"/>
      <c r="D289" s="284"/>
      <c r="E289" s="284"/>
      <c r="F289" s="284"/>
    </row>
    <row r="290" spans="1:9" x14ac:dyDescent="0.25">
      <c r="A290" t="s">
        <v>7</v>
      </c>
      <c r="B290" t="s">
        <v>10</v>
      </c>
      <c r="C290" t="s">
        <v>11</v>
      </c>
      <c r="D290" t="s">
        <v>9</v>
      </c>
      <c r="E290" t="s">
        <v>31</v>
      </c>
      <c r="F290" t="s">
        <v>32</v>
      </c>
    </row>
    <row r="291" spans="1:9" x14ac:dyDescent="0.25">
      <c r="A291" s="8" t="s">
        <v>16</v>
      </c>
      <c r="B291" s="4">
        <v>42296.396527777775</v>
      </c>
      <c r="C291" s="1">
        <v>691170</v>
      </c>
    </row>
    <row r="292" spans="1:9" x14ac:dyDescent="0.25">
      <c r="A292" s="8" t="s">
        <v>16</v>
      </c>
      <c r="B292" s="4">
        <v>42300.684027777781</v>
      </c>
      <c r="C292" s="1">
        <v>701430</v>
      </c>
      <c r="D292">
        <f>(B292-B278)*1440</f>
        <v>10605.000000003492</v>
      </c>
      <c r="E292" s="6">
        <f>C292-C278</f>
        <v>17530</v>
      </c>
      <c r="F292" s="7">
        <f>E292/D292</f>
        <v>1.6529938708151086</v>
      </c>
      <c r="I292" s="6"/>
    </row>
    <row r="293" spans="1:9" x14ac:dyDescent="0.25">
      <c r="A293" t="s">
        <v>17</v>
      </c>
      <c r="B293" s="4">
        <v>42296.398611111108</v>
      </c>
      <c r="C293" s="1">
        <v>814950</v>
      </c>
    </row>
    <row r="294" spans="1:9" x14ac:dyDescent="0.25">
      <c r="A294" t="s">
        <v>17</v>
      </c>
      <c r="B294" s="4">
        <v>42300.685416666667</v>
      </c>
      <c r="C294" s="1">
        <v>835700</v>
      </c>
      <c r="D294">
        <f>(B294-B281)*1440</f>
        <v>10605.999999996275</v>
      </c>
      <c r="E294" s="6">
        <f>C294-C281</f>
        <v>36260</v>
      </c>
      <c r="F294" s="7">
        <f>E294/D294</f>
        <v>3.418819536112836</v>
      </c>
      <c r="I294" s="6"/>
    </row>
    <row r="295" spans="1:9" x14ac:dyDescent="0.25">
      <c r="A295" s="8" t="s">
        <v>18</v>
      </c>
      <c r="B295" s="4">
        <v>42296.400694444441</v>
      </c>
      <c r="C295" s="1">
        <v>680460</v>
      </c>
    </row>
    <row r="296" spans="1:9" x14ac:dyDescent="0.25">
      <c r="A296" s="8" t="s">
        <v>18</v>
      </c>
      <c r="B296" s="4">
        <v>42300.686111111114</v>
      </c>
      <c r="C296" s="1">
        <v>691170</v>
      </c>
      <c r="D296">
        <f>(B296-B284)*1440</f>
        <v>10606.000000006752</v>
      </c>
      <c r="E296" s="6">
        <f>C296-C284</f>
        <v>18190</v>
      </c>
      <c r="F296" s="7">
        <f>E296/D296</f>
        <v>1.7150669432385839</v>
      </c>
      <c r="I296" s="6"/>
    </row>
    <row r="297" spans="1:9" x14ac:dyDescent="0.25">
      <c r="A297" t="s">
        <v>19</v>
      </c>
      <c r="B297" s="4">
        <v>42296.402777777781</v>
      </c>
      <c r="C297" s="1">
        <v>814100</v>
      </c>
    </row>
    <row r="298" spans="1:9" x14ac:dyDescent="0.25">
      <c r="A298" t="s">
        <v>19</v>
      </c>
      <c r="B298" s="4">
        <v>42300.6875</v>
      </c>
      <c r="C298" s="1">
        <v>834560</v>
      </c>
      <c r="D298">
        <f>(B298-B287)*1440</f>
        <v>10605.999999996275</v>
      </c>
      <c r="E298" s="6">
        <f>C298-C287</f>
        <v>34310</v>
      </c>
      <c r="F298" s="7">
        <f>E298/D298</f>
        <v>3.23496134263738</v>
      </c>
      <c r="H298" s="9"/>
      <c r="I298" s="6"/>
    </row>
    <row r="299" spans="1:9" x14ac:dyDescent="0.25">
      <c r="E299" s="20">
        <f>E298+E296+E294+E292</f>
        <v>106290</v>
      </c>
      <c r="F299" s="21">
        <f>SUM(F291:F298)</f>
        <v>10.021841692803909</v>
      </c>
      <c r="H299" s="9">
        <f>B291</f>
        <v>42296.396527777775</v>
      </c>
      <c r="I299" s="47">
        <f>E299+I288</f>
        <v>1552615</v>
      </c>
    </row>
    <row r="300" spans="1:9" x14ac:dyDescent="0.25">
      <c r="A300" s="284" t="s">
        <v>50</v>
      </c>
      <c r="B300" s="284"/>
      <c r="C300" s="284"/>
      <c r="D300" s="284"/>
      <c r="E300" s="284"/>
      <c r="F300" s="284"/>
    </row>
    <row r="301" spans="1:9" x14ac:dyDescent="0.25">
      <c r="A301" t="s">
        <v>7</v>
      </c>
      <c r="B301" t="s">
        <v>10</v>
      </c>
      <c r="C301" t="s">
        <v>11</v>
      </c>
      <c r="D301" t="s">
        <v>9</v>
      </c>
      <c r="E301" t="s">
        <v>31</v>
      </c>
      <c r="F301" t="s">
        <v>32</v>
      </c>
    </row>
    <row r="302" spans="1:9" x14ac:dyDescent="0.25">
      <c r="A302" s="8" t="s">
        <v>16</v>
      </c>
      <c r="B302" s="4">
        <v>42303.357638888891</v>
      </c>
      <c r="C302" s="1">
        <v>709150</v>
      </c>
    </row>
    <row r="303" spans="1:9" x14ac:dyDescent="0.25">
      <c r="A303" s="8" t="s">
        <v>16</v>
      </c>
      <c r="B303" s="4">
        <v>42305.44027777778</v>
      </c>
      <c r="C303" s="1">
        <v>715090</v>
      </c>
    </row>
    <row r="304" spans="1:9" x14ac:dyDescent="0.25">
      <c r="A304" s="8" t="s">
        <v>16</v>
      </c>
      <c r="B304" s="4">
        <v>42307.553472222222</v>
      </c>
      <c r="C304" s="1">
        <v>720420</v>
      </c>
      <c r="D304">
        <f>(B304-B292)*1440</f>
        <v>9891.9999999948777</v>
      </c>
      <c r="E304" s="6">
        <f>C304-C292</f>
        <v>18990</v>
      </c>
      <c r="F304" s="7">
        <f>E304/D304</f>
        <v>1.9197331176718393</v>
      </c>
      <c r="I304" s="6"/>
    </row>
    <row r="305" spans="1:9" x14ac:dyDescent="0.25">
      <c r="A305" t="s">
        <v>17</v>
      </c>
      <c r="B305" s="4">
        <v>42303.361111111109</v>
      </c>
      <c r="C305" s="1">
        <v>850430</v>
      </c>
    </row>
    <row r="306" spans="1:9" x14ac:dyDescent="0.25">
      <c r="A306" t="s">
        <v>17</v>
      </c>
      <c r="B306" s="4">
        <v>42305.443749999999</v>
      </c>
      <c r="C306" s="1">
        <v>861970</v>
      </c>
    </row>
    <row r="307" spans="1:9" x14ac:dyDescent="0.25">
      <c r="A307" t="s">
        <v>17</v>
      </c>
      <c r="B307" s="4">
        <v>42307.552777777775</v>
      </c>
      <c r="C307" s="1">
        <v>871870</v>
      </c>
      <c r="D307">
        <f>(B307-B294)*1440</f>
        <v>9888.9999999955762</v>
      </c>
      <c r="E307" s="6">
        <f>C307-C294</f>
        <v>36170</v>
      </c>
      <c r="F307" s="7">
        <f>E307/D307</f>
        <v>3.6575993528178965</v>
      </c>
      <c r="I307" s="6"/>
    </row>
    <row r="308" spans="1:9" x14ac:dyDescent="0.25">
      <c r="A308" s="8" t="s">
        <v>18</v>
      </c>
      <c r="B308" s="4">
        <v>42303.365277777775</v>
      </c>
      <c r="C308" s="1">
        <v>699170</v>
      </c>
    </row>
    <row r="309" spans="1:9" x14ac:dyDescent="0.25">
      <c r="A309" s="8" t="s">
        <v>18</v>
      </c>
      <c r="B309" s="4">
        <v>42305.436805555553</v>
      </c>
      <c r="C309" s="1">
        <v>705340</v>
      </c>
    </row>
    <row r="310" spans="1:9" x14ac:dyDescent="0.25">
      <c r="A310" s="8" t="s">
        <v>18</v>
      </c>
      <c r="B310" s="4">
        <v>42307.554861111108</v>
      </c>
      <c r="C310" s="1">
        <v>710880</v>
      </c>
      <c r="D310">
        <f>(B310-B296)*1440</f>
        <v>9890.9999999916181</v>
      </c>
      <c r="E310" s="6">
        <f>C310-C296</f>
        <v>19710</v>
      </c>
      <c r="F310" s="7">
        <f>E310/D310</f>
        <v>1.9927206551427259</v>
      </c>
      <c r="I310" s="6"/>
    </row>
    <row r="311" spans="1:9" x14ac:dyDescent="0.25">
      <c r="A311" t="s">
        <v>19</v>
      </c>
      <c r="B311" s="4">
        <v>42303.367361111108</v>
      </c>
      <c r="C311" s="1">
        <v>849480</v>
      </c>
    </row>
    <row r="312" spans="1:9" x14ac:dyDescent="0.25">
      <c r="A312" t="s">
        <v>19</v>
      </c>
      <c r="B312" s="4">
        <v>42305.447222222225</v>
      </c>
      <c r="C312" s="1">
        <v>860840</v>
      </c>
    </row>
    <row r="313" spans="1:9" x14ac:dyDescent="0.25">
      <c r="A313" t="s">
        <v>19</v>
      </c>
      <c r="B313" s="4">
        <v>42307.555555555555</v>
      </c>
      <c r="C313" s="1">
        <v>871270</v>
      </c>
      <c r="D313">
        <f>(B313-B298)*1440</f>
        <v>9889.9999999988358</v>
      </c>
      <c r="E313" s="6">
        <f>C313-C298</f>
        <v>36710</v>
      </c>
      <c r="F313" s="7">
        <f>E313/D313</f>
        <v>3.7118301314463418</v>
      </c>
      <c r="H313" s="9"/>
      <c r="I313" s="6"/>
    </row>
    <row r="314" spans="1:9" x14ac:dyDescent="0.25">
      <c r="E314" s="20">
        <f>E313+E310+E307+E304</f>
        <v>111580</v>
      </c>
      <c r="F314" s="21">
        <f>SUM(F303:F313)</f>
        <v>11.281883257078803</v>
      </c>
      <c r="H314" s="9">
        <f>B302</f>
        <v>42303.357638888891</v>
      </c>
      <c r="I314" s="47">
        <f>E314+I299</f>
        <v>1664195</v>
      </c>
    </row>
    <row r="315" spans="1:9" x14ac:dyDescent="0.25">
      <c r="A315" s="284" t="s">
        <v>51</v>
      </c>
      <c r="B315" s="284"/>
      <c r="C315" s="284"/>
      <c r="D315" s="284"/>
      <c r="E315" s="284"/>
      <c r="F315" s="284"/>
    </row>
    <row r="316" spans="1:9" x14ac:dyDescent="0.25">
      <c r="A316" t="s">
        <v>7</v>
      </c>
      <c r="B316" t="s">
        <v>10</v>
      </c>
      <c r="C316" t="s">
        <v>11</v>
      </c>
      <c r="D316" t="s">
        <v>9</v>
      </c>
      <c r="E316" t="s">
        <v>31</v>
      </c>
      <c r="F316" t="s">
        <v>32</v>
      </c>
    </row>
    <row r="317" spans="1:9" x14ac:dyDescent="0.25">
      <c r="A317" s="8" t="s">
        <v>16</v>
      </c>
      <c r="B317" s="4">
        <v>42310.379861111112</v>
      </c>
      <c r="C317" s="1">
        <v>721320</v>
      </c>
    </row>
    <row r="318" spans="1:9" x14ac:dyDescent="0.25">
      <c r="A318" s="8" t="s">
        <v>16</v>
      </c>
      <c r="B318" s="4">
        <v>42312.35833333333</v>
      </c>
      <c r="C318" s="1">
        <v>724880</v>
      </c>
    </row>
    <row r="319" spans="1:9" x14ac:dyDescent="0.25">
      <c r="A319" s="8" t="s">
        <v>16</v>
      </c>
      <c r="B319" s="4">
        <v>42314.379166666666</v>
      </c>
      <c r="C319" s="1">
        <v>729950</v>
      </c>
      <c r="D319">
        <f>(B319-B304)*1440</f>
        <v>9828.9999999990687</v>
      </c>
      <c r="E319" s="6">
        <f>C319-C304</f>
        <v>9530</v>
      </c>
      <c r="F319" s="7">
        <f>E319/D319</f>
        <v>0.96957981483374733</v>
      </c>
      <c r="I319" s="6"/>
    </row>
    <row r="320" spans="1:9" x14ac:dyDescent="0.25">
      <c r="A320" t="s">
        <v>17</v>
      </c>
      <c r="B320" s="4">
        <v>42310.381249999999</v>
      </c>
      <c r="C320" s="1">
        <v>873660</v>
      </c>
    </row>
    <row r="321" spans="1:9" x14ac:dyDescent="0.25">
      <c r="A321" t="s">
        <v>17</v>
      </c>
      <c r="B321" s="4">
        <v>42312.361111111109</v>
      </c>
      <c r="C321" s="1">
        <v>881830</v>
      </c>
    </row>
    <row r="322" spans="1:9" x14ac:dyDescent="0.25">
      <c r="A322" t="s">
        <v>17</v>
      </c>
      <c r="B322" s="4">
        <v>42314.379166666666</v>
      </c>
      <c r="C322" s="1">
        <v>890600</v>
      </c>
      <c r="D322">
        <f>(B322-B307)*1440</f>
        <v>9830.0000000023283</v>
      </c>
      <c r="E322" s="6">
        <f>C322-C307</f>
        <v>18730</v>
      </c>
      <c r="F322" s="7">
        <f>E322/D322</f>
        <v>1.9053916581887653</v>
      </c>
      <c r="I322" s="6"/>
    </row>
    <row r="323" spans="1:9" x14ac:dyDescent="0.25">
      <c r="A323" s="8" t="s">
        <v>18</v>
      </c>
      <c r="B323" s="4">
        <v>42310.386111111111</v>
      </c>
      <c r="C323" s="1">
        <v>711870</v>
      </c>
    </row>
    <row r="324" spans="1:9" x14ac:dyDescent="0.25">
      <c r="A324" s="8" t="s">
        <v>18</v>
      </c>
      <c r="B324" s="4">
        <v>42312.363194444442</v>
      </c>
      <c r="C324" s="1">
        <v>717420</v>
      </c>
    </row>
    <row r="325" spans="1:9" x14ac:dyDescent="0.25">
      <c r="A325" s="8" t="s">
        <v>18</v>
      </c>
      <c r="B325" s="4">
        <v>42314.381249999999</v>
      </c>
      <c r="C325" s="1">
        <v>722460</v>
      </c>
      <c r="D325">
        <f>(B325-B310)*1440</f>
        <v>9830.0000000023283</v>
      </c>
      <c r="E325" s="6">
        <f>C325-C310</f>
        <v>11580</v>
      </c>
      <c r="F325" s="7">
        <f>E325/D325</f>
        <v>1.1780264496436681</v>
      </c>
      <c r="I325" s="6"/>
    </row>
    <row r="326" spans="1:9" x14ac:dyDescent="0.25">
      <c r="A326" t="s">
        <v>19</v>
      </c>
      <c r="B326" s="4">
        <v>42310.388888888891</v>
      </c>
      <c r="C326" s="1">
        <v>873210</v>
      </c>
    </row>
    <row r="327" spans="1:9" x14ac:dyDescent="0.25">
      <c r="A327" t="s">
        <v>19</v>
      </c>
      <c r="B327" s="4">
        <v>42312.363888888889</v>
      </c>
      <c r="C327" s="1">
        <v>883220</v>
      </c>
    </row>
    <row r="328" spans="1:9" x14ac:dyDescent="0.25">
      <c r="A328" t="s">
        <v>19</v>
      </c>
      <c r="B328" s="4">
        <v>42314.381249999999</v>
      </c>
      <c r="C328" s="1">
        <v>892820</v>
      </c>
      <c r="D328">
        <f>(B328-B313)*1440</f>
        <v>9828.9999999990687</v>
      </c>
      <c r="E328" s="6">
        <f>C328-C313</f>
        <v>21550</v>
      </c>
      <c r="F328" s="7">
        <f>E328/D328</f>
        <v>2.1924916064708557</v>
      </c>
      <c r="H328" s="9"/>
      <c r="I328" s="6"/>
    </row>
    <row r="329" spans="1:9" x14ac:dyDescent="0.25">
      <c r="E329" s="20">
        <f>E328+E325+E322+E319</f>
        <v>61390</v>
      </c>
      <c r="F329" s="21">
        <f>SUM(F318:F328)</f>
        <v>6.2454895291370374</v>
      </c>
      <c r="H329" s="9">
        <f>B317</f>
        <v>42310.379861111112</v>
      </c>
      <c r="I329" s="47">
        <f>E329+I314</f>
        <v>1725585</v>
      </c>
    </row>
    <row r="330" spans="1:9" x14ac:dyDescent="0.25">
      <c r="A330" s="284" t="s">
        <v>52</v>
      </c>
      <c r="B330" s="284"/>
      <c r="C330" s="284"/>
      <c r="D330" s="284"/>
      <c r="E330" s="284"/>
      <c r="F330" s="284"/>
    </row>
    <row r="331" spans="1:9" x14ac:dyDescent="0.25">
      <c r="A331" t="s">
        <v>7</v>
      </c>
      <c r="B331" t="s">
        <v>10</v>
      </c>
      <c r="C331" t="s">
        <v>11</v>
      </c>
      <c r="D331" t="s">
        <v>9</v>
      </c>
      <c r="E331" t="s">
        <v>31</v>
      </c>
      <c r="F331" t="s">
        <v>32</v>
      </c>
    </row>
    <row r="332" spans="1:9" x14ac:dyDescent="0.25">
      <c r="A332" s="8" t="s">
        <v>16</v>
      </c>
      <c r="B332" s="4">
        <v>42317.574999999997</v>
      </c>
      <c r="C332" s="1">
        <v>731860</v>
      </c>
    </row>
    <row r="333" spans="1:9" x14ac:dyDescent="0.25">
      <c r="A333" s="8" t="s">
        <v>16</v>
      </c>
      <c r="B333" s="4">
        <v>42319.307638888888</v>
      </c>
      <c r="C333" s="1">
        <v>737330</v>
      </c>
    </row>
    <row r="334" spans="1:9" x14ac:dyDescent="0.25">
      <c r="A334" s="8" t="s">
        <v>16</v>
      </c>
      <c r="B334" s="4">
        <v>42321.305555555555</v>
      </c>
      <c r="C334" s="1">
        <v>743030</v>
      </c>
      <c r="D334">
        <f>(B334-B319)*1440</f>
        <v>9974.0000000002328</v>
      </c>
      <c r="E334" s="6">
        <f>C334-C319</f>
        <v>13080</v>
      </c>
      <c r="F334" s="7">
        <f>E334/D334</f>
        <v>1.3114096651293057</v>
      </c>
      <c r="I334" s="6"/>
    </row>
    <row r="335" spans="1:9" x14ac:dyDescent="0.25">
      <c r="A335" t="s">
        <v>17</v>
      </c>
      <c r="B335" s="4">
        <v>42317.588194444441</v>
      </c>
      <c r="C335" s="1">
        <v>896880</v>
      </c>
    </row>
    <row r="336" spans="1:9" x14ac:dyDescent="0.25">
      <c r="A336" t="s">
        <v>17</v>
      </c>
      <c r="B336" s="4">
        <v>42319.310416666667</v>
      </c>
      <c r="C336" s="1">
        <v>906560</v>
      </c>
    </row>
    <row r="337" spans="1:9" x14ac:dyDescent="0.25">
      <c r="A337" t="s">
        <v>17</v>
      </c>
      <c r="B337" s="4">
        <v>42321.307638888888</v>
      </c>
      <c r="C337" s="1">
        <v>917200</v>
      </c>
      <c r="D337">
        <f>(B337-B322)*1440</f>
        <v>9976.9999999995343</v>
      </c>
      <c r="E337" s="6">
        <f>C337-C322</f>
        <v>26600</v>
      </c>
      <c r="F337" s="7">
        <f>E337/D337</f>
        <v>2.6661321038389536</v>
      </c>
      <c r="I337" s="6"/>
    </row>
    <row r="338" spans="1:9" x14ac:dyDescent="0.25">
      <c r="A338" s="8" t="s">
        <v>18</v>
      </c>
      <c r="B338" s="4">
        <v>42317.590277777781</v>
      </c>
      <c r="C338" s="1">
        <v>726220</v>
      </c>
    </row>
    <row r="339" spans="1:9" x14ac:dyDescent="0.25">
      <c r="A339" s="8" t="s">
        <v>18</v>
      </c>
      <c r="B339" s="4">
        <v>42319.313194444447</v>
      </c>
      <c r="C339" s="1">
        <v>731420</v>
      </c>
    </row>
    <row r="340" spans="1:9" x14ac:dyDescent="0.25">
      <c r="A340" s="8" t="s">
        <v>18</v>
      </c>
      <c r="B340" s="4">
        <v>42321.309027777781</v>
      </c>
      <c r="C340" s="1">
        <v>736890</v>
      </c>
      <c r="D340">
        <f>(B340-B325)*1440</f>
        <v>9976.0000000067521</v>
      </c>
      <c r="E340" s="6">
        <f>C340-C325</f>
        <v>14430</v>
      </c>
      <c r="F340" s="7">
        <f>E340/D340</f>
        <v>1.4464715316750434</v>
      </c>
      <c r="I340" s="6"/>
    </row>
    <row r="341" spans="1:9" x14ac:dyDescent="0.25">
      <c r="A341" t="s">
        <v>19</v>
      </c>
      <c r="B341" s="4">
        <v>42317.591666666667</v>
      </c>
      <c r="C341" s="1">
        <v>900390</v>
      </c>
    </row>
    <row r="342" spans="1:9" x14ac:dyDescent="0.25">
      <c r="A342" t="s">
        <v>19</v>
      </c>
      <c r="B342" s="4">
        <v>42319.314583333333</v>
      </c>
      <c r="C342" s="1">
        <v>910020</v>
      </c>
    </row>
    <row r="343" spans="1:9" x14ac:dyDescent="0.25">
      <c r="A343" t="s">
        <v>19</v>
      </c>
      <c r="B343" s="4">
        <v>42321.310416666667</v>
      </c>
      <c r="C343" s="1">
        <v>921070</v>
      </c>
      <c r="D343">
        <f>(B343-B328)*1440</f>
        <v>9978.000000002794</v>
      </c>
      <c r="E343" s="6">
        <f>C343-C328</f>
        <v>28250</v>
      </c>
      <c r="F343" s="7">
        <f>E343/D343</f>
        <v>2.8312287031461305</v>
      </c>
      <c r="H343" s="9"/>
      <c r="I343" s="6"/>
    </row>
    <row r="344" spans="1:9" x14ac:dyDescent="0.25">
      <c r="E344" s="20">
        <f>E343+E340+E337+E334</f>
        <v>82360</v>
      </c>
      <c r="F344" s="21">
        <f>SUM(F333:F343)</f>
        <v>8.2552420037894336</v>
      </c>
      <c r="H344" s="9">
        <f>B332</f>
        <v>42317.574999999997</v>
      </c>
      <c r="I344" s="47">
        <f>E344+I329</f>
        <v>1807945</v>
      </c>
    </row>
    <row r="345" spans="1:9" x14ac:dyDescent="0.25">
      <c r="A345" s="284" t="s">
        <v>53</v>
      </c>
      <c r="B345" s="284"/>
      <c r="C345" s="284"/>
      <c r="D345" s="284"/>
      <c r="E345" s="284"/>
      <c r="F345" s="284"/>
    </row>
    <row r="346" spans="1:9" x14ac:dyDescent="0.25">
      <c r="A346" t="s">
        <v>7</v>
      </c>
      <c r="B346" t="s">
        <v>10</v>
      </c>
      <c r="C346" t="s">
        <v>11</v>
      </c>
      <c r="D346" t="s">
        <v>9</v>
      </c>
      <c r="E346" t="s">
        <v>31</v>
      </c>
      <c r="F346" t="s">
        <v>32</v>
      </c>
    </row>
    <row r="347" spans="1:9" x14ac:dyDescent="0.25">
      <c r="A347" s="8" t="s">
        <v>16</v>
      </c>
      <c r="B347" s="4">
        <v>42324.416666666664</v>
      </c>
      <c r="C347" s="1">
        <v>744680</v>
      </c>
    </row>
    <row r="348" spans="1:9" x14ac:dyDescent="0.25">
      <c r="A348" s="8" t="s">
        <v>16</v>
      </c>
      <c r="B348" s="4">
        <v>42326.588194444441</v>
      </c>
      <c r="C348" s="1">
        <v>750440</v>
      </c>
    </row>
    <row r="349" spans="1:9" x14ac:dyDescent="0.25">
      <c r="A349" s="8" t="s">
        <v>16</v>
      </c>
      <c r="B349" s="4">
        <v>42328.372916666667</v>
      </c>
      <c r="C349" s="1">
        <v>755660</v>
      </c>
      <c r="D349">
        <f>(B349-B334)*1440</f>
        <v>10177.000000001863</v>
      </c>
      <c r="E349" s="6">
        <f>C349-C334</f>
        <v>12630</v>
      </c>
      <c r="F349" s="7">
        <f>E349/D349</f>
        <v>1.2410337034487264</v>
      </c>
      <c r="I349" s="6"/>
    </row>
    <row r="350" spans="1:9" x14ac:dyDescent="0.25">
      <c r="A350" t="s">
        <v>17</v>
      </c>
      <c r="B350" s="4">
        <v>42324.416666666664</v>
      </c>
      <c r="C350" s="1">
        <v>920090</v>
      </c>
    </row>
    <row r="351" spans="1:9" x14ac:dyDescent="0.25">
      <c r="A351" t="s">
        <v>17</v>
      </c>
      <c r="B351" s="4">
        <v>42326.588194444441</v>
      </c>
      <c r="C351" s="1">
        <v>929570</v>
      </c>
    </row>
    <row r="352" spans="1:9" x14ac:dyDescent="0.25">
      <c r="A352" t="s">
        <v>17</v>
      </c>
      <c r="B352" s="4">
        <v>42328.374305555553</v>
      </c>
      <c r="C352" s="1">
        <v>939068</v>
      </c>
      <c r="D352">
        <f>(B352-B337)*1440</f>
        <v>10175.999999998603</v>
      </c>
      <c r="E352" s="6">
        <f>C352-C337</f>
        <v>21868</v>
      </c>
      <c r="F352" s="7">
        <f>E352/D352</f>
        <v>2.1489779874216786</v>
      </c>
      <c r="I352" s="6"/>
    </row>
    <row r="353" spans="1:9" x14ac:dyDescent="0.25">
      <c r="A353" s="8" t="s">
        <v>18</v>
      </c>
      <c r="B353" s="4">
        <v>42324.416666666664</v>
      </c>
      <c r="C353" s="1">
        <v>738470</v>
      </c>
    </row>
    <row r="354" spans="1:9" x14ac:dyDescent="0.25">
      <c r="A354" s="8" t="s">
        <v>18</v>
      </c>
      <c r="B354" s="4">
        <v>42326.590277777781</v>
      </c>
      <c r="C354" s="1">
        <v>744320</v>
      </c>
    </row>
    <row r="355" spans="1:9" x14ac:dyDescent="0.25">
      <c r="A355" s="8" t="s">
        <v>18</v>
      </c>
      <c r="B355" s="4">
        <v>42328.374305555553</v>
      </c>
      <c r="C355" s="1">
        <v>749576</v>
      </c>
      <c r="D355">
        <f>(B355-B340)*1440</f>
        <v>10173.999999992084</v>
      </c>
      <c r="E355" s="6">
        <f>C355-C340</f>
        <v>12686</v>
      </c>
      <c r="F355" s="7">
        <f>E355/D355</f>
        <v>1.2469038726174435</v>
      </c>
      <c r="I355" s="6"/>
    </row>
    <row r="356" spans="1:9" x14ac:dyDescent="0.25">
      <c r="A356" t="s">
        <v>19</v>
      </c>
      <c r="B356" s="4">
        <v>42324.416666666664</v>
      </c>
      <c r="C356" s="1">
        <v>924660</v>
      </c>
    </row>
    <row r="357" spans="1:9" x14ac:dyDescent="0.25">
      <c r="A357" t="s">
        <v>19</v>
      </c>
      <c r="B357" s="4">
        <v>42326.589583333334</v>
      </c>
      <c r="C357" s="1">
        <v>934530</v>
      </c>
    </row>
    <row r="358" spans="1:9" x14ac:dyDescent="0.25">
      <c r="A358" t="s">
        <v>19</v>
      </c>
      <c r="B358" s="4">
        <v>42328.375</v>
      </c>
      <c r="C358" s="1">
        <v>943390</v>
      </c>
      <c r="D358">
        <f>(B358-B343)*1440</f>
        <v>10172.999999999302</v>
      </c>
      <c r="E358" s="6">
        <f>C358-C343</f>
        <v>22320</v>
      </c>
      <c r="F358" s="7">
        <f>E358/D358</f>
        <v>2.1940430551461252</v>
      </c>
      <c r="H358" s="9"/>
      <c r="I358" s="6"/>
    </row>
    <row r="359" spans="1:9" x14ac:dyDescent="0.25">
      <c r="E359" s="20">
        <f>E358+E355+E352+E349</f>
        <v>69504</v>
      </c>
      <c r="F359" s="21">
        <f>SUM(F348:F358)</f>
        <v>6.8309586186339732</v>
      </c>
      <c r="H359" s="9">
        <f>B347</f>
        <v>42324.416666666664</v>
      </c>
      <c r="I359" s="47">
        <f>E359+I344</f>
        <v>1877449</v>
      </c>
    </row>
    <row r="360" spans="1:9" x14ac:dyDescent="0.25">
      <c r="A360" s="284" t="s">
        <v>54</v>
      </c>
      <c r="B360" s="284"/>
      <c r="C360" s="284"/>
      <c r="D360" s="284"/>
      <c r="E360" s="284"/>
      <c r="F360" s="284"/>
    </row>
    <row r="361" spans="1:9" x14ac:dyDescent="0.25">
      <c r="A361" t="s">
        <v>7</v>
      </c>
      <c r="B361" t="s">
        <v>10</v>
      </c>
      <c r="C361" t="s">
        <v>11</v>
      </c>
      <c r="D361" t="s">
        <v>9</v>
      </c>
      <c r="E361" t="s">
        <v>31</v>
      </c>
      <c r="F361" t="s">
        <v>32</v>
      </c>
    </row>
    <row r="362" spans="1:9" x14ac:dyDescent="0.25">
      <c r="A362" s="8" t="s">
        <v>16</v>
      </c>
      <c r="B362" s="4">
        <v>42331.348611111112</v>
      </c>
      <c r="C362" s="1">
        <v>757840</v>
      </c>
    </row>
    <row r="363" spans="1:9" x14ac:dyDescent="0.25">
      <c r="A363" s="8" t="s">
        <v>16</v>
      </c>
      <c r="B363" s="4">
        <v>42333.314583333333</v>
      </c>
      <c r="C363" s="1">
        <v>763210</v>
      </c>
      <c r="D363">
        <f>(B363-B349)*1440</f>
        <v>7115.999999998603</v>
      </c>
      <c r="E363" s="6">
        <f>C363-C349</f>
        <v>7550</v>
      </c>
      <c r="F363" s="7">
        <f>E363/D363</f>
        <v>1.0609893198428164</v>
      </c>
      <c r="I363" s="6"/>
    </row>
    <row r="364" spans="1:9" x14ac:dyDescent="0.25">
      <c r="A364" t="s">
        <v>17</v>
      </c>
      <c r="B364" s="4">
        <v>42331.357638888891</v>
      </c>
      <c r="C364" s="1">
        <v>948210</v>
      </c>
    </row>
    <row r="365" spans="1:9" x14ac:dyDescent="0.25">
      <c r="A365" t="s">
        <v>17</v>
      </c>
      <c r="B365" s="4">
        <v>42333.31527777778</v>
      </c>
      <c r="C365" s="1">
        <v>958440</v>
      </c>
      <c r="D365">
        <f>(B365-B352)*1440</f>
        <v>7115.0000000058208</v>
      </c>
      <c r="E365" s="6">
        <f>C365-C352</f>
        <v>19372</v>
      </c>
      <c r="F365" s="7">
        <f>E365/D365</f>
        <v>2.7226985242423263</v>
      </c>
      <c r="I365" s="6"/>
    </row>
    <row r="366" spans="1:9" x14ac:dyDescent="0.25">
      <c r="A366" s="8" t="s">
        <v>18</v>
      </c>
      <c r="B366" s="4">
        <v>42331.361805555556</v>
      </c>
      <c r="C366" s="1">
        <v>755280</v>
      </c>
    </row>
    <row r="367" spans="1:9" x14ac:dyDescent="0.25">
      <c r="A367" s="8" t="s">
        <v>18</v>
      </c>
      <c r="B367" s="4">
        <v>42333.317361111112</v>
      </c>
      <c r="C367" s="1">
        <v>760140</v>
      </c>
      <c r="D367">
        <f>(B367-B355)*1440</f>
        <v>7118.0000000051223</v>
      </c>
      <c r="E367" s="6">
        <f>C367-C355</f>
        <v>10564</v>
      </c>
      <c r="F367" s="7">
        <f>E367/D367</f>
        <v>1.4841247541433547</v>
      </c>
      <c r="I367" s="6"/>
    </row>
    <row r="368" spans="1:9" x14ac:dyDescent="0.25">
      <c r="A368" t="s">
        <v>19</v>
      </c>
      <c r="B368" s="4">
        <v>42331.362500000003</v>
      </c>
      <c r="C368" s="1">
        <v>955200</v>
      </c>
    </row>
    <row r="369" spans="1:9" x14ac:dyDescent="0.25">
      <c r="A369" t="s">
        <v>19</v>
      </c>
      <c r="B369" s="4">
        <v>42333.318749999999</v>
      </c>
      <c r="C369" s="1">
        <v>965410</v>
      </c>
      <c r="D369">
        <f>(B369-B358)*1440</f>
        <v>7118.9999999979045</v>
      </c>
      <c r="E369" s="6">
        <f>C369-C358</f>
        <v>22020</v>
      </c>
      <c r="F369" s="7">
        <f>E369/D369</f>
        <v>3.0931310577337383</v>
      </c>
      <c r="I369" s="6"/>
    </row>
    <row r="370" spans="1:9" x14ac:dyDescent="0.25">
      <c r="E370" s="20">
        <f>E369+E367+E365+E363</f>
        <v>59506</v>
      </c>
      <c r="F370" s="21">
        <f>SUM(F362:F369)</f>
        <v>8.3609436559622345</v>
      </c>
      <c r="H370" s="9">
        <f>B362</f>
        <v>42331.348611111112</v>
      </c>
      <c r="I370" s="47">
        <f>E370+I359</f>
        <v>1936955</v>
      </c>
    </row>
    <row r="371" spans="1:9" x14ac:dyDescent="0.25">
      <c r="A371" s="284" t="s">
        <v>55</v>
      </c>
      <c r="B371" s="284"/>
      <c r="C371" s="284"/>
      <c r="D371" s="284"/>
      <c r="E371" s="284"/>
      <c r="F371" s="284"/>
    </row>
    <row r="372" spans="1:9" x14ac:dyDescent="0.25">
      <c r="A372" t="s">
        <v>7</v>
      </c>
      <c r="B372" t="s">
        <v>10</v>
      </c>
      <c r="C372" t="s">
        <v>11</v>
      </c>
      <c r="D372" t="s">
        <v>9</v>
      </c>
      <c r="E372" t="s">
        <v>31</v>
      </c>
      <c r="F372" t="s">
        <v>32</v>
      </c>
    </row>
    <row r="373" spans="1:9" x14ac:dyDescent="0.25">
      <c r="A373" s="8" t="s">
        <v>16</v>
      </c>
      <c r="B373" s="4">
        <v>42338.527777777781</v>
      </c>
      <c r="C373" s="1">
        <v>772610</v>
      </c>
    </row>
    <row r="374" spans="1:9" x14ac:dyDescent="0.25">
      <c r="A374" s="8" t="s">
        <v>16</v>
      </c>
      <c r="B374" s="4">
        <v>42342.560416666667</v>
      </c>
      <c r="C374" s="1">
        <v>777530</v>
      </c>
      <c r="D374">
        <f>(B374-B363)*1440</f>
        <v>13314.000000001397</v>
      </c>
      <c r="E374" s="6">
        <f>C374-C363</f>
        <v>14320</v>
      </c>
      <c r="F374" s="7">
        <f>E374/D374</f>
        <v>1.0755595613638649</v>
      </c>
      <c r="I374" s="6"/>
    </row>
    <row r="375" spans="1:9" x14ac:dyDescent="0.25">
      <c r="A375" t="s">
        <v>17</v>
      </c>
      <c r="B375" s="4">
        <v>42338.527777777781</v>
      </c>
      <c r="C375" s="1">
        <v>977610</v>
      </c>
      <c r="E375" s="6"/>
      <c r="F375" s="7"/>
      <c r="I375" s="6"/>
    </row>
    <row r="376" spans="1:9" x14ac:dyDescent="0.25">
      <c r="A376" t="s">
        <v>17</v>
      </c>
      <c r="B376" s="4">
        <v>42342.563888888886</v>
      </c>
      <c r="C376" s="1">
        <v>992920</v>
      </c>
      <c r="D376">
        <f>(B376-B365)*1440</f>
        <v>13317.999999993481</v>
      </c>
      <c r="E376" s="6">
        <f>C376-C365</f>
        <v>34480</v>
      </c>
      <c r="F376" s="7">
        <f t="shared" ref="F376" si="0">E376/D376</f>
        <v>2.5889773239237783</v>
      </c>
      <c r="I376" s="6"/>
    </row>
    <row r="377" spans="1:9" x14ac:dyDescent="0.25">
      <c r="A377" s="8" t="s">
        <v>18</v>
      </c>
      <c r="B377" s="4">
        <v>42338.527777777781</v>
      </c>
      <c r="C377" s="1">
        <v>769190</v>
      </c>
      <c r="E377" s="6"/>
      <c r="F377" s="7"/>
      <c r="I377" s="6"/>
    </row>
    <row r="378" spans="1:9" x14ac:dyDescent="0.25">
      <c r="A378" s="8" t="s">
        <v>18</v>
      </c>
      <c r="B378" s="4">
        <v>42342.565972222219</v>
      </c>
      <c r="C378" s="1">
        <v>775400</v>
      </c>
      <c r="D378">
        <f>(B378-B367)*1440</f>
        <v>13317.999999993481</v>
      </c>
      <c r="E378" s="6">
        <f>C378-C367</f>
        <v>15260</v>
      </c>
      <c r="F378" s="7">
        <f t="shared" ref="F378" si="1">E378/D378</f>
        <v>1.1458176903444564</v>
      </c>
      <c r="I378" s="6"/>
    </row>
    <row r="379" spans="1:9" x14ac:dyDescent="0.25">
      <c r="A379" t="s">
        <v>19</v>
      </c>
      <c r="B379" s="4">
        <v>42338.527777777781</v>
      </c>
      <c r="C379" s="1">
        <v>984450</v>
      </c>
      <c r="E379" s="6"/>
      <c r="F379" s="7"/>
      <c r="I379" s="6"/>
    </row>
    <row r="380" spans="1:9" x14ac:dyDescent="0.25">
      <c r="A380" t="s">
        <v>19</v>
      </c>
      <c r="B380" s="4">
        <v>42342.567361111112</v>
      </c>
      <c r="C380" s="1">
        <v>997450</v>
      </c>
      <c r="D380">
        <f>(B380-B369)*1440</f>
        <v>13318.000000003958</v>
      </c>
      <c r="E380" s="6">
        <f>C380-C369</f>
        <v>32040</v>
      </c>
      <c r="F380" s="7">
        <f t="shared" ref="F380" si="2">E380/D380</f>
        <v>2.4057666316256552</v>
      </c>
      <c r="I380" s="6"/>
    </row>
    <row r="381" spans="1:9" x14ac:dyDescent="0.25">
      <c r="E381" s="20">
        <f>E380+E378+E376+E374</f>
        <v>96100</v>
      </c>
      <c r="F381" s="21">
        <f>SUM(F373:F380)</f>
        <v>7.2161212072577552</v>
      </c>
      <c r="H381" s="9">
        <f>B373</f>
        <v>42338.527777777781</v>
      </c>
      <c r="I381" s="47">
        <f>E381+I370</f>
        <v>2033055</v>
      </c>
    </row>
    <row r="382" spans="1:9" x14ac:dyDescent="0.25">
      <c r="A382" s="284" t="s">
        <v>56</v>
      </c>
      <c r="B382" s="284"/>
      <c r="C382" s="284"/>
      <c r="D382" s="284"/>
      <c r="E382" s="284"/>
      <c r="F382" s="284"/>
    </row>
    <row r="383" spans="1:9" x14ac:dyDescent="0.25">
      <c r="A383" t="s">
        <v>7</v>
      </c>
      <c r="B383" t="s">
        <v>10</v>
      </c>
      <c r="C383" t="s">
        <v>11</v>
      </c>
      <c r="D383" t="s">
        <v>9</v>
      </c>
      <c r="E383" t="s">
        <v>31</v>
      </c>
      <c r="F383" t="s">
        <v>32</v>
      </c>
    </row>
    <row r="384" spans="1:9" x14ac:dyDescent="0.25">
      <c r="A384" s="8" t="s">
        <v>16</v>
      </c>
      <c r="B384" s="4">
        <v>42345.645833333336</v>
      </c>
      <c r="C384" s="1">
        <v>784130</v>
      </c>
    </row>
    <row r="385" spans="1:9" x14ac:dyDescent="0.25">
      <c r="A385" s="8" t="s">
        <v>16</v>
      </c>
      <c r="B385" s="4">
        <v>42347.549305555556</v>
      </c>
      <c r="C385" s="1">
        <v>789360</v>
      </c>
    </row>
    <row r="386" spans="1:9" x14ac:dyDescent="0.25">
      <c r="A386" s="8" t="s">
        <v>16</v>
      </c>
      <c r="B386" s="4">
        <v>42349.470833333333</v>
      </c>
      <c r="C386" s="1">
        <v>793690</v>
      </c>
      <c r="D386">
        <f>(B386-B374)*1440</f>
        <v>9950.999999998603</v>
      </c>
      <c r="E386" s="6">
        <f>C386-C374</f>
        <v>16160</v>
      </c>
      <c r="F386" s="7">
        <f>E386/D386</f>
        <v>1.6239573912171912</v>
      </c>
      <c r="I386" s="6"/>
    </row>
    <row r="387" spans="1:9" x14ac:dyDescent="0.25">
      <c r="A387" t="s">
        <v>17</v>
      </c>
      <c r="B387" s="4">
        <v>42345.645833333336</v>
      </c>
      <c r="C387" s="1">
        <v>1005130</v>
      </c>
    </row>
    <row r="388" spans="1:9" x14ac:dyDescent="0.25">
      <c r="A388" t="s">
        <v>17</v>
      </c>
      <c r="B388" s="4">
        <v>42347.552777777775</v>
      </c>
      <c r="C388" s="1">
        <v>1015450</v>
      </c>
    </row>
    <row r="389" spans="1:9" x14ac:dyDescent="0.25">
      <c r="A389" t="s">
        <v>17</v>
      </c>
      <c r="B389" s="4">
        <v>42349.473611111112</v>
      </c>
      <c r="C389" s="1">
        <v>1023450</v>
      </c>
      <c r="D389">
        <f>(B389-B376)*1440</f>
        <v>9950.0000000058208</v>
      </c>
      <c r="E389" s="6">
        <f>C389-C376</f>
        <v>30530</v>
      </c>
      <c r="F389" s="7">
        <f>E389/D389</f>
        <v>3.0683417085409186</v>
      </c>
      <c r="I389" s="6"/>
    </row>
    <row r="390" spans="1:9" ht="15.75" customHeight="1" x14ac:dyDescent="0.25">
      <c r="A390" s="8" t="s">
        <v>18</v>
      </c>
      <c r="B390" s="4">
        <v>42345.646527777775</v>
      </c>
      <c r="C390" s="1">
        <v>782440</v>
      </c>
    </row>
    <row r="391" spans="1:9" x14ac:dyDescent="0.25">
      <c r="A391" s="8" t="s">
        <v>18</v>
      </c>
      <c r="B391" s="4">
        <v>42347.55</v>
      </c>
      <c r="C391" s="1">
        <v>787790</v>
      </c>
    </row>
    <row r="392" spans="1:9" x14ac:dyDescent="0.25">
      <c r="A392" s="8" t="s">
        <v>18</v>
      </c>
      <c r="B392" s="4">
        <v>42349.474999999999</v>
      </c>
      <c r="C392" s="1">
        <v>792550</v>
      </c>
      <c r="D392">
        <f>(B392-B378)*1440</f>
        <v>9949.0000000025611</v>
      </c>
      <c r="E392" s="6">
        <f>C392-C378</f>
        <v>17150</v>
      </c>
      <c r="F392" s="7">
        <f>E392/D392</f>
        <v>1.7237913358122008</v>
      </c>
      <c r="I392" s="6"/>
    </row>
    <row r="393" spans="1:9" x14ac:dyDescent="0.25">
      <c r="A393" t="s">
        <v>19</v>
      </c>
      <c r="B393" s="4">
        <v>42345.646527777775</v>
      </c>
      <c r="C393" s="1">
        <v>1012070</v>
      </c>
    </row>
    <row r="394" spans="1:9" x14ac:dyDescent="0.25">
      <c r="A394" t="s">
        <v>19</v>
      </c>
      <c r="B394" s="4">
        <v>42347.551388888889</v>
      </c>
      <c r="C394" s="1">
        <v>1023200</v>
      </c>
    </row>
    <row r="395" spans="1:9" x14ac:dyDescent="0.25">
      <c r="A395" t="s">
        <v>19</v>
      </c>
      <c r="B395" s="4">
        <v>42349.476388888892</v>
      </c>
      <c r="C395" s="1">
        <v>1033280</v>
      </c>
      <c r="D395">
        <f>(B395-B380)*1440</f>
        <v>9949.0000000025611</v>
      </c>
      <c r="E395" s="6">
        <f>C395-C380</f>
        <v>35830</v>
      </c>
      <c r="F395" s="7">
        <f>E395/D395</f>
        <v>3.6013669715540031</v>
      </c>
      <c r="H395" s="9"/>
      <c r="I395" s="6"/>
    </row>
    <row r="396" spans="1:9" x14ac:dyDescent="0.25">
      <c r="E396" s="20">
        <f>E395+E392+E389+E386</f>
        <v>99670</v>
      </c>
      <c r="F396" s="21">
        <f>SUM(F386:F395)</f>
        <v>10.017457407124313</v>
      </c>
      <c r="H396" s="9">
        <f>B384</f>
        <v>42345.645833333336</v>
      </c>
      <c r="I396" s="47">
        <f>E396+I381</f>
        <v>2132725</v>
      </c>
    </row>
    <row r="397" spans="1:9" x14ac:dyDescent="0.25">
      <c r="A397" s="284" t="s">
        <v>57</v>
      </c>
      <c r="B397" s="284"/>
      <c r="C397" s="284"/>
      <c r="D397" s="284"/>
      <c r="E397" s="284"/>
      <c r="F397" s="284"/>
    </row>
    <row r="398" spans="1:9" x14ac:dyDescent="0.25">
      <c r="A398" t="s">
        <v>7</v>
      </c>
      <c r="B398" t="s">
        <v>10</v>
      </c>
      <c r="C398" t="s">
        <v>11</v>
      </c>
      <c r="D398" t="s">
        <v>9</v>
      </c>
      <c r="E398" t="s">
        <v>31</v>
      </c>
      <c r="F398" t="s">
        <v>32</v>
      </c>
    </row>
    <row r="399" spans="1:9" x14ac:dyDescent="0.25">
      <c r="A399" s="8" t="s">
        <v>16</v>
      </c>
      <c r="B399" s="4">
        <v>42352.334027777775</v>
      </c>
      <c r="C399" s="1">
        <v>800810</v>
      </c>
    </row>
    <row r="400" spans="1:9" x14ac:dyDescent="0.25">
      <c r="A400" s="8" t="s">
        <v>16</v>
      </c>
      <c r="B400" s="4">
        <v>42354.31527777778</v>
      </c>
      <c r="C400" s="1">
        <v>805120</v>
      </c>
    </row>
    <row r="401" spans="1:9" x14ac:dyDescent="0.25">
      <c r="A401" s="8" t="s">
        <v>16</v>
      </c>
      <c r="B401" s="4">
        <v>42356.318055555559</v>
      </c>
      <c r="C401" s="1">
        <v>810570</v>
      </c>
      <c r="D401">
        <f>(B401-B386)*1440</f>
        <v>9860.0000000058208</v>
      </c>
      <c r="E401" s="6">
        <f>C401-C386</f>
        <v>16880</v>
      </c>
      <c r="F401" s="7">
        <f>E401/D401</f>
        <v>1.7119675456379346</v>
      </c>
      <c r="I401" s="6"/>
    </row>
    <row r="402" spans="1:9" x14ac:dyDescent="0.25">
      <c r="A402" t="s">
        <v>17</v>
      </c>
      <c r="B402" s="4">
        <v>42352.337500000001</v>
      </c>
      <c r="C402" s="1">
        <v>1036200</v>
      </c>
    </row>
    <row r="403" spans="1:9" x14ac:dyDescent="0.25">
      <c r="A403" t="s">
        <v>17</v>
      </c>
      <c r="B403" s="4">
        <v>42354.313888888886</v>
      </c>
      <c r="C403" s="1">
        <v>1044630</v>
      </c>
    </row>
    <row r="404" spans="1:9" x14ac:dyDescent="0.25">
      <c r="A404" t="s">
        <v>17</v>
      </c>
      <c r="B404" s="4">
        <v>42356.320138888892</v>
      </c>
      <c r="C404" s="1">
        <v>1055160</v>
      </c>
      <c r="D404">
        <f>(B404-B389)*1440</f>
        <v>9859.0000000025611</v>
      </c>
      <c r="E404" s="6">
        <f>C404-C389</f>
        <v>31710</v>
      </c>
      <c r="F404" s="7">
        <f>E404/D404</f>
        <v>3.2163505426505492</v>
      </c>
      <c r="I404" s="6"/>
    </row>
    <row r="405" spans="1:9" x14ac:dyDescent="0.25">
      <c r="A405" s="8" t="s">
        <v>18</v>
      </c>
      <c r="B405" s="4">
        <v>42352.338888888888</v>
      </c>
      <c r="C405" s="1">
        <v>799420</v>
      </c>
    </row>
    <row r="406" spans="1:9" x14ac:dyDescent="0.25">
      <c r="A406" s="8" t="s">
        <v>18</v>
      </c>
      <c r="B406" s="4">
        <v>42354.319444444445</v>
      </c>
      <c r="C406" s="1">
        <v>803840</v>
      </c>
    </row>
    <row r="407" spans="1:9" x14ac:dyDescent="0.25">
      <c r="A407" s="8" t="s">
        <v>18</v>
      </c>
      <c r="B407" s="4">
        <v>42356.324999999997</v>
      </c>
      <c r="C407" s="1">
        <v>809400</v>
      </c>
      <c r="D407">
        <f>(B407-B392)*1440</f>
        <v>9863.9999999979045</v>
      </c>
      <c r="E407" s="6">
        <f>C407-C392</f>
        <v>16850</v>
      </c>
      <c r="F407" s="7">
        <f>E407/D407</f>
        <v>1.7082319545826825</v>
      </c>
      <c r="I407" s="6"/>
    </row>
    <row r="408" spans="1:9" x14ac:dyDescent="0.25">
      <c r="A408" t="s">
        <v>19</v>
      </c>
      <c r="B408" s="4">
        <v>42352.340277777781</v>
      </c>
      <c r="C408" s="1">
        <v>1047930</v>
      </c>
    </row>
    <row r="409" spans="1:9" x14ac:dyDescent="0.25">
      <c r="A409" t="s">
        <v>19</v>
      </c>
      <c r="B409" s="4">
        <v>42354.320833333331</v>
      </c>
      <c r="C409" s="1">
        <v>1058040</v>
      </c>
    </row>
    <row r="410" spans="1:9" x14ac:dyDescent="0.25">
      <c r="A410" t="s">
        <v>19</v>
      </c>
      <c r="B410" s="4">
        <v>42356.323611111111</v>
      </c>
      <c r="C410" s="1">
        <v>1069690</v>
      </c>
      <c r="D410">
        <f>(B410-B395)*1440</f>
        <v>9859.9999999953434</v>
      </c>
      <c r="E410" s="6">
        <f>C410-C395</f>
        <v>36410</v>
      </c>
      <c r="F410" s="7">
        <f>E410/D410</f>
        <v>3.6926977687644214</v>
      </c>
      <c r="H410" s="9"/>
      <c r="I410" s="6"/>
    </row>
    <row r="411" spans="1:9" x14ac:dyDescent="0.25">
      <c r="E411" s="20">
        <f>E410+E407+E404+E401</f>
        <v>101850</v>
      </c>
      <c r="F411" s="21">
        <f>SUM(F401:F410)</f>
        <v>10.329247811635588</v>
      </c>
      <c r="H411" s="9">
        <f>B399</f>
        <v>42352.334027777775</v>
      </c>
      <c r="I411" s="47">
        <f>E411+I396</f>
        <v>2234575</v>
      </c>
    </row>
    <row r="412" spans="1:9" x14ac:dyDescent="0.25">
      <c r="A412" s="284" t="s">
        <v>58</v>
      </c>
      <c r="B412" s="284"/>
      <c r="C412" s="284"/>
      <c r="D412" s="284"/>
      <c r="E412" s="284"/>
      <c r="F412" s="284"/>
    </row>
    <row r="413" spans="1:9" x14ac:dyDescent="0.25">
      <c r="A413" t="s">
        <v>7</v>
      </c>
      <c r="B413" t="s">
        <v>10</v>
      </c>
      <c r="C413" t="s">
        <v>11</v>
      </c>
      <c r="D413" t="s">
        <v>9</v>
      </c>
      <c r="E413" t="s">
        <v>31</v>
      </c>
      <c r="F413" t="s">
        <v>32</v>
      </c>
    </row>
    <row r="414" spans="1:9" x14ac:dyDescent="0.25">
      <c r="A414" s="8" t="s">
        <v>16</v>
      </c>
      <c r="B414" s="4">
        <v>42359.444444444445</v>
      </c>
      <c r="C414" s="1">
        <v>818220</v>
      </c>
    </row>
    <row r="415" spans="1:9" x14ac:dyDescent="0.25">
      <c r="A415" s="8" t="s">
        <v>16</v>
      </c>
      <c r="B415" s="4">
        <v>42361.669444444444</v>
      </c>
      <c r="C415" s="1">
        <v>823370</v>
      </c>
      <c r="D415">
        <f>(B415-B401)*1440</f>
        <v>7705.9999999939464</v>
      </c>
      <c r="E415" s="6">
        <f>C415-C401</f>
        <v>12800</v>
      </c>
      <c r="F415" s="7">
        <f>E415/D415</f>
        <v>1.6610433428510323</v>
      </c>
      <c r="I415" s="6"/>
    </row>
    <row r="416" spans="1:9" x14ac:dyDescent="0.25">
      <c r="A416" t="s">
        <v>17</v>
      </c>
      <c r="B416" s="4">
        <v>42359.445833333331</v>
      </c>
      <c r="C416" s="1">
        <v>1068540</v>
      </c>
      <c r="E416" s="6"/>
      <c r="F416" s="7"/>
      <c r="I416" s="6"/>
    </row>
    <row r="417" spans="1:9" x14ac:dyDescent="0.25">
      <c r="A417" t="s">
        <v>17</v>
      </c>
      <c r="B417" s="4">
        <v>42361.67083333333</v>
      </c>
      <c r="C417" s="1">
        <v>1077590</v>
      </c>
      <c r="D417">
        <f>(B417-B404)*1440</f>
        <v>7704.9999999906868</v>
      </c>
      <c r="E417" s="6">
        <f>C417-C404</f>
        <v>22430</v>
      </c>
      <c r="F417" s="7">
        <f t="shared" ref="F417" si="3">E417/D417</f>
        <v>2.9110966904642583</v>
      </c>
      <c r="I417" s="6"/>
    </row>
    <row r="418" spans="1:9" x14ac:dyDescent="0.25">
      <c r="A418" s="8" t="s">
        <v>18</v>
      </c>
      <c r="B418" s="4">
        <v>42359.447222222225</v>
      </c>
      <c r="C418" s="1">
        <v>816170</v>
      </c>
      <c r="E418" s="6"/>
      <c r="F418" s="7"/>
      <c r="I418" s="6"/>
    </row>
    <row r="419" spans="1:9" x14ac:dyDescent="0.25">
      <c r="A419" s="8" t="s">
        <v>18</v>
      </c>
      <c r="B419" s="4">
        <v>42361.672222222223</v>
      </c>
      <c r="C419" s="1">
        <v>821200</v>
      </c>
      <c r="D419">
        <f>(B419-B407)*1440</f>
        <v>7700.0000000058208</v>
      </c>
      <c r="E419" s="6">
        <f>C419-C407</f>
        <v>11800</v>
      </c>
      <c r="F419" s="7">
        <f t="shared" ref="F419" si="4">E419/D419</f>
        <v>1.5324675324663739</v>
      </c>
      <c r="I419" s="6"/>
    </row>
    <row r="420" spans="1:9" x14ac:dyDescent="0.25">
      <c r="A420" t="s">
        <v>19</v>
      </c>
      <c r="B420" s="4">
        <v>42359.45208333333</v>
      </c>
      <c r="C420" s="1">
        <v>1085140</v>
      </c>
      <c r="E420" s="6"/>
      <c r="F420" s="7"/>
      <c r="I420" s="6"/>
    </row>
    <row r="421" spans="1:9" x14ac:dyDescent="0.25">
      <c r="A421" t="s">
        <v>19</v>
      </c>
      <c r="B421" s="4">
        <v>42361.673611111109</v>
      </c>
      <c r="C421" s="1">
        <v>1096780</v>
      </c>
      <c r="D421">
        <f>(B421-B410)*1440</f>
        <v>7703.9999999979045</v>
      </c>
      <c r="E421" s="6">
        <f>C421-C410</f>
        <v>27090</v>
      </c>
      <c r="F421" s="7">
        <f t="shared" ref="F421" si="5">E421/D421</f>
        <v>3.5163551401878723</v>
      </c>
      <c r="I421" s="6"/>
    </row>
    <row r="422" spans="1:9" x14ac:dyDescent="0.25">
      <c r="E422" s="20">
        <f>E421+E419+E417+E415</f>
        <v>74120</v>
      </c>
      <c r="F422" s="21">
        <f>SUM(F415:F421)</f>
        <v>9.6209627059695375</v>
      </c>
      <c r="H422" s="9">
        <f>B414</f>
        <v>42359.444444444445</v>
      </c>
      <c r="I422" s="47">
        <f>E422+I411</f>
        <v>2308695</v>
      </c>
    </row>
    <row r="423" spans="1:9" x14ac:dyDescent="0.25">
      <c r="A423" s="284" t="s">
        <v>59</v>
      </c>
      <c r="B423" s="284"/>
      <c r="C423" s="284"/>
      <c r="D423" s="284"/>
      <c r="E423" s="284"/>
      <c r="F423" s="284"/>
    </row>
    <row r="424" spans="1:9" x14ac:dyDescent="0.25">
      <c r="A424" t="s">
        <v>7</v>
      </c>
      <c r="B424" t="s">
        <v>10</v>
      </c>
      <c r="C424" t="s">
        <v>11</v>
      </c>
      <c r="D424" t="s">
        <v>9</v>
      </c>
      <c r="E424" t="s">
        <v>31</v>
      </c>
      <c r="F424" t="s">
        <v>32</v>
      </c>
    </row>
    <row r="425" spans="1:9" x14ac:dyDescent="0.25">
      <c r="A425" s="8" t="s">
        <v>16</v>
      </c>
      <c r="B425" s="4">
        <v>42366.636805555558</v>
      </c>
      <c r="C425" s="1">
        <v>833920</v>
      </c>
    </row>
    <row r="426" spans="1:9" x14ac:dyDescent="0.25">
      <c r="A426" s="8" t="s">
        <v>16</v>
      </c>
      <c r="B426" s="4">
        <v>42368.425694444442</v>
      </c>
      <c r="C426" s="1">
        <v>837270</v>
      </c>
      <c r="D426">
        <f>(B426-B415)*1440</f>
        <v>9728.9999999979045</v>
      </c>
      <c r="E426" s="6">
        <f>C426-C415</f>
        <v>13900</v>
      </c>
      <c r="F426" s="7">
        <f>E426/D426</f>
        <v>1.4287182649812924</v>
      </c>
      <c r="I426" s="6"/>
    </row>
    <row r="427" spans="1:9" x14ac:dyDescent="0.25">
      <c r="A427" t="s">
        <v>17</v>
      </c>
      <c r="B427" s="4">
        <v>42366.638888888891</v>
      </c>
      <c r="C427" s="1">
        <v>1095240</v>
      </c>
      <c r="E427" s="6"/>
      <c r="F427" s="7"/>
      <c r="I427" s="6"/>
    </row>
    <row r="428" spans="1:9" x14ac:dyDescent="0.25">
      <c r="A428" t="s">
        <v>17</v>
      </c>
      <c r="B428" s="4">
        <v>42368.431250000001</v>
      </c>
      <c r="C428" s="1">
        <v>1102080</v>
      </c>
      <c r="D428">
        <f>(B428-B417)*1440</f>
        <v>9735.0000000069849</v>
      </c>
      <c r="E428" s="6">
        <f>C428-C417</f>
        <v>24490</v>
      </c>
      <c r="F428" s="7">
        <f t="shared" ref="F428" si="6">E428/D428</f>
        <v>2.5156651258328124</v>
      </c>
      <c r="I428" s="6"/>
    </row>
    <row r="429" spans="1:9" x14ac:dyDescent="0.25">
      <c r="A429" s="8" t="s">
        <v>18</v>
      </c>
      <c r="B429" s="4">
        <v>42366.640277777777</v>
      </c>
      <c r="C429" s="1">
        <v>831550</v>
      </c>
      <c r="E429" s="6"/>
      <c r="F429" s="7"/>
      <c r="I429" s="6"/>
    </row>
    <row r="430" spans="1:9" x14ac:dyDescent="0.25">
      <c r="A430" s="8" t="s">
        <v>18</v>
      </c>
      <c r="B430" s="4">
        <v>42368.433333333334</v>
      </c>
      <c r="C430" s="1">
        <v>834970</v>
      </c>
      <c r="D430">
        <f>(B430-B419)*1440</f>
        <v>9735.9999999997672</v>
      </c>
      <c r="E430" s="6">
        <f>C430-C419</f>
        <v>13770</v>
      </c>
      <c r="F430" s="7">
        <f t="shared" ref="F430" si="7">E430/D430</f>
        <v>1.4143385373870512</v>
      </c>
      <c r="I430" s="6"/>
    </row>
    <row r="431" spans="1:9" x14ac:dyDescent="0.25">
      <c r="A431" t="s">
        <v>19</v>
      </c>
      <c r="B431" s="4">
        <v>42366.642361111109</v>
      </c>
      <c r="C431" s="1">
        <v>1120520</v>
      </c>
      <c r="E431" s="6"/>
      <c r="F431" s="7"/>
      <c r="I431" s="6"/>
    </row>
    <row r="432" spans="1:9" x14ac:dyDescent="0.25">
      <c r="A432" t="s">
        <v>19</v>
      </c>
      <c r="B432" s="4">
        <v>42368.435416666667</v>
      </c>
      <c r="C432" s="1">
        <v>1128730</v>
      </c>
      <c r="D432">
        <f>(B432-B421)*1440</f>
        <v>9737.0000000030268</v>
      </c>
      <c r="E432" s="6">
        <f>C432-C421</f>
        <v>31950</v>
      </c>
      <c r="F432" s="7">
        <f t="shared" ref="F432" si="8">E432/D432</f>
        <v>3.2812981411102053</v>
      </c>
      <c r="I432" s="6"/>
    </row>
    <row r="433" spans="1:9" x14ac:dyDescent="0.25">
      <c r="E433" s="20">
        <f>E432+E430+E428+E426</f>
        <v>84110</v>
      </c>
      <c r="F433" s="21">
        <f>SUM(F426:F432)</f>
        <v>8.6400200693113618</v>
      </c>
      <c r="H433" s="9">
        <f>B425</f>
        <v>42366.636805555558</v>
      </c>
      <c r="I433" s="47">
        <f>E433+I422</f>
        <v>2392805</v>
      </c>
    </row>
    <row r="436" spans="1:9" x14ac:dyDescent="0.25">
      <c r="A436" s="285" t="s">
        <v>16</v>
      </c>
      <c r="B436" s="27"/>
      <c r="C436" s="28" t="s">
        <v>61</v>
      </c>
      <c r="D436" s="29">
        <f>(B426-B230)*1440</f>
        <v>131169.0000000014</v>
      </c>
      <c r="H436" s="19"/>
    </row>
    <row r="437" spans="1:9" x14ac:dyDescent="0.25">
      <c r="A437" s="286"/>
      <c r="B437" s="30"/>
      <c r="C437" s="31" t="s">
        <v>62</v>
      </c>
      <c r="D437" s="32">
        <f>E426+E415+E401+E386+E374+E363+E349+E334+E319+E304+E292+E278+E260</f>
        <v>195850</v>
      </c>
      <c r="H437" s="19"/>
    </row>
    <row r="438" spans="1:9" x14ac:dyDescent="0.25">
      <c r="A438" s="287"/>
      <c r="B438" s="33"/>
      <c r="C438" s="34" t="s">
        <v>63</v>
      </c>
      <c r="D438" s="35">
        <f>D437/D436</f>
        <v>1.4931119395588737</v>
      </c>
      <c r="H438" s="19"/>
    </row>
    <row r="439" spans="1:9" x14ac:dyDescent="0.25">
      <c r="A439" s="285" t="s">
        <v>17</v>
      </c>
      <c r="B439" s="27"/>
      <c r="C439" s="28" t="s">
        <v>61</v>
      </c>
      <c r="D439" s="29">
        <f>(B428-B232)*1440</f>
        <v>131169.0000000014</v>
      </c>
      <c r="H439" s="19"/>
    </row>
    <row r="440" spans="1:9" x14ac:dyDescent="0.25">
      <c r="A440" s="286"/>
      <c r="B440" s="30"/>
      <c r="C440" s="31" t="s">
        <v>62</v>
      </c>
      <c r="D440" s="32">
        <f>E428+E417+E404+E389+E376+E365+E352+E337+E322+E307+E294+E281+E264</f>
        <v>383010</v>
      </c>
      <c r="H440" s="19"/>
    </row>
    <row r="441" spans="1:9" x14ac:dyDescent="0.25">
      <c r="A441" s="287"/>
      <c r="B441" s="33"/>
      <c r="C441" s="34" t="s">
        <v>63</v>
      </c>
      <c r="D441" s="35">
        <f>D440/D439</f>
        <v>2.919973469341048</v>
      </c>
      <c r="H441" s="19"/>
    </row>
    <row r="442" spans="1:9" x14ac:dyDescent="0.25">
      <c r="A442" s="285" t="s">
        <v>18</v>
      </c>
      <c r="B442" s="27"/>
      <c r="C442" s="28" t="s">
        <v>61</v>
      </c>
      <c r="D442" s="29">
        <f>(B430-B234)*1440</f>
        <v>131169.0000000014</v>
      </c>
      <c r="H442" s="19"/>
    </row>
    <row r="443" spans="1:9" x14ac:dyDescent="0.25">
      <c r="A443" s="286"/>
      <c r="B443" s="30"/>
      <c r="C443" s="31" t="s">
        <v>62</v>
      </c>
      <c r="D443" s="32">
        <f>E430+E419+E407+E392+E378+E367+E355+E340+E325+E310+E296+E284+E268</f>
        <v>203450</v>
      </c>
      <c r="H443" s="19"/>
    </row>
    <row r="444" spans="1:9" x14ac:dyDescent="0.25">
      <c r="A444" s="287"/>
      <c r="B444" s="33"/>
      <c r="C444" s="34" t="s">
        <v>63</v>
      </c>
      <c r="D444" s="35">
        <f>D443/D442</f>
        <v>1.5510524590413728</v>
      </c>
      <c r="H444" s="19"/>
    </row>
    <row r="445" spans="1:9" x14ac:dyDescent="0.25">
      <c r="A445" s="285" t="s">
        <v>19</v>
      </c>
      <c r="B445" s="27"/>
      <c r="C445" s="28" t="s">
        <v>61</v>
      </c>
      <c r="D445" s="29">
        <f>(B432-B236)*1440</f>
        <v>131166.0000000021</v>
      </c>
      <c r="H445" s="19"/>
    </row>
    <row r="446" spans="1:9" x14ac:dyDescent="0.25">
      <c r="A446" s="286"/>
      <c r="B446" s="30"/>
      <c r="C446" s="31" t="s">
        <v>62</v>
      </c>
      <c r="D446" s="32">
        <f>E432+E421+E410+E395+E380+E369+E358+E343+E328+E313++E298+E287+E272</f>
        <v>404540</v>
      </c>
      <c r="H446" s="19"/>
    </row>
    <row r="447" spans="1:9" x14ac:dyDescent="0.25">
      <c r="A447" s="287"/>
      <c r="B447" s="33"/>
      <c r="C447" s="34" t="s">
        <v>63</v>
      </c>
      <c r="D447" s="35">
        <f>D446/D445</f>
        <v>3.0841834011862339</v>
      </c>
      <c r="H447" s="19"/>
    </row>
    <row r="448" spans="1:9" x14ac:dyDescent="0.25">
      <c r="B448" s="36"/>
      <c r="C448" s="37" t="s">
        <v>68</v>
      </c>
      <c r="D448" s="52">
        <f>D438+D441+D444+D447</f>
        <v>9.0483212691275288</v>
      </c>
      <c r="H448" s="19">
        <f>H449-D449</f>
        <v>1205955</v>
      </c>
    </row>
    <row r="449" spans="1:9" x14ac:dyDescent="0.25">
      <c r="B449" s="36"/>
      <c r="C449" s="37" t="s">
        <v>69</v>
      </c>
      <c r="D449" s="48">
        <f>D446+D443+D440+D437</f>
        <v>1186850</v>
      </c>
      <c r="H449" s="50">
        <f>I433</f>
        <v>2392805</v>
      </c>
      <c r="I449" s="49" t="s">
        <v>72</v>
      </c>
    </row>
    <row r="451" spans="1:9" x14ac:dyDescent="0.25">
      <c r="A451" s="284" t="s">
        <v>86</v>
      </c>
      <c r="B451" s="284"/>
      <c r="C451" s="284"/>
      <c r="D451" s="284"/>
      <c r="E451" s="284"/>
      <c r="F451" s="284"/>
    </row>
    <row r="452" spans="1:9" x14ac:dyDescent="0.25">
      <c r="A452" t="s">
        <v>7</v>
      </c>
      <c r="B452" t="s">
        <v>10</v>
      </c>
      <c r="C452" t="s">
        <v>11</v>
      </c>
      <c r="D452" t="s">
        <v>9</v>
      </c>
      <c r="E452" t="s">
        <v>31</v>
      </c>
      <c r="F452" t="s">
        <v>32</v>
      </c>
    </row>
    <row r="453" spans="1:9" x14ac:dyDescent="0.25">
      <c r="A453" t="s">
        <v>16</v>
      </c>
      <c r="B453" s="4">
        <v>42373.343055555553</v>
      </c>
      <c r="C453" s="1">
        <v>848080</v>
      </c>
      <c r="D453">
        <f>(B453-B426)*1440</f>
        <v>7080.9999999997672</v>
      </c>
      <c r="E453" s="6">
        <f>(C453-C426)</f>
        <v>10810</v>
      </c>
      <c r="F453" s="7">
        <f>E453/D453</f>
        <v>1.5266205338229566</v>
      </c>
    </row>
    <row r="454" spans="1:9" x14ac:dyDescent="0.25">
      <c r="A454" t="s">
        <v>17</v>
      </c>
      <c r="B454" s="4">
        <v>42373.345138888886</v>
      </c>
      <c r="C454" s="1">
        <v>1120390</v>
      </c>
      <c r="D454">
        <f>(B454-B428)*1440</f>
        <v>7075.9999999939464</v>
      </c>
      <c r="E454" s="6">
        <f>(C454-C428)</f>
        <v>18310</v>
      </c>
      <c r="F454" s="7">
        <f t="shared" ref="F454:F456" si="9">E454/D454</f>
        <v>2.5876201243662611</v>
      </c>
    </row>
    <row r="455" spans="1:9" x14ac:dyDescent="0.25">
      <c r="A455" t="s">
        <v>18</v>
      </c>
      <c r="B455" s="4">
        <v>42373.347916666666</v>
      </c>
      <c r="C455" s="1">
        <v>845190</v>
      </c>
      <c r="D455">
        <f>(B455-B430)*1440</f>
        <v>7076.999999997206</v>
      </c>
      <c r="E455" s="6">
        <f>(C455-C430)</f>
        <v>10220</v>
      </c>
      <c r="F455" s="7">
        <f t="shared" si="9"/>
        <v>1.4441147378838539</v>
      </c>
    </row>
    <row r="456" spans="1:9" x14ac:dyDescent="0.25">
      <c r="A456" t="s">
        <v>19</v>
      </c>
      <c r="B456" s="4">
        <v>42373.349305555559</v>
      </c>
      <c r="C456" s="1">
        <v>1151290</v>
      </c>
      <c r="D456">
        <f>(B456-B432)*1440</f>
        <v>7076.0000000044238</v>
      </c>
      <c r="E456" s="6">
        <f>(C456-C432)</f>
        <v>22560</v>
      </c>
      <c r="F456" s="7">
        <f t="shared" si="9"/>
        <v>3.1882419445994765</v>
      </c>
    </row>
    <row r="457" spans="1:9" x14ac:dyDescent="0.25">
      <c r="E457" s="20">
        <f>E456+E455+E454+E453</f>
        <v>61900</v>
      </c>
      <c r="F457" s="21">
        <f>SUM(F450:F456)</f>
        <v>8.7465973406725475</v>
      </c>
      <c r="H457" s="4">
        <f>B453</f>
        <v>42373.343055555553</v>
      </c>
      <c r="I457" s="47">
        <f>E457+I433</f>
        <v>2454705</v>
      </c>
    </row>
    <row r="460" spans="1:9" x14ac:dyDescent="0.25">
      <c r="A460" s="284" t="s">
        <v>87</v>
      </c>
      <c r="B460" s="284"/>
      <c r="C460" s="284"/>
      <c r="D460" s="284"/>
      <c r="E460" s="284"/>
      <c r="F460" s="284"/>
    </row>
    <row r="461" spans="1:9" x14ac:dyDescent="0.25">
      <c r="A461" t="s">
        <v>7</v>
      </c>
      <c r="B461" t="s">
        <v>10</v>
      </c>
      <c r="C461" t="s">
        <v>11</v>
      </c>
      <c r="D461" t="s">
        <v>9</v>
      </c>
      <c r="E461" t="s">
        <v>31</v>
      </c>
      <c r="F461" t="s">
        <v>32</v>
      </c>
    </row>
    <row r="462" spans="1:9" x14ac:dyDescent="0.25">
      <c r="A462" t="s">
        <v>16</v>
      </c>
      <c r="B462" s="4">
        <v>42380.372916666667</v>
      </c>
      <c r="C462" s="1">
        <v>863610</v>
      </c>
    </row>
    <row r="463" spans="1:9" x14ac:dyDescent="0.25">
      <c r="A463" t="s">
        <v>16</v>
      </c>
      <c r="B463" s="4">
        <v>42382.369444444441</v>
      </c>
      <c r="C463" s="1">
        <v>868460</v>
      </c>
    </row>
    <row r="464" spans="1:9" x14ac:dyDescent="0.25">
      <c r="A464" t="s">
        <v>16</v>
      </c>
      <c r="B464" s="4">
        <v>42384.526388888888</v>
      </c>
      <c r="C464" s="1">
        <v>874160</v>
      </c>
      <c r="D464">
        <f>(B464-B453)*1440</f>
        <v>16104.000000001397</v>
      </c>
      <c r="E464" s="6">
        <f>C464-C453</f>
        <v>26080</v>
      </c>
      <c r="F464" s="7">
        <f>E464/D464</f>
        <v>1.6194734227519707</v>
      </c>
    </row>
    <row r="465" spans="1:9" x14ac:dyDescent="0.25">
      <c r="A465" t="s">
        <v>17</v>
      </c>
      <c r="B465" s="4">
        <v>42380.374305555553</v>
      </c>
      <c r="C465" s="1">
        <v>1146420</v>
      </c>
    </row>
    <row r="466" spans="1:9" x14ac:dyDescent="0.25">
      <c r="A466" t="s">
        <v>17</v>
      </c>
      <c r="B466" s="4">
        <v>42382.372916666667</v>
      </c>
      <c r="C466" s="1">
        <v>1155410</v>
      </c>
    </row>
    <row r="467" spans="1:9" x14ac:dyDescent="0.25">
      <c r="A467" t="s">
        <v>17</v>
      </c>
      <c r="B467" s="4">
        <v>42384.53125</v>
      </c>
      <c r="C467" s="1">
        <v>1166530</v>
      </c>
      <c r="D467">
        <f>(B467-B454)*1440</f>
        <v>16108.000000003958</v>
      </c>
      <c r="E467" s="6">
        <f>C467-C454</f>
        <v>46140</v>
      </c>
      <c r="F467" s="7">
        <f>E467/D467</f>
        <v>2.8644151974167285</v>
      </c>
    </row>
    <row r="468" spans="1:9" x14ac:dyDescent="0.25">
      <c r="A468" t="s">
        <v>18</v>
      </c>
      <c r="B468" s="4">
        <v>42380.37777777778</v>
      </c>
      <c r="C468" s="1">
        <v>860120</v>
      </c>
    </row>
    <row r="469" spans="1:9" x14ac:dyDescent="0.25">
      <c r="A469" t="s">
        <v>18</v>
      </c>
      <c r="B469" s="4">
        <v>42382.375</v>
      </c>
      <c r="C469" s="1">
        <v>865330</v>
      </c>
    </row>
    <row r="470" spans="1:9" x14ac:dyDescent="0.25">
      <c r="A470" t="s">
        <v>18</v>
      </c>
      <c r="B470" s="4">
        <v>42384.534722222219</v>
      </c>
      <c r="C470" s="1">
        <v>871670</v>
      </c>
      <c r="D470">
        <f>(B470-B455)*1440</f>
        <v>16108.99999999674</v>
      </c>
      <c r="E470" s="6">
        <f>C470-C455</f>
        <v>26480</v>
      </c>
      <c r="F470" s="7">
        <f>E470/D470</f>
        <v>1.6438016015895063</v>
      </c>
    </row>
    <row r="471" spans="1:9" x14ac:dyDescent="0.25">
      <c r="A471" t="s">
        <v>19</v>
      </c>
      <c r="B471" s="4">
        <v>42380.381249999999</v>
      </c>
      <c r="C471" s="1">
        <v>1183910</v>
      </c>
    </row>
    <row r="472" spans="1:9" x14ac:dyDescent="0.25">
      <c r="A472" t="s">
        <v>19</v>
      </c>
      <c r="B472" s="4">
        <v>42382.376388888886</v>
      </c>
      <c r="C472" s="1">
        <v>1193970</v>
      </c>
    </row>
    <row r="473" spans="1:9" x14ac:dyDescent="0.25">
      <c r="A473" t="s">
        <v>19</v>
      </c>
      <c r="B473" s="4">
        <v>42384.536805555559</v>
      </c>
      <c r="C473" s="1">
        <v>1205920</v>
      </c>
      <c r="D473">
        <f>(B473-B456)*1440</f>
        <v>16110</v>
      </c>
      <c r="E473" s="6">
        <f>C473-C456</f>
        <v>54630</v>
      </c>
      <c r="F473" s="7">
        <f>E473/D473</f>
        <v>3.3910614525139664</v>
      </c>
    </row>
    <row r="474" spans="1:9" x14ac:dyDescent="0.25">
      <c r="E474" s="20">
        <f>E473+E470+E467+E464</f>
        <v>153330</v>
      </c>
      <c r="F474" s="21">
        <f>SUM(F467:F473)</f>
        <v>7.8992782515202009</v>
      </c>
      <c r="H474" s="4">
        <f>B462</f>
        <v>42380.372916666667</v>
      </c>
      <c r="I474" s="47">
        <f>E474+I457</f>
        <v>2608035</v>
      </c>
    </row>
    <row r="476" spans="1:9" x14ac:dyDescent="0.25">
      <c r="A476" s="284" t="s">
        <v>88</v>
      </c>
      <c r="B476" s="284"/>
      <c r="C476" s="284"/>
      <c r="D476" s="284"/>
      <c r="E476" s="284"/>
      <c r="F476" s="284"/>
    </row>
    <row r="477" spans="1:9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9" x14ac:dyDescent="0.25">
      <c r="A478" t="s">
        <v>16</v>
      </c>
      <c r="B478" s="4">
        <v>42387.590277777781</v>
      </c>
      <c r="C478" s="1">
        <v>881920</v>
      </c>
    </row>
    <row r="479" spans="1:9" x14ac:dyDescent="0.25">
      <c r="A479" t="s">
        <v>16</v>
      </c>
      <c r="B479" s="4">
        <v>42389.37777777778</v>
      </c>
      <c r="C479" s="1">
        <v>887500</v>
      </c>
    </row>
    <row r="480" spans="1:9" x14ac:dyDescent="0.25">
      <c r="A480" t="s">
        <v>16</v>
      </c>
      <c r="B480" s="4">
        <v>42391.469444444447</v>
      </c>
      <c r="C480" s="1">
        <v>892910</v>
      </c>
      <c r="D480">
        <f>(B480-B464)*1440</f>
        <v>9998.0000000051223</v>
      </c>
      <c r="E480" s="6">
        <f>C480-C464</f>
        <v>18750</v>
      </c>
      <c r="F480" s="7">
        <f>E480/D480</f>
        <v>1.8753750750140421</v>
      </c>
    </row>
    <row r="481" spans="1:9" x14ac:dyDescent="0.25">
      <c r="A481" t="s">
        <v>17</v>
      </c>
      <c r="B481" s="4">
        <v>42387.59097222222</v>
      </c>
      <c r="C481" s="1">
        <v>1183130</v>
      </c>
    </row>
    <row r="482" spans="1:9" x14ac:dyDescent="0.25">
      <c r="A482" t="s">
        <v>17</v>
      </c>
      <c r="B482" s="4">
        <v>42389.381944444445</v>
      </c>
      <c r="C482" s="1">
        <v>1193050</v>
      </c>
    </row>
    <row r="483" spans="1:9" x14ac:dyDescent="0.25">
      <c r="A483" t="s">
        <v>17</v>
      </c>
      <c r="B483" s="4">
        <v>42391.472222222219</v>
      </c>
      <c r="C483" s="1">
        <v>1204100</v>
      </c>
      <c r="D483">
        <f>(B483-B467)*1440</f>
        <v>9994.9999999953434</v>
      </c>
      <c r="E483" s="6">
        <f>C483-C467</f>
        <v>37570</v>
      </c>
      <c r="F483" s="7">
        <f>E483/D483</f>
        <v>3.758879439721611</v>
      </c>
    </row>
    <row r="484" spans="1:9" x14ac:dyDescent="0.25">
      <c r="A484" t="s">
        <v>18</v>
      </c>
      <c r="B484" s="4">
        <v>42387.591666666667</v>
      </c>
      <c r="C484" s="1">
        <v>880740</v>
      </c>
    </row>
    <row r="485" spans="1:9" x14ac:dyDescent="0.25">
      <c r="A485" t="s">
        <v>18</v>
      </c>
      <c r="B485" s="4">
        <v>42389.385416666664</v>
      </c>
      <c r="C485" s="1">
        <v>886120</v>
      </c>
    </row>
    <row r="486" spans="1:9" x14ac:dyDescent="0.25">
      <c r="A486" t="s">
        <v>18</v>
      </c>
      <c r="B486" s="4">
        <v>42391.476388888892</v>
      </c>
      <c r="C486" s="65">
        <v>891930</v>
      </c>
      <c r="D486">
        <f>(B486-B470)*1440</f>
        <v>9996.0000000090804</v>
      </c>
      <c r="E486" s="6">
        <f>C486-C470</f>
        <v>20260</v>
      </c>
      <c r="F486" s="7">
        <f>E486/D486</f>
        <v>2.0268107242878748</v>
      </c>
    </row>
    <row r="487" spans="1:9" x14ac:dyDescent="0.25">
      <c r="A487" t="s">
        <v>19</v>
      </c>
      <c r="B487" s="4">
        <v>42387.592361111114</v>
      </c>
      <c r="C487" s="1">
        <v>1223260</v>
      </c>
    </row>
    <row r="488" spans="1:9" x14ac:dyDescent="0.25">
      <c r="A488" t="s">
        <v>19</v>
      </c>
      <c r="B488" s="4">
        <v>42389.38958333333</v>
      </c>
      <c r="C488" s="1">
        <v>1233550</v>
      </c>
    </row>
    <row r="489" spans="1:9" x14ac:dyDescent="0.25">
      <c r="A489" t="s">
        <v>19</v>
      </c>
      <c r="B489" s="4">
        <v>42391.479861111111</v>
      </c>
      <c r="C489" s="1">
        <v>1245050</v>
      </c>
      <c r="D489">
        <f>(B489-B473)*1440</f>
        <v>9997.9999999946449</v>
      </c>
      <c r="E489" s="6">
        <f>C489-C473</f>
        <v>39130</v>
      </c>
      <c r="F489" s="7">
        <f>E489/D489</f>
        <v>3.9137827565534065</v>
      </c>
    </row>
    <row r="490" spans="1:9" x14ac:dyDescent="0.25">
      <c r="E490" s="20">
        <f>E489+E486+E483+E480</f>
        <v>115710</v>
      </c>
      <c r="F490" s="21">
        <f>SUM(F483:F489)</f>
        <v>9.6994729205628918</v>
      </c>
      <c r="H490" s="4">
        <f>B478</f>
        <v>42387.590277777781</v>
      </c>
      <c r="I490" s="47">
        <f>E490+I474</f>
        <v>2723745</v>
      </c>
    </row>
    <row r="492" spans="1:9" x14ac:dyDescent="0.25">
      <c r="A492" s="284" t="s">
        <v>89</v>
      </c>
      <c r="B492" s="284"/>
      <c r="C492" s="284"/>
      <c r="D492" s="284"/>
      <c r="E492" s="284"/>
      <c r="F492" s="284"/>
    </row>
    <row r="493" spans="1:9" x14ac:dyDescent="0.25">
      <c r="A493" t="s">
        <v>7</v>
      </c>
      <c r="B493" t="s">
        <v>10</v>
      </c>
      <c r="C493" t="s">
        <v>11</v>
      </c>
      <c r="D493" t="s">
        <v>9</v>
      </c>
      <c r="E493" t="s">
        <v>31</v>
      </c>
      <c r="F493" t="s">
        <v>32</v>
      </c>
    </row>
    <row r="494" spans="1:9" x14ac:dyDescent="0.25">
      <c r="A494" t="s">
        <v>16</v>
      </c>
      <c r="B494" s="4">
        <v>42394.630555555559</v>
      </c>
      <c r="C494" s="1">
        <v>900130</v>
      </c>
    </row>
    <row r="495" spans="1:9" x14ac:dyDescent="0.25">
      <c r="A495" t="s">
        <v>16</v>
      </c>
      <c r="B495" s="4">
        <v>42398.373611111114</v>
      </c>
      <c r="C495" s="1">
        <v>905170</v>
      </c>
      <c r="D495">
        <f>(B495-B480)*1440</f>
        <v>9942.0000000006985</v>
      </c>
      <c r="E495" s="6">
        <f>C495-C480</f>
        <v>12260</v>
      </c>
      <c r="F495" s="7">
        <f>E495/D495</f>
        <v>1.2331522832427217</v>
      </c>
    </row>
    <row r="496" spans="1:9" x14ac:dyDescent="0.25">
      <c r="A496" t="s">
        <v>17</v>
      </c>
      <c r="B496" s="4">
        <v>42394.633333333331</v>
      </c>
      <c r="C496" s="1">
        <v>1218790</v>
      </c>
    </row>
    <row r="497" spans="1:9" x14ac:dyDescent="0.25">
      <c r="A497" t="s">
        <v>17</v>
      </c>
      <c r="B497" s="4">
        <v>42398.37777777778</v>
      </c>
      <c r="C497" s="1">
        <v>1227910</v>
      </c>
      <c r="D497">
        <f>(B497-B483)*1440</f>
        <v>9944.0000000072177</v>
      </c>
      <c r="E497" s="6">
        <f>C497-C483</f>
        <v>23810</v>
      </c>
      <c r="F497" s="7">
        <f>E497/D497</f>
        <v>2.3944086886547384</v>
      </c>
    </row>
    <row r="498" spans="1:9" x14ac:dyDescent="0.25">
      <c r="A498" t="s">
        <v>18</v>
      </c>
      <c r="B498" s="4">
        <v>42394.634722222225</v>
      </c>
      <c r="C498" s="1">
        <v>899860</v>
      </c>
    </row>
    <row r="499" spans="1:9" x14ac:dyDescent="0.25">
      <c r="A499" t="s">
        <v>18</v>
      </c>
      <c r="B499" s="4">
        <v>42398.381249999999</v>
      </c>
      <c r="C499" s="65">
        <v>905535</v>
      </c>
      <c r="D499">
        <f>(B499-B486)*1440</f>
        <v>9942.9999999934807</v>
      </c>
      <c r="E499" s="6">
        <f>C499-C486</f>
        <v>13605</v>
      </c>
      <c r="F499" s="7">
        <f>E499/D499</f>
        <v>1.3682993060453505</v>
      </c>
    </row>
    <row r="500" spans="1:9" x14ac:dyDescent="0.25">
      <c r="A500" t="s">
        <v>19</v>
      </c>
      <c r="B500" s="4">
        <v>42394.636111111111</v>
      </c>
      <c r="C500" s="1">
        <v>1260770</v>
      </c>
    </row>
    <row r="501" spans="1:9" x14ac:dyDescent="0.25">
      <c r="A501" t="s">
        <v>19</v>
      </c>
      <c r="B501" s="4">
        <v>42398.388194444444</v>
      </c>
      <c r="C501" s="1">
        <v>1274380</v>
      </c>
      <c r="D501">
        <f>(B501-B489)*1440</f>
        <v>9947.9999999993015</v>
      </c>
      <c r="E501" s="6">
        <f>C501-C489</f>
        <v>29330</v>
      </c>
      <c r="F501" s="7">
        <f>E501/D501</f>
        <v>2.9483313228791777</v>
      </c>
    </row>
    <row r="502" spans="1:9" x14ac:dyDescent="0.25">
      <c r="E502" s="20">
        <f>E501+E499+E497+E495</f>
        <v>79005</v>
      </c>
      <c r="F502" s="21">
        <f>SUM(F495:F501)</f>
        <v>7.9441916008219877</v>
      </c>
      <c r="H502" s="4">
        <f>B494</f>
        <v>42394.630555555559</v>
      </c>
      <c r="I502" s="47">
        <f>E502+I490</f>
        <v>2802750</v>
      </c>
    </row>
    <row r="503" spans="1:9" x14ac:dyDescent="0.25">
      <c r="E503" s="20"/>
      <c r="F503" s="21"/>
    </row>
    <row r="504" spans="1:9" x14ac:dyDescent="0.25">
      <c r="A504" s="309" t="s">
        <v>90</v>
      </c>
      <c r="B504" s="309"/>
      <c r="C504" s="309"/>
      <c r="D504" s="309"/>
      <c r="E504" s="309"/>
      <c r="F504" s="309"/>
      <c r="G504" t="s">
        <v>93</v>
      </c>
    </row>
    <row r="506" spans="1:9" x14ac:dyDescent="0.25">
      <c r="A506" s="284" t="s">
        <v>91</v>
      </c>
      <c r="B506" s="284"/>
      <c r="C506" s="284"/>
      <c r="D506" s="284"/>
      <c r="E506" s="284"/>
      <c r="F506" s="284"/>
    </row>
    <row r="507" spans="1:9" x14ac:dyDescent="0.25">
      <c r="A507" t="s">
        <v>7</v>
      </c>
      <c r="B507" t="s">
        <v>10</v>
      </c>
      <c r="C507" t="s">
        <v>11</v>
      </c>
      <c r="D507" t="s">
        <v>9</v>
      </c>
      <c r="E507" t="s">
        <v>31</v>
      </c>
      <c r="F507" t="s">
        <v>32</v>
      </c>
    </row>
    <row r="508" spans="1:9" x14ac:dyDescent="0.25">
      <c r="A508" t="s">
        <v>16</v>
      </c>
      <c r="B508" s="4">
        <v>42412.60833333333</v>
      </c>
      <c r="C508" s="1">
        <v>912840</v>
      </c>
      <c r="D508">
        <f>(B508-B495)*1440</f>
        <v>20497.999999991152</v>
      </c>
      <c r="E508" s="6">
        <f>C508-C495</f>
        <v>7670</v>
      </c>
      <c r="F508" s="7">
        <f t="shared" ref="F508:F511" si="10">E508/D508</f>
        <v>0.37418284710719635</v>
      </c>
    </row>
    <row r="509" spans="1:9" x14ac:dyDescent="0.25">
      <c r="A509" t="s">
        <v>17</v>
      </c>
      <c r="B509" s="4">
        <v>42412.60833333333</v>
      </c>
      <c r="C509" s="1">
        <v>1240930</v>
      </c>
      <c r="D509">
        <f>(B509-B497)*1440</f>
        <v>20491.999999992549</v>
      </c>
      <c r="E509" s="6">
        <f>C509-C497</f>
        <v>13020</v>
      </c>
      <c r="F509" s="7">
        <f t="shared" si="10"/>
        <v>0.63536990044918673</v>
      </c>
    </row>
    <row r="510" spans="1:9" x14ac:dyDescent="0.25">
      <c r="A510" t="s">
        <v>18</v>
      </c>
      <c r="B510" s="4">
        <v>42412.609027777777</v>
      </c>
      <c r="C510" s="1">
        <v>913170</v>
      </c>
      <c r="D510">
        <f>(B510-B499)*1440</f>
        <v>20488.000000000466</v>
      </c>
      <c r="E510" s="6">
        <f>C510-C499</f>
        <v>7635</v>
      </c>
      <c r="F510" s="7">
        <f t="shared" si="10"/>
        <v>0.37265716516984704</v>
      </c>
    </row>
    <row r="511" spans="1:9" x14ac:dyDescent="0.25">
      <c r="A511" t="s">
        <v>19</v>
      </c>
      <c r="B511" s="4">
        <v>42412.609722222223</v>
      </c>
      <c r="C511" s="1">
        <v>1285890</v>
      </c>
      <c r="D511">
        <f>(B511-B501)*1440</f>
        <v>20479.000000002561</v>
      </c>
      <c r="E511" s="6">
        <f>C511-C501</f>
        <v>11510</v>
      </c>
      <c r="F511" s="7">
        <f t="shared" si="10"/>
        <v>0.56203916206839011</v>
      </c>
    </row>
    <row r="512" spans="1:9" x14ac:dyDescent="0.25">
      <c r="E512" s="20">
        <f>E511+E510+E509+E508</f>
        <v>39835</v>
      </c>
      <c r="F512" s="21">
        <f>SUM(F505:F511)</f>
        <v>1.9442490747946204</v>
      </c>
      <c r="H512" s="4">
        <f>B508</f>
        <v>42412.60833333333</v>
      </c>
      <c r="I512" s="47">
        <f>E512+I502</f>
        <v>2842585</v>
      </c>
    </row>
    <row r="514" spans="1:9" x14ac:dyDescent="0.25">
      <c r="A514" s="284" t="s">
        <v>92</v>
      </c>
      <c r="B514" s="284"/>
      <c r="C514" s="284"/>
      <c r="D514" s="284"/>
      <c r="E514" s="284"/>
      <c r="F514" s="284"/>
    </row>
    <row r="515" spans="1:9" x14ac:dyDescent="0.25">
      <c r="A515" t="s">
        <v>7</v>
      </c>
      <c r="B515" t="s">
        <v>10</v>
      </c>
      <c r="C515" t="s">
        <v>11</v>
      </c>
      <c r="D515" t="s">
        <v>9</v>
      </c>
      <c r="E515" t="s">
        <v>31</v>
      </c>
      <c r="F515" t="s">
        <v>32</v>
      </c>
    </row>
    <row r="516" spans="1:9" x14ac:dyDescent="0.25">
      <c r="A516" t="s">
        <v>16</v>
      </c>
      <c r="B516" s="4">
        <v>42416.474999999999</v>
      </c>
      <c r="C516" s="1">
        <v>913010</v>
      </c>
    </row>
    <row r="517" spans="1:9" x14ac:dyDescent="0.25">
      <c r="A517" t="s">
        <v>16</v>
      </c>
      <c r="B517" s="4">
        <v>42419.345833333333</v>
      </c>
      <c r="C517" s="1">
        <v>920830</v>
      </c>
      <c r="D517">
        <f>(B517-B508)*1440</f>
        <v>9702.000000004191</v>
      </c>
      <c r="E517" s="6">
        <f>C517-C508</f>
        <v>7990</v>
      </c>
      <c r="F517" s="7">
        <f t="shared" ref="F517" si="11">E517/D517</f>
        <v>0.82354153782689632</v>
      </c>
    </row>
    <row r="518" spans="1:9" x14ac:dyDescent="0.25">
      <c r="A518" t="s">
        <v>17</v>
      </c>
      <c r="B518" s="4">
        <v>42416.475694444445</v>
      </c>
      <c r="C518" s="1">
        <v>1241230</v>
      </c>
    </row>
    <row r="519" spans="1:9" x14ac:dyDescent="0.25">
      <c r="A519" t="s">
        <v>17</v>
      </c>
      <c r="B519" s="4">
        <v>42419.349305555559</v>
      </c>
      <c r="C519" s="1">
        <v>1257370</v>
      </c>
      <c r="D519">
        <f>(B519-B509)*1440</f>
        <v>9707.0000000100117</v>
      </c>
      <c r="E519" s="6">
        <f>C519-C509</f>
        <v>16440</v>
      </c>
      <c r="F519" s="7">
        <f t="shared" ref="F519" si="12">E519/D519</f>
        <v>1.6936231585436328</v>
      </c>
    </row>
    <row r="520" spans="1:9" x14ac:dyDescent="0.25">
      <c r="A520" t="s">
        <v>18</v>
      </c>
      <c r="B520" s="4">
        <v>42416.476388888892</v>
      </c>
      <c r="C520" s="1">
        <v>913350</v>
      </c>
    </row>
    <row r="521" spans="1:9" x14ac:dyDescent="0.25">
      <c r="A521" t="s">
        <v>18</v>
      </c>
      <c r="B521" s="4">
        <v>42419.356944444444</v>
      </c>
      <c r="C521" s="1">
        <v>920950</v>
      </c>
      <c r="D521">
        <f>(B521-B510)*1440</f>
        <v>9717.0000000006985</v>
      </c>
      <c r="E521" s="6">
        <f>C521-C510</f>
        <v>7780</v>
      </c>
      <c r="F521" s="7">
        <f t="shared" ref="F521" si="13">E521/D521</f>
        <v>0.80065863949772986</v>
      </c>
    </row>
    <row r="522" spans="1:9" x14ac:dyDescent="0.25">
      <c r="A522" t="s">
        <v>19</v>
      </c>
      <c r="B522" s="4">
        <v>42416.477083333331</v>
      </c>
      <c r="C522" s="1">
        <v>1290190</v>
      </c>
    </row>
    <row r="523" spans="1:9" x14ac:dyDescent="0.25">
      <c r="A523" t="s">
        <v>19</v>
      </c>
      <c r="B523" s="4">
        <v>42419.361805555556</v>
      </c>
      <c r="C523" s="1">
        <v>1302880</v>
      </c>
      <c r="D523">
        <f>(B523-B511)*1440</f>
        <v>9722.9999999993015</v>
      </c>
      <c r="E523" s="6">
        <f>C523-C511</f>
        <v>16990</v>
      </c>
      <c r="F523" s="7">
        <f t="shared" ref="F523" si="14">E523/D523</f>
        <v>1.747403064897791</v>
      </c>
    </row>
    <row r="524" spans="1:9" x14ac:dyDescent="0.25">
      <c r="E524" s="20">
        <f>E523+E521+E519+E517</f>
        <v>49200</v>
      </c>
      <c r="F524" s="21">
        <f>SUM(F517:F523)</f>
        <v>5.0652264007660497</v>
      </c>
      <c r="H524" s="4">
        <f>B516</f>
        <v>42416.474999999999</v>
      </c>
      <c r="I524" s="47">
        <f>E524+I512</f>
        <v>2891785</v>
      </c>
    </row>
    <row r="526" spans="1:9" x14ac:dyDescent="0.25">
      <c r="A526" s="284" t="s">
        <v>94</v>
      </c>
      <c r="B526" s="284"/>
      <c r="C526" s="284"/>
      <c r="D526" s="284"/>
      <c r="E526" s="284"/>
      <c r="F526" s="284"/>
    </row>
    <row r="527" spans="1:9" x14ac:dyDescent="0.25">
      <c r="A527" t="s">
        <v>7</v>
      </c>
      <c r="B527" t="s">
        <v>10</v>
      </c>
      <c r="C527" t="s">
        <v>11</v>
      </c>
      <c r="D527" t="s">
        <v>9</v>
      </c>
      <c r="E527" t="s">
        <v>31</v>
      </c>
      <c r="F527" t="s">
        <v>32</v>
      </c>
    </row>
    <row r="528" spans="1:9" x14ac:dyDescent="0.25">
      <c r="A528" t="s">
        <v>16</v>
      </c>
      <c r="B528" s="4">
        <v>42422.419444444444</v>
      </c>
      <c r="C528" s="1">
        <v>928140</v>
      </c>
    </row>
    <row r="529" spans="1:9" x14ac:dyDescent="0.25">
      <c r="A529" t="s">
        <v>16</v>
      </c>
      <c r="B529" s="4">
        <v>42424.393055555556</v>
      </c>
      <c r="C529" s="1">
        <v>933690</v>
      </c>
    </row>
    <row r="530" spans="1:9" x14ac:dyDescent="0.25">
      <c r="A530" t="s">
        <v>16</v>
      </c>
      <c r="B530" s="4">
        <v>42426.384722222225</v>
      </c>
      <c r="C530" s="1">
        <v>939670</v>
      </c>
      <c r="D530">
        <f>(B530-B517)*1440</f>
        <v>10136.000000004424</v>
      </c>
      <c r="E530" s="6">
        <f>C530-C517</f>
        <v>18840</v>
      </c>
      <c r="F530" s="7">
        <f t="shared" ref="F530" si="15">E530/D530</f>
        <v>1.8587213891073182</v>
      </c>
    </row>
    <row r="531" spans="1:9" x14ac:dyDescent="0.25">
      <c r="A531" t="s">
        <v>17</v>
      </c>
      <c r="B531" s="4">
        <v>42422.42083333333</v>
      </c>
      <c r="C531" s="1">
        <v>1272500</v>
      </c>
    </row>
    <row r="532" spans="1:9" x14ac:dyDescent="0.25">
      <c r="A532" t="s">
        <v>17</v>
      </c>
      <c r="B532" s="4">
        <v>42424.395138888889</v>
      </c>
      <c r="C532" s="1">
        <v>1282840</v>
      </c>
    </row>
    <row r="533" spans="1:9" x14ac:dyDescent="0.25">
      <c r="A533" t="s">
        <v>17</v>
      </c>
      <c r="B533" s="4">
        <v>42426.390972222223</v>
      </c>
      <c r="C533" s="1">
        <v>1294020</v>
      </c>
      <c r="D533">
        <f>(B533-B519)*1440</f>
        <v>10139.999999996508</v>
      </c>
      <c r="E533" s="6">
        <f>C533-C519</f>
        <v>36650</v>
      </c>
      <c r="F533" s="7">
        <f t="shared" ref="F533" si="16">E533/D533</f>
        <v>3.6143984220919747</v>
      </c>
    </row>
    <row r="534" spans="1:9" x14ac:dyDescent="0.25">
      <c r="A534" t="s">
        <v>18</v>
      </c>
      <c r="B534" s="4">
        <v>42422.42291666667</v>
      </c>
      <c r="C534" s="1">
        <v>927860</v>
      </c>
    </row>
    <row r="535" spans="1:9" x14ac:dyDescent="0.25">
      <c r="A535" t="s">
        <v>18</v>
      </c>
      <c r="B535" s="4">
        <v>42424.397916666669</v>
      </c>
      <c r="C535" s="1">
        <v>932540</v>
      </c>
    </row>
    <row r="536" spans="1:9" x14ac:dyDescent="0.25">
      <c r="A536" t="s">
        <v>18</v>
      </c>
      <c r="B536" s="4">
        <v>42426.395138888889</v>
      </c>
      <c r="C536" s="1">
        <v>938090</v>
      </c>
      <c r="D536">
        <f>(B536-B521)*1440</f>
        <v>10135.000000001164</v>
      </c>
      <c r="E536" s="6">
        <f>C536-C521</f>
        <v>17140</v>
      </c>
      <c r="F536" s="7">
        <f t="shared" ref="F536" si="17">E536/D536</f>
        <v>1.691169215589347</v>
      </c>
    </row>
    <row r="537" spans="1:9" x14ac:dyDescent="0.25">
      <c r="A537" t="s">
        <v>19</v>
      </c>
      <c r="B537" s="4">
        <v>42422.426388888889</v>
      </c>
      <c r="C537" s="1">
        <v>1316180</v>
      </c>
    </row>
    <row r="538" spans="1:9" x14ac:dyDescent="0.25">
      <c r="A538" t="s">
        <v>19</v>
      </c>
      <c r="B538" s="4">
        <v>42424.402083333334</v>
      </c>
      <c r="C538" s="1">
        <v>1326060</v>
      </c>
    </row>
    <row r="539" spans="1:9" x14ac:dyDescent="0.25">
      <c r="A539" t="s">
        <v>19</v>
      </c>
      <c r="B539" s="4">
        <v>42426.397222222222</v>
      </c>
      <c r="C539" s="1">
        <v>1336280</v>
      </c>
      <c r="D539">
        <f>(B539-B523)*1440</f>
        <v>10130.999999998603</v>
      </c>
      <c r="E539" s="6">
        <f>C539-C523</f>
        <v>33400</v>
      </c>
      <c r="F539" s="7">
        <f t="shared" ref="F539" si="18">E539/D539</f>
        <v>3.2968117658675951</v>
      </c>
    </row>
    <row r="540" spans="1:9" x14ac:dyDescent="0.25">
      <c r="E540" s="20">
        <f>E539+E536+E533+E530</f>
        <v>106030</v>
      </c>
      <c r="F540" s="21">
        <f>SUM(F533:F539)</f>
        <v>8.6023794035489161</v>
      </c>
      <c r="H540" s="4">
        <f>B528</f>
        <v>42422.419444444444</v>
      </c>
      <c r="I540" s="47">
        <f>E540+I524</f>
        <v>2997815</v>
      </c>
    </row>
    <row r="542" spans="1:9" x14ac:dyDescent="0.25">
      <c r="A542" s="284" t="s">
        <v>95</v>
      </c>
      <c r="B542" s="284"/>
      <c r="C542" s="284"/>
      <c r="D542" s="284"/>
      <c r="E542" s="284"/>
      <c r="F542" s="284"/>
    </row>
    <row r="543" spans="1:9" x14ac:dyDescent="0.25">
      <c r="A543" t="s">
        <v>7</v>
      </c>
      <c r="B543" t="s">
        <v>10</v>
      </c>
      <c r="C543" t="s">
        <v>11</v>
      </c>
      <c r="D543" t="s">
        <v>9</v>
      </c>
      <c r="E543" t="s">
        <v>31</v>
      </c>
      <c r="F543" t="s">
        <v>32</v>
      </c>
    </row>
    <row r="544" spans="1:9" x14ac:dyDescent="0.25">
      <c r="A544" t="s">
        <v>16</v>
      </c>
      <c r="B544" s="4">
        <v>42429.363888888889</v>
      </c>
      <c r="C544" s="1">
        <v>945620</v>
      </c>
    </row>
    <row r="545" spans="1:9" x14ac:dyDescent="0.25">
      <c r="A545" t="s">
        <v>16</v>
      </c>
      <c r="B545" s="4">
        <v>42431.461111111108</v>
      </c>
      <c r="C545" s="1">
        <v>950680</v>
      </c>
    </row>
    <row r="546" spans="1:9" x14ac:dyDescent="0.25">
      <c r="A546" t="s">
        <v>16</v>
      </c>
      <c r="B546" s="4">
        <v>42433.667361111111</v>
      </c>
      <c r="C546" s="1">
        <v>955900</v>
      </c>
      <c r="D546">
        <f>(B546-B530)*1440</f>
        <v>10486.999999996042</v>
      </c>
      <c r="E546" s="6">
        <f>C546-C530</f>
        <v>16230</v>
      </c>
      <c r="F546" s="7">
        <f t="shared" ref="F546" si="19">E546/D546</f>
        <v>1.5476303995428746</v>
      </c>
    </row>
    <row r="547" spans="1:9" x14ac:dyDescent="0.25">
      <c r="A547" t="s">
        <v>17</v>
      </c>
      <c r="B547" s="4">
        <v>42429.365972222222</v>
      </c>
      <c r="C547" s="1">
        <v>308490</v>
      </c>
    </row>
    <row r="548" spans="1:9" x14ac:dyDescent="0.25">
      <c r="A548" t="s">
        <v>17</v>
      </c>
      <c r="B548" s="4">
        <v>42431.463888888888</v>
      </c>
      <c r="C548" s="1">
        <v>1319040</v>
      </c>
    </row>
    <row r="549" spans="1:9" x14ac:dyDescent="0.25">
      <c r="A549" t="s">
        <v>17</v>
      </c>
      <c r="B549" s="4">
        <v>42433.669444444444</v>
      </c>
      <c r="C549" s="1">
        <v>1330970</v>
      </c>
      <c r="D549">
        <f>(B549-B533)*1440</f>
        <v>10480.999999997439</v>
      </c>
      <c r="E549" s="6">
        <f>C549-C533</f>
        <v>36950</v>
      </c>
      <c r="F549" s="7">
        <f t="shared" ref="F549" si="20">E549/D549</f>
        <v>3.525426963076904</v>
      </c>
    </row>
    <row r="550" spans="1:9" x14ac:dyDescent="0.25">
      <c r="A550" t="s">
        <v>18</v>
      </c>
      <c r="B550" s="4">
        <v>42429.368055555555</v>
      </c>
      <c r="C550" s="1">
        <v>945290</v>
      </c>
    </row>
    <row r="551" spans="1:9" x14ac:dyDescent="0.25">
      <c r="A551" t="s">
        <v>18</v>
      </c>
      <c r="B551" s="4">
        <v>42431.46597222222</v>
      </c>
      <c r="C551" s="1">
        <v>950780</v>
      </c>
    </row>
    <row r="552" spans="1:9" x14ac:dyDescent="0.25">
      <c r="A552" t="s">
        <v>18</v>
      </c>
      <c r="B552" s="4">
        <v>42433.67083333333</v>
      </c>
      <c r="C552" s="1">
        <v>956890</v>
      </c>
      <c r="D552">
        <f>(B552-B536)*1440</f>
        <v>10476.999999994878</v>
      </c>
      <c r="E552" s="6">
        <f>C552-C536</f>
        <v>18800</v>
      </c>
      <c r="F552" s="7">
        <f t="shared" ref="F552" si="21">E552/D552</f>
        <v>1.7944067958393808</v>
      </c>
    </row>
    <row r="553" spans="1:9" x14ac:dyDescent="0.25">
      <c r="A553" t="s">
        <v>19</v>
      </c>
      <c r="B553" s="4">
        <v>42429.371527777781</v>
      </c>
      <c r="C553" s="1">
        <v>1349570</v>
      </c>
    </row>
    <row r="554" spans="1:9" x14ac:dyDescent="0.25">
      <c r="A554" t="s">
        <v>19</v>
      </c>
      <c r="B554" s="4">
        <v>42431.468055555553</v>
      </c>
      <c r="C554" s="1">
        <v>1359420</v>
      </c>
    </row>
    <row r="555" spans="1:9" x14ac:dyDescent="0.25">
      <c r="A555" t="s">
        <v>19</v>
      </c>
      <c r="B555" s="4">
        <v>42433.672222222223</v>
      </c>
      <c r="C555" s="1">
        <v>1370570</v>
      </c>
      <c r="D555">
        <f>(B555-B539)*1440</f>
        <v>10476.000000002095</v>
      </c>
      <c r="E555" s="6">
        <f>C555-C539</f>
        <v>34290</v>
      </c>
      <c r="F555" s="7">
        <f t="shared" ref="F555" si="22">E555/D555</f>
        <v>3.2731958762880051</v>
      </c>
    </row>
    <row r="556" spans="1:9" x14ac:dyDescent="0.25">
      <c r="E556" s="20">
        <f>E555+E552+E549+E546</f>
        <v>106270</v>
      </c>
      <c r="F556" s="21">
        <f>SUM(F549:F555)</f>
        <v>8.5930296352042888</v>
      </c>
      <c r="H556" s="4">
        <f>B544</f>
        <v>42429.363888888889</v>
      </c>
      <c r="I556" s="47">
        <f>E556+I540</f>
        <v>3104085</v>
      </c>
    </row>
    <row r="558" spans="1:9" x14ac:dyDescent="0.25">
      <c r="A558" s="284" t="s">
        <v>96</v>
      </c>
      <c r="B558" s="284"/>
      <c r="C558" s="284"/>
      <c r="D558" s="284"/>
      <c r="E558" s="284"/>
      <c r="F558" s="284"/>
    </row>
    <row r="559" spans="1:9" x14ac:dyDescent="0.25">
      <c r="A559" t="s">
        <v>7</v>
      </c>
      <c r="B559" t="s">
        <v>10</v>
      </c>
      <c r="C559" t="s">
        <v>11</v>
      </c>
      <c r="D559" t="s">
        <v>9</v>
      </c>
      <c r="E559" t="s">
        <v>31</v>
      </c>
      <c r="F559" t="s">
        <v>32</v>
      </c>
    </row>
    <row r="560" spans="1:9" x14ac:dyDescent="0.25">
      <c r="A560" t="s">
        <v>16</v>
      </c>
      <c r="B560" s="4">
        <v>42436.354166666664</v>
      </c>
      <c r="C560" s="1">
        <v>962640</v>
      </c>
    </row>
    <row r="561" spans="1:9" x14ac:dyDescent="0.25">
      <c r="A561" t="s">
        <v>16</v>
      </c>
      <c r="B561" s="4">
        <v>42438.375</v>
      </c>
      <c r="C561" s="1">
        <v>967970</v>
      </c>
    </row>
    <row r="562" spans="1:9" x14ac:dyDescent="0.25">
      <c r="A562" t="s">
        <v>16</v>
      </c>
      <c r="B562" s="4">
        <v>42440.327777777777</v>
      </c>
      <c r="C562" s="1">
        <v>973730</v>
      </c>
      <c r="D562">
        <f>(B562-B546)*1440</f>
        <v>9590.999999998603</v>
      </c>
      <c r="E562" s="6">
        <f>C562-C546</f>
        <v>17830</v>
      </c>
      <c r="F562" s="7">
        <f t="shared" ref="F562" si="23">E562/D562</f>
        <v>1.8590345115214886</v>
      </c>
    </row>
    <row r="563" spans="1:9" x14ac:dyDescent="0.25">
      <c r="A563" t="s">
        <v>17</v>
      </c>
      <c r="B563" s="4">
        <v>42436.355555555558</v>
      </c>
      <c r="C563" s="1">
        <v>1345420</v>
      </c>
    </row>
    <row r="564" spans="1:9" x14ac:dyDescent="0.25">
      <c r="A564" t="s">
        <v>17</v>
      </c>
      <c r="B564" s="4">
        <v>42438.377083333333</v>
      </c>
      <c r="C564" s="1">
        <v>1356450</v>
      </c>
    </row>
    <row r="565" spans="1:9" x14ac:dyDescent="0.25">
      <c r="A565" t="s">
        <v>17</v>
      </c>
      <c r="B565" s="4">
        <v>42440.328472222223</v>
      </c>
      <c r="C565" s="1">
        <v>1367530</v>
      </c>
      <c r="D565">
        <f>(B565-B549)*1440</f>
        <v>9589.0000000025611</v>
      </c>
      <c r="E565" s="6">
        <f>C565-C549</f>
        <v>36560</v>
      </c>
      <c r="F565" s="7">
        <f t="shared" ref="F565" si="24">E565/D565</f>
        <v>3.8127020544363579</v>
      </c>
    </row>
    <row r="566" spans="1:9" x14ac:dyDescent="0.25">
      <c r="A566" t="s">
        <v>18</v>
      </c>
      <c r="B566" s="4">
        <v>42436.356944444444</v>
      </c>
      <c r="C566" s="1">
        <v>964510</v>
      </c>
    </row>
    <row r="567" spans="1:9" x14ac:dyDescent="0.25">
      <c r="A567" t="s">
        <v>18</v>
      </c>
      <c r="B567" s="4">
        <v>42438.378472222219</v>
      </c>
      <c r="C567" s="1">
        <v>970300</v>
      </c>
    </row>
    <row r="568" spans="1:9" x14ac:dyDescent="0.25">
      <c r="A568" t="s">
        <v>18</v>
      </c>
      <c r="B568" s="4">
        <v>42440.329861111109</v>
      </c>
      <c r="C568" s="1">
        <v>976110</v>
      </c>
      <c r="D568">
        <f>(B568-B552)*1440</f>
        <v>9589.0000000025611</v>
      </c>
      <c r="E568" s="6">
        <f>C568-C552</f>
        <v>19220</v>
      </c>
      <c r="F568" s="7">
        <f t="shared" ref="F568" si="25">E568/D568</f>
        <v>2.0043800187709735</v>
      </c>
    </row>
    <row r="569" spans="1:9" x14ac:dyDescent="0.25">
      <c r="A569" t="s">
        <v>19</v>
      </c>
      <c r="B569" s="4">
        <v>42436.359027777777</v>
      </c>
      <c r="C569" s="1">
        <v>1385320</v>
      </c>
    </row>
    <row r="570" spans="1:9" x14ac:dyDescent="0.25">
      <c r="A570" t="s">
        <v>19</v>
      </c>
      <c r="B570" s="4">
        <v>42438.379861111112</v>
      </c>
      <c r="C570" s="1">
        <v>1396810</v>
      </c>
    </row>
    <row r="571" spans="1:9" x14ac:dyDescent="0.25">
      <c r="A571" t="s">
        <v>19</v>
      </c>
      <c r="B571" s="4">
        <v>42440.331250000003</v>
      </c>
      <c r="C571" s="1">
        <v>1408260</v>
      </c>
      <c r="D571">
        <f>(B571-B555)*1440</f>
        <v>9589.0000000025611</v>
      </c>
      <c r="E571" s="6">
        <f>C571-C555</f>
        <v>37690</v>
      </c>
      <c r="F571" s="7">
        <f t="shared" ref="F571" si="26">E571/D571</f>
        <v>3.9305454166221643</v>
      </c>
    </row>
    <row r="572" spans="1:9" x14ac:dyDescent="0.25">
      <c r="E572" s="20">
        <f>E571+E568+E565+E562</f>
        <v>111300</v>
      </c>
      <c r="F572" s="21">
        <f>SUM(F565:F571)</f>
        <v>9.7476274898294957</v>
      </c>
      <c r="H572" s="4">
        <f>B560</f>
        <v>42436.354166666664</v>
      </c>
      <c r="I572" s="47">
        <f>E572+I556</f>
        <v>3215385</v>
      </c>
    </row>
    <row r="574" spans="1:9" x14ac:dyDescent="0.25">
      <c r="A574" s="284" t="s">
        <v>97</v>
      </c>
      <c r="B574" s="284"/>
      <c r="C574" s="284"/>
      <c r="D574" s="284"/>
      <c r="E574" s="284"/>
      <c r="F574" s="284"/>
    </row>
    <row r="575" spans="1:9" x14ac:dyDescent="0.25">
      <c r="A575" t="s">
        <v>7</v>
      </c>
      <c r="B575" t="s">
        <v>10</v>
      </c>
      <c r="C575" t="s">
        <v>11</v>
      </c>
      <c r="D575" t="s">
        <v>9</v>
      </c>
      <c r="E575" t="s">
        <v>31</v>
      </c>
      <c r="F575" t="s">
        <v>32</v>
      </c>
    </row>
    <row r="576" spans="1:9" x14ac:dyDescent="0.25">
      <c r="A576" t="s">
        <v>16</v>
      </c>
      <c r="B576" s="4">
        <v>42443.369444444441</v>
      </c>
      <c r="C576" s="1">
        <v>982040</v>
      </c>
    </row>
    <row r="577" spans="1:9" x14ac:dyDescent="0.25">
      <c r="A577" t="s">
        <v>16</v>
      </c>
      <c r="B577" s="4">
        <v>42446.350694444445</v>
      </c>
      <c r="C577" s="1">
        <v>990650</v>
      </c>
      <c r="D577">
        <f>(B577-B562)*1440</f>
        <v>8673.000000002794</v>
      </c>
      <c r="E577" s="6">
        <f>(C577-C562)</f>
        <v>16920</v>
      </c>
      <c r="F577" s="7">
        <f t="shared" ref="F577" si="27">E577/D577</f>
        <v>1.9508820477337194</v>
      </c>
    </row>
    <row r="578" spans="1:9" x14ac:dyDescent="0.25">
      <c r="A578" t="s">
        <v>17</v>
      </c>
      <c r="B578" s="4">
        <v>42443.370833333334</v>
      </c>
      <c r="C578" s="1">
        <v>1383570</v>
      </c>
    </row>
    <row r="579" spans="1:9" x14ac:dyDescent="0.25">
      <c r="A579" t="s">
        <v>17</v>
      </c>
      <c r="B579" s="4">
        <v>42446.351388888892</v>
      </c>
      <c r="C579" s="1">
        <v>1400540</v>
      </c>
      <c r="D579">
        <f>(B579-B565)*1440</f>
        <v>8673.000000002794</v>
      </c>
      <c r="E579" s="6">
        <f>(C579-C565)</f>
        <v>33010</v>
      </c>
      <c r="F579" s="7">
        <f t="shared" ref="F579" si="28">E579/D579</f>
        <v>3.8060647987996501</v>
      </c>
    </row>
    <row r="580" spans="1:9" x14ac:dyDescent="0.25">
      <c r="A580" t="s">
        <v>18</v>
      </c>
      <c r="B580" s="4">
        <v>42443.372916666667</v>
      </c>
      <c r="C580" s="1">
        <v>984570</v>
      </c>
    </row>
    <row r="581" spans="1:9" x14ac:dyDescent="0.25">
      <c r="A581" t="s">
        <v>18</v>
      </c>
      <c r="B581" s="4">
        <v>42446.352777777778</v>
      </c>
      <c r="C581" s="1">
        <v>992710</v>
      </c>
      <c r="D581">
        <f>(B581-B568)*1440</f>
        <v>8673.000000002794</v>
      </c>
      <c r="E581" s="6">
        <f>(C581-C568)</f>
        <v>16600</v>
      </c>
      <c r="F581" s="7">
        <f t="shared" ref="F581" si="29">E581/D581</f>
        <v>1.9139859333557767</v>
      </c>
    </row>
    <row r="582" spans="1:9" x14ac:dyDescent="0.25">
      <c r="A582" t="s">
        <v>19</v>
      </c>
      <c r="B582" s="4">
        <v>42443.374305555553</v>
      </c>
      <c r="C582" s="1">
        <v>1425130</v>
      </c>
    </row>
    <row r="583" spans="1:9" x14ac:dyDescent="0.25">
      <c r="A583" t="s">
        <v>19</v>
      </c>
      <c r="B583" s="4">
        <v>42446.354861111111</v>
      </c>
      <c r="C583" s="1">
        <v>1442710</v>
      </c>
      <c r="D583">
        <f>(B583-B571)*1440</f>
        <v>8673.9999999955762</v>
      </c>
      <c r="E583" s="6">
        <f>(C583-C571)</f>
        <v>34450</v>
      </c>
      <c r="F583" s="7">
        <f t="shared" ref="F583" si="30">E583/D583</f>
        <v>3.9716393820633584</v>
      </c>
    </row>
    <row r="584" spans="1:9" x14ac:dyDescent="0.25">
      <c r="E584" s="20">
        <f>E583+E581+E579+E577</f>
        <v>100980</v>
      </c>
      <c r="F584" s="21">
        <f>SUM(F577:F583)</f>
        <v>11.642572161952504</v>
      </c>
      <c r="H584" s="4">
        <f>B576</f>
        <v>42443.369444444441</v>
      </c>
      <c r="I584" s="47">
        <f>E584+I572</f>
        <v>3316365</v>
      </c>
    </row>
    <row r="586" spans="1:9" x14ac:dyDescent="0.25">
      <c r="A586" s="284" t="s">
        <v>98</v>
      </c>
      <c r="B586" s="284"/>
      <c r="C586" s="284"/>
      <c r="D586" s="284"/>
      <c r="E586" s="284"/>
      <c r="F586" s="284"/>
    </row>
    <row r="587" spans="1:9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9" x14ac:dyDescent="0.25">
      <c r="A588" t="s">
        <v>16</v>
      </c>
      <c r="B588" s="4">
        <v>42450.362500000003</v>
      </c>
      <c r="C588" s="1">
        <v>1000100</v>
      </c>
    </row>
    <row r="589" spans="1:9" x14ac:dyDescent="0.25">
      <c r="A589" t="s">
        <v>16</v>
      </c>
      <c r="B589" s="4">
        <v>42453.657638888886</v>
      </c>
      <c r="C589" s="1">
        <v>1006750</v>
      </c>
      <c r="D589">
        <f>(B589-B577)*1440</f>
        <v>10521.999999994878</v>
      </c>
      <c r="E589" s="6">
        <f>(C589-C577)</f>
        <v>16100</v>
      </c>
      <c r="F589" s="7">
        <f t="shared" ref="F589" si="31">E589/D589</f>
        <v>1.5301273522151528</v>
      </c>
    </row>
    <row r="590" spans="1:9" x14ac:dyDescent="0.25">
      <c r="A590" t="s">
        <v>17</v>
      </c>
      <c r="B590" s="4">
        <v>42450.363888888889</v>
      </c>
      <c r="C590" s="1">
        <v>1419390</v>
      </c>
    </row>
    <row r="591" spans="1:9" x14ac:dyDescent="0.25">
      <c r="A591" t="s">
        <v>17</v>
      </c>
      <c r="B591" s="4">
        <v>42453.658333333333</v>
      </c>
      <c r="C591" s="1">
        <v>1432840</v>
      </c>
      <c r="D591">
        <f>(B591-B579)*1440</f>
        <v>10521.999999994878</v>
      </c>
      <c r="E591" s="6">
        <f>(C591-C579)</f>
        <v>32300</v>
      </c>
      <c r="F591" s="7">
        <f t="shared" ref="F591" si="32">E591/D591</f>
        <v>3.0697586010279152</v>
      </c>
    </row>
    <row r="592" spans="1:9" x14ac:dyDescent="0.25">
      <c r="A592" t="s">
        <v>18</v>
      </c>
      <c r="B592" s="4">
        <v>42450.365277777775</v>
      </c>
      <c r="C592" s="1">
        <v>1001900</v>
      </c>
    </row>
    <row r="593" spans="1:9" x14ac:dyDescent="0.25">
      <c r="A593" t="s">
        <v>18</v>
      </c>
      <c r="B593" s="4">
        <v>42453.65902777778</v>
      </c>
      <c r="C593" s="1">
        <v>1009210</v>
      </c>
      <c r="D593">
        <f>(B593-B581)*1440</f>
        <v>10521.000000002095</v>
      </c>
      <c r="E593" s="6">
        <f>(C593-C581)</f>
        <v>16500</v>
      </c>
      <c r="F593" s="7">
        <f t="shared" ref="F593" si="33">E593/D593</f>
        <v>1.5682919874533516</v>
      </c>
    </row>
    <row r="594" spans="1:9" x14ac:dyDescent="0.25">
      <c r="A594" t="s">
        <v>19</v>
      </c>
      <c r="B594" s="4">
        <v>42450.367361111108</v>
      </c>
      <c r="C594" s="1">
        <v>1462520</v>
      </c>
    </row>
    <row r="595" spans="1:9" x14ac:dyDescent="0.25">
      <c r="A595" t="s">
        <v>19</v>
      </c>
      <c r="B595" s="4">
        <v>42453.659722222219</v>
      </c>
      <c r="C595" s="1">
        <v>1477820</v>
      </c>
      <c r="D595">
        <f>(B595-B583)*1440</f>
        <v>10518.999999995576</v>
      </c>
      <c r="E595" s="6">
        <f>(C595-C583)</f>
        <v>35110</v>
      </c>
      <c r="F595" s="7">
        <f t="shared" ref="F595" si="34">E595/D595</f>
        <v>3.3377697499776371</v>
      </c>
    </row>
    <row r="596" spans="1:9" x14ac:dyDescent="0.25">
      <c r="E596" s="20">
        <f>E595+E593+E591+E589</f>
        <v>100010</v>
      </c>
      <c r="F596" s="21">
        <f>SUM(F589:F595)</f>
        <v>9.5059476906740557</v>
      </c>
      <c r="H596" s="4">
        <f>B588</f>
        <v>42450.362500000003</v>
      </c>
      <c r="I596" s="47">
        <f>E596+I584</f>
        <v>3416375</v>
      </c>
    </row>
    <row r="598" spans="1:9" x14ac:dyDescent="0.25">
      <c r="A598" s="284" t="s">
        <v>99</v>
      </c>
      <c r="B598" s="284"/>
      <c r="C598" s="284"/>
      <c r="D598" s="284"/>
      <c r="E598" s="284"/>
      <c r="F598" s="284"/>
    </row>
    <row r="599" spans="1:9" x14ac:dyDescent="0.25">
      <c r="A599" t="s">
        <v>7</v>
      </c>
      <c r="B599" t="s">
        <v>10</v>
      </c>
      <c r="C599" t="s">
        <v>11</v>
      </c>
      <c r="D599" t="s">
        <v>9</v>
      </c>
      <c r="E599" t="s">
        <v>31</v>
      </c>
      <c r="F599" t="s">
        <v>32</v>
      </c>
      <c r="I599" s="1"/>
    </row>
    <row r="600" spans="1:9" x14ac:dyDescent="0.25">
      <c r="A600" t="s">
        <v>16</v>
      </c>
      <c r="B600" s="4">
        <v>42457.690972222219</v>
      </c>
      <c r="C600" s="1">
        <v>1015080</v>
      </c>
      <c r="I600" s="1"/>
    </row>
    <row r="601" spans="1:9" x14ac:dyDescent="0.25">
      <c r="A601" t="s">
        <v>16</v>
      </c>
      <c r="B601" s="4">
        <v>42459.39166666667</v>
      </c>
      <c r="C601" s="1">
        <v>1020770</v>
      </c>
      <c r="D601">
        <f>(B601-B589)*1440</f>
        <v>8257.0000000088476</v>
      </c>
      <c r="E601" s="6">
        <f>(C601-C589)</f>
        <v>14020</v>
      </c>
      <c r="F601" s="7">
        <f t="shared" ref="F601" si="35">E601/D601</f>
        <v>1.6979532517845437</v>
      </c>
      <c r="I601" s="1"/>
    </row>
    <row r="602" spans="1:9" x14ac:dyDescent="0.25">
      <c r="A602" t="s">
        <v>17</v>
      </c>
      <c r="B602" s="4">
        <v>42457.691666666666</v>
      </c>
      <c r="C602" s="1">
        <v>1449170</v>
      </c>
      <c r="I602" s="1"/>
    </row>
    <row r="603" spans="1:9" x14ac:dyDescent="0.25">
      <c r="A603" t="s">
        <v>17</v>
      </c>
      <c r="B603" s="4">
        <v>42459.393055555556</v>
      </c>
      <c r="C603" s="1">
        <v>1460000</v>
      </c>
      <c r="D603">
        <f>(B603-B591)*1440</f>
        <v>8258.0000000016298</v>
      </c>
      <c r="E603" s="6">
        <f>(C603-C591)</f>
        <v>27160</v>
      </c>
      <c r="F603" s="7">
        <f t="shared" ref="F603" si="36">E603/D603</f>
        <v>3.2889319447801695</v>
      </c>
    </row>
    <row r="604" spans="1:9" x14ac:dyDescent="0.25">
      <c r="A604" t="s">
        <v>18</v>
      </c>
      <c r="B604" s="4">
        <v>42457.692361111112</v>
      </c>
      <c r="C604" s="1">
        <v>1017830</v>
      </c>
    </row>
    <row r="605" spans="1:9" x14ac:dyDescent="0.25">
      <c r="A605" t="s">
        <v>18</v>
      </c>
      <c r="B605" s="4">
        <v>42459.393750000003</v>
      </c>
      <c r="C605" s="1">
        <v>1023570</v>
      </c>
      <c r="D605">
        <f>(B605-B593)*1440</f>
        <v>8258.0000000016298</v>
      </c>
      <c r="E605" s="6">
        <f>(C605-C593)</f>
        <v>14360</v>
      </c>
      <c r="F605" s="7">
        <f t="shared" ref="F605" si="37">E605/D605</f>
        <v>1.7389198353108701</v>
      </c>
    </row>
    <row r="606" spans="1:9" x14ac:dyDescent="0.25">
      <c r="A606" t="s">
        <v>19</v>
      </c>
      <c r="B606" s="4">
        <v>42457.693055555559</v>
      </c>
      <c r="C606" s="1">
        <v>1496400</v>
      </c>
    </row>
    <row r="607" spans="1:9" x14ac:dyDescent="0.25">
      <c r="A607" t="s">
        <v>19</v>
      </c>
      <c r="B607" s="4">
        <v>42459.395138888889</v>
      </c>
      <c r="C607" s="1">
        <v>1508900</v>
      </c>
      <c r="D607">
        <f>(B607-B595)*1440</f>
        <v>8259.0000000048894</v>
      </c>
      <c r="E607" s="6">
        <f>(C607-C595)</f>
        <v>31080</v>
      </c>
      <c r="F607" s="7">
        <f t="shared" ref="F607" si="38">E607/D607</f>
        <v>3.7631674536846593</v>
      </c>
    </row>
    <row r="608" spans="1:9" x14ac:dyDescent="0.25">
      <c r="E608" s="20">
        <f>E607+E605+E603+E601</f>
        <v>86620</v>
      </c>
      <c r="F608" s="21">
        <f>SUM(F601:F607)</f>
        <v>10.488972485560243</v>
      </c>
      <c r="H608" s="4">
        <f>B600</f>
        <v>42457.690972222219</v>
      </c>
      <c r="I608" s="47">
        <f>E608+I596</f>
        <v>3502995</v>
      </c>
    </row>
    <row r="611" spans="1:9" x14ac:dyDescent="0.25">
      <c r="A611" s="285" t="s">
        <v>16</v>
      </c>
      <c r="B611" s="27"/>
      <c r="C611" s="28" t="s">
        <v>61</v>
      </c>
      <c r="D611" s="29">
        <f>(B601-B426)*1440</f>
        <v>130991.00000000792</v>
      </c>
      <c r="H611" s="19"/>
    </row>
    <row r="612" spans="1:9" x14ac:dyDescent="0.25">
      <c r="A612" s="286"/>
      <c r="B612" s="30"/>
      <c r="C612" s="31" t="s">
        <v>62</v>
      </c>
      <c r="D612" s="32">
        <f>E601+E589+E577+E562+E546+E530+E517+E508+E495+E480+E464+E453</f>
        <v>183500</v>
      </c>
      <c r="H612" s="19"/>
    </row>
    <row r="613" spans="1:9" x14ac:dyDescent="0.25">
      <c r="A613" s="287"/>
      <c r="B613" s="33"/>
      <c r="C613" s="34" t="s">
        <v>63</v>
      </c>
      <c r="D613" s="35">
        <f>D612/D611</f>
        <v>1.4008596010412082</v>
      </c>
      <c r="H613" s="19"/>
    </row>
    <row r="614" spans="1:9" x14ac:dyDescent="0.25">
      <c r="A614" s="285" t="s">
        <v>17</v>
      </c>
      <c r="B614" s="27"/>
      <c r="C614" s="28" t="s">
        <v>61</v>
      </c>
      <c r="D614" s="29">
        <f>(B603-B428)*1440</f>
        <v>130984.99999999884</v>
      </c>
      <c r="H614" s="19"/>
    </row>
    <row r="615" spans="1:9" x14ac:dyDescent="0.25">
      <c r="A615" s="286"/>
      <c r="B615" s="30"/>
      <c r="C615" s="31" t="s">
        <v>62</v>
      </c>
      <c r="D615" s="32">
        <f>E603+E591+E579+E565+E549+E533+E519+E509+E497+E483+E467+E454</f>
        <v>357920</v>
      </c>
      <c r="H615" s="19"/>
    </row>
    <row r="616" spans="1:9" x14ac:dyDescent="0.25">
      <c r="A616" s="287"/>
      <c r="B616" s="33"/>
      <c r="C616" s="34" t="s">
        <v>63</v>
      </c>
      <c r="D616" s="35">
        <f>D615/D614</f>
        <v>2.7325266251861144</v>
      </c>
      <c r="H616" s="19"/>
    </row>
    <row r="617" spans="1:9" x14ac:dyDescent="0.25">
      <c r="A617" s="285" t="s">
        <v>18</v>
      </c>
      <c r="B617" s="27"/>
      <c r="C617" s="28" t="s">
        <v>61</v>
      </c>
      <c r="D617" s="29">
        <f>(B605-B430)*1440</f>
        <v>130983.00000000279</v>
      </c>
      <c r="H617" s="19"/>
    </row>
    <row r="618" spans="1:9" x14ac:dyDescent="0.25">
      <c r="A618" s="286"/>
      <c r="B618" s="30"/>
      <c r="C618" s="31" t="s">
        <v>62</v>
      </c>
      <c r="D618" s="32">
        <f>E605+E593+E581+E568+E552+E536+E521+E510+E499+E486+E470+E455</f>
        <v>188600</v>
      </c>
      <c r="H618" s="19"/>
    </row>
    <row r="619" spans="1:9" x14ac:dyDescent="0.25">
      <c r="A619" s="287"/>
      <c r="B619" s="33"/>
      <c r="C619" s="34" t="s">
        <v>63</v>
      </c>
      <c r="D619" s="35">
        <f>D618/D617</f>
        <v>1.4398815113411356</v>
      </c>
      <c r="H619" s="19"/>
    </row>
    <row r="620" spans="1:9" x14ac:dyDescent="0.25">
      <c r="A620" s="285" t="s">
        <v>19</v>
      </c>
      <c r="B620" s="27"/>
      <c r="C620" s="28" t="s">
        <v>61</v>
      </c>
      <c r="D620" s="29">
        <f>(B607-B432)*1440</f>
        <v>130981.99999999953</v>
      </c>
      <c r="H620" s="19"/>
    </row>
    <row r="621" spans="1:9" x14ac:dyDescent="0.25">
      <c r="A621" s="286"/>
      <c r="B621" s="30"/>
      <c r="C621" s="31" t="s">
        <v>62</v>
      </c>
      <c r="D621" s="32">
        <f>E607+E595+E583+E571+E555+E539+E523+E511+E501+E489++E473+E456</f>
        <v>380170</v>
      </c>
      <c r="H621" s="19"/>
    </row>
    <row r="622" spans="1:9" x14ac:dyDescent="0.25">
      <c r="A622" s="287"/>
      <c r="B622" s="33"/>
      <c r="C622" s="34" t="s">
        <v>63</v>
      </c>
      <c r="D622" s="35">
        <f>D621/D620</f>
        <v>2.9024598799835193</v>
      </c>
      <c r="H622" s="19"/>
    </row>
    <row r="623" spans="1:9" x14ac:dyDescent="0.25">
      <c r="B623" s="36"/>
      <c r="C623" s="37" t="s">
        <v>100</v>
      </c>
      <c r="D623" s="52">
        <f>D613+D616+D619+D622</f>
        <v>8.4757276175519785</v>
      </c>
      <c r="G623" s="66"/>
      <c r="H623" s="19"/>
      <c r="I623" s="19"/>
    </row>
    <row r="624" spans="1:9" x14ac:dyDescent="0.25">
      <c r="B624" s="36"/>
      <c r="C624" s="37" t="s">
        <v>101</v>
      </c>
      <c r="D624" s="48">
        <f>D621+D618+D615+D612</f>
        <v>1110190</v>
      </c>
      <c r="E624" s="6">
        <f>E608+E596+E584+E572+E556+E540+E524+E512+E502+E490+E474+E457+E433+E422+E411+E396+E381+E370+E359+E344+E329+E314+E299+E288+E273+E237+E226+E215+E200+E185+E174+E159+E144+E129+E106+E91+E76+E53+E34+E15</f>
        <v>3502995</v>
      </c>
      <c r="G624" s="67">
        <f>D624+D449+D253</f>
        <v>3502995</v>
      </c>
      <c r="H624" s="50">
        <f>I608</f>
        <v>3502995</v>
      </c>
      <c r="I624" s="49" t="s">
        <v>72</v>
      </c>
    </row>
    <row r="625" spans="8:8" x14ac:dyDescent="0.25">
      <c r="H625" s="19">
        <f>H624-G624</f>
        <v>0</v>
      </c>
    </row>
  </sheetData>
  <mergeCells count="53">
    <mergeCell ref="A617:A619"/>
    <mergeCell ref="A620:A622"/>
    <mergeCell ref="A574:F574"/>
    <mergeCell ref="A586:F586"/>
    <mergeCell ref="A598:F598"/>
    <mergeCell ref="A611:A613"/>
    <mergeCell ref="A614:A616"/>
    <mergeCell ref="A514:F514"/>
    <mergeCell ref="A504:F504"/>
    <mergeCell ref="A526:F526"/>
    <mergeCell ref="A542:F542"/>
    <mergeCell ref="A558:F558"/>
    <mergeCell ref="A451:F451"/>
    <mergeCell ref="A460:F460"/>
    <mergeCell ref="A476:F476"/>
    <mergeCell ref="A492:F492"/>
    <mergeCell ref="A506:F506"/>
    <mergeCell ref="A289:F289"/>
    <mergeCell ref="A382:F382"/>
    <mergeCell ref="A300:F300"/>
    <mergeCell ref="A315:F315"/>
    <mergeCell ref="A330:F330"/>
    <mergeCell ref="A345:F345"/>
    <mergeCell ref="A360:F360"/>
    <mergeCell ref="A371:F371"/>
    <mergeCell ref="A436:A438"/>
    <mergeCell ref="A439:A441"/>
    <mergeCell ref="A442:A444"/>
    <mergeCell ref="A445:A447"/>
    <mergeCell ref="A397:F397"/>
    <mergeCell ref="A412:F412"/>
    <mergeCell ref="A423:F423"/>
    <mergeCell ref="A107:F107"/>
    <mergeCell ref="A130:F130"/>
    <mergeCell ref="A145:F145"/>
    <mergeCell ref="A160:F160"/>
    <mergeCell ref="A175:F175"/>
    <mergeCell ref="A186:F186"/>
    <mergeCell ref="A201:F201"/>
    <mergeCell ref="A216:F216"/>
    <mergeCell ref="A255:F255"/>
    <mergeCell ref="A274:F274"/>
    <mergeCell ref="A227:F227"/>
    <mergeCell ref="A240:A242"/>
    <mergeCell ref="A243:A245"/>
    <mergeCell ref="A246:A248"/>
    <mergeCell ref="A249:A251"/>
    <mergeCell ref="A92:F92"/>
    <mergeCell ref="A1:F1"/>
    <mergeCell ref="A16:F16"/>
    <mergeCell ref="A35:F35"/>
    <mergeCell ref="A54:F54"/>
    <mergeCell ref="A77:F77"/>
  </mergeCells>
  <pageMargins left="0.7" right="0.7" top="0.75" bottom="0.75" header="0.3" footer="0.3"/>
  <pageSetup scale="82" fitToHeight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Summary</vt:lpstr>
      <vt:lpstr>RAW data_all</vt:lpstr>
      <vt:lpstr>Raw data_all_sorted</vt:lpstr>
      <vt:lpstr>WeeklyRPWs</vt:lpstr>
      <vt:lpstr>RPW-03_Effluent</vt:lpstr>
      <vt:lpstr>RPW-06</vt:lpstr>
      <vt:lpstr>RPW-07</vt:lpstr>
      <vt:lpstr>Total Influent</vt:lpstr>
      <vt:lpstr>Weekly Inj_Rates</vt:lpstr>
      <vt:lpstr>Weekly Ext_Rates</vt:lpstr>
      <vt:lpstr>WeeklyFlowRates</vt:lpstr>
      <vt:lpstr>SumVol</vt:lpstr>
      <vt:lpstr>'Raw data_all_sorted'!Print_Area</vt:lpstr>
      <vt:lpstr>'RPW-03_Effluent'!Print_Area</vt:lpstr>
      <vt:lpstr>'Weekly Ext_Rates'!Print_Area</vt:lpstr>
      <vt:lpstr>'Weekly Inj_Rates'!Print_Area</vt:lpstr>
      <vt:lpstr>WeeklyRPWs!Print_Area</vt:lpstr>
      <vt:lpstr>'RPW-03_Effluent'!Print_Titles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Arrossa</dc:creator>
  <cp:lastModifiedBy>Noreen Baker</cp:lastModifiedBy>
  <cp:lastPrinted>2016-05-12T19:39:44Z</cp:lastPrinted>
  <dcterms:created xsi:type="dcterms:W3CDTF">2015-12-28T23:03:57Z</dcterms:created>
  <dcterms:modified xsi:type="dcterms:W3CDTF">2016-05-12T19:42:09Z</dcterms:modified>
</cp:coreProperties>
</file>