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Math\Programs\Apollonian\Excel data\"/>
    </mc:Choice>
  </mc:AlternateContent>
  <xr:revisionPtr revIDLastSave="0" documentId="13_ncr:1_{4A4FB177-EED9-4427-B15D-B9DC9C6CC505}" xr6:coauthVersionLast="47" xr6:coauthVersionMax="47" xr10:uidLastSave="{00000000-0000-0000-0000-000000000000}"/>
  <bookViews>
    <workbookView xWindow="96" yWindow="0" windowWidth="22944" windowHeight="12240" tabRatio="775" activeTab="2" xr2:uid="{8C34F5AD-CAF7-48CF-A3DC-CD7011562DF6}"/>
  </bookViews>
  <sheets>
    <sheet name="Format" sheetId="12" r:id="rId1"/>
    <sheet name="6,1,1,1" sheetId="1" r:id="rId2"/>
    <sheet name="6,1,1,-1" sheetId="21" r:id="rId3"/>
    <sheet name="6,1,-1" sheetId="15" r:id="rId4"/>
    <sheet name="6,5,1" sheetId="11" r:id="rId5"/>
    <sheet name="6,5,-1" sheetId="16" r:id="rId6"/>
    <sheet name="6,13,1" sheetId="10" r:id="rId7"/>
    <sheet name="6,13,-1" sheetId="17" r:id="rId8"/>
    <sheet name="6,17,1,1" sheetId="9" r:id="rId9"/>
    <sheet name="6,17,1,-1" sheetId="22" r:id="rId10"/>
    <sheet name="6,17,-1" sheetId="18" r:id="rId11"/>
    <sheet name="8,7,1" sheetId="7" r:id="rId12"/>
    <sheet name="8,7,-1" sheetId="19" r:id="rId13"/>
    <sheet name="8,11,1" sheetId="8" r:id="rId14"/>
    <sheet name="8,11,-1" sheetId="2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1" l="1"/>
  <c r="B39" i="9"/>
  <c r="B19" i="9"/>
  <c r="B35" i="8"/>
  <c r="M37" i="8" s="1"/>
  <c r="B7" i="21"/>
  <c r="K9" i="21" s="1"/>
  <c r="M165" i="20"/>
  <c r="M161" i="20"/>
  <c r="M157" i="20"/>
  <c r="M153" i="20"/>
  <c r="M149" i="20"/>
  <c r="M145" i="20"/>
  <c r="M141" i="20"/>
  <c r="M137" i="20"/>
  <c r="M133" i="20"/>
  <c r="M129" i="20"/>
  <c r="M125" i="20"/>
  <c r="M121" i="20"/>
  <c r="M117" i="20"/>
  <c r="M113" i="20"/>
  <c r="M109" i="20"/>
  <c r="M105" i="20"/>
  <c r="M101" i="20"/>
  <c r="M97" i="20"/>
  <c r="M93" i="20"/>
  <c r="M89" i="20"/>
  <c r="M85" i="20"/>
  <c r="M81" i="20"/>
  <c r="M77" i="20"/>
  <c r="M73" i="20"/>
  <c r="M69" i="20"/>
  <c r="M65" i="20"/>
  <c r="M61" i="20"/>
  <c r="M57" i="20"/>
  <c r="M53" i="20"/>
  <c r="M49" i="20"/>
  <c r="M45" i="20"/>
  <c r="M41" i="20"/>
  <c r="M37" i="20"/>
  <c r="M33" i="20"/>
  <c r="M29" i="20"/>
  <c r="M25" i="20"/>
  <c r="M21" i="20"/>
  <c r="M17" i="20"/>
  <c r="M13" i="20"/>
  <c r="M9" i="20"/>
  <c r="M5" i="20"/>
  <c r="B51" i="20"/>
  <c r="B47" i="20"/>
  <c r="B43" i="20"/>
  <c r="B39" i="20"/>
  <c r="B35" i="20"/>
  <c r="B27" i="20"/>
  <c r="B23" i="20"/>
  <c r="B19" i="20"/>
  <c r="B15" i="20"/>
  <c r="B11" i="20"/>
  <c r="B7" i="20"/>
  <c r="B3" i="20"/>
  <c r="M257" i="8"/>
  <c r="M253" i="8"/>
  <c r="M249" i="8"/>
  <c r="M245" i="8"/>
  <c r="M241" i="8"/>
  <c r="M237" i="8"/>
  <c r="M233" i="8"/>
  <c r="M229" i="8"/>
  <c r="M225" i="8"/>
  <c r="M221" i="8"/>
  <c r="M217" i="8"/>
  <c r="M213" i="8"/>
  <c r="M209" i="8"/>
  <c r="M205" i="8"/>
  <c r="M201" i="8"/>
  <c r="M197" i="8"/>
  <c r="M193" i="8"/>
  <c r="M189" i="8"/>
  <c r="M185" i="8"/>
  <c r="M181" i="8"/>
  <c r="M177" i="8"/>
  <c r="M173" i="8"/>
  <c r="M169" i="8"/>
  <c r="M165" i="8"/>
  <c r="M161" i="8"/>
  <c r="M157" i="8"/>
  <c r="M153" i="8"/>
  <c r="M149" i="8"/>
  <c r="M145" i="8"/>
  <c r="M141" i="8"/>
  <c r="M137" i="8"/>
  <c r="M133" i="8"/>
  <c r="M129" i="8"/>
  <c r="M125" i="8"/>
  <c r="M121" i="8"/>
  <c r="M117" i="8"/>
  <c r="M113" i="8"/>
  <c r="M109" i="8"/>
  <c r="M105" i="8"/>
  <c r="M101" i="8"/>
  <c r="M97" i="8"/>
  <c r="M93" i="8"/>
  <c r="M89" i="8"/>
  <c r="M85" i="8"/>
  <c r="M81" i="8"/>
  <c r="M77" i="8"/>
  <c r="M73" i="8"/>
  <c r="M69" i="8"/>
  <c r="M65" i="8"/>
  <c r="M61" i="8"/>
  <c r="M57" i="8"/>
  <c r="M53" i="8"/>
  <c r="M49" i="8"/>
  <c r="M45" i="8"/>
  <c r="M41" i="8"/>
  <c r="M33" i="8"/>
  <c r="M29" i="8"/>
  <c r="M25" i="8"/>
  <c r="M21" i="8"/>
  <c r="M17" i="8"/>
  <c r="M13" i="8"/>
  <c r="M9" i="8"/>
  <c r="M5" i="8"/>
  <c r="B75" i="8"/>
  <c r="B71" i="8"/>
  <c r="B67" i="8"/>
  <c r="B63" i="8"/>
  <c r="B59" i="8"/>
  <c r="B51" i="8"/>
  <c r="B47" i="8"/>
  <c r="B43" i="8"/>
  <c r="B31" i="8"/>
  <c r="B27" i="8"/>
  <c r="B23" i="8"/>
  <c r="B19" i="8"/>
  <c r="B15" i="8"/>
  <c r="B11" i="8"/>
  <c r="B7" i="8"/>
  <c r="B3" i="8"/>
  <c r="M229" i="19"/>
  <c r="M225" i="19"/>
  <c r="M221" i="19"/>
  <c r="M217" i="19"/>
  <c r="M213" i="19"/>
  <c r="M209" i="19"/>
  <c r="M205" i="19"/>
  <c r="M201" i="19"/>
  <c r="M197" i="19"/>
  <c r="M193" i="19"/>
  <c r="M189" i="19"/>
  <c r="M185" i="19"/>
  <c r="M181" i="19"/>
  <c r="M177" i="19"/>
  <c r="M173" i="19"/>
  <c r="M169" i="19"/>
  <c r="M165" i="19"/>
  <c r="M161" i="19"/>
  <c r="M157" i="19"/>
  <c r="M153" i="19"/>
  <c r="M149" i="19"/>
  <c r="M145" i="19"/>
  <c r="M141" i="19"/>
  <c r="M137" i="19"/>
  <c r="M133" i="19"/>
  <c r="M129" i="19"/>
  <c r="M125" i="19"/>
  <c r="M121" i="19"/>
  <c r="M117" i="19"/>
  <c r="M113" i="19"/>
  <c r="M109" i="19"/>
  <c r="M105" i="19"/>
  <c r="M101" i="19"/>
  <c r="M97" i="19"/>
  <c r="M93" i="19"/>
  <c r="M89" i="19"/>
  <c r="M85" i="19"/>
  <c r="M81" i="19"/>
  <c r="M77" i="19"/>
  <c r="M73" i="19"/>
  <c r="M69" i="19"/>
  <c r="M65" i="19"/>
  <c r="M61" i="19"/>
  <c r="M57" i="19"/>
  <c r="M53" i="19"/>
  <c r="M49" i="19"/>
  <c r="M45" i="19"/>
  <c r="M41" i="19"/>
  <c r="M37" i="19"/>
  <c r="M33" i="19"/>
  <c r="M29" i="19"/>
  <c r="M25" i="19"/>
  <c r="M21" i="19"/>
  <c r="M17" i="19"/>
  <c r="M13" i="19"/>
  <c r="M9" i="19"/>
  <c r="M5" i="19"/>
  <c r="B67" i="19"/>
  <c r="B63" i="19"/>
  <c r="B59" i="19"/>
  <c r="B51" i="19"/>
  <c r="B47" i="19"/>
  <c r="B43" i="19"/>
  <c r="B39" i="19"/>
  <c r="B35" i="19"/>
  <c r="B31" i="19"/>
  <c r="B27" i="19"/>
  <c r="B23" i="19"/>
  <c r="B19" i="19"/>
  <c r="B15" i="19"/>
  <c r="B11" i="19"/>
  <c r="B7" i="19"/>
  <c r="B3" i="19"/>
  <c r="M189" i="7"/>
  <c r="M185" i="7"/>
  <c r="M181" i="7"/>
  <c r="M177" i="7"/>
  <c r="M173" i="7"/>
  <c r="M169" i="7"/>
  <c r="M165" i="7"/>
  <c r="M161" i="7"/>
  <c r="M157" i="7"/>
  <c r="M153" i="7"/>
  <c r="M149" i="7"/>
  <c r="M145" i="7"/>
  <c r="M141" i="7"/>
  <c r="M137" i="7"/>
  <c r="M133" i="7"/>
  <c r="M129" i="7"/>
  <c r="M125" i="7"/>
  <c r="M121" i="7"/>
  <c r="M117" i="7"/>
  <c r="M113" i="7"/>
  <c r="M109" i="7"/>
  <c r="M105" i="7"/>
  <c r="M101" i="7"/>
  <c r="M97" i="7"/>
  <c r="M93" i="7"/>
  <c r="M89" i="7"/>
  <c r="M85" i="7"/>
  <c r="M81" i="7"/>
  <c r="M77" i="7"/>
  <c r="M73" i="7"/>
  <c r="M69" i="7"/>
  <c r="M65" i="7"/>
  <c r="M61" i="7"/>
  <c r="M57" i="7"/>
  <c r="M53" i="7"/>
  <c r="M49" i="7"/>
  <c r="M45" i="7"/>
  <c r="M41" i="7"/>
  <c r="M37" i="7"/>
  <c r="M33" i="7"/>
  <c r="M29" i="7"/>
  <c r="M25" i="7"/>
  <c r="M21" i="7"/>
  <c r="M17" i="7"/>
  <c r="M13" i="7"/>
  <c r="M9" i="7"/>
  <c r="M5" i="7"/>
  <c r="B63" i="7"/>
  <c r="B59" i="7"/>
  <c r="B55" i="7"/>
  <c r="B51" i="7"/>
  <c r="B47" i="7"/>
  <c r="B43" i="7"/>
  <c r="B39" i="7"/>
  <c r="B35" i="7"/>
  <c r="B31" i="7"/>
  <c r="B27" i="7"/>
  <c r="B23" i="7"/>
  <c r="B19" i="7"/>
  <c r="B15" i="7"/>
  <c r="B11" i="7"/>
  <c r="B7" i="7"/>
  <c r="B3" i="7"/>
  <c r="K81" i="18"/>
  <c r="K77" i="18"/>
  <c r="K73" i="18"/>
  <c r="K69" i="18"/>
  <c r="K65" i="18"/>
  <c r="K61" i="18"/>
  <c r="K57" i="18"/>
  <c r="K53" i="18"/>
  <c r="K49" i="18"/>
  <c r="K45" i="18"/>
  <c r="K41" i="18"/>
  <c r="K37" i="18"/>
  <c r="K33" i="18"/>
  <c r="K29" i="18"/>
  <c r="K25" i="18"/>
  <c r="K21" i="18"/>
  <c r="K17" i="18"/>
  <c r="K13" i="18"/>
  <c r="K9" i="18"/>
  <c r="K5" i="18"/>
  <c r="B19" i="18"/>
  <c r="B15" i="18"/>
  <c r="B11" i="18"/>
  <c r="B7" i="18"/>
  <c r="B3" i="18"/>
  <c r="K41" i="22"/>
  <c r="K37" i="22"/>
  <c r="K33" i="22"/>
  <c r="K29" i="22"/>
  <c r="K25" i="22"/>
  <c r="K21" i="22"/>
  <c r="K17" i="22"/>
  <c r="K13" i="22"/>
  <c r="K9" i="22"/>
  <c r="K5" i="22"/>
  <c r="B11" i="22"/>
  <c r="B7" i="22"/>
  <c r="B3" i="22"/>
  <c r="K69" i="9"/>
  <c r="K65" i="9"/>
  <c r="K61" i="9"/>
  <c r="K57" i="9"/>
  <c r="K53" i="9"/>
  <c r="K49" i="9"/>
  <c r="K45" i="9"/>
  <c r="K37" i="9"/>
  <c r="K33" i="9"/>
  <c r="K29" i="9"/>
  <c r="K25" i="9"/>
  <c r="K21" i="9"/>
  <c r="K17" i="9"/>
  <c r="K13" i="9"/>
  <c r="K9" i="9"/>
  <c r="K5" i="9"/>
  <c r="B15" i="9"/>
  <c r="B11" i="9"/>
  <c r="B7" i="9"/>
  <c r="B3" i="9"/>
  <c r="K73" i="17"/>
  <c r="K69" i="17"/>
  <c r="K65" i="17"/>
  <c r="K61" i="17"/>
  <c r="K57" i="17"/>
  <c r="K53" i="17"/>
  <c r="K49" i="17"/>
  <c r="K45" i="17"/>
  <c r="K41" i="17"/>
  <c r="K37" i="17"/>
  <c r="K33" i="17"/>
  <c r="K29" i="17"/>
  <c r="K25" i="17"/>
  <c r="K21" i="17"/>
  <c r="K17" i="17"/>
  <c r="K13" i="17"/>
  <c r="K9" i="17"/>
  <c r="K5" i="17"/>
  <c r="B23" i="17"/>
  <c r="B19" i="17"/>
  <c r="B15" i="17"/>
  <c r="B11" i="17"/>
  <c r="B7" i="17"/>
  <c r="B3" i="17"/>
  <c r="K117" i="10"/>
  <c r="K113" i="10"/>
  <c r="K109" i="10"/>
  <c r="K105" i="10"/>
  <c r="K101" i="10"/>
  <c r="K97" i="10"/>
  <c r="K93" i="10"/>
  <c r="K89" i="10"/>
  <c r="K85" i="10"/>
  <c r="K81" i="10"/>
  <c r="K77" i="10"/>
  <c r="K73" i="10"/>
  <c r="K69" i="10"/>
  <c r="K65" i="10"/>
  <c r="K61" i="10"/>
  <c r="K57" i="10"/>
  <c r="K53" i="10"/>
  <c r="K49" i="10"/>
  <c r="K45" i="10"/>
  <c r="K41" i="10"/>
  <c r="K37" i="10"/>
  <c r="K33" i="10"/>
  <c r="K29" i="10"/>
  <c r="K25" i="10"/>
  <c r="K21" i="10"/>
  <c r="K17" i="10"/>
  <c r="K13" i="10"/>
  <c r="K9" i="10"/>
  <c r="K5" i="10"/>
  <c r="B27" i="10"/>
  <c r="B23" i="10"/>
  <c r="B19" i="10"/>
  <c r="B15" i="10"/>
  <c r="B11" i="10"/>
  <c r="B7" i="10"/>
  <c r="B3" i="10"/>
  <c r="B15" i="16"/>
  <c r="K97" i="16"/>
  <c r="K93" i="16"/>
  <c r="K89" i="16"/>
  <c r="K85" i="16"/>
  <c r="K81" i="16"/>
  <c r="K77" i="16"/>
  <c r="K73" i="16"/>
  <c r="K69" i="16"/>
  <c r="K65" i="16"/>
  <c r="K61" i="16"/>
  <c r="K57" i="16"/>
  <c r="K53" i="16"/>
  <c r="K49" i="16"/>
  <c r="K45" i="16"/>
  <c r="K41" i="16"/>
  <c r="K37" i="16"/>
  <c r="K33" i="16"/>
  <c r="K29" i="16"/>
  <c r="K25" i="16"/>
  <c r="K21" i="16"/>
  <c r="K17" i="16"/>
  <c r="K13" i="16"/>
  <c r="K9" i="16"/>
  <c r="K5" i="16"/>
  <c r="B19" i="16"/>
  <c r="B11" i="16"/>
  <c r="B7" i="16"/>
  <c r="B3" i="16"/>
  <c r="K89" i="11"/>
  <c r="K85" i="11"/>
  <c r="K81" i="11"/>
  <c r="K77" i="11"/>
  <c r="K73" i="11"/>
  <c r="K69" i="11"/>
  <c r="K65" i="11"/>
  <c r="K61" i="11"/>
  <c r="K57" i="11"/>
  <c r="K53" i="11"/>
  <c r="K49" i="11"/>
  <c r="K45" i="11"/>
  <c r="K41" i="11"/>
  <c r="K37" i="11"/>
  <c r="K33" i="11"/>
  <c r="K29" i="11"/>
  <c r="K25" i="11"/>
  <c r="K21" i="11"/>
  <c r="K17" i="11"/>
  <c r="K13" i="11"/>
  <c r="K9" i="11"/>
  <c r="K5" i="11"/>
  <c r="B31" i="11"/>
  <c r="B27" i="11"/>
  <c r="B23" i="11"/>
  <c r="B19" i="11"/>
  <c r="B15" i="11"/>
  <c r="B11" i="11"/>
  <c r="B7" i="11"/>
  <c r="B3" i="11"/>
  <c r="K69" i="15"/>
  <c r="K65" i="15"/>
  <c r="K61" i="15"/>
  <c r="K57" i="15"/>
  <c r="K53" i="15"/>
  <c r="K49" i="15"/>
  <c r="K45" i="15"/>
  <c r="K41" i="15"/>
  <c r="K37" i="15"/>
  <c r="K33" i="15"/>
  <c r="K29" i="15"/>
  <c r="K25" i="15"/>
  <c r="K21" i="15"/>
  <c r="K17" i="15"/>
  <c r="K13" i="15"/>
  <c r="K9" i="15"/>
  <c r="K5" i="15"/>
  <c r="B19" i="15"/>
  <c r="B15" i="15"/>
  <c r="B11" i="15"/>
  <c r="B7" i="15"/>
  <c r="B3" i="15"/>
  <c r="K97" i="21"/>
  <c r="K93" i="21"/>
  <c r="K89" i="21"/>
  <c r="K85" i="21"/>
  <c r="K81" i="21"/>
  <c r="K77" i="21"/>
  <c r="K73" i="21"/>
  <c r="K69" i="21"/>
  <c r="K65" i="21"/>
  <c r="K61" i="21"/>
  <c r="K57" i="21"/>
  <c r="K53" i="21"/>
  <c r="K49" i="21"/>
  <c r="K45" i="21"/>
  <c r="K41" i="21"/>
  <c r="K37" i="21"/>
  <c r="K33" i="21"/>
  <c r="K29" i="21"/>
  <c r="K25" i="21"/>
  <c r="K21" i="21"/>
  <c r="K17" i="21"/>
  <c r="K13" i="21"/>
  <c r="K5" i="21"/>
  <c r="B31" i="21"/>
  <c r="B27" i="21"/>
  <c r="B23" i="21"/>
  <c r="B19" i="21"/>
  <c r="B15" i="21"/>
  <c r="B3" i="21"/>
  <c r="B35" i="1"/>
  <c r="B27" i="1"/>
  <c r="B19" i="1"/>
  <c r="B15" i="1"/>
  <c r="B11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B7" i="1"/>
  <c r="B3" i="1"/>
  <c r="K5" i="1"/>
  <c r="J41" i="22"/>
  <c r="J40" i="22"/>
  <c r="J37" i="22"/>
  <c r="J36" i="22"/>
  <c r="J33" i="22"/>
  <c r="J32" i="22"/>
  <c r="J29" i="22"/>
  <c r="J28" i="22"/>
  <c r="J25" i="22"/>
  <c r="J24" i="22"/>
  <c r="J21" i="22"/>
  <c r="J20" i="22"/>
  <c r="J17" i="22"/>
  <c r="J16" i="22"/>
  <c r="J13" i="22"/>
  <c r="J12" i="22"/>
  <c r="J9" i="22"/>
  <c r="J8" i="22"/>
  <c r="J5" i="22"/>
  <c r="J4" i="22"/>
  <c r="J97" i="21"/>
  <c r="J96" i="21"/>
  <c r="J93" i="21"/>
  <c r="J92" i="21"/>
  <c r="J89" i="21"/>
  <c r="J88" i="21"/>
  <c r="J85" i="21"/>
  <c r="J84" i="21"/>
  <c r="J81" i="21"/>
  <c r="J80" i="21"/>
  <c r="J77" i="21"/>
  <c r="J76" i="21"/>
  <c r="J73" i="21"/>
  <c r="J72" i="21"/>
  <c r="J69" i="21"/>
  <c r="J68" i="21"/>
  <c r="J65" i="21"/>
  <c r="J64" i="21"/>
  <c r="J61" i="21"/>
  <c r="J60" i="21"/>
  <c r="J57" i="21"/>
  <c r="J56" i="21"/>
  <c r="J53" i="21"/>
  <c r="J52" i="21"/>
  <c r="J49" i="21"/>
  <c r="J48" i="21"/>
  <c r="J45" i="21"/>
  <c r="J44" i="21"/>
  <c r="J41" i="21"/>
  <c r="J40" i="21"/>
  <c r="J37" i="21"/>
  <c r="J36" i="21"/>
  <c r="J33" i="21"/>
  <c r="J32" i="21"/>
  <c r="J29" i="21"/>
  <c r="J28" i="21"/>
  <c r="J25" i="21"/>
  <c r="J24" i="21"/>
  <c r="J21" i="21"/>
  <c r="J20" i="21"/>
  <c r="J17" i="21"/>
  <c r="J16" i="21"/>
  <c r="J13" i="21"/>
  <c r="J12" i="21"/>
  <c r="J9" i="21"/>
  <c r="J8" i="21"/>
  <c r="J5" i="21"/>
  <c r="J4" i="21"/>
  <c r="L165" i="20"/>
  <c r="L164" i="20"/>
  <c r="L161" i="20"/>
  <c r="L160" i="20"/>
  <c r="L157" i="20"/>
  <c r="L156" i="20"/>
  <c r="L153" i="20"/>
  <c r="L152" i="20"/>
  <c r="L149" i="20"/>
  <c r="L148" i="20"/>
  <c r="L145" i="20"/>
  <c r="L144" i="20"/>
  <c r="L141" i="20"/>
  <c r="L140" i="20"/>
  <c r="L137" i="20"/>
  <c r="L136" i="20"/>
  <c r="L133" i="20"/>
  <c r="L132" i="20"/>
  <c r="L129" i="20"/>
  <c r="L128" i="20"/>
  <c r="L125" i="20"/>
  <c r="L124" i="20"/>
  <c r="L121" i="20"/>
  <c r="L120" i="20"/>
  <c r="L117" i="20"/>
  <c r="L116" i="20"/>
  <c r="L113" i="20"/>
  <c r="L112" i="20"/>
  <c r="L109" i="20"/>
  <c r="L108" i="20"/>
  <c r="L105" i="20"/>
  <c r="L104" i="20"/>
  <c r="L101" i="20"/>
  <c r="L100" i="20"/>
  <c r="L97" i="20"/>
  <c r="L96" i="20"/>
  <c r="L93" i="20"/>
  <c r="L92" i="20"/>
  <c r="L89" i="20"/>
  <c r="L88" i="20"/>
  <c r="L85" i="20"/>
  <c r="L84" i="20"/>
  <c r="L81" i="20"/>
  <c r="L80" i="20"/>
  <c r="L77" i="20"/>
  <c r="L76" i="20"/>
  <c r="L73" i="20"/>
  <c r="L72" i="20"/>
  <c r="L69" i="20"/>
  <c r="L68" i="20"/>
  <c r="L65" i="20"/>
  <c r="L64" i="20"/>
  <c r="L61" i="20"/>
  <c r="L60" i="20"/>
  <c r="L57" i="20"/>
  <c r="L56" i="20"/>
  <c r="L53" i="20"/>
  <c r="L52" i="20"/>
  <c r="L49" i="20"/>
  <c r="L48" i="20"/>
  <c r="L45" i="20"/>
  <c r="L44" i="20"/>
  <c r="L41" i="20"/>
  <c r="L40" i="20"/>
  <c r="L257" i="8"/>
  <c r="L256" i="8"/>
  <c r="L253" i="8"/>
  <c r="L252" i="8"/>
  <c r="L249" i="8"/>
  <c r="L248" i="8"/>
  <c r="L245" i="8"/>
  <c r="L244" i="8"/>
  <c r="L241" i="8"/>
  <c r="L240" i="8"/>
  <c r="L237" i="8"/>
  <c r="L236" i="8"/>
  <c r="L233" i="8"/>
  <c r="L232" i="8"/>
  <c r="L229" i="8"/>
  <c r="L228" i="8"/>
  <c r="L225" i="8"/>
  <c r="L224" i="8"/>
  <c r="L221" i="8"/>
  <c r="L220" i="8"/>
  <c r="L217" i="8"/>
  <c r="L216" i="8"/>
  <c r="L213" i="8"/>
  <c r="L212" i="8"/>
  <c r="L209" i="8"/>
  <c r="L208" i="8"/>
  <c r="L205" i="8"/>
  <c r="L204" i="8"/>
  <c r="L201" i="8"/>
  <c r="L200" i="8"/>
  <c r="L197" i="8"/>
  <c r="L196" i="8"/>
  <c r="L193" i="8"/>
  <c r="L192" i="8"/>
  <c r="L189" i="8"/>
  <c r="L188" i="8"/>
  <c r="L185" i="8"/>
  <c r="L184" i="8"/>
  <c r="L181" i="8"/>
  <c r="L180" i="8"/>
  <c r="L177" i="8"/>
  <c r="L176" i="8"/>
  <c r="L173" i="8"/>
  <c r="L172" i="8"/>
  <c r="L169" i="8"/>
  <c r="L168" i="8"/>
  <c r="L165" i="8"/>
  <c r="L164" i="8"/>
  <c r="L161" i="8"/>
  <c r="L160" i="8"/>
  <c r="L157" i="8"/>
  <c r="L156" i="8"/>
  <c r="L153" i="8"/>
  <c r="L152" i="8"/>
  <c r="L149" i="8"/>
  <c r="L148" i="8"/>
  <c r="L145" i="8"/>
  <c r="L144" i="8"/>
  <c r="L141" i="8"/>
  <c r="L140" i="8"/>
  <c r="L137" i="8"/>
  <c r="L136" i="8"/>
  <c r="L133" i="8"/>
  <c r="L132" i="8"/>
  <c r="L129" i="8"/>
  <c r="L128" i="8"/>
  <c r="L125" i="8"/>
  <c r="L124" i="8"/>
  <c r="L121" i="8"/>
  <c r="L120" i="8"/>
  <c r="L117" i="8"/>
  <c r="L116" i="8"/>
  <c r="L113" i="8"/>
  <c r="L112" i="8"/>
  <c r="L109" i="8"/>
  <c r="L108" i="8"/>
  <c r="L105" i="8"/>
  <c r="L104" i="8"/>
  <c r="L101" i="8"/>
  <c r="L100" i="8"/>
  <c r="L97" i="8"/>
  <c r="L96" i="8"/>
  <c r="L93" i="8"/>
  <c r="L92" i="8"/>
  <c r="L89" i="8"/>
  <c r="L88" i="8"/>
  <c r="L85" i="8"/>
  <c r="L84" i="8"/>
  <c r="L81" i="8"/>
  <c r="L80" i="8"/>
  <c r="L77" i="8"/>
  <c r="L76" i="8"/>
  <c r="L73" i="8"/>
  <c r="L72" i="8"/>
  <c r="L69" i="8"/>
  <c r="L68" i="8"/>
  <c r="L65" i="8"/>
  <c r="L64" i="8"/>
  <c r="L61" i="8"/>
  <c r="L60" i="8"/>
  <c r="L57" i="8"/>
  <c r="L56" i="8"/>
  <c r="L53" i="8"/>
  <c r="L52" i="8"/>
  <c r="L49" i="8"/>
  <c r="L48" i="8"/>
  <c r="L45" i="8"/>
  <c r="L44" i="8"/>
  <c r="L41" i="8"/>
  <c r="L40" i="8"/>
  <c r="L37" i="8"/>
  <c r="L36" i="8"/>
  <c r="L33" i="8"/>
  <c r="L32" i="8"/>
  <c r="L37" i="20"/>
  <c r="L36" i="20"/>
  <c r="L33" i="20"/>
  <c r="L32" i="20"/>
  <c r="L29" i="20"/>
  <c r="L28" i="20"/>
  <c r="L25" i="20"/>
  <c r="L24" i="20"/>
  <c r="L21" i="20"/>
  <c r="L20" i="20"/>
  <c r="L17" i="20"/>
  <c r="L16" i="20"/>
  <c r="L13" i="20"/>
  <c r="L12" i="20"/>
  <c r="L9" i="20"/>
  <c r="L8" i="20"/>
  <c r="L5" i="20"/>
  <c r="L4" i="20"/>
  <c r="L229" i="19"/>
  <c r="L228" i="19"/>
  <c r="L225" i="19"/>
  <c r="L224" i="19"/>
  <c r="L221" i="19"/>
  <c r="L220" i="19"/>
  <c r="L217" i="19"/>
  <c r="L216" i="19"/>
  <c r="L213" i="19"/>
  <c r="L212" i="19"/>
  <c r="L209" i="19"/>
  <c r="L208" i="19"/>
  <c r="L205" i="19"/>
  <c r="L204" i="19"/>
  <c r="L201" i="19"/>
  <c r="L200" i="19"/>
  <c r="L197" i="19"/>
  <c r="L196" i="19"/>
  <c r="L193" i="19"/>
  <c r="L192" i="19"/>
  <c r="L189" i="19"/>
  <c r="L188" i="19"/>
  <c r="L185" i="19"/>
  <c r="L184" i="19"/>
  <c r="L181" i="19"/>
  <c r="L180" i="19"/>
  <c r="L177" i="19"/>
  <c r="L176" i="19"/>
  <c r="L173" i="19"/>
  <c r="L172" i="19"/>
  <c r="L169" i="19"/>
  <c r="L168" i="19"/>
  <c r="L165" i="19"/>
  <c r="L164" i="19"/>
  <c r="L161" i="19"/>
  <c r="L160" i="19"/>
  <c r="L157" i="19"/>
  <c r="L156" i="19"/>
  <c r="L153" i="19"/>
  <c r="L152" i="19"/>
  <c r="L149" i="19"/>
  <c r="L148" i="19"/>
  <c r="L145" i="19"/>
  <c r="L144" i="19"/>
  <c r="L141" i="19"/>
  <c r="L140" i="19"/>
  <c r="L137" i="19"/>
  <c r="L136" i="19"/>
  <c r="L133" i="19"/>
  <c r="L132" i="19"/>
  <c r="L129" i="19"/>
  <c r="L128" i="19"/>
  <c r="L125" i="19"/>
  <c r="L124" i="19"/>
  <c r="L121" i="19"/>
  <c r="L120" i="19"/>
  <c r="L117" i="19"/>
  <c r="L116" i="19"/>
  <c r="L113" i="19"/>
  <c r="L112" i="19"/>
  <c r="L109" i="19"/>
  <c r="L108" i="19"/>
  <c r="L105" i="19"/>
  <c r="L104" i="19"/>
  <c r="L101" i="19"/>
  <c r="L100" i="19"/>
  <c r="L97" i="19"/>
  <c r="L96" i="19"/>
  <c r="L93" i="19"/>
  <c r="L92" i="19"/>
  <c r="L89" i="19"/>
  <c r="L88" i="19"/>
  <c r="L85" i="19"/>
  <c r="L84" i="19"/>
  <c r="L81" i="19"/>
  <c r="L80" i="19"/>
  <c r="L77" i="19"/>
  <c r="L76" i="19"/>
  <c r="L73" i="19"/>
  <c r="L72" i="19"/>
  <c r="L69" i="19"/>
  <c r="L68" i="19"/>
  <c r="L65" i="19"/>
  <c r="L64" i="19"/>
  <c r="L61" i="19"/>
  <c r="L60" i="19"/>
  <c r="L57" i="19"/>
  <c r="L56" i="19"/>
  <c r="L53" i="19"/>
  <c r="L52" i="19"/>
  <c r="L49" i="19"/>
  <c r="L48" i="19"/>
  <c r="L45" i="19"/>
  <c r="L44" i="19"/>
  <c r="L41" i="19"/>
  <c r="L40" i="19"/>
  <c r="L37" i="19"/>
  <c r="L36" i="19"/>
  <c r="L33" i="19"/>
  <c r="L32" i="19"/>
  <c r="L29" i="19"/>
  <c r="L28" i="19"/>
  <c r="L25" i="19"/>
  <c r="L24" i="19"/>
  <c r="L189" i="7"/>
  <c r="L188" i="7"/>
  <c r="L185" i="7"/>
  <c r="L184" i="7"/>
  <c r="L181" i="7"/>
  <c r="L180" i="7"/>
  <c r="L177" i="7"/>
  <c r="L176" i="7"/>
  <c r="L173" i="7"/>
  <c r="L172" i="7"/>
  <c r="L169" i="7"/>
  <c r="L168" i="7"/>
  <c r="L165" i="7"/>
  <c r="L164" i="7"/>
  <c r="L161" i="7"/>
  <c r="L160" i="7"/>
  <c r="L157" i="7"/>
  <c r="L156" i="7"/>
  <c r="L153" i="7"/>
  <c r="L152" i="7"/>
  <c r="L149" i="7"/>
  <c r="L148" i="7"/>
  <c r="L145" i="7"/>
  <c r="L144" i="7"/>
  <c r="L141" i="7"/>
  <c r="L140" i="7"/>
  <c r="L137" i="7"/>
  <c r="L136" i="7"/>
  <c r="L133" i="7"/>
  <c r="L132" i="7"/>
  <c r="L129" i="7"/>
  <c r="L128" i="7"/>
  <c r="L125" i="7"/>
  <c r="L124" i="7"/>
  <c r="L121" i="7"/>
  <c r="L120" i="7"/>
  <c r="L117" i="7"/>
  <c r="L116" i="7"/>
  <c r="L113" i="7"/>
  <c r="L112" i="7"/>
  <c r="L109" i="7"/>
  <c r="L108" i="7"/>
  <c r="L105" i="7"/>
  <c r="L104" i="7"/>
  <c r="L101" i="7"/>
  <c r="L100" i="7"/>
  <c r="L97" i="7"/>
  <c r="L96" i="7"/>
  <c r="L93" i="7"/>
  <c r="L92" i="7"/>
  <c r="L89" i="7"/>
  <c r="L88" i="7"/>
  <c r="L85" i="7"/>
  <c r="L84" i="7"/>
  <c r="L81" i="7"/>
  <c r="L80" i="7"/>
  <c r="L77" i="7"/>
  <c r="L76" i="7"/>
  <c r="L73" i="7"/>
  <c r="L72" i="7"/>
  <c r="L69" i="7"/>
  <c r="L68" i="7"/>
  <c r="L65" i="7"/>
  <c r="L64" i="7"/>
  <c r="L61" i="7"/>
  <c r="L60" i="7"/>
  <c r="L57" i="7"/>
  <c r="L56" i="7"/>
  <c r="L53" i="7"/>
  <c r="L52" i="7"/>
  <c r="L49" i="7"/>
  <c r="L48" i="7"/>
  <c r="L45" i="7"/>
  <c r="L44" i="7"/>
  <c r="L41" i="7"/>
  <c r="L40" i="7"/>
  <c r="L21" i="19"/>
  <c r="L20" i="19"/>
  <c r="L17" i="19"/>
  <c r="L16" i="19"/>
  <c r="L13" i="19"/>
  <c r="L12" i="19"/>
  <c r="L9" i="19"/>
  <c r="L8" i="19"/>
  <c r="L5" i="19"/>
  <c r="L4" i="19"/>
  <c r="J81" i="18"/>
  <c r="J80" i="18"/>
  <c r="J77" i="18"/>
  <c r="J76" i="18"/>
  <c r="J73" i="18"/>
  <c r="J72" i="18"/>
  <c r="J69" i="18"/>
  <c r="J68" i="18"/>
  <c r="J65" i="18"/>
  <c r="J64" i="18"/>
  <c r="J61" i="18"/>
  <c r="J60" i="18"/>
  <c r="J57" i="18"/>
  <c r="J56" i="18"/>
  <c r="J53" i="18"/>
  <c r="J52" i="18"/>
  <c r="J49" i="18"/>
  <c r="J48" i="18"/>
  <c r="J45" i="18"/>
  <c r="J44" i="18"/>
  <c r="J41" i="18"/>
  <c r="J40" i="18"/>
  <c r="J37" i="18"/>
  <c r="J36" i="18"/>
  <c r="J33" i="18"/>
  <c r="J32" i="18"/>
  <c r="J29" i="18"/>
  <c r="J28" i="18"/>
  <c r="J25" i="18"/>
  <c r="J24" i="18"/>
  <c r="J21" i="18"/>
  <c r="J20" i="18"/>
  <c r="J69" i="9"/>
  <c r="J68" i="9"/>
  <c r="J65" i="9"/>
  <c r="J64" i="9"/>
  <c r="J61" i="9"/>
  <c r="J60" i="9"/>
  <c r="J57" i="9"/>
  <c r="J56" i="9"/>
  <c r="J53" i="9"/>
  <c r="J52" i="9"/>
  <c r="J49" i="9"/>
  <c r="J48" i="9"/>
  <c r="J45" i="9"/>
  <c r="J44" i="9"/>
  <c r="J41" i="9"/>
  <c r="K41" i="9" s="1"/>
  <c r="J40" i="9"/>
  <c r="J37" i="9"/>
  <c r="J36" i="9"/>
  <c r="J33" i="9"/>
  <c r="J32" i="9"/>
  <c r="J29" i="9"/>
  <c r="J28" i="9"/>
  <c r="J25" i="9"/>
  <c r="J24" i="9"/>
  <c r="J21" i="9"/>
  <c r="J20" i="9"/>
  <c r="J17" i="9"/>
  <c r="J16" i="9"/>
  <c r="J13" i="9"/>
  <c r="J12" i="9"/>
  <c r="J17" i="18"/>
  <c r="J16" i="18"/>
  <c r="J13" i="18"/>
  <c r="J12" i="18"/>
  <c r="J9" i="18"/>
  <c r="J8" i="18"/>
  <c r="J5" i="18"/>
  <c r="J4" i="18"/>
  <c r="J73" i="17"/>
  <c r="J72" i="17"/>
  <c r="J69" i="17"/>
  <c r="J68" i="17"/>
  <c r="J65" i="17"/>
  <c r="J64" i="17"/>
  <c r="J117" i="10"/>
  <c r="J116" i="10"/>
  <c r="J113" i="10"/>
  <c r="J112" i="10"/>
  <c r="J109" i="10"/>
  <c r="J108" i="10"/>
  <c r="J105" i="10"/>
  <c r="J104" i="10"/>
  <c r="J101" i="10"/>
  <c r="J100" i="10"/>
  <c r="J97" i="10"/>
  <c r="J96" i="10"/>
  <c r="J93" i="10"/>
  <c r="J92" i="10"/>
  <c r="J89" i="10"/>
  <c r="J88" i="10"/>
  <c r="J85" i="10"/>
  <c r="J84" i="10"/>
  <c r="J81" i="10"/>
  <c r="J80" i="10"/>
  <c r="J77" i="10"/>
  <c r="J76" i="10"/>
  <c r="J73" i="10"/>
  <c r="J72" i="10"/>
  <c r="J69" i="10"/>
  <c r="J68" i="10"/>
  <c r="J65" i="10"/>
  <c r="J64" i="10"/>
  <c r="J97" i="16"/>
  <c r="J96" i="16"/>
  <c r="J93" i="16"/>
  <c r="J92" i="16"/>
  <c r="J89" i="16"/>
  <c r="J88" i="16"/>
  <c r="J85" i="16"/>
  <c r="J84" i="16"/>
  <c r="J81" i="16"/>
  <c r="J80" i="16"/>
  <c r="J77" i="16"/>
  <c r="J76" i="16"/>
  <c r="J5" i="16"/>
  <c r="J4" i="16"/>
  <c r="J9" i="16"/>
  <c r="J8" i="16"/>
  <c r="J61" i="17"/>
  <c r="J60" i="17"/>
  <c r="J57" i="17"/>
  <c r="J56" i="17"/>
  <c r="J53" i="17"/>
  <c r="J52" i="17"/>
  <c r="J49" i="17"/>
  <c r="J48" i="17"/>
  <c r="J45" i="17"/>
  <c r="J44" i="17"/>
  <c r="J41" i="17"/>
  <c r="J40" i="17"/>
  <c r="J37" i="17"/>
  <c r="J36" i="17"/>
  <c r="J33" i="17"/>
  <c r="J32" i="17"/>
  <c r="J29" i="17"/>
  <c r="J28" i="17"/>
  <c r="J25" i="17"/>
  <c r="J24" i="17"/>
  <c r="J21" i="17"/>
  <c r="J20" i="17"/>
  <c r="J17" i="17"/>
  <c r="J16" i="17"/>
  <c r="J13" i="17"/>
  <c r="J12" i="17"/>
  <c r="J9" i="17"/>
  <c r="J8" i="17"/>
  <c r="J5" i="17"/>
  <c r="J4" i="17"/>
  <c r="J89" i="11"/>
  <c r="J88" i="11"/>
  <c r="J73" i="16"/>
  <c r="J72" i="16"/>
  <c r="J69" i="16"/>
  <c r="J68" i="16"/>
  <c r="J65" i="16"/>
  <c r="J64" i="16"/>
  <c r="J61" i="16"/>
  <c r="J60" i="16"/>
  <c r="J57" i="16"/>
  <c r="J56" i="16"/>
  <c r="J53" i="16"/>
  <c r="J52" i="16"/>
  <c r="J49" i="16"/>
  <c r="J48" i="16"/>
  <c r="J45" i="16"/>
  <c r="J44" i="16"/>
  <c r="J41" i="16"/>
  <c r="J40" i="16"/>
  <c r="J37" i="16"/>
  <c r="J36" i="16"/>
  <c r="J33" i="16"/>
  <c r="J32" i="16"/>
  <c r="J29" i="16"/>
  <c r="J28" i="16"/>
  <c r="J25" i="16"/>
  <c r="J24" i="16"/>
  <c r="J21" i="16"/>
  <c r="J20" i="16"/>
  <c r="J17" i="16"/>
  <c r="J16" i="16"/>
  <c r="J13" i="16"/>
  <c r="J12" i="16"/>
  <c r="J69" i="15"/>
  <c r="J68" i="15"/>
  <c r="J65" i="15"/>
  <c r="J64" i="15"/>
  <c r="J61" i="15"/>
  <c r="J60" i="15"/>
  <c r="J93" i="1"/>
  <c r="J92" i="1"/>
  <c r="J89" i="1"/>
  <c r="J88" i="1"/>
  <c r="J85" i="1"/>
  <c r="J84" i="1"/>
  <c r="J81" i="1"/>
  <c r="J80" i="1"/>
  <c r="J77" i="1"/>
  <c r="J76" i="1"/>
  <c r="J73" i="1"/>
  <c r="J72" i="1"/>
  <c r="J69" i="1"/>
  <c r="J68" i="1"/>
  <c r="J65" i="1"/>
  <c r="J64" i="1"/>
  <c r="J61" i="1"/>
  <c r="J60" i="1"/>
  <c r="J57" i="1"/>
  <c r="J56" i="1"/>
  <c r="J53" i="1"/>
  <c r="J52" i="1"/>
  <c r="J49" i="1"/>
  <c r="J48" i="1"/>
  <c r="J5" i="15"/>
  <c r="J4" i="15"/>
  <c r="J57" i="15"/>
  <c r="J56" i="15"/>
  <c r="J53" i="15"/>
  <c r="J52" i="15"/>
  <c r="J49" i="15"/>
  <c r="J48" i="15"/>
  <c r="J45" i="15"/>
  <c r="J44" i="15"/>
  <c r="J41" i="15"/>
  <c r="J40" i="15"/>
  <c r="J37" i="15"/>
  <c r="J36" i="15"/>
  <c r="J33" i="15"/>
  <c r="J32" i="15"/>
  <c r="J29" i="15"/>
  <c r="J28" i="15"/>
  <c r="J25" i="15"/>
  <c r="J24" i="15"/>
  <c r="J21" i="15"/>
  <c r="J20" i="15"/>
  <c r="J17" i="15"/>
  <c r="J16" i="15"/>
  <c r="J13" i="15"/>
  <c r="J12" i="15"/>
  <c r="J9" i="15"/>
  <c r="J8" i="15"/>
  <c r="J61" i="10"/>
  <c r="J60" i="10"/>
  <c r="J57" i="10"/>
  <c r="J56" i="10"/>
  <c r="J53" i="10"/>
  <c r="J52" i="10"/>
  <c r="J49" i="10"/>
  <c r="J48" i="10"/>
  <c r="J45" i="10"/>
  <c r="J44" i="10"/>
  <c r="J41" i="10"/>
  <c r="J40" i="10"/>
  <c r="J37" i="10"/>
  <c r="J36" i="10"/>
  <c r="J33" i="10"/>
  <c r="J32" i="10"/>
  <c r="J29" i="10"/>
  <c r="J28" i="10"/>
  <c r="J25" i="10"/>
  <c r="J24" i="10"/>
  <c r="J21" i="10"/>
  <c r="J20" i="10"/>
  <c r="J85" i="11"/>
  <c r="J84" i="11"/>
  <c r="J81" i="11"/>
  <c r="J80" i="11"/>
  <c r="J77" i="11"/>
  <c r="J76" i="11"/>
  <c r="J73" i="11"/>
  <c r="J72" i="11"/>
  <c r="J69" i="11"/>
  <c r="J68" i="11"/>
  <c r="J65" i="11"/>
  <c r="J64" i="11"/>
  <c r="J61" i="11"/>
  <c r="J60" i="11"/>
  <c r="J57" i="11"/>
  <c r="J56" i="11"/>
  <c r="J53" i="11"/>
  <c r="J52" i="11"/>
  <c r="J49" i="11"/>
  <c r="J48" i="11"/>
  <c r="J45" i="11"/>
  <c r="J44" i="11"/>
  <c r="J41" i="11"/>
  <c r="J40" i="11"/>
  <c r="J37" i="11"/>
  <c r="J36" i="11"/>
  <c r="J33" i="11"/>
  <c r="J32" i="11"/>
  <c r="J29" i="11"/>
  <c r="J28" i="11"/>
  <c r="J25" i="11"/>
  <c r="J24" i="11"/>
  <c r="J4" i="1"/>
  <c r="J45" i="1"/>
  <c r="J44" i="1"/>
  <c r="J41" i="1"/>
  <c r="J40" i="1"/>
  <c r="J37" i="1"/>
  <c r="J36" i="1"/>
  <c r="J33" i="1"/>
  <c r="J32" i="1"/>
  <c r="J29" i="1"/>
  <c r="J28" i="1"/>
  <c r="J25" i="1"/>
  <c r="J24" i="1"/>
  <c r="J21" i="1"/>
  <c r="J20" i="1"/>
  <c r="L21" i="7"/>
  <c r="L20" i="7"/>
  <c r="L17" i="7"/>
  <c r="L16" i="7"/>
  <c r="L13" i="7"/>
  <c r="L12" i="7"/>
  <c r="L9" i="7"/>
  <c r="L8" i="7"/>
  <c r="L5" i="7"/>
  <c r="L4" i="7"/>
  <c r="L37" i="7"/>
  <c r="L36" i="7"/>
  <c r="L33" i="7"/>
  <c r="L32" i="7"/>
  <c r="L29" i="7"/>
  <c r="L28" i="7"/>
  <c r="L25" i="7"/>
  <c r="L24" i="7"/>
  <c r="L29" i="8"/>
  <c r="L28" i="8"/>
  <c r="L25" i="8"/>
  <c r="L24" i="8"/>
  <c r="L21" i="8"/>
  <c r="L20" i="8"/>
  <c r="L17" i="8"/>
  <c r="L16" i="8"/>
  <c r="L9" i="8"/>
  <c r="L8" i="8"/>
  <c r="L5" i="8"/>
  <c r="L4" i="8"/>
  <c r="L13" i="8"/>
  <c r="L12" i="8"/>
  <c r="J5" i="1"/>
  <c r="J17" i="1"/>
  <c r="J16" i="1"/>
  <c r="J13" i="1"/>
  <c r="J12" i="1"/>
  <c r="J9" i="1"/>
  <c r="J8" i="1"/>
  <c r="J21" i="11"/>
  <c r="J20" i="11"/>
  <c r="J17" i="11"/>
  <c r="J16" i="11"/>
  <c r="J13" i="11"/>
  <c r="J12" i="11"/>
  <c r="J9" i="11"/>
  <c r="J8" i="11"/>
  <c r="J5" i="11"/>
  <c r="J4" i="11"/>
  <c r="J13" i="10"/>
  <c r="J12" i="10"/>
  <c r="J5" i="10"/>
  <c r="J4" i="10"/>
  <c r="J17" i="10"/>
  <c r="J16" i="10"/>
  <c r="J8" i="10"/>
  <c r="J9" i="10"/>
  <c r="J5" i="9"/>
  <c r="J4" i="9"/>
  <c r="J8" i="9"/>
  <c r="J9" i="9"/>
</calcChain>
</file>

<file path=xl/sharedStrings.xml><?xml version="1.0" encoding="utf-8"?>
<sst xmlns="http://schemas.openxmlformats.org/spreadsheetml/2006/main" count="3232" uniqueCount="459">
  <si>
    <t>Quadruple</t>
  </si>
  <si>
    <t>Overall</t>
  </si>
  <si>
    <t>#missing</t>
  </si>
  <si>
    <t>max missing</t>
  </si>
  <si>
    <t>Data</t>
  </si>
  <si>
    <t>[0, 0, 1, 1]</t>
  </si>
  <si>
    <t>[-8, 9, 72, 73]</t>
  </si>
  <si>
    <t>[-8, 12, 25, 25]</t>
  </si>
  <si>
    <t>[-12, 25, 25, 28]</t>
  </si>
  <si>
    <t>[-12, 16, 49, 49]</t>
  </si>
  <si>
    <t>[-15, 16, 240, 241]</t>
  </si>
  <si>
    <t>[-15, 28, 33, 40]</t>
  </si>
  <si>
    <t>[-15, 24, 40, 49]</t>
  </si>
  <si>
    <t>[-20, 36, 49, 49]</t>
  </si>
  <si>
    <t>[-20, 33, 52, 57]</t>
  </si>
  <si>
    <t>[-20, 24, 121, 121]</t>
  </si>
  <si>
    <t>[-23, 24, 552, 553]</t>
  </si>
  <si>
    <t>[-23, 28, 129, 132]</t>
  </si>
  <si>
    <t>[-23, 48, 49, 52]</t>
  </si>
  <si>
    <t>[-23, 25, 288, 288]</t>
  </si>
  <si>
    <t>[-23, 33, 76, 84]</t>
  </si>
  <si>
    <t>[-23, 36, 64, 73]</t>
  </si>
  <si>
    <t>[-23, 40, 57, 60]</t>
  </si>
  <si>
    <t>[-24, 25, 600, 601]</t>
  </si>
  <si>
    <t>[-24, 28, 169, 169]</t>
  </si>
  <si>
    <t>[-24, 49, 49, 60]</t>
  </si>
  <si>
    <t>[-24, 33, 88, 97]</t>
  </si>
  <si>
    <t>[-32, 33, 1056, 1057]</t>
  </si>
  <si>
    <t>[-32, 57, 73, 96]</t>
  </si>
  <si>
    <t>[-32, 36, 289, 289]</t>
  </si>
  <si>
    <t>[-32, 49, 96, 97]</t>
  </si>
  <si>
    <t>[-32, 48, 97, 105]</t>
  </si>
  <si>
    <t>[-36, 40, 361, 361]</t>
  </si>
  <si>
    <t>[-36, 72, 73, 97]</t>
  </si>
  <si>
    <t>[-36, 52, 121, 121]</t>
  </si>
  <si>
    <t>[-36, 49, 136, 145]</t>
  </si>
  <si>
    <t>[-39, 40, 1560, 1561]</t>
  </si>
  <si>
    <t>[-39, 57, 124, 136]</t>
  </si>
  <si>
    <t>[-39, 64, 100, 121]</t>
  </si>
  <si>
    <t>[-39, 48, 208, 217]</t>
  </si>
  <si>
    <t>[-39, 76, 84, 97]</t>
  </si>
  <si>
    <t>[-39, 49, 192, 196]</t>
  </si>
  <si>
    <t>[-39, 73, 84, 112]</t>
  </si>
  <si>
    <t>[-44, 48, 529, 529]</t>
  </si>
  <si>
    <t>[-44, 49, 432, 433]</t>
  </si>
  <si>
    <t>[-44, 76, 105, 129]</t>
  </si>
  <si>
    <t>[-44, 73, 112, 129]</t>
  </si>
  <si>
    <t>[-44, 60, 169, 169]</t>
  </si>
  <si>
    <t>[-44, 81, 97, 124]</t>
  </si>
  <si>
    <t>[-44, 57, 193, 204]</t>
  </si>
  <si>
    <t>[-47, 48, 2256, 2257]</t>
  </si>
  <si>
    <t>[-47, 52, 489, 492]</t>
  </si>
  <si>
    <t>[-47, 88, 105, 120]</t>
  </si>
  <si>
    <t>[-47, 81, 112, 144]</t>
  </si>
  <si>
    <t>[-47, 84, 112, 121]</t>
  </si>
  <si>
    <t>[-47, 73, 132, 156]</t>
  </si>
  <si>
    <t>[-47, 76, 129, 132]</t>
  </si>
  <si>
    <t>[-47, 49, 1152, 1152]</t>
  </si>
  <si>
    <t>[-47, 57, 268, 276]</t>
  </si>
  <si>
    <t>[-47, 97, 100, 108]</t>
  </si>
  <si>
    <t>[-47, 64, 177, 192]</t>
  </si>
  <si>
    <t>[-47, 60, 217, 228]</t>
  </si>
  <si>
    <t>[-47, 72, 136, 153]</t>
  </si>
  <si>
    <t>[-48, 49, 2352, 2353]</t>
  </si>
  <si>
    <t>[-48, 57, 304, 313]</t>
  </si>
  <si>
    <t>[-48, 73, 145, 148]</t>
  </si>
  <si>
    <t>[-48, 52, 625, 625]</t>
  </si>
  <si>
    <t>[-48, 84, 121, 121]</t>
  </si>
  <si>
    <t>[-48, 64, 193, 201]</t>
  </si>
  <si>
    <t>[-3, 5, 8, 8]</t>
  </si>
  <si>
    <t>[-4, 5, 20, 21]</t>
  </si>
  <si>
    <t>[-12, 21, 29, 32]</t>
  </si>
  <si>
    <t>[-16, 21, 68, 69]</t>
  </si>
  <si>
    <t>[-16, 29, 36, 45]</t>
  </si>
  <si>
    <t>[-19, 20, 380, 381]</t>
  </si>
  <si>
    <t>[-19, 36, 44, 45]</t>
  </si>
  <si>
    <t>[-19, 32, 48, 53]</t>
  </si>
  <si>
    <t>[-19, 21, 200, 200]</t>
  </si>
  <si>
    <t>[-19, 24, 92, 93]</t>
  </si>
  <si>
    <t>[-19, 29, 56, 60]</t>
  </si>
  <si>
    <t>[-24, 29, 140, 141]</t>
  </si>
  <si>
    <t>[-24, 44, 53, 69]</t>
  </si>
  <si>
    <t>[-27, 32, 173, 176]</t>
  </si>
  <si>
    <t>[-27, 45, 68, 80]</t>
  </si>
  <si>
    <t>[-27, 29, 392, 392]</t>
  </si>
  <si>
    <t>[-27, 44, 72, 77]</t>
  </si>
  <si>
    <t>[-27, 53, 56, 72]</t>
  </si>
  <si>
    <t>[-28, 29, 812, 813]</t>
  </si>
  <si>
    <t>[-28, 48, 69, 77]</t>
  </si>
  <si>
    <t>[-28, 44, 77, 93]</t>
  </si>
  <si>
    <t>[-28, 45, 77, 80]</t>
  </si>
  <si>
    <t>[-28, 53, 60, 77]</t>
  </si>
  <si>
    <t>[-36, 56, 101, 117]</t>
  </si>
  <si>
    <t>[-36, 53, 116, 117]</t>
  </si>
  <si>
    <t>[-36, 68, 77, 101]</t>
  </si>
  <si>
    <t>[-40, 53, 165, 168]</t>
  </si>
  <si>
    <t>[-40, 77, 92, 93]</t>
  </si>
  <si>
    <t>[-40, 56, 141, 149]</t>
  </si>
  <si>
    <t>[-40, 69, 101, 104]</t>
  </si>
  <si>
    <t>[-43, 44, 1892, 1893]</t>
  </si>
  <si>
    <t>[-43, 48, 413, 416]</t>
  </si>
  <si>
    <t>[-43, 68, 117, 140]</t>
  </si>
  <si>
    <t>[-43, 77, 104, 108]</t>
  </si>
  <si>
    <t>[-43, 56, 188, 189]</t>
  </si>
  <si>
    <t>[-43, 69, 116, 128]</t>
  </si>
  <si>
    <t>[-43, 60, 152, 165]</t>
  </si>
  <si>
    <t>[-43, 80, 93, 128]</t>
  </si>
  <si>
    <t>[-43, 45, 968, 968]</t>
  </si>
  <si>
    <t>[-43, 53, 228, 236]</t>
  </si>
  <si>
    <t>[-43, 84, 96, 101]</t>
  </si>
  <si>
    <t>[-43, 72, 108, 125]</t>
  </si>
  <si>
    <t>[-48, 53, 509, 512]</t>
  </si>
  <si>
    <t>[-48, 77, 128, 149]</t>
  </si>
  <si>
    <t>[-48, 68, 165, 173]</t>
  </si>
  <si>
    <t>[-48, 93, 101, 128]</t>
  </si>
  <si>
    <t>[-3, 4, 12, 13]</t>
  </si>
  <si>
    <t>[-8, 13, 21, 24]</t>
  </si>
  <si>
    <t>[-11, 12, 132, 133]</t>
  </si>
  <si>
    <t>[-11, 21, 24, 28]</t>
  </si>
  <si>
    <t>[-11, 16, 36, 37]</t>
  </si>
  <si>
    <t>[-11, 13, 72, 72]</t>
  </si>
  <si>
    <t>[-12, 13, 156, 157]</t>
  </si>
  <si>
    <t>[-12, 21, 28, 37]</t>
  </si>
  <si>
    <t>[-20, 21, 420, 421]</t>
  </si>
  <si>
    <t>[-20, 36, 45, 61]</t>
  </si>
  <si>
    <t>[-20, 37, 45, 52]</t>
  </si>
  <si>
    <t>[-24, 37, 69, 76]</t>
  </si>
  <si>
    <t>[-24, 40, 61, 69]</t>
  </si>
  <si>
    <t>[-27, 28, 756, 757]</t>
  </si>
  <si>
    <t>[-27, 52, 61, 64]</t>
  </si>
  <si>
    <t>[-27, 40, 85, 88]</t>
  </si>
  <si>
    <t>[-27, 37, 100, 108]</t>
  </si>
  <si>
    <t>[-27, 36, 109, 112]</t>
  </si>
  <si>
    <t>[-32, 37, 237, 240]</t>
  </si>
  <si>
    <t>[-32, 61, 69, 84]</t>
  </si>
  <si>
    <t>[-32, 45, 112, 117]</t>
  </si>
  <si>
    <t>[-32, 52, 85, 93]</t>
  </si>
  <si>
    <t>[-35, 36, 1260, 1261]</t>
  </si>
  <si>
    <t>[-35, 37, 648, 648]</t>
  </si>
  <si>
    <t>[-35, 48, 132, 133]</t>
  </si>
  <si>
    <t>[-35, 60, 88, 93]</t>
  </si>
  <si>
    <t>[-35, 52, 108, 117]</t>
  </si>
  <si>
    <t>[-35, 60, 84, 109]</t>
  </si>
  <si>
    <t>[-35, 72, 72, 85]</t>
  </si>
  <si>
    <t>[-35, 69, 76, 84]</t>
  </si>
  <si>
    <t>[-35, 64, 84, 85]</t>
  </si>
  <si>
    <t>[-35, 61, 84, 96]</t>
  </si>
  <si>
    <t>[-36, 37, 1332, 1333]</t>
  </si>
  <si>
    <t>[-36, 61, 88, 109]</t>
  </si>
  <si>
    <t>[-36, 52, 117, 133]</t>
  </si>
  <si>
    <t>[-36, 45, 181, 184]</t>
  </si>
  <si>
    <t>[-44, 45, 1980, 1981]</t>
  </si>
  <si>
    <t>[-44, 85, 96, 109]</t>
  </si>
  <si>
    <t>[-44, 64, 141, 157]</t>
  </si>
  <si>
    <t>[-44, 60, 165, 181]</t>
  </si>
  <si>
    <t>[-44, 61, 160, 165]</t>
  </si>
  <si>
    <t>[-44, 69, 124, 133]</t>
  </si>
  <si>
    <t>[-44, 76, 109, 117]</t>
  </si>
  <si>
    <t>[-48, 85, 112, 133]</t>
  </si>
  <si>
    <t>[-48, 93, 109, 112]</t>
  </si>
  <si>
    <t>[-48, 93, 100, 133]</t>
  </si>
  <si>
    <t>[-48, 61, 228, 229]</t>
  </si>
  <si>
    <t>[-4, 8, 9, 9]</t>
  </si>
  <si>
    <t>[-7, 8, 56, 57]</t>
  </si>
  <si>
    <t>[-7, 12, 17, 20]</t>
  </si>
  <si>
    <t>[-7, 9, 32, 32]</t>
  </si>
  <si>
    <t>[-12, 17, 41, 44]</t>
  </si>
  <si>
    <t>[-15, 32, 32, 33]</t>
  </si>
  <si>
    <t>[-15, 24, 41, 44]</t>
  </si>
  <si>
    <t>[-15, 17, 128, 128]</t>
  </si>
  <si>
    <t>[-16, 17, 272, 273]</t>
  </si>
  <si>
    <t>[-16, 32, 33, 41]</t>
  </si>
  <si>
    <t>[-16, 20, 81, 81]</t>
  </si>
  <si>
    <t>[-24, 41, 60, 65]</t>
  </si>
  <si>
    <t>[-24, 33, 89, 92]</t>
  </si>
  <si>
    <t>[-28, 32, 225, 225]</t>
  </si>
  <si>
    <t>[-28, 33, 185, 188]</t>
  </si>
  <si>
    <t>[-28, 57, 60, 65]</t>
  </si>
  <si>
    <t>[-28, 41, 89, 96]</t>
  </si>
  <si>
    <t>[-28, 44, 81, 81]</t>
  </si>
  <si>
    <t>[-31, 32, 992, 993]</t>
  </si>
  <si>
    <t>[-31, 60, 65, 84]</t>
  </si>
  <si>
    <t>[-31, 36, 224, 225]</t>
  </si>
  <si>
    <t>[-31, 57, 68, 92]</t>
  </si>
  <si>
    <t>[-31, 41, 128, 132]</t>
  </si>
  <si>
    <t>[-31, 48, 89, 96]</t>
  </si>
  <si>
    <t>[-31, 33, 512, 512]</t>
  </si>
  <si>
    <t>[-31, 44, 105, 116]</t>
  </si>
  <si>
    <t>[-31, 56, 72, 81]</t>
  </si>
  <si>
    <t>[-36, 41, 296, 297]</t>
  </si>
  <si>
    <t>[-36, 68, 81, 89]</t>
  </si>
  <si>
    <t>[-36, 65, 81, 104]</t>
  </si>
  <si>
    <t>[-39, 41, 800, 800]</t>
  </si>
  <si>
    <t>[-39, 44, 344, 345]</t>
  </si>
  <si>
    <t>[-39, 48, 209, 212]</t>
  </si>
  <si>
    <t>[-39, 68, 92, 113]</t>
  </si>
  <si>
    <t>[-39, 57, 128, 128]</t>
  </si>
  <si>
    <t>[-39, 80, 84, 89]</t>
  </si>
  <si>
    <t>[-39, 56, 129, 140]</t>
  </si>
  <si>
    <t>[-40, 41, 1640, 1641]</t>
  </si>
  <si>
    <t>[-40, 57, 137, 140]</t>
  </si>
  <si>
    <t>[-40, 65, 104, 129]</t>
  </si>
  <si>
    <t>[-40, 81, 81, 104]</t>
  </si>
  <si>
    <t>[-40, 44, 441, 441]</t>
  </si>
  <si>
    <t>[-40, 65, 108, 113]</t>
  </si>
  <si>
    <t>[-48, 84, 113, 137]</t>
  </si>
  <si>
    <t>[-48, 89, 113, 116]</t>
  </si>
  <si>
    <t>[-48, 57, 305, 308]</t>
  </si>
  <si>
    <t>[-48, 65, 185, 192]</t>
  </si>
  <si>
    <t>[-2, 3, 6, 7]</t>
  </si>
  <si>
    <t>[-5, 6, 30, 31]</t>
  </si>
  <si>
    <t>[-5, 7, 18, 18]</t>
  </si>
  <si>
    <t>[-6, 7, 42, 43]</t>
  </si>
  <si>
    <t>[-6, 10, 15, 19]</t>
  </si>
  <si>
    <t>[-9, 10, 90, 91]</t>
  </si>
  <si>
    <t>[-9, 18, 19, 22]</t>
  </si>
  <si>
    <t>[-14, 15, 210, 211]</t>
  </si>
  <si>
    <t>[-14, 19, 54, 55]</t>
  </si>
  <si>
    <t>[-14, 27, 31, 34]</t>
  </si>
  <si>
    <t>[-14, 18, 63, 67]</t>
  </si>
  <si>
    <t>[-14, 22, 39, 43]</t>
  </si>
  <si>
    <t>[-17, 18, 306, 307]</t>
  </si>
  <si>
    <t>[-17, 22, 75, 78]</t>
  </si>
  <si>
    <t>[-17, 19, 162, 162]</t>
  </si>
  <si>
    <t>[-17, 27, 46, 54]</t>
  </si>
  <si>
    <t>[-17, 30, 42, 43]</t>
  </si>
  <si>
    <t>[-18, 19, 342, 343]</t>
  </si>
  <si>
    <t>[-18, 27, 55, 58]</t>
  </si>
  <si>
    <t>[-18, 22, 99, 103]</t>
  </si>
  <si>
    <t>[-18, 31, 43, 54]</t>
  </si>
  <si>
    <t>[-21, 22, 462, 463]</t>
  </si>
  <si>
    <t>[-21, 39, 46, 58]</t>
  </si>
  <si>
    <t>[-21, 31, 66, 70]</t>
  </si>
  <si>
    <t>[-21, 30, 70, 79]</t>
  </si>
  <si>
    <t>[-21, 34, 55, 66]</t>
  </si>
  <si>
    <t>[-26, 27, 702, 703]</t>
  </si>
  <si>
    <t>[-26, 31, 162, 163]</t>
  </si>
  <si>
    <t>[-26, 51, 55, 66]</t>
  </si>
  <si>
    <t>[-26, 34, 111, 115]</t>
  </si>
  <si>
    <t>[-26, 46, 63, 67]</t>
  </si>
  <si>
    <t>[-26, 30, 195, 199]</t>
  </si>
  <si>
    <t>[-26, 43, 66, 79]</t>
  </si>
  <si>
    <t>[-29, 30, 870, 871]</t>
  </si>
  <si>
    <t>[-29, 31, 450, 450]</t>
  </si>
  <si>
    <t>[-29, 34, 198, 199]</t>
  </si>
  <si>
    <t>[-29, 46, 79, 90]</t>
  </si>
  <si>
    <t>[-29, 42, 94, 103]</t>
  </si>
  <si>
    <t>[-29, 55, 66, 70]</t>
  </si>
  <si>
    <t>[-29, 54, 63, 82]</t>
  </si>
  <si>
    <t>[-29, 39, 114, 118]</t>
  </si>
  <si>
    <t>[-30, 31, 930, 931]</t>
  </si>
  <si>
    <t>[-30, 34, 255, 259]</t>
  </si>
  <si>
    <t>[-30, 43, 102, 103]</t>
  </si>
  <si>
    <t>[-30, 55, 66, 91]</t>
  </si>
  <si>
    <t>[-30, 39, 130, 139]</t>
  </si>
  <si>
    <t>[-30, 55, 67, 82]</t>
  </si>
  <si>
    <t>[-33, 34, 1122, 1123]</t>
  </si>
  <si>
    <t>[-33, 58, 78, 91]</t>
  </si>
  <si>
    <t>[-33, 67, 70, 78]</t>
  </si>
  <si>
    <t>[-33, 42, 154, 163]</t>
  </si>
  <si>
    <t>[-33, 43, 142, 150]</t>
  </si>
  <si>
    <t>[-33, 51, 94, 106]</t>
  </si>
  <si>
    <t>[-33, 46, 118, 123]</t>
  </si>
  <si>
    <t>[-38, 39, 1482, 1483]</t>
  </si>
  <si>
    <t>[-38, 75, 78, 103]</t>
  </si>
  <si>
    <t>[-38, 43, 327, 330]</t>
  </si>
  <si>
    <t>[-38, 46, 219, 223]</t>
  </si>
  <si>
    <t>[-38, 58, 111, 123]</t>
  </si>
  <si>
    <t>[-38, 67, 90, 103]</t>
  </si>
  <si>
    <t>[-38, 42, 399, 403]</t>
  </si>
  <si>
    <t>[-38, 78, 79, 91]</t>
  </si>
  <si>
    <t>[-38, 63, 99, 106]</t>
  </si>
  <si>
    <t>[-38, 51, 151, 154]</t>
  </si>
  <si>
    <t>[-38, 55, 123, 138]</t>
  </si>
  <si>
    <t>[-41, 42, 1722, 1723]</t>
  </si>
  <si>
    <t>[-41, 46, 378, 379]</t>
  </si>
  <si>
    <t>[-41, 70, 99, 126]</t>
  </si>
  <si>
    <t>[-41, 51, 210, 214]</t>
  </si>
  <si>
    <t>[-41, 67, 106, 126]</t>
  </si>
  <si>
    <t>[-41, 66, 114, 115]</t>
  </si>
  <si>
    <t>[-41, 43, 882, 882]</t>
  </si>
  <si>
    <t>[-41, 58, 142, 147]</t>
  </si>
  <si>
    <t>[-41, 54, 171, 178]</t>
  </si>
  <si>
    <t>[-41, 78, 91, 102]</t>
  </si>
  <si>
    <t>[-41, 75, 94, 106]</t>
  </si>
  <si>
    <t>[-42, 43, 1806, 1807]</t>
  </si>
  <si>
    <t>[-42, 51, 238, 247]</t>
  </si>
  <si>
    <t>[-42, 82, 91, 103]</t>
  </si>
  <si>
    <t>[-42, 67, 114, 127]</t>
  </si>
  <si>
    <t>[-42, 82, 87, 115]</t>
  </si>
  <si>
    <t>[-42, 78, 91, 127]</t>
  </si>
  <si>
    <t>[-42, 46, 483, 487]</t>
  </si>
  <si>
    <t>[-42, 87, 91, 94]</t>
  </si>
  <si>
    <t>[-42, 79, 91, 114]</t>
  </si>
  <si>
    <t>[-42, 55, 178, 187]</t>
  </si>
  <si>
    <t>[-45, 46, 2070, 2071]</t>
  </si>
  <si>
    <t>[-45, 58, 202, 207]</t>
  </si>
  <si>
    <t>[-45, 70, 127, 142]</t>
  </si>
  <si>
    <t>[-45, 82, 103, 118]</t>
  </si>
  <si>
    <t>[-45, 70, 126, 151]</t>
  </si>
  <si>
    <t>[-45, 54, 271, 274]</t>
  </si>
  <si>
    <t>[-45, 79, 106, 126]</t>
  </si>
  <si>
    <t>[-50, 51, 2550, 2551]</t>
  </si>
  <si>
    <t>[-50, 63, 243, 250]</t>
  </si>
  <si>
    <t>[-50, 87, 118, 147]</t>
  </si>
  <si>
    <t>[-50, 58, 363, 367]</t>
  </si>
  <si>
    <t>[-50, 67, 198, 207]</t>
  </si>
  <si>
    <t>[-50, 54, 675, 679]</t>
  </si>
  <si>
    <t>[-50, 102, 103, 123]</t>
  </si>
  <si>
    <t>[-50, 75, 151, 166]</t>
  </si>
  <si>
    <t>[-50, 91, 111, 150]</t>
  </si>
  <si>
    <t>[-50, 75, 154, 159]</t>
  </si>
  <si>
    <t>[-50, 79, 139, 150]</t>
  </si>
  <si>
    <t>[-1, 2, 2, 3]</t>
  </si>
  <si>
    <t>[-6, 11, 14, 15]</t>
  </si>
  <si>
    <t>[-9, 14, 26, 27]</t>
  </si>
  <si>
    <t>[-9, 11, 50, 50]</t>
  </si>
  <si>
    <t>[-10, 11, 110, 111]</t>
  </si>
  <si>
    <t>[-10, 14, 35, 39]</t>
  </si>
  <si>
    <t>[-10, 18, 23, 27]</t>
  </si>
  <si>
    <t>[-13, 14, 182, 183]</t>
  </si>
  <si>
    <t>[-13, 18, 47, 50]</t>
  </si>
  <si>
    <t>[-13, 15, 98, 98]</t>
  </si>
  <si>
    <t>[-13, 23, 30, 38]</t>
  </si>
  <si>
    <t>[-18, 23, 83, 86]</t>
  </si>
  <si>
    <t>[-18, 35, 38, 47]</t>
  </si>
  <si>
    <t>[-18, 26, 59, 63]</t>
  </si>
  <si>
    <t>[-21, 39, 50, 50]</t>
  </si>
  <si>
    <t>[-21, 26, 110, 111]</t>
  </si>
  <si>
    <t>[-21, 23, 242, 242]</t>
  </si>
  <si>
    <t>[-21, 38, 47, 62]</t>
  </si>
  <si>
    <t>[-21, 30, 71, 74]</t>
  </si>
  <si>
    <t>[-22, 23, 506, 507]</t>
  </si>
  <si>
    <t>[-22, 39, 51, 62]</t>
  </si>
  <si>
    <t>[-22, 27, 119, 122]</t>
  </si>
  <si>
    <t>[-22, 42, 47, 59]</t>
  </si>
  <si>
    <t>[-22, 26, 143, 147]</t>
  </si>
  <si>
    <t>[-22, 35, 62, 63]</t>
  </si>
  <si>
    <t>[-22, 30, 83, 87]</t>
  </si>
  <si>
    <t>[-25, 26, 650, 651]</t>
  </si>
  <si>
    <t>[-25, 38, 75, 78]</t>
  </si>
  <si>
    <t>[-25, 50, 54, 59]</t>
  </si>
  <si>
    <t>[-25, 42, 62, 75]</t>
  </si>
  <si>
    <t>[-25, 50, 51, 66]</t>
  </si>
  <si>
    <t>[-25, 27, 338, 338]</t>
  </si>
  <si>
    <t>[-30, 47, 83, 98]</t>
  </si>
  <si>
    <t>[-30, 59, 66, 71]</t>
  </si>
  <si>
    <t>[-30, 38, 143, 147]</t>
  </si>
  <si>
    <t>[-30, 39, 131, 134]</t>
  </si>
  <si>
    <t>[-33, 51, 98, 98]</t>
  </si>
  <si>
    <t>[-33, 38, 251, 254]</t>
  </si>
  <si>
    <t>[-33, 50, 98, 107]</t>
  </si>
  <si>
    <t>[-33, 42, 155, 158]</t>
  </si>
  <si>
    <t>[-33, 62, 74, 83]</t>
  </si>
  <si>
    <t>[-33, 35, 578, 578]</t>
  </si>
  <si>
    <t>[-33, 59, 78, 86]</t>
  </si>
  <si>
    <t>[-34, 35, 1190, 1191]</t>
  </si>
  <si>
    <t>[-34, 39, 266, 267]</t>
  </si>
  <si>
    <t>[-34, 59, 86, 87]</t>
  </si>
  <si>
    <t>[-34, 42, 179, 183]</t>
  </si>
  <si>
    <t>[-34, 54, 95, 99]</t>
  </si>
  <si>
    <t>[-34, 38, 323, 327]</t>
  </si>
  <si>
    <t>[-34, 47, 123, 134]</t>
  </si>
  <si>
    <t>[-34, 63, 74, 99]</t>
  </si>
  <si>
    <t>[-34, 71, 74, 75]</t>
  </si>
  <si>
    <t>[-37, 38, 1406, 1407]</t>
  </si>
  <si>
    <t>[-37, 42, 311, 314]</t>
  </si>
  <si>
    <t>[-37, 54, 119, 126]</t>
  </si>
  <si>
    <t>[-37, 63, 90, 110]</t>
  </si>
  <si>
    <t>[-37, 39, 722, 722]</t>
  </si>
  <si>
    <t>[-37, 47, 174, 182]</t>
  </si>
  <si>
    <t>[-37, 66, 87, 98]</t>
  </si>
  <si>
    <t>[-37, 71, 78, 102]</t>
  </si>
  <si>
    <t>[-37, 50, 143, 150]</t>
  </si>
  <si>
    <t>[-37, 62, 95, 102]</t>
  </si>
  <si>
    <t>[-42, 78, 95, 107]</t>
  </si>
  <si>
    <t>[-42, 47, 395, 398]</t>
  </si>
  <si>
    <t>[-42, 83, 87, 110]</t>
  </si>
  <si>
    <t>[-42, 59, 146, 159]</t>
  </si>
  <si>
    <t>[-42, 62, 131, 143]</t>
  </si>
  <si>
    <t>[-42, 51, 239, 242]</t>
  </si>
  <si>
    <t>[-42, 71, 107, 114]</t>
  </si>
  <si>
    <t>[-42, 50, 263, 267]</t>
  </si>
  <si>
    <t>[-45, 47, 1058, 1058]</t>
  </si>
  <si>
    <t>[-45, 95, 98, 98]</t>
  </si>
  <si>
    <t>[-45, 74, 119, 126]</t>
  </si>
  <si>
    <t>[-45, 63, 158, 170]</t>
  </si>
  <si>
    <t>[-45, 86, 95, 126]</t>
  </si>
  <si>
    <t>[-45, 62, 167, 170]</t>
  </si>
  <si>
    <t>[-45, 71, 126, 134]</t>
  </si>
  <si>
    <t>[-46, 47, 2162, 2163]</t>
  </si>
  <si>
    <t>[-46, 51, 470, 471]</t>
  </si>
  <si>
    <t>[-46, 63, 171, 182]</t>
  </si>
  <si>
    <t>[-46, 87, 98, 131]</t>
  </si>
  <si>
    <t>[-46, 59, 210, 215]</t>
  </si>
  <si>
    <t>[-46, 75, 119, 146]</t>
  </si>
  <si>
    <t>[-46, 66, 155, 159]</t>
  </si>
  <si>
    <t>[-46, 50, 575, 579]</t>
  </si>
  <si>
    <t>[-46, 83, 111, 114]</t>
  </si>
  <si>
    <t>[-46, 86, 107, 111]</t>
  </si>
  <si>
    <t>[-46, 54, 311, 315]</t>
  </si>
  <si>
    <t>[-46, 86, 99, 135]</t>
  </si>
  <si>
    <t>[-46, 71, 131, 150]</t>
  </si>
  <si>
    <t>[-49, 50, 2450, 2451]</t>
  </si>
  <si>
    <t>[-49, 54, 530, 531]</t>
  </si>
  <si>
    <t>[-49, 74, 147, 158]</t>
  </si>
  <si>
    <t>[-49, 83, 122, 138]</t>
  </si>
  <si>
    <t>[-49, 98, 107, 114]</t>
  </si>
  <si>
    <t>[-49, 62, 234, 243]</t>
  </si>
  <si>
    <t>[-49, 90, 110, 131]</t>
  </si>
  <si>
    <t>[-49, 75, 146, 150]</t>
  </si>
  <si>
    <t>[-49, 66, 194, 195]</t>
  </si>
  <si>
    <t>[-49, 98, 99, 134]</t>
  </si>
  <si>
    <t>[-49, 59, 290, 294]</t>
  </si>
  <si>
    <t>[-49, 51, 1250, 1250]</t>
  </si>
  <si>
    <t>[-49, 78, 134, 147]</t>
  </si>
  <si>
    <t>[-49, 98, 102, 123]</t>
  </si>
  <si>
    <t>[-49, 86, 114, 147]</t>
  </si>
  <si>
    <t xml:space="preserve">  </t>
  </si>
  <si>
    <t xml:space="preserve">24, 72 </t>
  </si>
  <si>
    <t xml:space="preserve"> </t>
  </si>
  <si>
    <t xml:space="preserve">24, 144 </t>
  </si>
  <si>
    <t xml:space="preserve">24, 48 </t>
  </si>
  <si>
    <t xml:space="preserve">48, 72 </t>
  </si>
  <si>
    <t xml:space="preserve">72, 144 </t>
  </si>
  <si>
    <t xml:space="preserve">48, 144 </t>
  </si>
  <si>
    <t xml:space="preserve"> 12, 36 </t>
  </si>
  <si>
    <t>Quadratic</t>
  </si>
  <si>
    <t>Quartic</t>
  </si>
  <si>
    <t>Max bound</t>
  </si>
  <si>
    <t>Quadratic families</t>
  </si>
  <si>
    <t>Quartic families</t>
  </si>
  <si>
    <t>#missing in the range</t>
  </si>
  <si>
    <t>max missing in the range</t>
  </si>
  <si>
    <t>-1 if none missing</t>
  </si>
  <si>
    <t>Residues</t>
  </si>
  <si>
    <t>…</t>
  </si>
  <si>
    <t>Red otherwise.</t>
  </si>
  <si>
    <t>Min bound</t>
  </si>
  <si>
    <t>Total missing</t>
  </si>
  <si>
    <t>Max overall missing</t>
  </si>
  <si>
    <t>1296, 5184</t>
  </si>
  <si>
    <t>144, 576</t>
  </si>
  <si>
    <t>144, 576, 1296, 5184</t>
  </si>
  <si>
    <t>9, 81</t>
  </si>
  <si>
    <t>36, 324</t>
  </si>
  <si>
    <t>16, 64</t>
  </si>
  <si>
    <t xml:space="preserve">24, 48, 72, 144 </t>
  </si>
  <si>
    <t xml:space="preserve">144, 576 </t>
  </si>
  <si>
    <t xml:space="preserve">144, 576, 1296, 5184 </t>
  </si>
  <si>
    <t xml:space="preserve"> 9, 81 </t>
  </si>
  <si>
    <t xml:space="preserve"> 36, 324 </t>
  </si>
  <si>
    <t xml:space="preserve"> 16, 64</t>
  </si>
  <si>
    <t>Threshold:</t>
  </si>
  <si>
    <t>Max missing is highlighted in green if it is at most max bound * threshold</t>
  </si>
  <si>
    <t xml:space="preserve">1296, 5184 </t>
  </si>
  <si>
    <t>Max bound / overall max missing</t>
  </si>
  <si>
    <t>Bound/Max missing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</si>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</sst>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/>
    <xf numFmtId="0" fontId="0" fillId="0" borderId="8" xfId="0" applyBorder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5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</cellXfs>
  <cellStyles count="1">
    <cellStyle name="Normal" xfId="0" builtinId="0"/>
  </cellStyles>
  <dxfs count="2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339B4-6B65-4D4D-A2A8-A3FEA5514122}">
  <dimension ref="A1:G8"/>
  <sheetViews>
    <sheetView workbookViewId="0">
      <selection activeCell="B5" sqref="B5"/>
    </sheetView>
  </sheetViews>
  <sheetFormatPr defaultRowHeight="14.4" x14ac:dyDescent="0.3"/>
  <cols>
    <col min="1" max="1" width="12" customWidth="1"/>
    <col min="2" max="2" width="22.88671875" customWidth="1"/>
    <col min="3" max="3" width="22.44140625" customWidth="1"/>
    <col min="6" max="6" width="18.109375" customWidth="1"/>
  </cols>
  <sheetData>
    <row r="1" spans="1:7" x14ac:dyDescent="0.3">
      <c r="D1" t="s">
        <v>435</v>
      </c>
      <c r="E1" t="s">
        <v>436</v>
      </c>
      <c r="F1" t="s">
        <v>1</v>
      </c>
    </row>
    <row r="2" spans="1:7" x14ac:dyDescent="0.3">
      <c r="A2" t="s">
        <v>0</v>
      </c>
      <c r="B2" t="s">
        <v>438</v>
      </c>
      <c r="C2" t="s">
        <v>430</v>
      </c>
    </row>
    <row r="3" spans="1:7" x14ac:dyDescent="0.3">
      <c r="B3" t="s">
        <v>429</v>
      </c>
      <c r="C3" t="s">
        <v>431</v>
      </c>
    </row>
    <row r="4" spans="1:7" x14ac:dyDescent="0.3">
      <c r="C4" t="s">
        <v>432</v>
      </c>
      <c r="F4" t="s">
        <v>439</v>
      </c>
    </row>
    <row r="5" spans="1:7" x14ac:dyDescent="0.3">
      <c r="C5" t="s">
        <v>433</v>
      </c>
      <c r="D5" s="2" t="s">
        <v>434</v>
      </c>
      <c r="F5" t="s">
        <v>440</v>
      </c>
      <c r="G5" t="s">
        <v>456</v>
      </c>
    </row>
    <row r="7" spans="1:7" x14ac:dyDescent="0.3">
      <c r="C7" t="s">
        <v>454</v>
      </c>
    </row>
    <row r="8" spans="1:7" x14ac:dyDescent="0.3">
      <c r="C8" t="s">
        <v>437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8623-5DFB-4557-B1A1-1B9CFF4CAB4B}">
  <dimension ref="A1:O42"/>
  <sheetViews>
    <sheetView workbookViewId="0">
      <pane ySplit="1" topLeftCell="A2" activePane="bottomLeft" state="frozen"/>
      <selection pane="bottomLeft" activeCell="M9" sqref="M9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8</v>
      </c>
      <c r="F1" s="1">
        <v>9</v>
      </c>
      <c r="G1" s="1">
        <v>12</v>
      </c>
      <c r="H1" s="1">
        <v>17</v>
      </c>
      <c r="I1" s="1">
        <v>20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162</v>
      </c>
      <c r="B2" s="5">
        <v>1</v>
      </c>
      <c r="C2" s="5" t="s">
        <v>427</v>
      </c>
      <c r="D2" s="5" t="s">
        <v>422</v>
      </c>
      <c r="E2" s="5" t="s">
        <v>418</v>
      </c>
      <c r="F2" s="5" t="s">
        <v>418</v>
      </c>
      <c r="G2" s="5">
        <v>12</v>
      </c>
      <c r="H2" s="5"/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441</v>
      </c>
      <c r="F3" s="1">
        <v>81</v>
      </c>
      <c r="G3" s="1">
        <v>324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783</v>
      </c>
      <c r="E4" s="10">
        <v>155</v>
      </c>
      <c r="F4" s="10">
        <v>56</v>
      </c>
      <c r="G4" s="10">
        <v>870</v>
      </c>
      <c r="H4" s="10">
        <v>3</v>
      </c>
      <c r="I4" s="10">
        <v>190</v>
      </c>
      <c r="J4" s="10">
        <f>SUM(D4:I4)</f>
        <v>2057</v>
      </c>
      <c r="K4" s="11"/>
    </row>
    <row r="5" spans="1:15" ht="15" thickBot="1" x14ac:dyDescent="0.35">
      <c r="A5" s="12"/>
      <c r="B5" s="13"/>
      <c r="C5" s="13" t="s">
        <v>3</v>
      </c>
      <c r="D5" s="13">
        <v>10409328</v>
      </c>
      <c r="E5" s="13">
        <v>1804448</v>
      </c>
      <c r="F5" s="13">
        <v>345681</v>
      </c>
      <c r="G5" s="13">
        <v>10742460</v>
      </c>
      <c r="H5" s="13">
        <v>12665</v>
      </c>
      <c r="I5" s="13">
        <v>2217140</v>
      </c>
      <c r="J5" s="13">
        <f>MAX(D5:I5)</f>
        <v>10742460</v>
      </c>
      <c r="K5" s="3">
        <f>B3/J5</f>
        <v>930.88547688332096</v>
      </c>
    </row>
    <row r="6" spans="1:15" ht="15" thickTop="1" x14ac:dyDescent="0.3">
      <c r="A6" s="4" t="s">
        <v>165</v>
      </c>
      <c r="B6" s="5">
        <v>1</v>
      </c>
      <c r="C6" s="5" t="s">
        <v>427</v>
      </c>
      <c r="D6" s="5" t="s">
        <v>422</v>
      </c>
      <c r="E6" s="5" t="s">
        <v>418</v>
      </c>
      <c r="F6" s="5" t="s">
        <v>418</v>
      </c>
      <c r="G6" s="5">
        <v>12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441</v>
      </c>
      <c r="F7" s="1">
        <v>81</v>
      </c>
      <c r="G7" s="1">
        <v>324</v>
      </c>
      <c r="K7" s="8"/>
      <c r="L7"/>
    </row>
    <row r="8" spans="1:15" x14ac:dyDescent="0.3">
      <c r="A8" s="9"/>
      <c r="B8" s="10"/>
      <c r="C8" s="10" t="s">
        <v>2</v>
      </c>
      <c r="D8" s="10">
        <v>13318</v>
      </c>
      <c r="E8" s="10">
        <v>3398</v>
      </c>
      <c r="F8" s="10">
        <v>1488</v>
      </c>
      <c r="G8" s="10">
        <v>13231</v>
      </c>
      <c r="H8" s="10">
        <v>320</v>
      </c>
      <c r="I8" s="10">
        <v>3161</v>
      </c>
      <c r="J8" s="10">
        <f>SUM(D8:I8)</f>
        <v>34916</v>
      </c>
      <c r="K8" s="11"/>
    </row>
    <row r="9" spans="1:15" ht="15" thickBot="1" x14ac:dyDescent="0.35">
      <c r="A9" s="12"/>
      <c r="B9" s="13"/>
      <c r="C9" s="13" t="s">
        <v>3</v>
      </c>
      <c r="D9" s="13">
        <v>367956840</v>
      </c>
      <c r="E9" s="13">
        <v>89305880</v>
      </c>
      <c r="F9" s="13">
        <v>13312305</v>
      </c>
      <c r="G9" s="13">
        <v>358004580</v>
      </c>
      <c r="H9" s="13">
        <v>6911945</v>
      </c>
      <c r="I9" s="13">
        <v>66880700</v>
      </c>
      <c r="J9" s="13">
        <f>MAX(D9:I9)</f>
        <v>367956840</v>
      </c>
      <c r="K9" s="3">
        <f>B7/J9</f>
        <v>27.177100444715201</v>
      </c>
    </row>
    <row r="10" spans="1:15" ht="15" thickTop="1" x14ac:dyDescent="0.3">
      <c r="A10" s="4" t="s">
        <v>167</v>
      </c>
      <c r="B10" s="5">
        <v>1</v>
      </c>
      <c r="C10" s="5" t="s">
        <v>427</v>
      </c>
      <c r="D10" s="5" t="s">
        <v>422</v>
      </c>
      <c r="E10" s="5" t="s">
        <v>418</v>
      </c>
      <c r="F10" s="5" t="s">
        <v>418</v>
      </c>
      <c r="G10" s="5">
        <v>12</v>
      </c>
      <c r="H10" s="5" t="s">
        <v>418</v>
      </c>
      <c r="I10" s="5"/>
      <c r="J10" s="5"/>
      <c r="K10" s="6"/>
    </row>
    <row r="11" spans="1:15" x14ac:dyDescent="0.3">
      <c r="A11" s="7"/>
      <c r="B11" s="1">
        <f>10^11</f>
        <v>100000000000</v>
      </c>
      <c r="C11" s="1" t="s">
        <v>428</v>
      </c>
      <c r="D11" s="1" t="s">
        <v>455</v>
      </c>
      <c r="E11" s="1" t="s">
        <v>418</v>
      </c>
      <c r="F11" s="1">
        <v>81</v>
      </c>
      <c r="G11" s="1">
        <v>324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220442</v>
      </c>
      <c r="E12" s="10">
        <v>61280</v>
      </c>
      <c r="F12" s="10">
        <v>24418</v>
      </c>
      <c r="G12" s="10">
        <v>214983</v>
      </c>
      <c r="H12" s="10">
        <v>6249</v>
      </c>
      <c r="I12" s="10">
        <v>58570</v>
      </c>
      <c r="J12" s="10">
        <f>SUM(D12:I12)</f>
        <v>585942</v>
      </c>
      <c r="K12" s="11"/>
    </row>
    <row r="13" spans="1:15" ht="15" thickBot="1" x14ac:dyDescent="0.35">
      <c r="A13" s="12"/>
      <c r="B13" s="13"/>
      <c r="C13" s="13" t="s">
        <v>3</v>
      </c>
      <c r="D13" s="13">
        <v>8424326880</v>
      </c>
      <c r="E13" s="13">
        <v>2889212624</v>
      </c>
      <c r="F13" s="13">
        <v>2233656945</v>
      </c>
      <c r="G13" s="13">
        <v>8505627180</v>
      </c>
      <c r="H13" s="13">
        <v>665018705</v>
      </c>
      <c r="I13" s="13">
        <v>2222264180</v>
      </c>
      <c r="J13" s="13">
        <f>MAX(D13:I13)</f>
        <v>8505627180</v>
      </c>
      <c r="K13" s="3">
        <f>B11/J13</f>
        <v>11.756922550654284</v>
      </c>
    </row>
    <row r="14" spans="1:15" ht="15" thickTop="1" x14ac:dyDescent="0.3">
      <c r="A14" s="4" t="s">
        <v>177</v>
      </c>
      <c r="B14" s="5"/>
      <c r="C14" s="5" t="s">
        <v>427</v>
      </c>
      <c r="D14" s="5"/>
      <c r="E14" s="5"/>
      <c r="F14" s="5"/>
      <c r="G14" s="5"/>
      <c r="H14" s="5"/>
      <c r="I14" s="5"/>
      <c r="J14" s="5"/>
      <c r="K14" s="6"/>
    </row>
    <row r="15" spans="1:15" x14ac:dyDescent="0.3">
      <c r="A15" s="7"/>
      <c r="C15" s="1" t="s">
        <v>428</v>
      </c>
      <c r="K15" s="8"/>
      <c r="L15"/>
    </row>
    <row r="16" spans="1:15" x14ac:dyDescent="0.3">
      <c r="A16" s="9"/>
      <c r="B16" s="10"/>
      <c r="C16" s="10" t="s">
        <v>2</v>
      </c>
      <c r="D16" s="10"/>
      <c r="E16" s="10"/>
      <c r="F16" s="10"/>
      <c r="G16" s="10"/>
      <c r="H16" s="10"/>
      <c r="I16" s="10"/>
      <c r="J16" s="10">
        <f>SUM(D16:I16)</f>
        <v>0</v>
      </c>
      <c r="K16" s="11"/>
    </row>
    <row r="17" spans="1:12" ht="15" thickBot="1" x14ac:dyDescent="0.35">
      <c r="A17" s="12"/>
      <c r="B17" s="13"/>
      <c r="C17" s="13" t="s">
        <v>3</v>
      </c>
      <c r="D17" s="13"/>
      <c r="E17" s="13"/>
      <c r="F17" s="13"/>
      <c r="G17" s="13"/>
      <c r="H17" s="13"/>
      <c r="I17" s="13"/>
      <c r="J17" s="13">
        <f>MAX(D17:I17)</f>
        <v>0</v>
      </c>
      <c r="K17" s="3" t="e">
        <f>B15/J17</f>
        <v>#DIV/0!</v>
      </c>
    </row>
    <row r="18" spans="1:12" ht="15" thickTop="1" x14ac:dyDescent="0.3">
      <c r="A18" s="4" t="s">
        <v>182</v>
      </c>
      <c r="B18" s="5"/>
      <c r="C18" s="5" t="s">
        <v>427</v>
      </c>
      <c r="D18" s="5"/>
      <c r="E18" s="5"/>
      <c r="F18" s="5"/>
      <c r="G18" s="5"/>
      <c r="H18" s="5"/>
      <c r="I18" s="5"/>
      <c r="J18" s="5"/>
      <c r="K18" s="6"/>
      <c r="L18"/>
    </row>
    <row r="19" spans="1:12" x14ac:dyDescent="0.3">
      <c r="A19" s="7"/>
      <c r="C19" s="1" t="s">
        <v>428</v>
      </c>
      <c r="K19" s="8"/>
    </row>
    <row r="20" spans="1:12" x14ac:dyDescent="0.3">
      <c r="A20" s="9"/>
      <c r="B20" s="10"/>
      <c r="C20" s="10" t="s">
        <v>2</v>
      </c>
      <c r="D20" s="10"/>
      <c r="E20" s="10"/>
      <c r="F20" s="10"/>
      <c r="G20" s="10"/>
      <c r="H20" s="10"/>
      <c r="I20" s="10"/>
      <c r="J20" s="10">
        <f>SUM(D20:I20)</f>
        <v>0</v>
      </c>
      <c r="K20" s="11"/>
    </row>
    <row r="21" spans="1:12" ht="15" thickBot="1" x14ac:dyDescent="0.35">
      <c r="A21" s="12"/>
      <c r="B21" s="13"/>
      <c r="C21" s="13" t="s">
        <v>3</v>
      </c>
      <c r="D21" s="13"/>
      <c r="E21" s="13"/>
      <c r="F21" s="13"/>
      <c r="G21" s="13"/>
      <c r="H21" s="13"/>
      <c r="I21" s="13"/>
      <c r="J21" s="13">
        <f>MAX(D21:I21)</f>
        <v>0</v>
      </c>
      <c r="K21" s="3" t="e">
        <f>B19/J21</f>
        <v>#DIV/0!</v>
      </c>
    </row>
    <row r="22" spans="1:12" ht="15" thickTop="1" x14ac:dyDescent="0.3">
      <c r="A22" s="4" t="s">
        <v>184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2" x14ac:dyDescent="0.3">
      <c r="A23" s="7"/>
      <c r="C23" s="1" t="s">
        <v>428</v>
      </c>
      <c r="K23" s="8"/>
    </row>
    <row r="24" spans="1:12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2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3" t="e">
        <f>B23/J25</f>
        <v>#DIV/0!</v>
      </c>
    </row>
    <row r="26" spans="1:12" ht="15" thickTop="1" x14ac:dyDescent="0.3">
      <c r="A26" s="4" t="s">
        <v>192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3" t="e">
        <f>B27/J29</f>
        <v>#DIV/0!</v>
      </c>
    </row>
    <row r="30" spans="1:12" ht="15" thickTop="1" x14ac:dyDescent="0.3">
      <c r="A30" s="4" t="s">
        <v>197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3" t="e">
        <f>B31/J33</f>
        <v>#DIV/0!</v>
      </c>
    </row>
    <row r="34" spans="1:11" ht="15" thickTop="1" x14ac:dyDescent="0.3">
      <c r="A34" s="4" t="s">
        <v>201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3" t="e">
        <f>B35/J37</f>
        <v>#DIV/0!</v>
      </c>
    </row>
    <row r="38" spans="1:11" ht="15" thickTop="1" x14ac:dyDescent="0.3">
      <c r="A38" s="4" t="s">
        <v>203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3" t="e">
        <f>B39/J41</f>
        <v>#DIV/0!</v>
      </c>
    </row>
    <row r="42" spans="1:11" ht="15" thickTop="1" x14ac:dyDescent="0.3"/>
  </sheetData>
  <conditionalFormatting sqref="D5:J5 D9:J9 D13:J13 D17:J17 D21:J21 D25:J25 D29:J29 D33:J33 D37:J37 D41:J41">
    <cfRule type="expression" dxfId="11" priority="1">
      <formula>D5/$B3&gt;=$O$1</formula>
    </cfRule>
    <cfRule type="expression" dxfId="10" priority="2">
      <formula>D5/$B3&lt;$O$1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290F4-2441-4EFB-AF16-68284F0349A2}">
  <dimension ref="A1:O82"/>
  <sheetViews>
    <sheetView workbookViewId="0">
      <pane ySplit="1" topLeftCell="A2" activePane="bottomLeft" state="frozen"/>
      <selection pane="bottomLeft" activeCell="L13" sqref="L1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8</v>
      </c>
      <c r="F1" s="1">
        <v>9</v>
      </c>
      <c r="G1" s="1">
        <v>12</v>
      </c>
      <c r="H1" s="1">
        <v>17</v>
      </c>
      <c r="I1" s="1">
        <v>20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164</v>
      </c>
      <c r="B2" s="5">
        <v>1</v>
      </c>
      <c r="C2" s="5" t="s">
        <v>427</v>
      </c>
      <c r="D2" s="5" t="s">
        <v>424</v>
      </c>
      <c r="E2" s="5">
        <v>8</v>
      </c>
      <c r="F2" s="5">
        <v>9</v>
      </c>
      <c r="G2" s="5">
        <v>36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1458</v>
      </c>
      <c r="E4" s="10">
        <v>271</v>
      </c>
      <c r="F4" s="10">
        <v>128</v>
      </c>
      <c r="G4" s="10">
        <v>1531</v>
      </c>
      <c r="H4" s="10">
        <v>23</v>
      </c>
      <c r="I4" s="10">
        <v>333</v>
      </c>
      <c r="J4" s="10">
        <f>SUM(D4:I4)</f>
        <v>3744</v>
      </c>
      <c r="K4" s="11"/>
    </row>
    <row r="5" spans="1:15" ht="15" thickBot="1" x14ac:dyDescent="0.35">
      <c r="A5" s="12"/>
      <c r="B5" s="13"/>
      <c r="C5" s="13" t="s">
        <v>3</v>
      </c>
      <c r="D5" s="13">
        <v>12201480</v>
      </c>
      <c r="E5" s="13">
        <v>2194256</v>
      </c>
      <c r="F5" s="13">
        <v>3436185</v>
      </c>
      <c r="G5" s="13">
        <v>17141220</v>
      </c>
      <c r="H5" s="13">
        <v>589745</v>
      </c>
      <c r="I5" s="13">
        <v>4828460</v>
      </c>
      <c r="J5" s="13">
        <f>MAX(D5:I5)</f>
        <v>17141220</v>
      </c>
      <c r="K5" s="3">
        <f>B3/J5</f>
        <v>583.38904698732063</v>
      </c>
    </row>
    <row r="6" spans="1:15" ht="15" thickTop="1" x14ac:dyDescent="0.3">
      <c r="A6" s="4" t="s">
        <v>166</v>
      </c>
      <c r="B6" s="5">
        <v>1</v>
      </c>
      <c r="C6" s="5" t="s">
        <v>427</v>
      </c>
      <c r="D6" s="5" t="s">
        <v>424</v>
      </c>
      <c r="E6" s="5">
        <v>8</v>
      </c>
      <c r="F6" s="5">
        <v>9</v>
      </c>
      <c r="G6" s="5">
        <v>36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  <c r="L7"/>
    </row>
    <row r="8" spans="1:15" x14ac:dyDescent="0.3">
      <c r="A8" s="9"/>
      <c r="B8" s="10"/>
      <c r="C8" s="10" t="s">
        <v>2</v>
      </c>
      <c r="D8" s="10">
        <v>11827</v>
      </c>
      <c r="E8" s="10">
        <v>2703</v>
      </c>
      <c r="F8" s="10">
        <v>1298</v>
      </c>
      <c r="G8" s="10">
        <v>12789</v>
      </c>
      <c r="H8" s="10">
        <v>245</v>
      </c>
      <c r="I8" s="10">
        <v>2989</v>
      </c>
      <c r="J8" s="10">
        <f>SUM(D8:I8)</f>
        <v>31851</v>
      </c>
      <c r="K8" s="11"/>
    </row>
    <row r="9" spans="1:15" ht="15" thickBot="1" x14ac:dyDescent="0.35">
      <c r="A9" s="12"/>
      <c r="B9" s="13"/>
      <c r="C9" s="13" t="s">
        <v>3</v>
      </c>
      <c r="D9" s="13">
        <v>270186456</v>
      </c>
      <c r="E9" s="13">
        <v>64131800</v>
      </c>
      <c r="F9" s="13">
        <v>11361153</v>
      </c>
      <c r="G9" s="13">
        <v>247676940</v>
      </c>
      <c r="H9" s="13">
        <v>2218985</v>
      </c>
      <c r="I9" s="13">
        <v>33973700</v>
      </c>
      <c r="J9" s="13">
        <f>MAX(D9:I9)</f>
        <v>270186456</v>
      </c>
      <c r="K9" s="3">
        <f>B7/J9</f>
        <v>37.011477732991914</v>
      </c>
    </row>
    <row r="10" spans="1:15" ht="15" thickTop="1" x14ac:dyDescent="0.3">
      <c r="A10" s="4" t="s">
        <v>168</v>
      </c>
      <c r="B10" s="5">
        <v>1</v>
      </c>
      <c r="C10" s="5" t="s">
        <v>427</v>
      </c>
      <c r="D10" s="5" t="s">
        <v>424</v>
      </c>
      <c r="E10" s="5">
        <v>8</v>
      </c>
      <c r="F10" s="5">
        <v>9</v>
      </c>
      <c r="G10" s="5">
        <v>36</v>
      </c>
      <c r="H10" s="5" t="s">
        <v>418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30472</v>
      </c>
      <c r="E12" s="10">
        <v>7683</v>
      </c>
      <c r="F12" s="10">
        <v>3813</v>
      </c>
      <c r="G12" s="10">
        <v>29730</v>
      </c>
      <c r="H12" s="10">
        <v>871</v>
      </c>
      <c r="I12" s="10">
        <v>7537</v>
      </c>
      <c r="J12" s="10">
        <f>SUM(D12:I12)</f>
        <v>80106</v>
      </c>
      <c r="K12" s="11"/>
    </row>
    <row r="13" spans="1:15" ht="15" thickBot="1" x14ac:dyDescent="0.35">
      <c r="A13" s="12"/>
      <c r="B13" s="13"/>
      <c r="C13" s="13" t="s">
        <v>3</v>
      </c>
      <c r="D13" s="13">
        <v>742168752</v>
      </c>
      <c r="E13" s="13">
        <v>164836928</v>
      </c>
      <c r="F13" s="13">
        <v>54870225</v>
      </c>
      <c r="G13" s="13">
        <v>803343900</v>
      </c>
      <c r="H13" s="13">
        <v>6673745</v>
      </c>
      <c r="I13" s="13">
        <v>371634020</v>
      </c>
      <c r="J13" s="13">
        <f>MAX(D13:I13)</f>
        <v>803343900</v>
      </c>
      <c r="K13" s="3">
        <f>B11/J13</f>
        <v>12.447969045386415</v>
      </c>
    </row>
    <row r="14" spans="1:15" ht="15" thickTop="1" x14ac:dyDescent="0.3">
      <c r="A14" s="4" t="s">
        <v>173</v>
      </c>
      <c r="B14" s="5">
        <v>1</v>
      </c>
      <c r="C14" s="5" t="s">
        <v>427</v>
      </c>
      <c r="D14" s="5" t="s">
        <v>424</v>
      </c>
      <c r="E14" s="5">
        <v>8</v>
      </c>
      <c r="F14" s="5">
        <v>9</v>
      </c>
      <c r="G14" s="5">
        <v>36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  <c r="L15"/>
    </row>
    <row r="16" spans="1:15" x14ac:dyDescent="0.3">
      <c r="A16" s="9"/>
      <c r="B16" s="10"/>
      <c r="C16" s="10" t="s">
        <v>2</v>
      </c>
      <c r="D16" s="10">
        <v>187701</v>
      </c>
      <c r="E16" s="10">
        <v>46764</v>
      </c>
      <c r="F16" s="10">
        <v>19887</v>
      </c>
      <c r="G16" s="10">
        <v>182873</v>
      </c>
      <c r="H16" s="10">
        <v>4942</v>
      </c>
      <c r="I16" s="10">
        <v>45210</v>
      </c>
      <c r="J16" s="10">
        <f>SUM(D16:I16)</f>
        <v>487377</v>
      </c>
      <c r="K16" s="11"/>
    </row>
    <row r="17" spans="1:12" ht="15" thickBot="1" x14ac:dyDescent="0.35">
      <c r="A17" s="12"/>
      <c r="B17" s="13"/>
      <c r="C17" s="13" t="s">
        <v>3</v>
      </c>
      <c r="D17" s="13">
        <v>6377518008</v>
      </c>
      <c r="E17" s="13">
        <v>2607422000</v>
      </c>
      <c r="F17" s="13">
        <v>607728777</v>
      </c>
      <c r="G17" s="13">
        <v>9098247300</v>
      </c>
      <c r="H17" s="13">
        <v>98293625</v>
      </c>
      <c r="I17" s="13">
        <v>2657750420</v>
      </c>
      <c r="J17" s="13">
        <f>MAX(D17:I17)</f>
        <v>9098247300</v>
      </c>
      <c r="K17" s="3">
        <f>B15/J17</f>
        <v>1.0991127928562681</v>
      </c>
    </row>
    <row r="18" spans="1:12" ht="15" thickTop="1" x14ac:dyDescent="0.3">
      <c r="A18" s="4" t="s">
        <v>174</v>
      </c>
      <c r="B18" s="5">
        <v>1</v>
      </c>
      <c r="C18" s="5" t="s">
        <v>427</v>
      </c>
      <c r="D18" s="5" t="s">
        <v>424</v>
      </c>
      <c r="E18" s="5">
        <v>8</v>
      </c>
      <c r="F18" s="5">
        <v>9</v>
      </c>
      <c r="G18" s="5">
        <v>36</v>
      </c>
      <c r="H18" s="5" t="s">
        <v>418</v>
      </c>
      <c r="I18" s="5"/>
      <c r="J18" s="5"/>
      <c r="K18" s="6"/>
    </row>
    <row r="19" spans="1:12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213485</v>
      </c>
      <c r="E20" s="10">
        <v>53661</v>
      </c>
      <c r="F20" s="10">
        <v>22812</v>
      </c>
      <c r="G20" s="10">
        <v>204397</v>
      </c>
      <c r="H20" s="10">
        <v>5225</v>
      </c>
      <c r="I20" s="10">
        <v>52546</v>
      </c>
      <c r="J20" s="10">
        <f>SUM(D20:I20)</f>
        <v>552126</v>
      </c>
      <c r="K20" s="11"/>
    </row>
    <row r="21" spans="1:12" ht="15" thickBot="1" x14ac:dyDescent="0.35">
      <c r="A21" s="12"/>
      <c r="B21" s="13"/>
      <c r="C21" s="13" t="s">
        <v>3</v>
      </c>
      <c r="D21" s="13">
        <v>7761120600</v>
      </c>
      <c r="E21" s="13">
        <v>1936278320</v>
      </c>
      <c r="F21" s="13">
        <v>833684265</v>
      </c>
      <c r="G21" s="13">
        <v>9710581140</v>
      </c>
      <c r="H21" s="13">
        <v>79090745</v>
      </c>
      <c r="I21" s="13">
        <v>1989084140</v>
      </c>
      <c r="J21" s="13">
        <f>MAX(D21:I21)</f>
        <v>9710581140</v>
      </c>
      <c r="K21" s="3">
        <f>B19/J21</f>
        <v>1.0298044839775675</v>
      </c>
    </row>
    <row r="22" spans="1:12" ht="15" thickTop="1" x14ac:dyDescent="0.3">
      <c r="A22" s="4" t="s">
        <v>176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2" x14ac:dyDescent="0.3">
      <c r="A23" s="7"/>
      <c r="C23" s="1" t="s">
        <v>428</v>
      </c>
      <c r="K23" s="8"/>
    </row>
    <row r="24" spans="1:12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2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3" t="e">
        <f>B23/J25</f>
        <v>#DIV/0!</v>
      </c>
    </row>
    <row r="26" spans="1:12" ht="15" thickTop="1" x14ac:dyDescent="0.3">
      <c r="A26" s="4" t="s">
        <v>178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3" t="e">
        <f>B27/J29</f>
        <v>#DIV/0!</v>
      </c>
    </row>
    <row r="30" spans="1:12" ht="15" thickTop="1" x14ac:dyDescent="0.3">
      <c r="A30" s="4" t="s">
        <v>181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3" t="e">
        <f>B31/J33</f>
        <v>#DIV/0!</v>
      </c>
    </row>
    <row r="34" spans="1:11" ht="15" thickTop="1" x14ac:dyDescent="0.3">
      <c r="A34" s="4" t="s">
        <v>183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3" t="e">
        <f>B35/J37</f>
        <v>#DIV/0!</v>
      </c>
    </row>
    <row r="38" spans="1:11" ht="15" thickTop="1" x14ac:dyDescent="0.3">
      <c r="A38" s="4" t="s">
        <v>185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3" t="e">
        <f>B39/J41</f>
        <v>#DIV/0!</v>
      </c>
    </row>
    <row r="42" spans="1:11" ht="15" thickTop="1" x14ac:dyDescent="0.3">
      <c r="A42" s="4" t="s">
        <v>187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3" t="e">
        <f>B43/J45</f>
        <v>#DIV/0!</v>
      </c>
    </row>
    <row r="46" spans="1:11" ht="15" thickTop="1" x14ac:dyDescent="0.3">
      <c r="A46" s="4" t="s">
        <v>194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3" t="e">
        <f>B47/J49</f>
        <v>#DIV/0!</v>
      </c>
    </row>
    <row r="50" spans="1:11" ht="15" thickTop="1" x14ac:dyDescent="0.3">
      <c r="A50" s="4" t="s">
        <v>195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3" t="e">
        <f>B51/J53</f>
        <v>#DIV/0!</v>
      </c>
    </row>
    <row r="54" spans="1:11" ht="15" thickTop="1" x14ac:dyDescent="0.3">
      <c r="A54" s="4" t="s">
        <v>198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3" t="e">
        <f>B55/J57</f>
        <v>#DIV/0!</v>
      </c>
    </row>
    <row r="58" spans="1:11" ht="15" thickTop="1" x14ac:dyDescent="0.3">
      <c r="A58" s="4" t="s">
        <v>200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3" t="e">
        <f>B59/J61</f>
        <v>#DIV/0!</v>
      </c>
    </row>
    <row r="62" spans="1:11" ht="15" thickTop="1" x14ac:dyDescent="0.3">
      <c r="A62" s="4" t="s">
        <v>204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3" t="e">
        <f>B63/J65</f>
        <v>#DIV/0!</v>
      </c>
    </row>
    <row r="66" spans="1:11" ht="15" thickTop="1" x14ac:dyDescent="0.3">
      <c r="A66" s="4" t="s">
        <v>205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3" t="e">
        <f>B67/J69</f>
        <v>#DIV/0!</v>
      </c>
    </row>
    <row r="70" spans="1:11" ht="15" thickTop="1" x14ac:dyDescent="0.3">
      <c r="A70" s="4" t="s">
        <v>206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3" t="e">
        <f>B71/J73</f>
        <v>#DIV/0!</v>
      </c>
    </row>
    <row r="74" spans="1:11" ht="15" thickTop="1" x14ac:dyDescent="0.3">
      <c r="A74" s="4" t="s">
        <v>207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3" t="e">
        <f>B75/J77</f>
        <v>#DIV/0!</v>
      </c>
    </row>
    <row r="78" spans="1:11" ht="15" thickTop="1" x14ac:dyDescent="0.3">
      <c r="A78" s="4" t="s">
        <v>208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3" t="e">
        <f>B79/J81</f>
        <v>#DIV/0!</v>
      </c>
    </row>
    <row r="82" spans="1:11" ht="15" thickTop="1" x14ac:dyDescent="0.3"/>
  </sheetData>
  <conditionalFormatting sqref="D5:J5 D9:J9 D13:J13 D17:J17 D21:J21 D25:J25 D29:J29 D33:J33 D37:J37 D41:J41 D45:J45 D49:J49 D53:J53 D57:J57 D61:J61 D65:J65 D69:J69 D73:J73 D77:J77 D81:J81">
    <cfRule type="expression" dxfId="9" priority="43">
      <formula>D5/$B3&gt;=$O$1</formula>
    </cfRule>
    <cfRule type="expression" dxfId="8" priority="44">
      <formula>D5/$B3&lt;$O$1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20578-6E2C-4472-8918-3B09ECF3C1A7}">
  <dimension ref="A1:Q190"/>
  <sheetViews>
    <sheetView workbookViewId="0">
      <pane ySplit="1" topLeftCell="A2" activePane="bottomLeft" state="frozen"/>
      <selection pane="bottomLeft" activeCell="N20" sqref="N20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  <col min="14" max="14" width="8.88671875" style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3</v>
      </c>
      <c r="E1" s="1">
        <v>6</v>
      </c>
      <c r="F1" s="1">
        <v>7</v>
      </c>
      <c r="G1" s="1">
        <v>10</v>
      </c>
      <c r="H1" s="1">
        <v>15</v>
      </c>
      <c r="I1" s="1">
        <v>18</v>
      </c>
      <c r="J1" s="1">
        <v>19</v>
      </c>
      <c r="K1" s="1">
        <v>22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211</v>
      </c>
      <c r="B2" s="5">
        <v>1</v>
      </c>
      <c r="C2" s="5" t="s">
        <v>427</v>
      </c>
      <c r="D2" s="5">
        <v>3</v>
      </c>
      <c r="E2" s="5">
        <v>6</v>
      </c>
      <c r="F2" s="5" t="s">
        <v>418</v>
      </c>
      <c r="G2" s="5" t="s">
        <v>418</v>
      </c>
      <c r="H2" s="5" t="s">
        <v>418</v>
      </c>
      <c r="I2" s="5" t="s">
        <v>418</v>
      </c>
      <c r="J2" s="5" t="s">
        <v>418</v>
      </c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M3" s="8"/>
    </row>
    <row r="4" spans="1:17" x14ac:dyDescent="0.3">
      <c r="A4" s="9"/>
      <c r="B4" s="10"/>
      <c r="C4" s="10" t="s">
        <v>2</v>
      </c>
      <c r="D4" s="10">
        <v>3166</v>
      </c>
      <c r="E4" s="10">
        <v>3269</v>
      </c>
      <c r="F4" s="10">
        <v>831</v>
      </c>
      <c r="G4" s="10">
        <v>841</v>
      </c>
      <c r="H4" s="10">
        <v>3057</v>
      </c>
      <c r="I4" s="10">
        <v>3445</v>
      </c>
      <c r="J4" s="10">
        <v>966</v>
      </c>
      <c r="K4" s="10">
        <v>842</v>
      </c>
      <c r="L4" s="10">
        <f>SUM(D4:K4)</f>
        <v>16417</v>
      </c>
      <c r="M4" s="11"/>
    </row>
    <row r="5" spans="1:17" ht="15" thickBot="1" x14ac:dyDescent="0.35">
      <c r="A5" s="12"/>
      <c r="B5" s="13"/>
      <c r="C5" s="13" t="s">
        <v>3</v>
      </c>
      <c r="D5" s="13">
        <v>47177595</v>
      </c>
      <c r="E5" s="13">
        <v>59814846</v>
      </c>
      <c r="F5" s="13">
        <v>12988471</v>
      </c>
      <c r="G5" s="13">
        <v>9235810</v>
      </c>
      <c r="H5" s="13">
        <v>38349279</v>
      </c>
      <c r="I5" s="13">
        <v>86709570</v>
      </c>
      <c r="J5" s="13">
        <v>6681475</v>
      </c>
      <c r="K5" s="13">
        <v>7306270</v>
      </c>
      <c r="L5" s="13">
        <f>MAX(D5:K5)</f>
        <v>86709570</v>
      </c>
      <c r="M5" s="14">
        <f>B3/L5</f>
        <v>115.3275238246482</v>
      </c>
    </row>
    <row r="6" spans="1:17" ht="15" thickTop="1" x14ac:dyDescent="0.3">
      <c r="A6" s="4" t="s">
        <v>212</v>
      </c>
      <c r="B6" s="5">
        <v>1</v>
      </c>
      <c r="C6" s="5" t="s">
        <v>427</v>
      </c>
      <c r="D6" s="5">
        <v>3</v>
      </c>
      <c r="E6" s="5">
        <v>6</v>
      </c>
      <c r="F6" s="5" t="s">
        <v>418</v>
      </c>
      <c r="G6" s="5" t="s">
        <v>418</v>
      </c>
      <c r="H6" s="5" t="s">
        <v>418</v>
      </c>
      <c r="I6" s="5" t="s">
        <v>418</v>
      </c>
      <c r="J6" s="5" t="s">
        <v>418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8845</v>
      </c>
      <c r="E8" s="10">
        <v>9519</v>
      </c>
      <c r="F8" s="10">
        <v>2298</v>
      </c>
      <c r="G8" s="10">
        <v>2405</v>
      </c>
      <c r="H8" s="10">
        <v>8431</v>
      </c>
      <c r="I8" s="10">
        <v>9861</v>
      </c>
      <c r="J8" s="10">
        <v>2267</v>
      </c>
      <c r="K8" s="10">
        <v>2446</v>
      </c>
      <c r="L8" s="10">
        <f>SUM(D8:K8)</f>
        <v>46072</v>
      </c>
      <c r="M8" s="11"/>
    </row>
    <row r="9" spans="1:17" ht="15" thickBot="1" x14ac:dyDescent="0.35">
      <c r="A9" s="12"/>
      <c r="B9" s="13"/>
      <c r="C9" s="13" t="s">
        <v>3</v>
      </c>
      <c r="D9" s="13">
        <v>405714195</v>
      </c>
      <c r="E9" s="13">
        <v>176233710</v>
      </c>
      <c r="F9" s="13">
        <v>36516031</v>
      </c>
      <c r="G9" s="13">
        <v>36587290</v>
      </c>
      <c r="H9" s="13">
        <v>202326855</v>
      </c>
      <c r="I9" s="13">
        <v>219082890</v>
      </c>
      <c r="J9" s="13">
        <v>38780587</v>
      </c>
      <c r="K9" s="13">
        <v>42534190</v>
      </c>
      <c r="L9" s="13">
        <f>MAX(D9:K9)</f>
        <v>405714195</v>
      </c>
      <c r="M9" s="14">
        <f>B7/L9</f>
        <v>24.647892835004207</v>
      </c>
    </row>
    <row r="10" spans="1:17" ht="15" thickTop="1" x14ac:dyDescent="0.3">
      <c r="A10" s="4" t="s">
        <v>213</v>
      </c>
      <c r="B10" s="5">
        <v>1</v>
      </c>
      <c r="C10" s="5" t="s">
        <v>427</v>
      </c>
      <c r="D10" s="5">
        <v>3</v>
      </c>
      <c r="E10" s="5">
        <v>6</v>
      </c>
      <c r="F10" s="5"/>
      <c r="G10" s="5"/>
      <c r="H10" s="5"/>
      <c r="I10" s="5"/>
      <c r="J10" s="5"/>
      <c r="K10" s="5"/>
      <c r="L10" s="5"/>
      <c r="M10" s="6"/>
    </row>
    <row r="11" spans="1:17" x14ac:dyDescent="0.3">
      <c r="A11" s="7"/>
      <c r="B11" s="1">
        <f>10^10</f>
        <v>10000000000</v>
      </c>
      <c r="C11" s="1" t="s">
        <v>428</v>
      </c>
      <c r="F11" s="1" t="s">
        <v>418</v>
      </c>
      <c r="G11" s="1" t="s">
        <v>418</v>
      </c>
      <c r="H11" s="1" t="s">
        <v>418</v>
      </c>
      <c r="I11" s="1" t="s">
        <v>418</v>
      </c>
      <c r="J11" s="1" t="s">
        <v>418</v>
      </c>
      <c r="M11" s="8"/>
    </row>
    <row r="12" spans="1:17" x14ac:dyDescent="0.3">
      <c r="A12" s="9"/>
      <c r="B12" s="10"/>
      <c r="C12" s="10" t="s">
        <v>2</v>
      </c>
      <c r="D12" s="10">
        <v>4376</v>
      </c>
      <c r="E12" s="10">
        <v>5101</v>
      </c>
      <c r="F12" s="10">
        <v>1259</v>
      </c>
      <c r="G12" s="10">
        <v>1256</v>
      </c>
      <c r="H12" s="10">
        <v>4785</v>
      </c>
      <c r="I12" s="10">
        <v>5139</v>
      </c>
      <c r="J12" s="10">
        <v>1161</v>
      </c>
      <c r="K12" s="10">
        <v>1228</v>
      </c>
      <c r="L12" s="10">
        <f>SUM(D12:K12)</f>
        <v>24305</v>
      </c>
      <c r="M12" s="11"/>
    </row>
    <row r="13" spans="1:17" ht="15" thickBot="1" x14ac:dyDescent="0.35">
      <c r="A13" s="12"/>
      <c r="B13" s="13"/>
      <c r="C13" s="13" t="s">
        <v>3</v>
      </c>
      <c r="D13" s="13">
        <v>108131235</v>
      </c>
      <c r="E13" s="13">
        <v>79083270</v>
      </c>
      <c r="F13" s="13">
        <v>16406335</v>
      </c>
      <c r="G13" s="13">
        <v>13137130</v>
      </c>
      <c r="H13" s="13">
        <v>133977255</v>
      </c>
      <c r="I13" s="13">
        <v>133836930</v>
      </c>
      <c r="J13" s="13">
        <v>27058915</v>
      </c>
      <c r="K13" s="13">
        <v>30130750</v>
      </c>
      <c r="L13" s="13">
        <f>MAX(D13:K13)</f>
        <v>133977255</v>
      </c>
      <c r="M13" s="14">
        <f>B11/L13</f>
        <v>74.639534897173405</v>
      </c>
    </row>
    <row r="14" spans="1:17" ht="15" thickTop="1" x14ac:dyDescent="0.3">
      <c r="A14" s="4" t="s">
        <v>214</v>
      </c>
      <c r="B14" s="5">
        <v>1</v>
      </c>
      <c r="C14" s="5" t="s">
        <v>427</v>
      </c>
      <c r="D14" s="5">
        <v>3</v>
      </c>
      <c r="E14" s="5">
        <v>6</v>
      </c>
      <c r="F14" s="5" t="s">
        <v>418</v>
      </c>
      <c r="G14" s="5" t="s">
        <v>418</v>
      </c>
      <c r="H14" s="5" t="s">
        <v>418</v>
      </c>
      <c r="I14" s="5" t="s">
        <v>418</v>
      </c>
      <c r="J14" s="5" t="s">
        <v>418</v>
      </c>
      <c r="K14" s="5"/>
      <c r="L14" s="5"/>
      <c r="M14" s="6"/>
    </row>
    <row r="15" spans="1:17" x14ac:dyDescent="0.3">
      <c r="A15" s="7"/>
      <c r="B15" s="1">
        <f>10^10</f>
        <v>10000000000</v>
      </c>
      <c r="C15" s="1" t="s">
        <v>428</v>
      </c>
      <c r="M15" s="8"/>
    </row>
    <row r="16" spans="1:17" x14ac:dyDescent="0.3">
      <c r="A16" s="9"/>
      <c r="B16" s="10"/>
      <c r="C16" s="10" t="s">
        <v>2</v>
      </c>
      <c r="D16" s="10">
        <v>63598</v>
      </c>
      <c r="E16" s="10">
        <v>66706</v>
      </c>
      <c r="F16" s="10">
        <v>17297</v>
      </c>
      <c r="G16" s="10">
        <v>17985</v>
      </c>
      <c r="H16" s="10">
        <v>66997</v>
      </c>
      <c r="I16" s="10">
        <v>66219</v>
      </c>
      <c r="J16" s="10">
        <v>16966</v>
      </c>
      <c r="K16" s="10">
        <v>18101</v>
      </c>
      <c r="L16" s="10">
        <f>SUM(D16:K16)</f>
        <v>333869</v>
      </c>
      <c r="M16" s="11"/>
    </row>
    <row r="17" spans="1:13" ht="15" thickBot="1" x14ac:dyDescent="0.35">
      <c r="A17" s="12"/>
      <c r="B17" s="13"/>
      <c r="C17" s="13" t="s">
        <v>3</v>
      </c>
      <c r="D17" s="13">
        <v>2279260635</v>
      </c>
      <c r="E17" s="13">
        <v>3854927190</v>
      </c>
      <c r="F17" s="13">
        <v>545451295</v>
      </c>
      <c r="G17" s="13">
        <v>564125458</v>
      </c>
      <c r="H17" s="13">
        <v>3289546815</v>
      </c>
      <c r="I17" s="13">
        <v>2652771690</v>
      </c>
      <c r="J17" s="13">
        <v>620359987</v>
      </c>
      <c r="K17" s="13">
        <v>386234542</v>
      </c>
      <c r="L17" s="13">
        <f>MAX(D17:K17)</f>
        <v>3854927190</v>
      </c>
      <c r="M17" s="14">
        <f>B15/L17</f>
        <v>2.5940827172925154</v>
      </c>
    </row>
    <row r="18" spans="1:13" ht="15" thickTop="1" x14ac:dyDescent="0.3">
      <c r="A18" s="4" t="s">
        <v>215</v>
      </c>
      <c r="B18" s="5">
        <v>1</v>
      </c>
      <c r="C18" s="5" t="s">
        <v>427</v>
      </c>
      <c r="D18" s="5">
        <v>3</v>
      </c>
      <c r="E18" s="5">
        <v>6</v>
      </c>
      <c r="F18" s="5"/>
      <c r="G18" s="5"/>
      <c r="H18" s="5"/>
      <c r="I18" s="5"/>
      <c r="J18" s="5"/>
      <c r="K18" s="5"/>
      <c r="L18" s="5"/>
      <c r="M18" s="6"/>
    </row>
    <row r="19" spans="1:13" x14ac:dyDescent="0.3">
      <c r="A19" s="7"/>
      <c r="B19" s="1">
        <f>10^10</f>
        <v>10000000000</v>
      </c>
      <c r="C19" s="1" t="s">
        <v>428</v>
      </c>
      <c r="M19" s="8"/>
    </row>
    <row r="20" spans="1:13" x14ac:dyDescent="0.3">
      <c r="A20" s="9"/>
      <c r="B20" s="10"/>
      <c r="C20" s="10" t="s">
        <v>2</v>
      </c>
      <c r="D20" s="10">
        <v>2883</v>
      </c>
      <c r="E20" s="10">
        <v>2923</v>
      </c>
      <c r="F20" s="10">
        <v>648</v>
      </c>
      <c r="G20" s="10">
        <v>626</v>
      </c>
      <c r="H20" s="10">
        <v>3258</v>
      </c>
      <c r="I20" s="10">
        <v>3240</v>
      </c>
      <c r="J20" s="10">
        <v>572</v>
      </c>
      <c r="K20" s="10">
        <v>716</v>
      </c>
      <c r="L20" s="10">
        <f>SUM(D20:K20)</f>
        <v>14866</v>
      </c>
      <c r="M20" s="11"/>
    </row>
    <row r="21" spans="1:13" ht="15" thickBot="1" x14ac:dyDescent="0.35">
      <c r="A21" s="12"/>
      <c r="B21" s="13"/>
      <c r="C21" s="13" t="s">
        <v>3</v>
      </c>
      <c r="D21" s="13">
        <v>38634579</v>
      </c>
      <c r="E21" s="13">
        <v>82815750</v>
      </c>
      <c r="F21" s="13">
        <v>8239015</v>
      </c>
      <c r="G21" s="13">
        <v>15381010</v>
      </c>
      <c r="H21" s="13">
        <v>35614935</v>
      </c>
      <c r="I21" s="13">
        <v>45577890</v>
      </c>
      <c r="J21" s="13">
        <v>13475995</v>
      </c>
      <c r="K21" s="13">
        <v>592267</v>
      </c>
      <c r="L21" s="13">
        <f>MAX(D21:K21)</f>
        <v>82815750</v>
      </c>
      <c r="M21" s="14">
        <f>B19/L21</f>
        <v>120.74997811406647</v>
      </c>
    </row>
    <row r="22" spans="1:13" ht="15" thickTop="1" x14ac:dyDescent="0.3">
      <c r="A22" s="4" t="s">
        <v>216</v>
      </c>
      <c r="B22" s="5">
        <v>1</v>
      </c>
      <c r="C22" s="5" t="s">
        <v>427</v>
      </c>
      <c r="D22" s="5">
        <v>3</v>
      </c>
      <c r="E22" s="5">
        <v>6</v>
      </c>
      <c r="F22" s="5"/>
      <c r="G22" s="5"/>
      <c r="H22" s="5"/>
      <c r="I22" s="5"/>
      <c r="J22" s="5"/>
      <c r="K22" s="5"/>
      <c r="L22" s="5"/>
      <c r="M22" s="6"/>
    </row>
    <row r="23" spans="1:13" x14ac:dyDescent="0.3">
      <c r="A23" s="7"/>
      <c r="B23" s="1">
        <f>10^10</f>
        <v>10000000000</v>
      </c>
      <c r="C23" s="1" t="s">
        <v>428</v>
      </c>
      <c r="F23" s="1" t="s">
        <v>418</v>
      </c>
      <c r="G23" s="1" t="s">
        <v>418</v>
      </c>
      <c r="H23" s="1" t="s">
        <v>418</v>
      </c>
      <c r="I23" s="1" t="s">
        <v>418</v>
      </c>
      <c r="J23" s="1" t="s">
        <v>418</v>
      </c>
      <c r="M23" s="8"/>
    </row>
    <row r="24" spans="1:13" x14ac:dyDescent="0.3">
      <c r="A24" s="9"/>
      <c r="B24" s="10"/>
      <c r="C24" s="10" t="s">
        <v>2</v>
      </c>
      <c r="D24" s="10">
        <v>591188</v>
      </c>
      <c r="E24" s="10">
        <v>590450</v>
      </c>
      <c r="F24" s="10">
        <v>163464</v>
      </c>
      <c r="G24" s="10">
        <v>163931</v>
      </c>
      <c r="H24" s="10">
        <v>613719</v>
      </c>
      <c r="I24" s="10">
        <v>590838</v>
      </c>
      <c r="J24" s="10">
        <v>161449</v>
      </c>
      <c r="K24" s="10">
        <v>163966</v>
      </c>
      <c r="L24" s="10">
        <f>SUM(D24:K24)</f>
        <v>3039005</v>
      </c>
      <c r="M24" s="11"/>
    </row>
    <row r="25" spans="1:13" ht="15" thickBot="1" x14ac:dyDescent="0.35">
      <c r="A25" s="12"/>
      <c r="B25" s="13"/>
      <c r="C25" s="13" t="s">
        <v>3</v>
      </c>
      <c r="D25" s="13">
        <v>9989158875</v>
      </c>
      <c r="E25" s="13">
        <v>9980616630</v>
      </c>
      <c r="F25" s="13">
        <v>7536403255</v>
      </c>
      <c r="G25" s="13">
        <v>8459781970</v>
      </c>
      <c r="H25" s="13">
        <v>9990495375</v>
      </c>
      <c r="I25" s="13">
        <v>9966059610</v>
      </c>
      <c r="J25" s="13">
        <v>7000183195</v>
      </c>
      <c r="K25" s="13">
        <v>6471529630</v>
      </c>
      <c r="L25" s="13">
        <f>MAX(D25:K25)</f>
        <v>9990495375</v>
      </c>
      <c r="M25" s="14">
        <f>B23/L25</f>
        <v>1.0009513667384087</v>
      </c>
    </row>
    <row r="26" spans="1:13" ht="15" thickTop="1" x14ac:dyDescent="0.3">
      <c r="A26" s="4" t="s">
        <v>219</v>
      </c>
      <c r="B26" s="5">
        <v>1</v>
      </c>
      <c r="C26" s="5" t="s">
        <v>427</v>
      </c>
      <c r="D26" s="5">
        <v>3</v>
      </c>
      <c r="E26" s="5">
        <v>6</v>
      </c>
      <c r="F26" s="5" t="s">
        <v>418</v>
      </c>
      <c r="G26" s="5" t="s">
        <v>418</v>
      </c>
      <c r="H26" s="5" t="s">
        <v>418</v>
      </c>
      <c r="I26" s="5" t="s">
        <v>418</v>
      </c>
      <c r="J26" s="5" t="s">
        <v>418</v>
      </c>
      <c r="K26" s="5"/>
      <c r="L26" s="5"/>
      <c r="M26" s="6"/>
    </row>
    <row r="27" spans="1:13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3" x14ac:dyDescent="0.3">
      <c r="A28" s="9"/>
      <c r="B28" s="10"/>
      <c r="C28" s="10" t="s">
        <v>2</v>
      </c>
      <c r="D28" s="10">
        <v>217235</v>
      </c>
      <c r="E28" s="10">
        <v>219821</v>
      </c>
      <c r="F28" s="10">
        <v>57701</v>
      </c>
      <c r="G28" s="10">
        <v>59425</v>
      </c>
      <c r="H28" s="10">
        <v>219059</v>
      </c>
      <c r="I28" s="10">
        <v>221873</v>
      </c>
      <c r="J28" s="10">
        <v>57282</v>
      </c>
      <c r="K28" s="10">
        <v>59571</v>
      </c>
      <c r="L28" s="10">
        <f>SUM(D28:K28)</f>
        <v>1111967</v>
      </c>
      <c r="M28" s="11"/>
    </row>
    <row r="29" spans="1:13" ht="15" thickBot="1" x14ac:dyDescent="0.35">
      <c r="A29" s="12"/>
      <c r="B29" s="13"/>
      <c r="C29" s="13" t="s">
        <v>3</v>
      </c>
      <c r="D29" s="13">
        <v>8660096595</v>
      </c>
      <c r="E29" s="13">
        <v>9059602110</v>
      </c>
      <c r="F29" s="13">
        <v>2760670015</v>
      </c>
      <c r="G29" s="13">
        <v>2175129850</v>
      </c>
      <c r="H29" s="13">
        <v>9508218135</v>
      </c>
      <c r="I29" s="13">
        <v>8977390266</v>
      </c>
      <c r="J29" s="13">
        <v>3021776755</v>
      </c>
      <c r="K29" s="13">
        <v>1878768190</v>
      </c>
      <c r="L29" s="13">
        <f>MAX(D29:K29)</f>
        <v>9508218135</v>
      </c>
      <c r="M29" s="14">
        <f>B27/L29</f>
        <v>1.0517217693176115</v>
      </c>
    </row>
    <row r="30" spans="1:13" ht="15" thickTop="1" x14ac:dyDescent="0.3">
      <c r="A30" s="4" t="s">
        <v>220</v>
      </c>
      <c r="B30" s="5">
        <v>1</v>
      </c>
      <c r="C30" s="5" t="s">
        <v>427</v>
      </c>
      <c r="D30" s="5">
        <v>3</v>
      </c>
      <c r="E30" s="5">
        <v>6</v>
      </c>
      <c r="F30" s="5" t="s">
        <v>418</v>
      </c>
      <c r="G30" s="5" t="s">
        <v>418</v>
      </c>
      <c r="H30" s="5" t="s">
        <v>418</v>
      </c>
      <c r="I30" s="5" t="s">
        <v>418</v>
      </c>
      <c r="J30" s="5" t="s">
        <v>418</v>
      </c>
      <c r="K30" s="5"/>
      <c r="L30" s="5"/>
      <c r="M30" s="6"/>
    </row>
    <row r="31" spans="1:13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I31" s="1" t="s">
        <v>418</v>
      </c>
      <c r="J31" s="1" t="s">
        <v>418</v>
      </c>
      <c r="M31" s="8"/>
    </row>
    <row r="32" spans="1:13" x14ac:dyDescent="0.3">
      <c r="A32" s="9"/>
      <c r="B32" s="10"/>
      <c r="C32" s="10" t="s">
        <v>2</v>
      </c>
      <c r="D32" s="10">
        <v>20841</v>
      </c>
      <c r="E32" s="10">
        <v>21513</v>
      </c>
      <c r="F32" s="10">
        <v>5481</v>
      </c>
      <c r="G32" s="10">
        <v>6266</v>
      </c>
      <c r="H32" s="10">
        <v>21567</v>
      </c>
      <c r="I32" s="10">
        <v>21663</v>
      </c>
      <c r="J32" s="10">
        <v>5674</v>
      </c>
      <c r="K32" s="10">
        <v>6319</v>
      </c>
      <c r="L32" s="10">
        <f>SUM(D32:K32)</f>
        <v>109324</v>
      </c>
      <c r="M32" s="11"/>
    </row>
    <row r="33" spans="1:13" ht="15" thickBot="1" x14ac:dyDescent="0.35">
      <c r="A33" s="12"/>
      <c r="B33" s="13"/>
      <c r="C33" s="13" t="s">
        <v>3</v>
      </c>
      <c r="D33" s="13">
        <v>950831115</v>
      </c>
      <c r="E33" s="13">
        <v>782378070</v>
      </c>
      <c r="F33" s="13">
        <v>118703815</v>
      </c>
      <c r="G33" s="13">
        <v>189648490</v>
      </c>
      <c r="H33" s="13">
        <v>572545095</v>
      </c>
      <c r="I33" s="13">
        <v>581785650</v>
      </c>
      <c r="J33" s="13">
        <v>127674475</v>
      </c>
      <c r="K33" s="13">
        <v>125968510</v>
      </c>
      <c r="L33" s="13">
        <f>MAX(D33:K33)</f>
        <v>950831115</v>
      </c>
      <c r="M33" s="14">
        <f>B31/L33</f>
        <v>10.517114808553567</v>
      </c>
    </row>
    <row r="34" spans="1:13" ht="15" thickTop="1" x14ac:dyDescent="0.3">
      <c r="A34" s="4" t="s">
        <v>221</v>
      </c>
      <c r="B34" s="5">
        <v>1</v>
      </c>
      <c r="C34" s="5" t="s">
        <v>427</v>
      </c>
      <c r="D34" s="5">
        <v>3</v>
      </c>
      <c r="E34" s="5">
        <v>6</v>
      </c>
      <c r="F34" s="5" t="s">
        <v>418</v>
      </c>
      <c r="G34" s="5" t="s">
        <v>418</v>
      </c>
      <c r="H34" s="5" t="s">
        <v>418</v>
      </c>
      <c r="I34" s="5" t="s">
        <v>418</v>
      </c>
      <c r="J34" s="5" t="s">
        <v>418</v>
      </c>
      <c r="K34" s="5"/>
      <c r="L34" s="5"/>
      <c r="M34" s="6"/>
    </row>
    <row r="35" spans="1:13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1417412</v>
      </c>
      <c r="E36" s="10">
        <v>1435224</v>
      </c>
      <c r="F36" s="10">
        <v>380827</v>
      </c>
      <c r="G36" s="10">
        <v>381317</v>
      </c>
      <c r="H36" s="10">
        <v>1408528</v>
      </c>
      <c r="I36" s="10">
        <v>1454279</v>
      </c>
      <c r="J36" s="10">
        <v>378004</v>
      </c>
      <c r="K36" s="10">
        <v>382461</v>
      </c>
      <c r="L36" s="10">
        <f>SUM(D36:K36)</f>
        <v>7238052</v>
      </c>
      <c r="M36" s="11"/>
    </row>
    <row r="37" spans="1:13" ht="15" thickBot="1" x14ac:dyDescent="0.35">
      <c r="A37" s="12"/>
      <c r="B37" s="13"/>
      <c r="C37" s="13" t="s">
        <v>3</v>
      </c>
      <c r="D37" s="13">
        <v>9996704691</v>
      </c>
      <c r="E37" s="13">
        <v>9999893550</v>
      </c>
      <c r="F37" s="13">
        <v>9910121815</v>
      </c>
      <c r="G37" s="13">
        <v>9876178210</v>
      </c>
      <c r="H37" s="13">
        <v>9999608415</v>
      </c>
      <c r="I37" s="13">
        <v>9999769074</v>
      </c>
      <c r="J37" s="13">
        <v>9485219995</v>
      </c>
      <c r="K37" s="13">
        <v>9959377030</v>
      </c>
      <c r="L37" s="13">
        <f>MAX(D37:K37)</f>
        <v>9999893550</v>
      </c>
      <c r="M37" s="14">
        <f>B35/L37</f>
        <v>1.0000106451133173</v>
      </c>
    </row>
    <row r="38" spans="1:13" ht="15" thickTop="1" x14ac:dyDescent="0.3">
      <c r="A38" s="4" t="s">
        <v>223</v>
      </c>
      <c r="B38" s="5">
        <v>1</v>
      </c>
      <c r="C38" s="5" t="s">
        <v>427</v>
      </c>
      <c r="D38" s="5">
        <v>3</v>
      </c>
      <c r="E38" s="5">
        <v>6</v>
      </c>
      <c r="F38" s="5" t="s">
        <v>418</v>
      </c>
      <c r="G38" s="5" t="s">
        <v>418</v>
      </c>
      <c r="H38" s="5" t="s">
        <v>418</v>
      </c>
      <c r="I38" s="5" t="s">
        <v>418</v>
      </c>
      <c r="J38" s="5" t="s">
        <v>418</v>
      </c>
      <c r="K38" s="5"/>
      <c r="L38" s="5"/>
      <c r="M38" s="6"/>
    </row>
    <row r="39" spans="1:13" x14ac:dyDescent="0.3">
      <c r="A39" s="7"/>
      <c r="B39" s="1">
        <f>10^10</f>
        <v>10000000000</v>
      </c>
      <c r="C39" s="1" t="s">
        <v>428</v>
      </c>
      <c r="D39" s="1" t="s">
        <v>420</v>
      </c>
      <c r="E39" s="1" t="s">
        <v>418</v>
      </c>
      <c r="F39" s="1" t="s">
        <v>418</v>
      </c>
      <c r="G39" s="1" t="s">
        <v>418</v>
      </c>
      <c r="H39" s="1" t="s">
        <v>418</v>
      </c>
      <c r="I39" s="1" t="s">
        <v>418</v>
      </c>
      <c r="J39" s="1" t="s">
        <v>418</v>
      </c>
      <c r="M39" s="8"/>
    </row>
    <row r="40" spans="1:13" x14ac:dyDescent="0.3">
      <c r="A40" s="9"/>
      <c r="B40" s="10"/>
      <c r="C40" s="10" t="s">
        <v>2</v>
      </c>
      <c r="D40" s="10">
        <v>760899</v>
      </c>
      <c r="E40" s="10">
        <v>779142</v>
      </c>
      <c r="F40" s="10">
        <v>208491</v>
      </c>
      <c r="G40" s="10">
        <v>205782</v>
      </c>
      <c r="H40" s="10">
        <v>764462</v>
      </c>
      <c r="I40" s="10">
        <v>780799</v>
      </c>
      <c r="J40" s="10">
        <v>205598</v>
      </c>
      <c r="K40" s="10">
        <v>204360</v>
      </c>
      <c r="L40" s="10">
        <f>SUM(D40:K40)</f>
        <v>3909533</v>
      </c>
      <c r="M40" s="11"/>
    </row>
    <row r="41" spans="1:13" ht="15" thickBot="1" x14ac:dyDescent="0.35">
      <c r="A41" s="12"/>
      <c r="B41" s="13"/>
      <c r="C41" s="13" t="s">
        <v>3</v>
      </c>
      <c r="D41" s="13">
        <v>9986494515</v>
      </c>
      <c r="E41" s="13">
        <v>9999582150</v>
      </c>
      <c r="F41" s="13">
        <v>9629773375</v>
      </c>
      <c r="G41" s="13">
        <v>9480888226</v>
      </c>
      <c r="H41" s="13">
        <v>9994420479</v>
      </c>
      <c r="I41" s="13">
        <v>9987652890</v>
      </c>
      <c r="J41" s="13">
        <v>9888812035</v>
      </c>
      <c r="K41" s="13">
        <v>7453555966</v>
      </c>
      <c r="L41" s="13">
        <f>MAX(D41:K41)</f>
        <v>9999582150</v>
      </c>
      <c r="M41" s="14">
        <f>B39/L41</f>
        <v>1.0000417867460591</v>
      </c>
    </row>
    <row r="42" spans="1:13" ht="15" thickTop="1" x14ac:dyDescent="0.3">
      <c r="A42" s="4" t="s">
        <v>225</v>
      </c>
      <c r="B42" s="5">
        <v>1</v>
      </c>
      <c r="C42" s="5" t="s">
        <v>427</v>
      </c>
      <c r="D42" s="5">
        <v>3</v>
      </c>
      <c r="E42" s="5">
        <v>6</v>
      </c>
      <c r="F42" s="5" t="s">
        <v>418</v>
      </c>
      <c r="G42" s="5" t="s">
        <v>418</v>
      </c>
      <c r="H42" s="5" t="s">
        <v>418</v>
      </c>
      <c r="I42" s="5" t="s">
        <v>418</v>
      </c>
      <c r="J42" s="5" t="s">
        <v>418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42585</v>
      </c>
      <c r="E44" s="10">
        <v>44280</v>
      </c>
      <c r="F44" s="10">
        <v>12131</v>
      </c>
      <c r="G44" s="10">
        <v>12096</v>
      </c>
      <c r="H44" s="10">
        <v>41771</v>
      </c>
      <c r="I44" s="10">
        <v>44530</v>
      </c>
      <c r="J44" s="10">
        <v>11911</v>
      </c>
      <c r="K44" s="10">
        <v>11936</v>
      </c>
      <c r="L44" s="10">
        <f>SUM(D44:K44)</f>
        <v>221240</v>
      </c>
      <c r="M44" s="11"/>
    </row>
    <row r="45" spans="1:13" ht="15" thickBot="1" x14ac:dyDescent="0.35">
      <c r="A45" s="12"/>
      <c r="B45" s="13"/>
      <c r="C45" s="13" t="s">
        <v>3</v>
      </c>
      <c r="D45" s="13">
        <v>1520405115</v>
      </c>
      <c r="E45" s="13">
        <v>1373552550</v>
      </c>
      <c r="F45" s="13">
        <v>379473055</v>
      </c>
      <c r="G45" s="13">
        <v>269316850</v>
      </c>
      <c r="H45" s="13">
        <v>1866846495</v>
      </c>
      <c r="I45" s="13">
        <v>1847843730</v>
      </c>
      <c r="J45" s="13">
        <v>450727675</v>
      </c>
      <c r="K45" s="13">
        <v>246349030</v>
      </c>
      <c r="L45" s="13">
        <f>MAX(D45:K45)</f>
        <v>1866846495</v>
      </c>
      <c r="M45" s="14">
        <f>B43/L45</f>
        <v>5.3566268178894916</v>
      </c>
    </row>
    <row r="46" spans="1:13" ht="15" thickTop="1" x14ac:dyDescent="0.3">
      <c r="A46" s="4" t="s">
        <v>232</v>
      </c>
      <c r="B46" s="5">
        <v>1</v>
      </c>
      <c r="C46" s="5" t="s">
        <v>427</v>
      </c>
      <c r="D46" s="5">
        <v>3</v>
      </c>
      <c r="E46" s="5">
        <v>6</v>
      </c>
      <c r="F46" s="5" t="s">
        <v>418</v>
      </c>
      <c r="G46" s="5" t="s">
        <v>418</v>
      </c>
      <c r="H46" s="5" t="s">
        <v>418</v>
      </c>
      <c r="I46" s="5" t="s">
        <v>418</v>
      </c>
      <c r="J46" s="5" t="s">
        <v>418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116750</v>
      </c>
      <c r="E48" s="10">
        <v>112145</v>
      </c>
      <c r="F48" s="10">
        <v>33106</v>
      </c>
      <c r="G48" s="10">
        <v>33155</v>
      </c>
      <c r="H48" s="10">
        <v>111121</v>
      </c>
      <c r="I48" s="10">
        <v>114067</v>
      </c>
      <c r="J48" s="10">
        <v>30684</v>
      </c>
      <c r="K48" s="10">
        <v>33482</v>
      </c>
      <c r="L48" s="10">
        <f>SUM(D48:K48)</f>
        <v>584510</v>
      </c>
      <c r="M48" s="11"/>
    </row>
    <row r="49" spans="1:13" ht="15" thickBot="1" x14ac:dyDescent="0.35">
      <c r="A49" s="12"/>
      <c r="B49" s="13"/>
      <c r="C49" s="13" t="s">
        <v>3</v>
      </c>
      <c r="D49" s="13">
        <v>7276221075</v>
      </c>
      <c r="E49" s="13">
        <v>5788113150</v>
      </c>
      <c r="F49" s="13">
        <v>1053397375</v>
      </c>
      <c r="G49" s="13">
        <v>1733041570</v>
      </c>
      <c r="H49" s="13">
        <v>5548023975</v>
      </c>
      <c r="I49" s="13">
        <v>7717906170</v>
      </c>
      <c r="J49" s="13">
        <v>1164516355</v>
      </c>
      <c r="K49" s="13">
        <v>1208829070</v>
      </c>
      <c r="L49" s="13">
        <f>MAX(D49:K49)</f>
        <v>7717906170</v>
      </c>
      <c r="M49" s="14">
        <f>B47/L49</f>
        <v>1.2956882060669053</v>
      </c>
    </row>
    <row r="50" spans="1:13" ht="15" thickTop="1" x14ac:dyDescent="0.3">
      <c r="A50" s="4" t="s">
        <v>234</v>
      </c>
      <c r="B50" s="5">
        <v>1</v>
      </c>
      <c r="C50" s="5" t="s">
        <v>427</v>
      </c>
      <c r="D50" s="5">
        <v>3</v>
      </c>
      <c r="E50" s="5">
        <v>6</v>
      </c>
      <c r="F50" s="5" t="s">
        <v>418</v>
      </c>
      <c r="G50" s="5" t="s">
        <v>418</v>
      </c>
      <c r="H50" s="5" t="s">
        <v>418</v>
      </c>
      <c r="I50" s="5" t="s">
        <v>418</v>
      </c>
      <c r="J50" s="5" t="s">
        <v>418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113827</v>
      </c>
      <c r="E52" s="10">
        <v>110307</v>
      </c>
      <c r="F52" s="10">
        <v>32475</v>
      </c>
      <c r="G52" s="10">
        <v>32731</v>
      </c>
      <c r="H52" s="10">
        <v>109093</v>
      </c>
      <c r="I52" s="10">
        <v>110536</v>
      </c>
      <c r="J52" s="10">
        <v>30304</v>
      </c>
      <c r="K52" s="10">
        <v>32952</v>
      </c>
      <c r="L52" s="10">
        <f>SUM(D52:K52)</f>
        <v>572225</v>
      </c>
      <c r="M52" s="11"/>
    </row>
    <row r="53" spans="1:13" ht="15" thickBot="1" x14ac:dyDescent="0.35">
      <c r="A53" s="12"/>
      <c r="B53" s="13"/>
      <c r="C53" s="13" t="s">
        <v>3</v>
      </c>
      <c r="D53" s="13">
        <v>4519862475</v>
      </c>
      <c r="E53" s="13">
        <v>4192396350</v>
      </c>
      <c r="F53" s="13">
        <v>2436826015</v>
      </c>
      <c r="G53" s="13">
        <v>1194154210</v>
      </c>
      <c r="H53" s="13">
        <v>6407134455</v>
      </c>
      <c r="I53" s="13">
        <v>3965754690</v>
      </c>
      <c r="J53" s="13">
        <v>961866091</v>
      </c>
      <c r="K53" s="13">
        <v>725673190</v>
      </c>
      <c r="L53" s="13">
        <f>MAX(D53:K53)</f>
        <v>6407134455</v>
      </c>
      <c r="M53" s="14">
        <f>B51/L53</f>
        <v>1.560760129233155</v>
      </c>
    </row>
    <row r="54" spans="1:13" ht="15" thickTop="1" x14ac:dyDescent="0.3">
      <c r="A54" s="4" t="s">
        <v>236</v>
      </c>
      <c r="B54" s="5">
        <v>1</v>
      </c>
      <c r="C54" s="5" t="s">
        <v>427</v>
      </c>
      <c r="D54" s="5">
        <v>3</v>
      </c>
      <c r="E54" s="5">
        <v>6</v>
      </c>
      <c r="F54" s="5" t="s">
        <v>418</v>
      </c>
      <c r="G54" s="5" t="s">
        <v>418</v>
      </c>
      <c r="H54" s="5" t="s">
        <v>418</v>
      </c>
      <c r="I54" s="5" t="s">
        <v>418</v>
      </c>
      <c r="J54" s="5" t="s">
        <v>418</v>
      </c>
      <c r="K54" s="5"/>
      <c r="L54" s="5"/>
      <c r="M54" s="6"/>
    </row>
    <row r="55" spans="1:13" x14ac:dyDescent="0.3">
      <c r="A55" s="7"/>
      <c r="B55" s="1">
        <f>10^10</f>
        <v>10000000000</v>
      </c>
      <c r="C55" s="1" t="s">
        <v>428</v>
      </c>
      <c r="D55" s="1" t="s">
        <v>420</v>
      </c>
      <c r="E55" s="1" t="s">
        <v>418</v>
      </c>
      <c r="F55" s="1" t="s">
        <v>418</v>
      </c>
      <c r="G55" s="1" t="s">
        <v>418</v>
      </c>
      <c r="H55" s="1" t="s">
        <v>418</v>
      </c>
      <c r="I55" s="1" t="s">
        <v>418</v>
      </c>
      <c r="J55" s="1" t="s">
        <v>418</v>
      </c>
      <c r="M55" s="8"/>
    </row>
    <row r="56" spans="1:13" x14ac:dyDescent="0.3">
      <c r="A56" s="9"/>
      <c r="B56" s="10"/>
      <c r="C56" s="10" t="s">
        <v>2</v>
      </c>
      <c r="D56" s="10">
        <v>372204</v>
      </c>
      <c r="E56" s="10">
        <v>367665</v>
      </c>
      <c r="F56" s="10">
        <v>100481</v>
      </c>
      <c r="G56" s="10">
        <v>100259</v>
      </c>
      <c r="H56" s="10">
        <v>366258</v>
      </c>
      <c r="I56" s="10">
        <v>374592</v>
      </c>
      <c r="J56" s="10">
        <v>99741</v>
      </c>
      <c r="K56" s="10">
        <v>102054</v>
      </c>
      <c r="L56" s="10">
        <f>SUM(D56:K56)</f>
        <v>1883254</v>
      </c>
      <c r="M56" s="11"/>
    </row>
    <row r="57" spans="1:13" ht="15" thickBot="1" x14ac:dyDescent="0.35">
      <c r="A57" s="12"/>
      <c r="B57" s="13"/>
      <c r="C57" s="13" t="s">
        <v>3</v>
      </c>
      <c r="D57" s="13">
        <v>9833102835</v>
      </c>
      <c r="E57" s="13">
        <v>9945209070</v>
      </c>
      <c r="F57" s="13">
        <v>3690400975</v>
      </c>
      <c r="G57" s="13">
        <v>5056070170</v>
      </c>
      <c r="H57" s="13">
        <v>9979035855</v>
      </c>
      <c r="I57" s="13">
        <v>9900859410</v>
      </c>
      <c r="J57" s="13">
        <v>3662247355</v>
      </c>
      <c r="K57" s="13">
        <v>5452145830</v>
      </c>
      <c r="L57" s="13">
        <f>MAX(D57:K57)</f>
        <v>9979035855</v>
      </c>
      <c r="M57" s="14">
        <f>B55/L57</f>
        <v>1.0021008186867568</v>
      </c>
    </row>
    <row r="58" spans="1:13" ht="15" thickTop="1" x14ac:dyDescent="0.3">
      <c r="A58" s="4" t="s">
        <v>238</v>
      </c>
      <c r="B58" s="5">
        <v>1</v>
      </c>
      <c r="C58" s="5" t="s">
        <v>427</v>
      </c>
      <c r="D58" s="5">
        <v>3</v>
      </c>
      <c r="E58" s="5">
        <v>6</v>
      </c>
      <c r="F58" s="5" t="s">
        <v>418</v>
      </c>
      <c r="G58" s="5" t="s">
        <v>418</v>
      </c>
      <c r="H58" s="5" t="s">
        <v>418</v>
      </c>
      <c r="I58" s="5" t="s">
        <v>418</v>
      </c>
      <c r="J58" s="5" t="s">
        <v>418</v>
      </c>
      <c r="K58" s="5"/>
      <c r="L58" s="5"/>
      <c r="M58" s="6"/>
    </row>
    <row r="59" spans="1:13" x14ac:dyDescent="0.3">
      <c r="A59" s="7"/>
      <c r="B59" s="1">
        <f>10^10</f>
        <v>10000000000</v>
      </c>
      <c r="C59" s="1" t="s">
        <v>428</v>
      </c>
      <c r="D59" s="1" t="s">
        <v>420</v>
      </c>
      <c r="E59" s="1" t="s">
        <v>418</v>
      </c>
      <c r="F59" s="1" t="s">
        <v>418</v>
      </c>
      <c r="G59" s="1" t="s">
        <v>418</v>
      </c>
      <c r="H59" s="1" t="s">
        <v>418</v>
      </c>
      <c r="I59" s="1" t="s">
        <v>418</v>
      </c>
      <c r="J59" s="1" t="s">
        <v>418</v>
      </c>
      <c r="M59" s="8"/>
    </row>
    <row r="60" spans="1:13" x14ac:dyDescent="0.3">
      <c r="A60" s="9"/>
      <c r="B60" s="10"/>
      <c r="C60" s="10" t="s">
        <v>2</v>
      </c>
      <c r="D60" s="10">
        <v>293810</v>
      </c>
      <c r="E60" s="10">
        <v>305307</v>
      </c>
      <c r="F60" s="10">
        <v>78719</v>
      </c>
      <c r="G60" s="10">
        <v>83918</v>
      </c>
      <c r="H60" s="10">
        <v>296279</v>
      </c>
      <c r="I60" s="10">
        <v>306128</v>
      </c>
      <c r="J60" s="10">
        <v>78378</v>
      </c>
      <c r="K60" s="10">
        <v>84832</v>
      </c>
      <c r="L60" s="10">
        <f>SUM(D60:K60)</f>
        <v>1527371</v>
      </c>
      <c r="M60" s="11"/>
    </row>
    <row r="61" spans="1:13" ht="15" thickBot="1" x14ac:dyDescent="0.35">
      <c r="A61" s="12"/>
      <c r="B61" s="13"/>
      <c r="C61" s="13" t="s">
        <v>3</v>
      </c>
      <c r="D61" s="13">
        <v>9804904995</v>
      </c>
      <c r="E61" s="13">
        <v>9956114214</v>
      </c>
      <c r="F61" s="13">
        <v>3274141735</v>
      </c>
      <c r="G61" s="13">
        <v>4101160570</v>
      </c>
      <c r="H61" s="13">
        <v>9445779495</v>
      </c>
      <c r="I61" s="13">
        <v>9847857330</v>
      </c>
      <c r="J61" s="13">
        <v>4924521355</v>
      </c>
      <c r="K61" s="13">
        <v>2551713622</v>
      </c>
      <c r="L61" s="13">
        <f>MAX(D61:K61)</f>
        <v>9956114214</v>
      </c>
      <c r="M61" s="14">
        <f>B59/L61</f>
        <v>1.004407923117062</v>
      </c>
    </row>
    <row r="62" spans="1:13" ht="15" thickTop="1" x14ac:dyDescent="0.3">
      <c r="A62" s="4" t="s">
        <v>239</v>
      </c>
      <c r="B62" s="5">
        <v>1</v>
      </c>
      <c r="C62" s="5" t="s">
        <v>427</v>
      </c>
      <c r="D62" s="5">
        <v>3</v>
      </c>
      <c r="E62" s="5">
        <v>6</v>
      </c>
      <c r="F62" s="5" t="s">
        <v>418</v>
      </c>
      <c r="G62" s="5" t="s">
        <v>418</v>
      </c>
      <c r="H62" s="5" t="s">
        <v>418</v>
      </c>
      <c r="I62" s="5" t="s">
        <v>418</v>
      </c>
      <c r="J62" s="5" t="s">
        <v>418</v>
      </c>
      <c r="K62" s="5"/>
      <c r="L62" s="5"/>
      <c r="M62" s="6"/>
    </row>
    <row r="63" spans="1:13" x14ac:dyDescent="0.3">
      <c r="A63" s="7"/>
      <c r="B63" s="1">
        <f>10^10</f>
        <v>10000000000</v>
      </c>
      <c r="C63" s="1" t="s">
        <v>428</v>
      </c>
      <c r="D63" s="1" t="s">
        <v>420</v>
      </c>
      <c r="E63" s="1" t="s">
        <v>418</v>
      </c>
      <c r="F63" s="1" t="s">
        <v>418</v>
      </c>
      <c r="G63" s="1" t="s">
        <v>418</v>
      </c>
      <c r="H63" s="1" t="s">
        <v>418</v>
      </c>
      <c r="I63" s="1" t="s">
        <v>418</v>
      </c>
      <c r="J63" s="1" t="s">
        <v>418</v>
      </c>
      <c r="M63" s="8"/>
    </row>
    <row r="64" spans="1:13" x14ac:dyDescent="0.3">
      <c r="A64" s="9"/>
      <c r="B64" s="10"/>
      <c r="C64" s="10" t="s">
        <v>2</v>
      </c>
      <c r="D64" s="10">
        <v>235516</v>
      </c>
      <c r="E64" s="10">
        <v>233690</v>
      </c>
      <c r="F64" s="10">
        <v>64056</v>
      </c>
      <c r="G64" s="10">
        <v>65549</v>
      </c>
      <c r="H64" s="10">
        <v>238604</v>
      </c>
      <c r="I64" s="10">
        <v>238974</v>
      </c>
      <c r="J64" s="10">
        <v>65329</v>
      </c>
      <c r="K64" s="10">
        <v>67127</v>
      </c>
      <c r="L64" s="10">
        <f>SUM(D64:K64)</f>
        <v>1208845</v>
      </c>
      <c r="M64" s="11"/>
    </row>
    <row r="65" spans="1:13" ht="15" thickBot="1" x14ac:dyDescent="0.35">
      <c r="A65" s="12"/>
      <c r="B65" s="13"/>
      <c r="C65" s="13" t="s">
        <v>3</v>
      </c>
      <c r="D65" s="13">
        <v>8937523275</v>
      </c>
      <c r="E65" s="13">
        <v>9713208510</v>
      </c>
      <c r="F65" s="13">
        <v>3331686895</v>
      </c>
      <c r="G65" s="13">
        <v>3015428650</v>
      </c>
      <c r="H65" s="13">
        <v>9168854175</v>
      </c>
      <c r="I65" s="13">
        <v>8309191650</v>
      </c>
      <c r="J65" s="13">
        <v>3797903395</v>
      </c>
      <c r="K65" s="13">
        <v>2302135510</v>
      </c>
      <c r="L65" s="13">
        <f>MAX(D65:K65)</f>
        <v>9713208510</v>
      </c>
      <c r="M65" s="14">
        <f>B63/L65</f>
        <v>1.0295259274733721</v>
      </c>
    </row>
    <row r="66" spans="1:13" ht="15" thickTop="1" x14ac:dyDescent="0.3">
      <c r="A66" s="4" t="s">
        <v>243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5"/>
      <c r="L66" s="5"/>
      <c r="M66" s="6"/>
    </row>
    <row r="67" spans="1:13" x14ac:dyDescent="0.3">
      <c r="A67" s="7"/>
      <c r="C67" s="1" t="s">
        <v>428</v>
      </c>
      <c r="M67" s="8"/>
    </row>
    <row r="68" spans="1:13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/>
      <c r="K68" s="10"/>
      <c r="L68" s="10">
        <f>SUM(D68:K68)</f>
        <v>0</v>
      </c>
      <c r="M68" s="11"/>
    </row>
    <row r="69" spans="1:13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/>
      <c r="K69" s="13"/>
      <c r="L69" s="13">
        <f>MAX(D69:K69)</f>
        <v>0</v>
      </c>
      <c r="M69" s="14" t="e">
        <f>B67/L69</f>
        <v>#DIV/0!</v>
      </c>
    </row>
    <row r="70" spans="1:13" ht="15" thickTop="1" x14ac:dyDescent="0.3">
      <c r="A70" s="4" t="s">
        <v>245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5"/>
      <c r="L70" s="5"/>
      <c r="M70" s="6"/>
    </row>
    <row r="71" spans="1:13" x14ac:dyDescent="0.3">
      <c r="A71" s="7"/>
      <c r="C71" s="1" t="s">
        <v>428</v>
      </c>
      <c r="M71" s="8"/>
    </row>
    <row r="72" spans="1:13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/>
      <c r="K72" s="10"/>
      <c r="L72" s="10">
        <f>SUM(D72:K72)</f>
        <v>0</v>
      </c>
      <c r="M72" s="11"/>
    </row>
    <row r="73" spans="1:13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/>
      <c r="K73" s="13"/>
      <c r="L73" s="13">
        <f>MAX(D73:K73)</f>
        <v>0</v>
      </c>
      <c r="M73" s="14" t="e">
        <f>B71/L73</f>
        <v>#DIV/0!</v>
      </c>
    </row>
    <row r="74" spans="1:13" ht="15" thickTop="1" x14ac:dyDescent="0.3">
      <c r="A74" s="4" t="s">
        <v>247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5"/>
      <c r="L74" s="5"/>
      <c r="M74" s="6"/>
    </row>
    <row r="75" spans="1:13" x14ac:dyDescent="0.3">
      <c r="A75" s="7"/>
      <c r="C75" s="1" t="s">
        <v>428</v>
      </c>
      <c r="M75" s="8"/>
    </row>
    <row r="76" spans="1:13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/>
      <c r="K76" s="10"/>
      <c r="L76" s="10">
        <f>SUM(D76:K76)</f>
        <v>0</v>
      </c>
      <c r="M76" s="11"/>
    </row>
    <row r="77" spans="1:13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/>
      <c r="K77" s="13"/>
      <c r="L77" s="13">
        <f>MAX(D77:K77)</f>
        <v>0</v>
      </c>
      <c r="M77" s="14" t="e">
        <f>B75/L77</f>
        <v>#DIV/0!</v>
      </c>
    </row>
    <row r="78" spans="1:13" ht="15" thickTop="1" x14ac:dyDescent="0.3">
      <c r="A78" s="4" t="s">
        <v>249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250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251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253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254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256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257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258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259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263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265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267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269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271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273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274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275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277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279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280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283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287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>
      <c r="A166" s="4" t="s">
        <v>289</v>
      </c>
      <c r="B166" s="5"/>
      <c r="C166" s="5" t="s">
        <v>427</v>
      </c>
      <c r="D166" s="5"/>
      <c r="E166" s="5"/>
      <c r="F166" s="5"/>
      <c r="G166" s="5"/>
      <c r="H166" s="5"/>
      <c r="I166" s="5"/>
      <c r="J166" s="5"/>
      <c r="K166" s="5"/>
      <c r="L166" s="5"/>
      <c r="M166" s="6"/>
    </row>
    <row r="167" spans="1:13" x14ac:dyDescent="0.3">
      <c r="A167" s="7"/>
      <c r="C167" s="1" t="s">
        <v>428</v>
      </c>
      <c r="M167" s="8"/>
    </row>
    <row r="168" spans="1:13" x14ac:dyDescent="0.3">
      <c r="A168" s="9"/>
      <c r="B168" s="10"/>
      <c r="C168" s="10" t="s">
        <v>2</v>
      </c>
      <c r="D168" s="10"/>
      <c r="E168" s="10"/>
      <c r="F168" s="10"/>
      <c r="G168" s="10"/>
      <c r="H168" s="10"/>
      <c r="I168" s="10"/>
      <c r="J168" s="10"/>
      <c r="K168" s="10"/>
      <c r="L168" s="10">
        <f>SUM(D168:K168)</f>
        <v>0</v>
      </c>
      <c r="M168" s="11"/>
    </row>
    <row r="169" spans="1:13" ht="15" thickBot="1" x14ac:dyDescent="0.35">
      <c r="A169" s="12"/>
      <c r="B169" s="13"/>
      <c r="C169" s="13" t="s">
        <v>3</v>
      </c>
      <c r="D169" s="13"/>
      <c r="E169" s="13"/>
      <c r="F169" s="13"/>
      <c r="G169" s="13"/>
      <c r="H169" s="13"/>
      <c r="I169" s="13"/>
      <c r="J169" s="13"/>
      <c r="K169" s="13"/>
      <c r="L169" s="13">
        <f>MAX(D169:K169)</f>
        <v>0</v>
      </c>
      <c r="M169" s="14" t="e">
        <f>B167/L169</f>
        <v>#DIV/0!</v>
      </c>
    </row>
    <row r="170" spans="1:13" ht="15" thickTop="1" x14ac:dyDescent="0.3">
      <c r="A170" s="4" t="s">
        <v>292</v>
      </c>
      <c r="B170" s="5"/>
      <c r="C170" s="5" t="s">
        <v>427</v>
      </c>
      <c r="D170" s="5"/>
      <c r="E170" s="5"/>
      <c r="F170" s="5"/>
      <c r="G170" s="5"/>
      <c r="H170" s="5"/>
      <c r="I170" s="5"/>
      <c r="J170" s="5"/>
      <c r="K170" s="5"/>
      <c r="L170" s="5"/>
      <c r="M170" s="6"/>
    </row>
    <row r="171" spans="1:13" x14ac:dyDescent="0.3">
      <c r="A171" s="7"/>
      <c r="C171" s="1" t="s">
        <v>428</v>
      </c>
      <c r="M171" s="8"/>
    </row>
    <row r="172" spans="1:13" x14ac:dyDescent="0.3">
      <c r="A172" s="9"/>
      <c r="B172" s="10"/>
      <c r="C172" s="10" t="s">
        <v>2</v>
      </c>
      <c r="D172" s="10"/>
      <c r="E172" s="10"/>
      <c r="F172" s="10"/>
      <c r="G172" s="10"/>
      <c r="H172" s="10"/>
      <c r="I172" s="10"/>
      <c r="J172" s="10"/>
      <c r="K172" s="10"/>
      <c r="L172" s="10">
        <f>SUM(D172:K172)</f>
        <v>0</v>
      </c>
      <c r="M172" s="11"/>
    </row>
    <row r="173" spans="1:13" ht="15" thickBot="1" x14ac:dyDescent="0.35">
      <c r="A173" s="12"/>
      <c r="B173" s="13"/>
      <c r="C173" s="13" t="s">
        <v>3</v>
      </c>
      <c r="D173" s="13"/>
      <c r="E173" s="13"/>
      <c r="F173" s="13"/>
      <c r="G173" s="13"/>
      <c r="H173" s="13"/>
      <c r="I173" s="13"/>
      <c r="J173" s="13"/>
      <c r="K173" s="13"/>
      <c r="L173" s="13">
        <f>MAX(D173:K173)</f>
        <v>0</v>
      </c>
      <c r="M173" s="14" t="e">
        <f>B171/L173</f>
        <v>#DIV/0!</v>
      </c>
    </row>
    <row r="174" spans="1:13" ht="15" thickTop="1" x14ac:dyDescent="0.3">
      <c r="A174" s="4" t="s">
        <v>294</v>
      </c>
      <c r="B174" s="5"/>
      <c r="C174" s="5" t="s">
        <v>427</v>
      </c>
      <c r="D174" s="5"/>
      <c r="E174" s="5"/>
      <c r="F174" s="5"/>
      <c r="G174" s="5"/>
      <c r="H174" s="5"/>
      <c r="I174" s="5"/>
      <c r="J174" s="5"/>
      <c r="K174" s="5"/>
      <c r="L174" s="5"/>
      <c r="M174" s="6"/>
    </row>
    <row r="175" spans="1:13" x14ac:dyDescent="0.3">
      <c r="A175" s="7"/>
      <c r="C175" s="1" t="s">
        <v>428</v>
      </c>
      <c r="M175" s="8"/>
    </row>
    <row r="176" spans="1:13" x14ac:dyDescent="0.3">
      <c r="A176" s="9"/>
      <c r="B176" s="10"/>
      <c r="C176" s="10" t="s">
        <v>2</v>
      </c>
      <c r="D176" s="10"/>
      <c r="E176" s="10"/>
      <c r="F176" s="10"/>
      <c r="G176" s="10"/>
      <c r="H176" s="10"/>
      <c r="I176" s="10"/>
      <c r="J176" s="10"/>
      <c r="K176" s="10"/>
      <c r="L176" s="10">
        <f>SUM(D176:K176)</f>
        <v>0</v>
      </c>
      <c r="M176" s="11"/>
    </row>
    <row r="177" spans="1:13" ht="15" thickBot="1" x14ac:dyDescent="0.35">
      <c r="A177" s="12"/>
      <c r="B177" s="13"/>
      <c r="C177" s="13" t="s">
        <v>3</v>
      </c>
      <c r="D177" s="13"/>
      <c r="E177" s="13"/>
      <c r="F177" s="13"/>
      <c r="G177" s="13"/>
      <c r="H177" s="13"/>
      <c r="I177" s="13"/>
      <c r="J177" s="13"/>
      <c r="K177" s="13"/>
      <c r="L177" s="13">
        <f>MAX(D177:K177)</f>
        <v>0</v>
      </c>
      <c r="M177" s="14" t="e">
        <f>B175/L177</f>
        <v>#DIV/0!</v>
      </c>
    </row>
    <row r="178" spans="1:13" ht="15" thickTop="1" x14ac:dyDescent="0.3">
      <c r="A178" s="4" t="s">
        <v>296</v>
      </c>
      <c r="B178" s="5"/>
      <c r="C178" s="5" t="s">
        <v>427</v>
      </c>
      <c r="D178" s="5"/>
      <c r="E178" s="5"/>
      <c r="F178" s="5"/>
      <c r="G178" s="5"/>
      <c r="H178" s="5"/>
      <c r="I178" s="5"/>
      <c r="J178" s="5"/>
      <c r="K178" s="5"/>
      <c r="L178" s="5"/>
      <c r="M178" s="6"/>
    </row>
    <row r="179" spans="1:13" x14ac:dyDescent="0.3">
      <c r="A179" s="7"/>
      <c r="C179" s="1" t="s">
        <v>428</v>
      </c>
      <c r="M179" s="8"/>
    </row>
    <row r="180" spans="1:13" x14ac:dyDescent="0.3">
      <c r="A180" s="9"/>
      <c r="B180" s="10"/>
      <c r="C180" s="10" t="s">
        <v>2</v>
      </c>
      <c r="D180" s="10"/>
      <c r="E180" s="10"/>
      <c r="F180" s="10"/>
      <c r="G180" s="10"/>
      <c r="H180" s="10"/>
      <c r="I180" s="10"/>
      <c r="J180" s="10"/>
      <c r="K180" s="10"/>
      <c r="L180" s="10">
        <f>SUM(D180:K180)</f>
        <v>0</v>
      </c>
      <c r="M180" s="11"/>
    </row>
    <row r="181" spans="1:13" ht="15" thickBot="1" x14ac:dyDescent="0.35">
      <c r="A181" s="12"/>
      <c r="B181" s="13"/>
      <c r="C181" s="13" t="s">
        <v>3</v>
      </c>
      <c r="D181" s="13"/>
      <c r="E181" s="13"/>
      <c r="F181" s="13"/>
      <c r="G181" s="13"/>
      <c r="H181" s="13"/>
      <c r="I181" s="13"/>
      <c r="J181" s="13"/>
      <c r="K181" s="13"/>
      <c r="L181" s="13">
        <f>MAX(D181:K181)</f>
        <v>0</v>
      </c>
      <c r="M181" s="14" t="e">
        <f>B179/L181</f>
        <v>#DIV/0!</v>
      </c>
    </row>
    <row r="182" spans="1:13" ht="15" thickTop="1" x14ac:dyDescent="0.3">
      <c r="A182" s="4" t="s">
        <v>297</v>
      </c>
      <c r="B182" s="5"/>
      <c r="C182" s="5" t="s">
        <v>427</v>
      </c>
      <c r="D182" s="5"/>
      <c r="E182" s="5"/>
      <c r="F182" s="5"/>
      <c r="G182" s="5"/>
      <c r="H182" s="5"/>
      <c r="I182" s="5"/>
      <c r="J182" s="5"/>
      <c r="K182" s="5"/>
      <c r="L182" s="5"/>
      <c r="M182" s="6"/>
    </row>
    <row r="183" spans="1:13" x14ac:dyDescent="0.3">
      <c r="A183" s="7"/>
      <c r="C183" s="1" t="s">
        <v>428</v>
      </c>
      <c r="M183" s="8"/>
    </row>
    <row r="184" spans="1:13" x14ac:dyDescent="0.3">
      <c r="A184" s="9"/>
      <c r="B184" s="10"/>
      <c r="C184" s="10" t="s">
        <v>2</v>
      </c>
      <c r="D184" s="10"/>
      <c r="E184" s="10"/>
      <c r="F184" s="10"/>
      <c r="G184" s="10"/>
      <c r="H184" s="10"/>
      <c r="I184" s="10"/>
      <c r="J184" s="10"/>
      <c r="K184" s="10"/>
      <c r="L184" s="10">
        <f>SUM(D184:K184)</f>
        <v>0</v>
      </c>
      <c r="M184" s="11"/>
    </row>
    <row r="185" spans="1:13" ht="15" thickBot="1" x14ac:dyDescent="0.35">
      <c r="A185" s="12"/>
      <c r="B185" s="13"/>
      <c r="C185" s="13" t="s">
        <v>3</v>
      </c>
      <c r="D185" s="13"/>
      <c r="E185" s="13"/>
      <c r="F185" s="13"/>
      <c r="G185" s="13"/>
      <c r="H185" s="13"/>
      <c r="I185" s="13"/>
      <c r="J185" s="13"/>
      <c r="K185" s="13"/>
      <c r="L185" s="13">
        <f>MAX(D185:K185)</f>
        <v>0</v>
      </c>
      <c r="M185" s="14" t="e">
        <f>B183/L185</f>
        <v>#DIV/0!</v>
      </c>
    </row>
    <row r="186" spans="1:13" ht="15" thickTop="1" x14ac:dyDescent="0.3">
      <c r="A186" s="4" t="s">
        <v>298</v>
      </c>
      <c r="B186" s="5"/>
      <c r="C186" s="5" t="s">
        <v>427</v>
      </c>
      <c r="D186" s="5"/>
      <c r="E186" s="5"/>
      <c r="F186" s="5"/>
      <c r="G186" s="5"/>
      <c r="H186" s="5"/>
      <c r="I186" s="5"/>
      <c r="J186" s="5"/>
      <c r="K186" s="5"/>
      <c r="L186" s="5"/>
      <c r="M186" s="6"/>
    </row>
    <row r="187" spans="1:13" x14ac:dyDescent="0.3">
      <c r="A187" s="7"/>
      <c r="C187" s="1" t="s">
        <v>428</v>
      </c>
      <c r="M187" s="8"/>
    </row>
    <row r="188" spans="1:13" x14ac:dyDescent="0.3">
      <c r="A188" s="9"/>
      <c r="B188" s="10"/>
      <c r="C188" s="10" t="s">
        <v>2</v>
      </c>
      <c r="D188" s="10"/>
      <c r="E188" s="10"/>
      <c r="F188" s="10"/>
      <c r="G188" s="10"/>
      <c r="H188" s="10"/>
      <c r="I188" s="10"/>
      <c r="J188" s="10"/>
      <c r="K188" s="10"/>
      <c r="L188" s="10">
        <f>SUM(D188:K188)</f>
        <v>0</v>
      </c>
      <c r="M188" s="11"/>
    </row>
    <row r="189" spans="1:13" ht="15" thickBot="1" x14ac:dyDescent="0.35">
      <c r="A189" s="12"/>
      <c r="B189" s="13"/>
      <c r="C189" s="13" t="s">
        <v>3</v>
      </c>
      <c r="D189" s="13"/>
      <c r="E189" s="13"/>
      <c r="F189" s="13"/>
      <c r="G189" s="13"/>
      <c r="H189" s="13"/>
      <c r="I189" s="13"/>
      <c r="J189" s="13"/>
      <c r="K189" s="13"/>
      <c r="L189" s="13">
        <f>MAX(D189:K189)</f>
        <v>0</v>
      </c>
      <c r="M189" s="14" t="e">
        <f>B187/L189</f>
        <v>#DIV/0!</v>
      </c>
    </row>
    <row r="190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 D169:L169 D173:L173 D177:L177 D181:L181 D185:L185 D189:L189">
    <cfRule type="expression" dxfId="7" priority="107">
      <formula>D5/$B3&gt;=$Q$1</formula>
    </cfRule>
    <cfRule type="expression" dxfId="6" priority="108">
      <formula>D5/$B3&lt;$Q$1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86CD-F88C-4066-8FF2-C47E9D916B80}">
  <dimension ref="A1:Q230"/>
  <sheetViews>
    <sheetView workbookViewId="0">
      <pane ySplit="1" topLeftCell="A2" activePane="bottomLeft" state="frozen"/>
      <selection pane="bottomLeft" activeCell="P13" sqref="P1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  <col min="14" max="14" width="8.88671875" style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3</v>
      </c>
      <c r="E1" s="1">
        <v>6</v>
      </c>
      <c r="F1" s="1">
        <v>7</v>
      </c>
      <c r="G1" s="1">
        <v>10</v>
      </c>
      <c r="H1" s="1">
        <v>15</v>
      </c>
      <c r="I1" s="1">
        <v>18</v>
      </c>
      <c r="J1" s="1">
        <v>19</v>
      </c>
      <c r="K1" s="1">
        <v>22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209</v>
      </c>
      <c r="B2" s="5">
        <v>1</v>
      </c>
      <c r="C2" s="5" t="s">
        <v>427</v>
      </c>
      <c r="D2" s="5"/>
      <c r="E2" s="5"/>
      <c r="F2" s="5"/>
      <c r="G2" s="5"/>
      <c r="H2" s="5"/>
      <c r="I2" s="5">
        <v>18</v>
      </c>
      <c r="J2" s="5"/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J3" s="1" t="s">
        <v>418</v>
      </c>
      <c r="M3" s="8"/>
    </row>
    <row r="4" spans="1:17" x14ac:dyDescent="0.3">
      <c r="A4" s="9"/>
      <c r="B4" s="10"/>
      <c r="C4" s="10" t="s">
        <v>2</v>
      </c>
      <c r="D4" s="10">
        <v>41</v>
      </c>
      <c r="E4" s="10">
        <v>67</v>
      </c>
      <c r="F4" s="10">
        <v>5</v>
      </c>
      <c r="G4" s="10">
        <v>7</v>
      </c>
      <c r="H4" s="10">
        <v>43</v>
      </c>
      <c r="I4" s="10">
        <v>55</v>
      </c>
      <c r="J4" s="10">
        <v>7</v>
      </c>
      <c r="K4" s="10">
        <v>11</v>
      </c>
      <c r="L4" s="10">
        <f>SUM(D4:K4)</f>
        <v>236</v>
      </c>
      <c r="M4" s="11"/>
    </row>
    <row r="5" spans="1:17" ht="15" thickBot="1" x14ac:dyDescent="0.35">
      <c r="A5" s="12"/>
      <c r="B5" s="13"/>
      <c r="C5" s="13" t="s">
        <v>3</v>
      </c>
      <c r="D5" s="13">
        <v>163515</v>
      </c>
      <c r="E5" s="13">
        <v>254622</v>
      </c>
      <c r="F5" s="13">
        <v>14335</v>
      </c>
      <c r="G5" s="13">
        <v>3490</v>
      </c>
      <c r="H5" s="13">
        <v>429039</v>
      </c>
      <c r="I5" s="13">
        <v>209610</v>
      </c>
      <c r="J5" s="13">
        <v>14515</v>
      </c>
      <c r="K5" s="13">
        <v>18670</v>
      </c>
      <c r="L5" s="13">
        <f>MAX(D5:K5)</f>
        <v>429039</v>
      </c>
      <c r="M5" s="14">
        <f>B3/L5</f>
        <v>23307.904409622435</v>
      </c>
    </row>
    <row r="6" spans="1:17" ht="15" thickTop="1" x14ac:dyDescent="0.3">
      <c r="A6" s="4" t="s">
        <v>210</v>
      </c>
      <c r="B6" s="5">
        <v>1</v>
      </c>
      <c r="C6" s="5" t="s">
        <v>427</v>
      </c>
      <c r="D6" s="5" t="s">
        <v>420</v>
      </c>
      <c r="E6" s="5" t="s">
        <v>418</v>
      </c>
      <c r="F6" s="5" t="s">
        <v>418</v>
      </c>
      <c r="G6" s="5" t="s">
        <v>418</v>
      </c>
      <c r="H6" s="5" t="s">
        <v>418</v>
      </c>
      <c r="I6" s="5">
        <v>18</v>
      </c>
      <c r="J6" s="5" t="s">
        <v>418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3819</v>
      </c>
      <c r="E8" s="10">
        <v>4057</v>
      </c>
      <c r="F8" s="10">
        <v>982</v>
      </c>
      <c r="G8" s="10">
        <v>1034</v>
      </c>
      <c r="H8" s="10">
        <v>3746</v>
      </c>
      <c r="I8" s="10">
        <v>3981</v>
      </c>
      <c r="J8" s="10">
        <v>1127</v>
      </c>
      <c r="K8" s="10">
        <v>949</v>
      </c>
      <c r="L8" s="10">
        <f>SUM(D8:K8)</f>
        <v>19695</v>
      </c>
      <c r="M8" s="11"/>
    </row>
    <row r="9" spans="1:17" ht="15" thickBot="1" x14ac:dyDescent="0.35">
      <c r="A9" s="12"/>
      <c r="B9" s="13"/>
      <c r="C9" s="13" t="s">
        <v>3</v>
      </c>
      <c r="D9" s="13">
        <v>80979915</v>
      </c>
      <c r="E9" s="13">
        <v>97583070</v>
      </c>
      <c r="F9" s="13">
        <v>14179135</v>
      </c>
      <c r="G9" s="13">
        <v>10846690</v>
      </c>
      <c r="H9" s="13">
        <v>64589535</v>
      </c>
      <c r="I9" s="13">
        <v>55903938</v>
      </c>
      <c r="J9" s="13">
        <v>18377395</v>
      </c>
      <c r="K9" s="13">
        <v>11121430</v>
      </c>
      <c r="L9" s="13">
        <f>MAX(D9:K9)</f>
        <v>97583070</v>
      </c>
      <c r="M9" s="14">
        <f>B7/L9</f>
        <v>102.47679233703141</v>
      </c>
    </row>
    <row r="10" spans="1:17" ht="15" thickTop="1" x14ac:dyDescent="0.3">
      <c r="A10" s="4" t="s">
        <v>217</v>
      </c>
      <c r="B10" s="5">
        <v>1</v>
      </c>
      <c r="C10" s="5" t="s">
        <v>427</v>
      </c>
      <c r="D10" s="5"/>
      <c r="E10" s="5"/>
      <c r="F10" s="5"/>
      <c r="G10" s="5"/>
      <c r="H10" s="5"/>
      <c r="I10" s="5">
        <v>18</v>
      </c>
      <c r="J10" s="5"/>
      <c r="K10" s="5"/>
      <c r="L10" s="5"/>
      <c r="M10" s="6"/>
    </row>
    <row r="11" spans="1:17" x14ac:dyDescent="0.3">
      <c r="A11" s="7"/>
      <c r="B11" s="1">
        <f>10^10</f>
        <v>10000000000</v>
      </c>
      <c r="C11" s="1" t="s">
        <v>428</v>
      </c>
      <c r="M11" s="8"/>
    </row>
    <row r="12" spans="1:17" x14ac:dyDescent="0.3">
      <c r="A12" s="9"/>
      <c r="B12" s="10"/>
      <c r="C12" s="10" t="s">
        <v>2</v>
      </c>
      <c r="D12" s="10">
        <v>24276</v>
      </c>
      <c r="E12" s="10">
        <v>24954</v>
      </c>
      <c r="F12" s="10">
        <v>6585</v>
      </c>
      <c r="G12" s="10">
        <v>6934</v>
      </c>
      <c r="H12" s="10">
        <v>25384</v>
      </c>
      <c r="I12" s="10">
        <v>24426</v>
      </c>
      <c r="J12" s="10">
        <v>6610</v>
      </c>
      <c r="K12" s="10">
        <v>7156</v>
      </c>
      <c r="L12" s="10">
        <f>SUM(D12:K12)</f>
        <v>126325</v>
      </c>
      <c r="M12" s="11"/>
    </row>
    <row r="13" spans="1:17" ht="15" thickBot="1" x14ac:dyDescent="0.35">
      <c r="A13" s="12"/>
      <c r="B13" s="13"/>
      <c r="C13" s="13" t="s">
        <v>3</v>
      </c>
      <c r="D13" s="13">
        <v>701869155</v>
      </c>
      <c r="E13" s="13">
        <v>729167790</v>
      </c>
      <c r="F13" s="13">
        <v>195187015</v>
      </c>
      <c r="G13" s="13">
        <v>107787370</v>
      </c>
      <c r="H13" s="13">
        <v>962332935</v>
      </c>
      <c r="I13" s="13">
        <v>1008228930</v>
      </c>
      <c r="J13" s="13">
        <v>148703515</v>
      </c>
      <c r="K13" s="13">
        <v>132332230</v>
      </c>
      <c r="L13" s="13">
        <f>MAX(D13:K13)</f>
        <v>1008228930</v>
      </c>
      <c r="M13" s="14">
        <f>B11/L13</f>
        <v>9.9183823261250801</v>
      </c>
    </row>
    <row r="14" spans="1:17" ht="15" thickTop="1" x14ac:dyDescent="0.3">
      <c r="A14" s="4" t="s">
        <v>218</v>
      </c>
      <c r="B14" s="5">
        <v>1</v>
      </c>
      <c r="C14" s="5" t="s">
        <v>427</v>
      </c>
      <c r="D14" s="5"/>
      <c r="E14" s="5"/>
      <c r="F14" s="5"/>
      <c r="G14" s="5"/>
      <c r="H14" s="5"/>
      <c r="I14" s="5">
        <v>18</v>
      </c>
      <c r="J14" s="5"/>
      <c r="K14" s="5"/>
      <c r="L14" s="5"/>
      <c r="M14" s="6"/>
    </row>
    <row r="15" spans="1:17" x14ac:dyDescent="0.3">
      <c r="A15" s="7"/>
      <c r="B15" s="1">
        <f>2*10^10</f>
        <v>20000000000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J15" s="1" t="s">
        <v>418</v>
      </c>
      <c r="M15" s="8"/>
    </row>
    <row r="16" spans="1:17" x14ac:dyDescent="0.3">
      <c r="A16" s="9"/>
      <c r="B16" s="10"/>
      <c r="C16" s="10" t="s">
        <v>2</v>
      </c>
      <c r="D16" s="10">
        <v>20130</v>
      </c>
      <c r="E16" s="10">
        <v>19431</v>
      </c>
      <c r="F16" s="10">
        <v>4957</v>
      </c>
      <c r="G16" s="10">
        <v>5190</v>
      </c>
      <c r="H16" s="10">
        <v>19702</v>
      </c>
      <c r="I16" s="10">
        <v>19351</v>
      </c>
      <c r="J16" s="10">
        <v>5171</v>
      </c>
      <c r="K16" s="10">
        <v>5362</v>
      </c>
      <c r="L16" s="10">
        <f>SUM(D16:K16)</f>
        <v>99294</v>
      </c>
      <c r="M16" s="11"/>
    </row>
    <row r="17" spans="1:14" ht="15" thickBot="1" x14ac:dyDescent="0.35">
      <c r="A17" s="12"/>
      <c r="B17" s="13"/>
      <c r="C17" s="13" t="s">
        <v>3</v>
      </c>
      <c r="D17" s="13">
        <v>717305355</v>
      </c>
      <c r="E17" s="13">
        <v>350115630</v>
      </c>
      <c r="F17" s="13">
        <v>91834255</v>
      </c>
      <c r="G17" s="13">
        <v>178188250</v>
      </c>
      <c r="H17" s="13">
        <v>1643827935</v>
      </c>
      <c r="I17" s="13">
        <v>869626650</v>
      </c>
      <c r="J17" s="13">
        <v>373023235</v>
      </c>
      <c r="K17" s="13">
        <v>85715830</v>
      </c>
      <c r="L17" s="13">
        <f>MAX(D17:K17)</f>
        <v>1643827935</v>
      </c>
      <c r="M17" s="14">
        <f>B15/L17</f>
        <v>12.166723520244837</v>
      </c>
    </row>
    <row r="18" spans="1:14" ht="15" thickTop="1" x14ac:dyDescent="0.3">
      <c r="A18" s="4" t="s">
        <v>222</v>
      </c>
      <c r="B18" s="5">
        <v>1</v>
      </c>
      <c r="C18" s="5" t="s">
        <v>427</v>
      </c>
      <c r="D18" s="5" t="s">
        <v>420</v>
      </c>
      <c r="E18" s="5" t="s">
        <v>418</v>
      </c>
      <c r="F18" s="5" t="s">
        <v>418</v>
      </c>
      <c r="G18" s="5" t="s">
        <v>418</v>
      </c>
      <c r="H18" s="5" t="s">
        <v>418</v>
      </c>
      <c r="I18" s="5">
        <v>18</v>
      </c>
      <c r="J18" s="5" t="s">
        <v>418</v>
      </c>
      <c r="K18" s="5"/>
      <c r="L18" s="5"/>
      <c r="M18" s="6"/>
      <c r="N18"/>
    </row>
    <row r="19" spans="1:14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I19" s="1" t="s">
        <v>418</v>
      </c>
      <c r="J19" s="1" t="s">
        <v>418</v>
      </c>
      <c r="M19" s="8"/>
    </row>
    <row r="20" spans="1:14" x14ac:dyDescent="0.3">
      <c r="A20" s="9"/>
      <c r="B20" s="10"/>
      <c r="C20" s="10" t="s">
        <v>2</v>
      </c>
      <c r="D20" s="10">
        <v>55374</v>
      </c>
      <c r="E20" s="10">
        <v>54956</v>
      </c>
      <c r="F20" s="10">
        <v>15625</v>
      </c>
      <c r="G20" s="10">
        <v>15024</v>
      </c>
      <c r="H20" s="10">
        <v>54348</v>
      </c>
      <c r="I20" s="10">
        <v>55615</v>
      </c>
      <c r="J20" s="10">
        <v>14774</v>
      </c>
      <c r="K20" s="10">
        <v>15560</v>
      </c>
      <c r="L20" s="10">
        <f>SUM(D20:K20)</f>
        <v>281276</v>
      </c>
      <c r="M20" s="11"/>
    </row>
    <row r="21" spans="1:14" ht="15" thickBot="1" x14ac:dyDescent="0.35">
      <c r="A21" s="12"/>
      <c r="B21" s="13"/>
      <c r="C21" s="13" t="s">
        <v>3</v>
      </c>
      <c r="D21" s="13">
        <v>3130138635</v>
      </c>
      <c r="E21" s="13">
        <v>1971768630</v>
      </c>
      <c r="F21" s="13">
        <v>472766719</v>
      </c>
      <c r="G21" s="13">
        <v>688474090</v>
      </c>
      <c r="H21" s="13">
        <v>1775943735</v>
      </c>
      <c r="I21" s="13">
        <v>1523572650</v>
      </c>
      <c r="J21" s="13">
        <v>341746795</v>
      </c>
      <c r="K21" s="13">
        <v>729099670</v>
      </c>
      <c r="L21" s="13">
        <f>MAX(D21:K21)</f>
        <v>3130138635</v>
      </c>
      <c r="M21" s="14">
        <f>B19/L21</f>
        <v>3.1947466761324455</v>
      </c>
    </row>
    <row r="22" spans="1:14" ht="15" thickTop="1" x14ac:dyDescent="0.3">
      <c r="A22" s="4" t="s">
        <v>224</v>
      </c>
      <c r="B22" s="5">
        <v>1</v>
      </c>
      <c r="C22" s="5" t="s">
        <v>427</v>
      </c>
      <c r="D22" s="5" t="s">
        <v>420</v>
      </c>
      <c r="E22" s="5" t="s">
        <v>418</v>
      </c>
      <c r="F22" s="5" t="s">
        <v>418</v>
      </c>
      <c r="G22" s="5" t="s">
        <v>418</v>
      </c>
      <c r="H22" s="5" t="s">
        <v>418</v>
      </c>
      <c r="I22" s="5">
        <v>18</v>
      </c>
      <c r="J22" s="5" t="s">
        <v>418</v>
      </c>
      <c r="K22" s="5"/>
      <c r="L22" s="5"/>
      <c r="M22" s="6"/>
    </row>
    <row r="23" spans="1:14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I23" s="1" t="s">
        <v>418</v>
      </c>
      <c r="J23" s="1" t="s">
        <v>418</v>
      </c>
      <c r="M23" s="8"/>
    </row>
    <row r="24" spans="1:14" x14ac:dyDescent="0.3">
      <c r="A24" s="9"/>
      <c r="B24" s="10"/>
      <c r="C24" s="10" t="s">
        <v>2</v>
      </c>
      <c r="D24" s="10">
        <v>41165</v>
      </c>
      <c r="E24" s="10">
        <v>41065</v>
      </c>
      <c r="F24" s="10">
        <v>10585</v>
      </c>
      <c r="G24" s="10">
        <v>10377</v>
      </c>
      <c r="H24" s="10">
        <v>39094</v>
      </c>
      <c r="I24" s="10">
        <v>40502</v>
      </c>
      <c r="J24" s="10">
        <v>10263</v>
      </c>
      <c r="K24" s="10">
        <v>10622</v>
      </c>
      <c r="L24" s="10">
        <f>SUM(D24:K24)</f>
        <v>203673</v>
      </c>
      <c r="M24" s="11"/>
    </row>
    <row r="25" spans="1:14" ht="15" thickBot="1" x14ac:dyDescent="0.35">
      <c r="A25" s="12"/>
      <c r="B25" s="13"/>
      <c r="C25" s="13" t="s">
        <v>3</v>
      </c>
      <c r="D25" s="13">
        <v>832429275</v>
      </c>
      <c r="E25" s="13">
        <v>1584125790</v>
      </c>
      <c r="F25" s="13">
        <v>277433071</v>
      </c>
      <c r="G25" s="13">
        <v>233121850</v>
      </c>
      <c r="H25" s="13">
        <v>1347582015</v>
      </c>
      <c r="I25" s="13">
        <v>1262557650</v>
      </c>
      <c r="J25" s="13">
        <v>152432155</v>
      </c>
      <c r="K25" s="13">
        <v>230852470</v>
      </c>
      <c r="L25" s="13">
        <f>MAX(D25:K25)</f>
        <v>1584125790</v>
      </c>
      <c r="M25" s="14">
        <f>B23/L25</f>
        <v>6.3126300090095748</v>
      </c>
    </row>
    <row r="26" spans="1:14" ht="15" thickTop="1" x14ac:dyDescent="0.3">
      <c r="A26" s="4" t="s">
        <v>226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>
        <v>18</v>
      </c>
      <c r="J26" s="5" t="s">
        <v>418</v>
      </c>
      <c r="K26" s="5"/>
      <c r="L26" s="5"/>
      <c r="M26" s="6"/>
    </row>
    <row r="27" spans="1:14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4" x14ac:dyDescent="0.3">
      <c r="A28" s="9"/>
      <c r="B28" s="10"/>
      <c r="C28" s="10" t="s">
        <v>2</v>
      </c>
      <c r="D28" s="10">
        <v>1846411</v>
      </c>
      <c r="E28" s="10">
        <v>1905021</v>
      </c>
      <c r="F28" s="10">
        <v>492506</v>
      </c>
      <c r="G28" s="10">
        <v>502769</v>
      </c>
      <c r="H28" s="10">
        <v>1855126</v>
      </c>
      <c r="I28" s="10">
        <v>1884099</v>
      </c>
      <c r="J28" s="10">
        <v>500166</v>
      </c>
      <c r="K28" s="10">
        <v>497916</v>
      </c>
      <c r="L28" s="10">
        <f>SUM(D28:K28)</f>
        <v>9484014</v>
      </c>
      <c r="M28" s="11"/>
    </row>
    <row r="29" spans="1:14" ht="15" thickBot="1" x14ac:dyDescent="0.35">
      <c r="A29" s="12"/>
      <c r="B29" s="13"/>
      <c r="C29" s="13" t="s">
        <v>3</v>
      </c>
      <c r="D29" s="13">
        <v>9999713835</v>
      </c>
      <c r="E29" s="13">
        <v>9999213510</v>
      </c>
      <c r="F29" s="13">
        <v>9968898223</v>
      </c>
      <c r="G29" s="13">
        <v>9951255106</v>
      </c>
      <c r="H29" s="13">
        <v>9999914847</v>
      </c>
      <c r="I29" s="13">
        <v>9999916434</v>
      </c>
      <c r="J29" s="13">
        <v>9999659275</v>
      </c>
      <c r="K29" s="13">
        <v>9977870230</v>
      </c>
      <c r="L29" s="13">
        <f>MAX(D29:K29)</f>
        <v>9999916434</v>
      </c>
      <c r="M29" s="14">
        <f>B27/L29</f>
        <v>1.0000083566698335</v>
      </c>
    </row>
    <row r="30" spans="1:14" ht="15" thickTop="1" x14ac:dyDescent="0.3">
      <c r="A30" s="4" t="s">
        <v>227</v>
      </c>
      <c r="B30" s="5">
        <v>1</v>
      </c>
      <c r="C30" s="5" t="s">
        <v>427</v>
      </c>
      <c r="D30" s="5" t="s">
        <v>420</v>
      </c>
      <c r="E30" s="5" t="s">
        <v>418</v>
      </c>
      <c r="F30" s="5" t="s">
        <v>418</v>
      </c>
      <c r="G30" s="5" t="s">
        <v>418</v>
      </c>
      <c r="H30" s="5" t="s">
        <v>418</v>
      </c>
      <c r="I30" s="5">
        <v>18</v>
      </c>
      <c r="J30" s="5" t="s">
        <v>418</v>
      </c>
      <c r="K30" s="5"/>
      <c r="L30" s="5"/>
      <c r="M30" s="6"/>
    </row>
    <row r="31" spans="1:14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I31" s="1" t="s">
        <v>418</v>
      </c>
      <c r="J31" s="1" t="s">
        <v>418</v>
      </c>
      <c r="M31" s="8"/>
    </row>
    <row r="32" spans="1:14" x14ac:dyDescent="0.3">
      <c r="A32" s="9"/>
      <c r="B32" s="10"/>
      <c r="C32" s="10" t="s">
        <v>2</v>
      </c>
      <c r="D32" s="10">
        <v>60542</v>
      </c>
      <c r="E32" s="10">
        <v>62025</v>
      </c>
      <c r="F32" s="10">
        <v>13993</v>
      </c>
      <c r="G32" s="10">
        <v>14669</v>
      </c>
      <c r="H32" s="10">
        <v>58869</v>
      </c>
      <c r="I32" s="10">
        <v>60379</v>
      </c>
      <c r="J32" s="10">
        <v>14105</v>
      </c>
      <c r="K32" s="10">
        <v>14531</v>
      </c>
      <c r="L32" s="10">
        <f>SUM(D32:K32)</f>
        <v>299113</v>
      </c>
      <c r="M32" s="11"/>
    </row>
    <row r="33" spans="1:13" ht="15" thickBot="1" x14ac:dyDescent="0.35">
      <c r="A33" s="12"/>
      <c r="B33" s="13"/>
      <c r="C33" s="13" t="s">
        <v>3</v>
      </c>
      <c r="D33" s="13">
        <v>4882350915</v>
      </c>
      <c r="E33" s="13">
        <v>2221828830</v>
      </c>
      <c r="F33" s="13">
        <v>386676175</v>
      </c>
      <c r="G33" s="13">
        <v>345480970</v>
      </c>
      <c r="H33" s="13">
        <v>1965948855</v>
      </c>
      <c r="I33" s="13">
        <v>1638265050</v>
      </c>
      <c r="J33" s="13">
        <v>317501755</v>
      </c>
      <c r="K33" s="13">
        <v>318751150</v>
      </c>
      <c r="L33" s="13">
        <f>MAX(D33:K33)</f>
        <v>4882350915</v>
      </c>
      <c r="M33" s="14">
        <f>B31/L33</f>
        <v>2.0481936210846903</v>
      </c>
    </row>
    <row r="34" spans="1:13" ht="15" thickTop="1" x14ac:dyDescent="0.3">
      <c r="A34" s="4" t="s">
        <v>228</v>
      </c>
      <c r="B34" s="5">
        <v>1</v>
      </c>
      <c r="C34" s="5" t="s">
        <v>427</v>
      </c>
      <c r="D34" s="5" t="s">
        <v>420</v>
      </c>
      <c r="E34" s="5" t="s">
        <v>418</v>
      </c>
      <c r="F34" s="5" t="s">
        <v>418</v>
      </c>
      <c r="G34" s="5" t="s">
        <v>418</v>
      </c>
      <c r="H34" s="5" t="s">
        <v>418</v>
      </c>
      <c r="I34" s="5">
        <v>18</v>
      </c>
      <c r="J34" s="5" t="s">
        <v>418</v>
      </c>
      <c r="K34" s="5"/>
      <c r="L34" s="5"/>
      <c r="M34" s="6"/>
    </row>
    <row r="35" spans="1:13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674609</v>
      </c>
      <c r="E36" s="10">
        <v>681552</v>
      </c>
      <c r="F36" s="10">
        <v>179433</v>
      </c>
      <c r="G36" s="10">
        <v>181020</v>
      </c>
      <c r="H36" s="10">
        <v>676256</v>
      </c>
      <c r="I36" s="10">
        <v>681257</v>
      </c>
      <c r="J36" s="10">
        <v>178245</v>
      </c>
      <c r="K36" s="10">
        <v>178880</v>
      </c>
      <c r="L36" s="10">
        <f>SUM(D36:K36)</f>
        <v>3431252</v>
      </c>
      <c r="M36" s="11"/>
    </row>
    <row r="37" spans="1:13" ht="15" thickBot="1" x14ac:dyDescent="0.35">
      <c r="A37" s="12"/>
      <c r="B37" s="13"/>
      <c r="C37" s="13" t="s">
        <v>3</v>
      </c>
      <c r="D37" s="13">
        <v>9987902955</v>
      </c>
      <c r="E37" s="13">
        <v>9991019190</v>
      </c>
      <c r="F37" s="13">
        <v>7384523095</v>
      </c>
      <c r="G37" s="13">
        <v>5756433370</v>
      </c>
      <c r="H37" s="13">
        <v>9985883343</v>
      </c>
      <c r="I37" s="13">
        <v>9984613650</v>
      </c>
      <c r="J37" s="13">
        <v>8743459075</v>
      </c>
      <c r="K37" s="13">
        <v>7989910510</v>
      </c>
      <c r="L37" s="13">
        <f>MAX(D37:K37)</f>
        <v>9991019190</v>
      </c>
      <c r="M37" s="14">
        <f>B35/L37</f>
        <v>1.0008988882744805</v>
      </c>
    </row>
    <row r="38" spans="1:13" ht="15" thickTop="1" x14ac:dyDescent="0.3">
      <c r="A38" s="4" t="s">
        <v>229</v>
      </c>
      <c r="B38" s="5">
        <v>1</v>
      </c>
      <c r="C38" s="5" t="s">
        <v>427</v>
      </c>
      <c r="D38" s="5" t="s">
        <v>420</v>
      </c>
      <c r="E38" s="5" t="s">
        <v>418</v>
      </c>
      <c r="F38" s="5" t="s">
        <v>418</v>
      </c>
      <c r="G38" s="5" t="s">
        <v>418</v>
      </c>
      <c r="H38" s="5" t="s">
        <v>418</v>
      </c>
      <c r="I38" s="5">
        <v>18</v>
      </c>
      <c r="J38" s="5" t="s">
        <v>418</v>
      </c>
      <c r="K38" s="5"/>
      <c r="L38" s="5"/>
      <c r="M38" s="6"/>
    </row>
    <row r="39" spans="1:13" x14ac:dyDescent="0.3">
      <c r="A39" s="7"/>
      <c r="B39" s="1">
        <f>10^10</f>
        <v>10000000000</v>
      </c>
      <c r="C39" s="1" t="s">
        <v>428</v>
      </c>
      <c r="D39" s="1" t="s">
        <v>420</v>
      </c>
      <c r="E39" s="1" t="s">
        <v>418</v>
      </c>
      <c r="F39" s="1" t="s">
        <v>418</v>
      </c>
      <c r="G39" s="1" t="s">
        <v>418</v>
      </c>
      <c r="H39" s="1" t="s">
        <v>418</v>
      </c>
      <c r="I39" s="1" t="s">
        <v>418</v>
      </c>
      <c r="J39" s="1" t="s">
        <v>418</v>
      </c>
      <c r="M39" s="8"/>
    </row>
    <row r="40" spans="1:13" x14ac:dyDescent="0.3">
      <c r="A40" s="9"/>
      <c r="B40" s="10"/>
      <c r="C40" s="10" t="s">
        <v>2</v>
      </c>
      <c r="D40" s="10">
        <v>51021</v>
      </c>
      <c r="E40" s="10">
        <v>54224</v>
      </c>
      <c r="F40" s="10">
        <v>12078</v>
      </c>
      <c r="G40" s="10">
        <v>12837</v>
      </c>
      <c r="H40" s="10">
        <v>51699</v>
      </c>
      <c r="I40" s="10">
        <v>52762</v>
      </c>
      <c r="J40" s="10">
        <v>11722</v>
      </c>
      <c r="K40" s="10">
        <v>12179</v>
      </c>
      <c r="L40" s="10">
        <f>SUM(D40:K40)</f>
        <v>258522</v>
      </c>
      <c r="M40" s="11"/>
    </row>
    <row r="41" spans="1:13" ht="15" thickBot="1" x14ac:dyDescent="0.35">
      <c r="A41" s="12"/>
      <c r="B41" s="13"/>
      <c r="C41" s="13" t="s">
        <v>3</v>
      </c>
      <c r="D41" s="13">
        <v>1331352075</v>
      </c>
      <c r="E41" s="13">
        <v>4477703070</v>
      </c>
      <c r="F41" s="13">
        <v>440179735</v>
      </c>
      <c r="G41" s="13">
        <v>265663138</v>
      </c>
      <c r="H41" s="13">
        <v>2213837415</v>
      </c>
      <c r="I41" s="13">
        <v>2321828730</v>
      </c>
      <c r="J41" s="13">
        <v>628208155</v>
      </c>
      <c r="K41" s="13">
        <v>220858390</v>
      </c>
      <c r="L41" s="13">
        <f>MAX(D41:K41)</f>
        <v>4477703070</v>
      </c>
      <c r="M41" s="14">
        <f>B39/L41</f>
        <v>2.2332878807883971</v>
      </c>
    </row>
    <row r="42" spans="1:13" ht="15" thickTop="1" x14ac:dyDescent="0.3">
      <c r="A42" s="4" t="s">
        <v>230</v>
      </c>
      <c r="B42" s="5">
        <v>1</v>
      </c>
      <c r="C42" s="5" t="s">
        <v>427</v>
      </c>
      <c r="D42" s="5" t="s">
        <v>420</v>
      </c>
      <c r="E42" s="5" t="s">
        <v>418</v>
      </c>
      <c r="F42" s="5" t="s">
        <v>418</v>
      </c>
      <c r="G42" s="5" t="s">
        <v>418</v>
      </c>
      <c r="H42" s="5" t="s">
        <v>418</v>
      </c>
      <c r="I42" s="5">
        <v>18</v>
      </c>
      <c r="J42" s="5" t="s">
        <v>418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4225167</v>
      </c>
      <c r="E44" s="10">
        <v>4122519</v>
      </c>
      <c r="F44" s="10">
        <v>1194675</v>
      </c>
      <c r="G44" s="10">
        <v>1194124</v>
      </c>
      <c r="H44" s="10">
        <v>4144107</v>
      </c>
      <c r="I44" s="10">
        <v>4144530</v>
      </c>
      <c r="J44" s="10">
        <v>1158109</v>
      </c>
      <c r="K44" s="10">
        <v>1204631</v>
      </c>
      <c r="L44" s="10">
        <f>SUM(D44:K44)</f>
        <v>21387862</v>
      </c>
      <c r="M44" s="11"/>
    </row>
    <row r="45" spans="1:13" ht="15" thickBot="1" x14ac:dyDescent="0.35">
      <c r="A45" s="12"/>
      <c r="B45" s="13"/>
      <c r="C45" s="13" t="s">
        <v>3</v>
      </c>
      <c r="D45" s="13">
        <v>9999976923</v>
      </c>
      <c r="E45" s="13">
        <v>9999986310</v>
      </c>
      <c r="F45" s="13">
        <v>9997169935</v>
      </c>
      <c r="G45" s="13">
        <v>9996488290</v>
      </c>
      <c r="H45" s="13">
        <v>9999930615</v>
      </c>
      <c r="I45" s="13">
        <v>9999994530</v>
      </c>
      <c r="J45" s="13">
        <v>9999956875</v>
      </c>
      <c r="K45" s="13">
        <v>9998642710</v>
      </c>
      <c r="L45" s="13">
        <f>MAX(D45:K45)</f>
        <v>9999994530</v>
      </c>
      <c r="M45" s="14">
        <f>B43/L45</f>
        <v>1.0000005470002993</v>
      </c>
    </row>
    <row r="46" spans="1:13" ht="15" thickTop="1" x14ac:dyDescent="0.3">
      <c r="A46" s="4" t="s">
        <v>231</v>
      </c>
      <c r="B46" s="5">
        <v>1</v>
      </c>
      <c r="C46" s="5" t="s">
        <v>427</v>
      </c>
      <c r="D46" s="5" t="s">
        <v>420</v>
      </c>
      <c r="E46" s="5" t="s">
        <v>418</v>
      </c>
      <c r="F46" s="5" t="s">
        <v>418</v>
      </c>
      <c r="G46" s="5" t="s">
        <v>418</v>
      </c>
      <c r="H46" s="5" t="s">
        <v>418</v>
      </c>
      <c r="I46" s="5">
        <v>18</v>
      </c>
      <c r="J46" s="5" t="s">
        <v>418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112117</v>
      </c>
      <c r="E48" s="10">
        <v>108717</v>
      </c>
      <c r="F48" s="10">
        <v>29072</v>
      </c>
      <c r="G48" s="10">
        <v>30037</v>
      </c>
      <c r="H48" s="10">
        <v>108673</v>
      </c>
      <c r="I48" s="10">
        <v>108404</v>
      </c>
      <c r="J48" s="10">
        <v>27515</v>
      </c>
      <c r="K48" s="10">
        <v>30225</v>
      </c>
      <c r="L48" s="10">
        <f>SUM(D48:K48)</f>
        <v>554760</v>
      </c>
      <c r="M48" s="11"/>
    </row>
    <row r="49" spans="1:13" ht="15" thickBot="1" x14ac:dyDescent="0.35">
      <c r="A49" s="12"/>
      <c r="B49" s="13"/>
      <c r="C49" s="13" t="s">
        <v>3</v>
      </c>
      <c r="D49" s="13">
        <v>6290390067</v>
      </c>
      <c r="E49" s="13">
        <v>3880388958</v>
      </c>
      <c r="F49" s="13">
        <v>603258655</v>
      </c>
      <c r="G49" s="13">
        <v>992945890</v>
      </c>
      <c r="H49" s="13">
        <v>7124822535</v>
      </c>
      <c r="I49" s="13">
        <v>4045072890</v>
      </c>
      <c r="J49" s="13">
        <v>1125995755</v>
      </c>
      <c r="K49" s="13">
        <v>846958726</v>
      </c>
      <c r="L49" s="13">
        <f>MAX(D49:K49)</f>
        <v>7124822535</v>
      </c>
      <c r="M49" s="14">
        <f>B47/L49</f>
        <v>1.4035437305106155</v>
      </c>
    </row>
    <row r="50" spans="1:13" ht="15" thickTop="1" x14ac:dyDescent="0.3">
      <c r="A50" s="4" t="s">
        <v>233</v>
      </c>
      <c r="B50" s="5">
        <v>1</v>
      </c>
      <c r="C50" s="5" t="s">
        <v>427</v>
      </c>
      <c r="D50" s="5" t="s">
        <v>420</v>
      </c>
      <c r="E50" s="5" t="s">
        <v>418</v>
      </c>
      <c r="F50" s="5" t="s">
        <v>418</v>
      </c>
      <c r="G50" s="5" t="s">
        <v>418</v>
      </c>
      <c r="H50" s="5" t="s">
        <v>418</v>
      </c>
      <c r="I50" s="5">
        <v>18</v>
      </c>
      <c r="J50" s="5" t="s">
        <v>418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1038607</v>
      </c>
      <c r="E52" s="10">
        <v>1039891</v>
      </c>
      <c r="F52" s="10">
        <v>287906</v>
      </c>
      <c r="G52" s="10">
        <v>290887</v>
      </c>
      <c r="H52" s="10">
        <v>1020541</v>
      </c>
      <c r="I52" s="10">
        <v>1028807</v>
      </c>
      <c r="J52" s="10">
        <v>276647</v>
      </c>
      <c r="K52" s="10">
        <v>288934</v>
      </c>
      <c r="L52" s="10">
        <f>SUM(D52:K52)</f>
        <v>5272220</v>
      </c>
      <c r="M52" s="11"/>
    </row>
    <row r="53" spans="1:13" ht="15" thickBot="1" x14ac:dyDescent="0.35">
      <c r="A53" s="12"/>
      <c r="B53" s="13"/>
      <c r="C53" s="13" t="s">
        <v>3</v>
      </c>
      <c r="D53" s="13">
        <v>9997749075</v>
      </c>
      <c r="E53" s="13">
        <v>9998617158</v>
      </c>
      <c r="F53" s="13">
        <v>9861970135</v>
      </c>
      <c r="G53" s="13">
        <v>9895163602</v>
      </c>
      <c r="H53" s="13">
        <v>9999728031</v>
      </c>
      <c r="I53" s="13">
        <v>9999221370</v>
      </c>
      <c r="J53" s="13">
        <v>9822441955</v>
      </c>
      <c r="K53" s="13">
        <v>9854960470</v>
      </c>
      <c r="L53" s="13">
        <f>MAX(D53:K53)</f>
        <v>9999728031</v>
      </c>
      <c r="M53" s="14">
        <f>B51/L53</f>
        <v>1.0000271976396915</v>
      </c>
    </row>
    <row r="54" spans="1:13" ht="15" thickTop="1" x14ac:dyDescent="0.3">
      <c r="A54" s="4" t="s">
        <v>235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5"/>
      <c r="L54" s="5"/>
      <c r="M54" s="6"/>
    </row>
    <row r="55" spans="1:13" x14ac:dyDescent="0.3">
      <c r="A55" s="7"/>
      <c r="C55" s="1" t="s">
        <v>428</v>
      </c>
      <c r="M55" s="8"/>
    </row>
    <row r="56" spans="1:13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/>
      <c r="K56" s="10"/>
      <c r="L56" s="10">
        <f>SUM(D56:K56)</f>
        <v>0</v>
      </c>
      <c r="M56" s="11"/>
    </row>
    <row r="57" spans="1:13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/>
      <c r="K57" s="13"/>
      <c r="L57" s="13">
        <f>MAX(D57:K57)</f>
        <v>0</v>
      </c>
      <c r="M57" s="14" t="e">
        <f>B55/L57</f>
        <v>#DIV/0!</v>
      </c>
    </row>
    <row r="58" spans="1:13" ht="15" thickTop="1" x14ac:dyDescent="0.3">
      <c r="A58" s="4" t="s">
        <v>237</v>
      </c>
      <c r="B58" s="5">
        <v>1</v>
      </c>
      <c r="C58" s="5" t="s">
        <v>427</v>
      </c>
      <c r="D58" s="5" t="s">
        <v>420</v>
      </c>
      <c r="E58" s="5" t="s">
        <v>418</v>
      </c>
      <c r="F58" s="5" t="s">
        <v>418</v>
      </c>
      <c r="G58" s="5" t="s">
        <v>418</v>
      </c>
      <c r="H58" s="5" t="s">
        <v>418</v>
      </c>
      <c r="I58" s="5">
        <v>18</v>
      </c>
      <c r="J58" s="5" t="s">
        <v>418</v>
      </c>
      <c r="K58" s="5"/>
      <c r="L58" s="5"/>
      <c r="M58" s="6"/>
    </row>
    <row r="59" spans="1:13" x14ac:dyDescent="0.3">
      <c r="A59" s="7"/>
      <c r="B59" s="1">
        <f>10^10</f>
        <v>10000000000</v>
      </c>
      <c r="C59" s="1" t="s">
        <v>428</v>
      </c>
      <c r="D59" s="1" t="s">
        <v>420</v>
      </c>
      <c r="E59" s="1" t="s">
        <v>418</v>
      </c>
      <c r="F59" s="1" t="s">
        <v>418</v>
      </c>
      <c r="G59" s="1" t="s">
        <v>418</v>
      </c>
      <c r="H59" s="1" t="s">
        <v>418</v>
      </c>
      <c r="I59" s="1" t="s">
        <v>418</v>
      </c>
      <c r="J59" s="1" t="s">
        <v>418</v>
      </c>
      <c r="M59" s="8"/>
    </row>
    <row r="60" spans="1:13" x14ac:dyDescent="0.3">
      <c r="A60" s="9"/>
      <c r="B60" s="10"/>
      <c r="C60" s="10" t="s">
        <v>2</v>
      </c>
      <c r="D60" s="10">
        <v>235131</v>
      </c>
      <c r="E60" s="10">
        <v>228423</v>
      </c>
      <c r="F60" s="10">
        <v>64835</v>
      </c>
      <c r="G60" s="10">
        <v>63255</v>
      </c>
      <c r="H60" s="10">
        <v>229951</v>
      </c>
      <c r="I60" s="10">
        <v>235298</v>
      </c>
      <c r="J60" s="10">
        <v>63539</v>
      </c>
      <c r="K60" s="10">
        <v>65248</v>
      </c>
      <c r="L60" s="10">
        <f>SUM(D60:K60)</f>
        <v>1185680</v>
      </c>
      <c r="M60" s="11"/>
    </row>
    <row r="61" spans="1:13" ht="15" thickBot="1" x14ac:dyDescent="0.35">
      <c r="A61" s="12"/>
      <c r="B61" s="13"/>
      <c r="C61" s="13" t="s">
        <v>3</v>
      </c>
      <c r="D61" s="13">
        <v>9727943595</v>
      </c>
      <c r="E61" s="13">
        <v>9721068318</v>
      </c>
      <c r="F61" s="13">
        <v>3976158535</v>
      </c>
      <c r="G61" s="13">
        <v>3894816490</v>
      </c>
      <c r="H61" s="13">
        <v>8923247151</v>
      </c>
      <c r="I61" s="13">
        <v>9256951170</v>
      </c>
      <c r="J61" s="13">
        <v>1910755075</v>
      </c>
      <c r="K61" s="13">
        <v>2318097310</v>
      </c>
      <c r="L61" s="13">
        <f>MAX(D61:K61)</f>
        <v>9727943595</v>
      </c>
      <c r="M61" s="14">
        <f>B59/L61</f>
        <v>1.0279664866827387</v>
      </c>
    </row>
    <row r="62" spans="1:13" ht="15" thickTop="1" x14ac:dyDescent="0.3">
      <c r="A62" s="4" t="s">
        <v>240</v>
      </c>
      <c r="B62" s="5">
        <v>1</v>
      </c>
      <c r="C62" s="5" t="s">
        <v>427</v>
      </c>
      <c r="D62" s="5" t="s">
        <v>420</v>
      </c>
      <c r="E62" s="5" t="s">
        <v>418</v>
      </c>
      <c r="F62" s="5" t="s">
        <v>418</v>
      </c>
      <c r="G62" s="5" t="s">
        <v>418</v>
      </c>
      <c r="H62" s="5" t="s">
        <v>418</v>
      </c>
      <c r="I62" s="5">
        <v>18</v>
      </c>
      <c r="J62" s="5" t="s">
        <v>418</v>
      </c>
      <c r="K62" s="5"/>
      <c r="L62" s="5"/>
      <c r="M62" s="6"/>
    </row>
    <row r="63" spans="1:13" x14ac:dyDescent="0.3">
      <c r="A63" s="7"/>
      <c r="B63" s="1">
        <f>10^10</f>
        <v>10000000000</v>
      </c>
      <c r="C63" s="1" t="s">
        <v>428</v>
      </c>
      <c r="D63" s="1" t="s">
        <v>420</v>
      </c>
      <c r="E63" s="1" t="s">
        <v>418</v>
      </c>
      <c r="F63" s="1" t="s">
        <v>418</v>
      </c>
      <c r="G63" s="1" t="s">
        <v>418</v>
      </c>
      <c r="H63" s="1" t="s">
        <v>418</v>
      </c>
      <c r="I63" s="1" t="s">
        <v>418</v>
      </c>
      <c r="J63" s="1" t="s">
        <v>418</v>
      </c>
      <c r="M63" s="8"/>
    </row>
    <row r="64" spans="1:13" x14ac:dyDescent="0.3">
      <c r="A64" s="9"/>
      <c r="B64" s="10"/>
      <c r="C64" s="10" t="s">
        <v>2</v>
      </c>
      <c r="D64" s="10">
        <v>3962851</v>
      </c>
      <c r="E64" s="10">
        <v>4015716</v>
      </c>
      <c r="F64" s="10">
        <v>1098744</v>
      </c>
      <c r="G64" s="10">
        <v>1116325</v>
      </c>
      <c r="H64" s="10">
        <v>3961315</v>
      </c>
      <c r="I64" s="10">
        <v>3998918</v>
      </c>
      <c r="J64" s="10">
        <v>1101696</v>
      </c>
      <c r="K64" s="10">
        <v>1119285</v>
      </c>
      <c r="L64" s="10">
        <f>SUM(D64:K64)</f>
        <v>20374850</v>
      </c>
      <c r="M64" s="11"/>
    </row>
    <row r="65" spans="1:13" ht="15" thickBot="1" x14ac:dyDescent="0.35">
      <c r="A65" s="12"/>
      <c r="B65" s="13"/>
      <c r="C65" s="13" t="s">
        <v>3</v>
      </c>
      <c r="D65" s="13">
        <v>9999992595</v>
      </c>
      <c r="E65" s="13">
        <v>9999889590</v>
      </c>
      <c r="F65" s="13">
        <v>9993840415</v>
      </c>
      <c r="G65" s="13">
        <v>9999514762</v>
      </c>
      <c r="H65" s="13">
        <v>9999927255</v>
      </c>
      <c r="I65" s="13">
        <v>9999966810</v>
      </c>
      <c r="J65" s="13">
        <v>9999821515</v>
      </c>
      <c r="K65" s="13">
        <v>9999374998</v>
      </c>
      <c r="L65" s="13">
        <f>MAX(D65:K65)</f>
        <v>9999992595</v>
      </c>
      <c r="M65" s="14">
        <f>B63/L65</f>
        <v>1.0000007405005484</v>
      </c>
    </row>
    <row r="66" spans="1:13" ht="15" thickTop="1" x14ac:dyDescent="0.3">
      <c r="A66" s="4" t="s">
        <v>241</v>
      </c>
      <c r="B66" s="5">
        <v>1</v>
      </c>
      <c r="C66" s="5" t="s">
        <v>427</v>
      </c>
      <c r="D66" s="5" t="s">
        <v>420</v>
      </c>
      <c r="E66" s="5" t="s">
        <v>418</v>
      </c>
      <c r="F66" s="5" t="s">
        <v>418</v>
      </c>
      <c r="G66" s="5" t="s">
        <v>418</v>
      </c>
      <c r="H66" s="5" t="s">
        <v>418</v>
      </c>
      <c r="I66" s="5">
        <v>18</v>
      </c>
      <c r="J66" s="5" t="s">
        <v>418</v>
      </c>
      <c r="K66" s="5"/>
      <c r="L66" s="5"/>
      <c r="M66" s="6"/>
    </row>
    <row r="67" spans="1:13" x14ac:dyDescent="0.3">
      <c r="A67" s="7"/>
      <c r="B67" s="1">
        <f>10^10</f>
        <v>10000000000</v>
      </c>
      <c r="C67" s="1" t="s">
        <v>428</v>
      </c>
      <c r="D67" s="1" t="s">
        <v>420</v>
      </c>
      <c r="E67" s="1" t="s">
        <v>418</v>
      </c>
      <c r="F67" s="1" t="s">
        <v>418</v>
      </c>
      <c r="G67" s="1" t="s">
        <v>418</v>
      </c>
      <c r="H67" s="1" t="s">
        <v>418</v>
      </c>
      <c r="I67" s="1" t="s">
        <v>418</v>
      </c>
      <c r="J67" s="1" t="s">
        <v>418</v>
      </c>
      <c r="M67" s="8"/>
    </row>
    <row r="68" spans="1:13" x14ac:dyDescent="0.3">
      <c r="A68" s="9"/>
      <c r="B68" s="10"/>
      <c r="C68" s="10" t="s">
        <v>2</v>
      </c>
      <c r="D68" s="10">
        <v>232390</v>
      </c>
      <c r="E68" s="10">
        <v>230396</v>
      </c>
      <c r="F68" s="10">
        <v>64563</v>
      </c>
      <c r="G68" s="10">
        <v>63640</v>
      </c>
      <c r="H68" s="10">
        <v>234868</v>
      </c>
      <c r="I68" s="10">
        <v>235288</v>
      </c>
      <c r="J68" s="10">
        <v>65334</v>
      </c>
      <c r="K68" s="10">
        <v>65408</v>
      </c>
      <c r="L68" s="10">
        <f>SUM(D68:K68)</f>
        <v>1191887</v>
      </c>
      <c r="M68" s="11"/>
    </row>
    <row r="69" spans="1:13" ht="15" thickBot="1" x14ac:dyDescent="0.35">
      <c r="A69" s="12"/>
      <c r="B69" s="13"/>
      <c r="C69" s="13" t="s">
        <v>3</v>
      </c>
      <c r="D69" s="13">
        <v>8538560595</v>
      </c>
      <c r="E69" s="13">
        <v>9523873470</v>
      </c>
      <c r="F69" s="13">
        <v>3053497015</v>
      </c>
      <c r="G69" s="13">
        <v>3261260314</v>
      </c>
      <c r="H69" s="13">
        <v>8132883735</v>
      </c>
      <c r="I69" s="13">
        <v>9857489850</v>
      </c>
      <c r="J69" s="13">
        <v>5066756155</v>
      </c>
      <c r="K69" s="13">
        <v>1865110630</v>
      </c>
      <c r="L69" s="13">
        <f>MAX(D69:K69)</f>
        <v>9857489850</v>
      </c>
      <c r="M69" s="14">
        <f>B67/L69</f>
        <v>1.0144570425299499</v>
      </c>
    </row>
    <row r="70" spans="1:13" ht="15" thickTop="1" x14ac:dyDescent="0.3">
      <c r="A70" s="4" t="s">
        <v>242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5"/>
      <c r="L70" s="5"/>
      <c r="M70" s="6"/>
    </row>
    <row r="71" spans="1:13" x14ac:dyDescent="0.3">
      <c r="A71" s="7"/>
      <c r="C71" s="1" t="s">
        <v>428</v>
      </c>
      <c r="M71" s="8"/>
    </row>
    <row r="72" spans="1:13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/>
      <c r="K72" s="10"/>
      <c r="L72" s="10">
        <f>SUM(D72:K72)</f>
        <v>0</v>
      </c>
      <c r="M72" s="11"/>
    </row>
    <row r="73" spans="1:13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/>
      <c r="K73" s="13"/>
      <c r="L73" s="13">
        <f>MAX(D73:K73)</f>
        <v>0</v>
      </c>
      <c r="M73" s="14" t="e">
        <f>B71/L73</f>
        <v>#DIV/0!</v>
      </c>
    </row>
    <row r="74" spans="1:13" ht="15" thickTop="1" x14ac:dyDescent="0.3">
      <c r="A74" s="4" t="s">
        <v>244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5"/>
      <c r="L74" s="5"/>
      <c r="M74" s="6"/>
    </row>
    <row r="75" spans="1:13" x14ac:dyDescent="0.3">
      <c r="A75" s="7"/>
      <c r="C75" s="1" t="s">
        <v>428</v>
      </c>
      <c r="M75" s="8"/>
    </row>
    <row r="76" spans="1:13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/>
      <c r="K76" s="10"/>
      <c r="L76" s="10">
        <f>SUM(D76:K76)</f>
        <v>0</v>
      </c>
      <c r="M76" s="11"/>
    </row>
    <row r="77" spans="1:13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/>
      <c r="K77" s="13"/>
      <c r="L77" s="13">
        <f>MAX(D77:K77)</f>
        <v>0</v>
      </c>
      <c r="M77" s="14" t="e">
        <f>B75/L77</f>
        <v>#DIV/0!</v>
      </c>
    </row>
    <row r="78" spans="1:13" ht="15" thickTop="1" x14ac:dyDescent="0.3">
      <c r="A78" s="4" t="s">
        <v>246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248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252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255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260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261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262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264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266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268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270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272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276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278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281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282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284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285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286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288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290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291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>
      <c r="A166" s="4" t="s">
        <v>293</v>
      </c>
      <c r="B166" s="5"/>
      <c r="C166" s="5" t="s">
        <v>427</v>
      </c>
      <c r="D166" s="5"/>
      <c r="E166" s="5"/>
      <c r="F166" s="5"/>
      <c r="G166" s="5"/>
      <c r="H166" s="5"/>
      <c r="I166" s="5"/>
      <c r="J166" s="5"/>
      <c r="K166" s="5"/>
      <c r="L166" s="5"/>
      <c r="M166" s="6"/>
    </row>
    <row r="167" spans="1:13" x14ac:dyDescent="0.3">
      <c r="A167" s="7"/>
      <c r="C167" s="1" t="s">
        <v>428</v>
      </c>
      <c r="M167" s="8"/>
    </row>
    <row r="168" spans="1:13" x14ac:dyDescent="0.3">
      <c r="A168" s="9"/>
      <c r="B168" s="10"/>
      <c r="C168" s="10" t="s">
        <v>2</v>
      </c>
      <c r="D168" s="10"/>
      <c r="E168" s="10"/>
      <c r="F168" s="10"/>
      <c r="G168" s="10"/>
      <c r="H168" s="10"/>
      <c r="I168" s="10"/>
      <c r="J168" s="10"/>
      <c r="K168" s="10"/>
      <c r="L168" s="10">
        <f>SUM(D168:K168)</f>
        <v>0</v>
      </c>
      <c r="M168" s="11"/>
    </row>
    <row r="169" spans="1:13" ht="15" thickBot="1" x14ac:dyDescent="0.35">
      <c r="A169" s="12"/>
      <c r="B169" s="13"/>
      <c r="C169" s="13" t="s">
        <v>3</v>
      </c>
      <c r="D169" s="13"/>
      <c r="E169" s="13"/>
      <c r="F169" s="13"/>
      <c r="G169" s="13"/>
      <c r="H169" s="13"/>
      <c r="I169" s="13"/>
      <c r="J169" s="13"/>
      <c r="K169" s="13"/>
      <c r="L169" s="13">
        <f>MAX(D169:K169)</f>
        <v>0</v>
      </c>
      <c r="M169" s="14" t="e">
        <f>B167/L169</f>
        <v>#DIV/0!</v>
      </c>
    </row>
    <row r="170" spans="1:13" ht="15" thickTop="1" x14ac:dyDescent="0.3">
      <c r="A170" s="4" t="s">
        <v>295</v>
      </c>
      <c r="B170" s="5"/>
      <c r="C170" s="5" t="s">
        <v>427</v>
      </c>
      <c r="D170" s="5"/>
      <c r="E170" s="5"/>
      <c r="F170" s="5"/>
      <c r="G170" s="5"/>
      <c r="H170" s="5"/>
      <c r="I170" s="5"/>
      <c r="J170" s="5"/>
      <c r="K170" s="5"/>
      <c r="L170" s="5"/>
      <c r="M170" s="6"/>
    </row>
    <row r="171" spans="1:13" x14ac:dyDescent="0.3">
      <c r="A171" s="7"/>
      <c r="C171" s="1" t="s">
        <v>428</v>
      </c>
      <c r="M171" s="8"/>
    </row>
    <row r="172" spans="1:13" x14ac:dyDescent="0.3">
      <c r="A172" s="9"/>
      <c r="B172" s="10"/>
      <c r="C172" s="10" t="s">
        <v>2</v>
      </c>
      <c r="D172" s="10"/>
      <c r="E172" s="10"/>
      <c r="F172" s="10"/>
      <c r="G172" s="10"/>
      <c r="H172" s="10"/>
      <c r="I172" s="10"/>
      <c r="J172" s="10"/>
      <c r="K172" s="10"/>
      <c r="L172" s="10">
        <f>SUM(D172:K172)</f>
        <v>0</v>
      </c>
      <c r="M172" s="11"/>
    </row>
    <row r="173" spans="1:13" ht="15" thickBot="1" x14ac:dyDescent="0.35">
      <c r="A173" s="12"/>
      <c r="B173" s="13"/>
      <c r="C173" s="13" t="s">
        <v>3</v>
      </c>
      <c r="D173" s="13"/>
      <c r="E173" s="13"/>
      <c r="F173" s="13"/>
      <c r="G173" s="13"/>
      <c r="H173" s="13"/>
      <c r="I173" s="13"/>
      <c r="J173" s="13"/>
      <c r="K173" s="13"/>
      <c r="L173" s="13">
        <f>MAX(D173:K173)</f>
        <v>0</v>
      </c>
      <c r="M173" s="14" t="e">
        <f>B171/L173</f>
        <v>#DIV/0!</v>
      </c>
    </row>
    <row r="174" spans="1:13" ht="15" thickTop="1" x14ac:dyDescent="0.3">
      <c r="A174" s="4" t="s">
        <v>299</v>
      </c>
      <c r="B174" s="5"/>
      <c r="C174" s="5" t="s">
        <v>427</v>
      </c>
      <c r="D174" s="5"/>
      <c r="E174" s="5"/>
      <c r="F174" s="5"/>
      <c r="G174" s="5"/>
      <c r="H174" s="5"/>
      <c r="I174" s="5"/>
      <c r="J174" s="5"/>
      <c r="K174" s="5"/>
      <c r="L174" s="5"/>
      <c r="M174" s="6"/>
    </row>
    <row r="175" spans="1:13" x14ac:dyDescent="0.3">
      <c r="A175" s="7"/>
      <c r="C175" s="1" t="s">
        <v>428</v>
      </c>
      <c r="M175" s="8"/>
    </row>
    <row r="176" spans="1:13" x14ac:dyDescent="0.3">
      <c r="A176" s="9"/>
      <c r="B176" s="10"/>
      <c r="C176" s="10" t="s">
        <v>2</v>
      </c>
      <c r="D176" s="10"/>
      <c r="E176" s="10"/>
      <c r="F176" s="10"/>
      <c r="G176" s="10"/>
      <c r="H176" s="10"/>
      <c r="I176" s="10"/>
      <c r="J176" s="10"/>
      <c r="K176" s="10"/>
      <c r="L176" s="10">
        <f>SUM(D176:K176)</f>
        <v>0</v>
      </c>
      <c r="M176" s="11"/>
    </row>
    <row r="177" spans="1:13" ht="15" thickBot="1" x14ac:dyDescent="0.35">
      <c r="A177" s="12"/>
      <c r="B177" s="13"/>
      <c r="C177" s="13" t="s">
        <v>3</v>
      </c>
      <c r="D177" s="13"/>
      <c r="E177" s="13"/>
      <c r="F177" s="13"/>
      <c r="G177" s="13"/>
      <c r="H177" s="13"/>
      <c r="I177" s="13"/>
      <c r="J177" s="13"/>
      <c r="K177" s="13"/>
      <c r="L177" s="13">
        <f>MAX(D177:K177)</f>
        <v>0</v>
      </c>
      <c r="M177" s="14" t="e">
        <f>B175/L177</f>
        <v>#DIV/0!</v>
      </c>
    </row>
    <row r="178" spans="1:13" ht="15" thickTop="1" x14ac:dyDescent="0.3">
      <c r="A178" s="4" t="s">
        <v>300</v>
      </c>
      <c r="B178" s="5"/>
      <c r="C178" s="5" t="s">
        <v>427</v>
      </c>
      <c r="D178" s="5"/>
      <c r="E178" s="5"/>
      <c r="F178" s="5"/>
      <c r="G178" s="5"/>
      <c r="H178" s="5"/>
      <c r="I178" s="5"/>
      <c r="J178" s="5"/>
      <c r="K178" s="5"/>
      <c r="L178" s="5"/>
      <c r="M178" s="6"/>
    </row>
    <row r="179" spans="1:13" x14ac:dyDescent="0.3">
      <c r="A179" s="7"/>
      <c r="C179" s="1" t="s">
        <v>428</v>
      </c>
      <c r="M179" s="8"/>
    </row>
    <row r="180" spans="1:13" x14ac:dyDescent="0.3">
      <c r="A180" s="9"/>
      <c r="B180" s="10"/>
      <c r="C180" s="10" t="s">
        <v>2</v>
      </c>
      <c r="D180" s="10"/>
      <c r="E180" s="10"/>
      <c r="F180" s="10"/>
      <c r="G180" s="10"/>
      <c r="H180" s="10"/>
      <c r="I180" s="10"/>
      <c r="J180" s="10"/>
      <c r="K180" s="10"/>
      <c r="L180" s="10">
        <f>SUM(D180:K180)</f>
        <v>0</v>
      </c>
      <c r="M180" s="11"/>
    </row>
    <row r="181" spans="1:13" ht="15" thickBot="1" x14ac:dyDescent="0.35">
      <c r="A181" s="12"/>
      <c r="B181" s="13"/>
      <c r="C181" s="13" t="s">
        <v>3</v>
      </c>
      <c r="D181" s="13"/>
      <c r="E181" s="13"/>
      <c r="F181" s="13"/>
      <c r="G181" s="13"/>
      <c r="H181" s="13"/>
      <c r="I181" s="13"/>
      <c r="J181" s="13"/>
      <c r="K181" s="13"/>
      <c r="L181" s="13">
        <f>MAX(D181:K181)</f>
        <v>0</v>
      </c>
      <c r="M181" s="14" t="e">
        <f>B179/L181</f>
        <v>#DIV/0!</v>
      </c>
    </row>
    <row r="182" spans="1:13" ht="15" thickTop="1" x14ac:dyDescent="0.3">
      <c r="A182" s="4" t="s">
        <v>301</v>
      </c>
      <c r="B182" s="5"/>
      <c r="C182" s="5" t="s">
        <v>427</v>
      </c>
      <c r="D182" s="5"/>
      <c r="E182" s="5"/>
      <c r="F182" s="5"/>
      <c r="G182" s="5"/>
      <c r="H182" s="5"/>
      <c r="I182" s="5"/>
      <c r="J182" s="5"/>
      <c r="K182" s="5"/>
      <c r="L182" s="5"/>
      <c r="M182" s="6"/>
    </row>
    <row r="183" spans="1:13" x14ac:dyDescent="0.3">
      <c r="A183" s="7"/>
      <c r="C183" s="1" t="s">
        <v>428</v>
      </c>
      <c r="M183" s="8"/>
    </row>
    <row r="184" spans="1:13" x14ac:dyDescent="0.3">
      <c r="A184" s="9"/>
      <c r="B184" s="10"/>
      <c r="C184" s="10" t="s">
        <v>2</v>
      </c>
      <c r="D184" s="10"/>
      <c r="E184" s="10"/>
      <c r="F184" s="10"/>
      <c r="G184" s="10"/>
      <c r="H184" s="10"/>
      <c r="I184" s="10"/>
      <c r="J184" s="10"/>
      <c r="K184" s="10"/>
      <c r="L184" s="10">
        <f>SUM(D184:K184)</f>
        <v>0</v>
      </c>
      <c r="M184" s="11"/>
    </row>
    <row r="185" spans="1:13" ht="15" thickBot="1" x14ac:dyDescent="0.35">
      <c r="A185" s="12"/>
      <c r="B185" s="13"/>
      <c r="C185" s="13" t="s">
        <v>3</v>
      </c>
      <c r="D185" s="13"/>
      <c r="E185" s="13"/>
      <c r="F185" s="13"/>
      <c r="G185" s="13"/>
      <c r="H185" s="13"/>
      <c r="I185" s="13"/>
      <c r="J185" s="13"/>
      <c r="K185" s="13"/>
      <c r="L185" s="13">
        <f>MAX(D185:K185)</f>
        <v>0</v>
      </c>
      <c r="M185" s="14" t="e">
        <f>B183/L185</f>
        <v>#DIV/0!</v>
      </c>
    </row>
    <row r="186" spans="1:13" ht="15" thickTop="1" x14ac:dyDescent="0.3">
      <c r="A186" s="4" t="s">
        <v>302</v>
      </c>
      <c r="B186" s="5"/>
      <c r="C186" s="5" t="s">
        <v>427</v>
      </c>
      <c r="D186" s="5"/>
      <c r="E186" s="5"/>
      <c r="F186" s="5"/>
      <c r="G186" s="5"/>
      <c r="H186" s="5"/>
      <c r="I186" s="5"/>
      <c r="J186" s="5"/>
      <c r="K186" s="5"/>
      <c r="L186" s="5"/>
      <c r="M186" s="6"/>
    </row>
    <row r="187" spans="1:13" x14ac:dyDescent="0.3">
      <c r="A187" s="7"/>
      <c r="C187" s="1" t="s">
        <v>428</v>
      </c>
      <c r="M187" s="8"/>
    </row>
    <row r="188" spans="1:13" x14ac:dyDescent="0.3">
      <c r="A188" s="9"/>
      <c r="B188" s="10"/>
      <c r="C188" s="10" t="s">
        <v>2</v>
      </c>
      <c r="D188" s="10"/>
      <c r="E188" s="10"/>
      <c r="F188" s="10"/>
      <c r="G188" s="10"/>
      <c r="H188" s="10"/>
      <c r="I188" s="10"/>
      <c r="J188" s="10"/>
      <c r="K188" s="10"/>
      <c r="L188" s="10">
        <f>SUM(D188:K188)</f>
        <v>0</v>
      </c>
      <c r="M188" s="11"/>
    </row>
    <row r="189" spans="1:13" ht="15" thickBot="1" x14ac:dyDescent="0.35">
      <c r="A189" s="12"/>
      <c r="B189" s="13"/>
      <c r="C189" s="13" t="s">
        <v>3</v>
      </c>
      <c r="D189" s="13"/>
      <c r="E189" s="13"/>
      <c r="F189" s="13"/>
      <c r="G189" s="13"/>
      <c r="H189" s="13"/>
      <c r="I189" s="13"/>
      <c r="J189" s="13"/>
      <c r="K189" s="13"/>
      <c r="L189" s="13">
        <f>MAX(D189:K189)</f>
        <v>0</v>
      </c>
      <c r="M189" s="14" t="e">
        <f>B187/L189</f>
        <v>#DIV/0!</v>
      </c>
    </row>
    <row r="190" spans="1:13" ht="15" thickTop="1" x14ac:dyDescent="0.3">
      <c r="A190" s="4" t="s">
        <v>303</v>
      </c>
      <c r="B190" s="5"/>
      <c r="C190" s="5" t="s">
        <v>427</v>
      </c>
      <c r="D190" s="5"/>
      <c r="E190" s="5"/>
      <c r="F190" s="5"/>
      <c r="G190" s="5"/>
      <c r="H190" s="5"/>
      <c r="I190" s="5"/>
      <c r="J190" s="5"/>
      <c r="K190" s="5"/>
      <c r="L190" s="5"/>
      <c r="M190" s="6"/>
    </row>
    <row r="191" spans="1:13" x14ac:dyDescent="0.3">
      <c r="A191" s="7"/>
      <c r="C191" s="1" t="s">
        <v>428</v>
      </c>
      <c r="M191" s="8"/>
    </row>
    <row r="192" spans="1:13" x14ac:dyDescent="0.3">
      <c r="A192" s="9"/>
      <c r="B192" s="10"/>
      <c r="C192" s="10" t="s">
        <v>2</v>
      </c>
      <c r="D192" s="10"/>
      <c r="E192" s="10"/>
      <c r="F192" s="10"/>
      <c r="G192" s="10"/>
      <c r="H192" s="10"/>
      <c r="I192" s="10"/>
      <c r="J192" s="10"/>
      <c r="K192" s="10"/>
      <c r="L192" s="10">
        <f>SUM(D192:K192)</f>
        <v>0</v>
      </c>
      <c r="M192" s="11"/>
    </row>
    <row r="193" spans="1:13" ht="15" thickBot="1" x14ac:dyDescent="0.35">
      <c r="A193" s="12"/>
      <c r="B193" s="13"/>
      <c r="C193" s="13" t="s">
        <v>3</v>
      </c>
      <c r="D193" s="13"/>
      <c r="E193" s="13"/>
      <c r="F193" s="13"/>
      <c r="G193" s="13"/>
      <c r="H193" s="13"/>
      <c r="I193" s="13"/>
      <c r="J193" s="13"/>
      <c r="K193" s="13"/>
      <c r="L193" s="13">
        <f>MAX(D193:K193)</f>
        <v>0</v>
      </c>
      <c r="M193" s="14" t="e">
        <f>B191/L193</f>
        <v>#DIV/0!</v>
      </c>
    </row>
    <row r="194" spans="1:13" ht="15" thickTop="1" x14ac:dyDescent="0.3">
      <c r="A194" s="4" t="s">
        <v>304</v>
      </c>
      <c r="B194" s="5"/>
      <c r="C194" s="5" t="s">
        <v>427</v>
      </c>
      <c r="D194" s="5"/>
      <c r="E194" s="5"/>
      <c r="F194" s="5"/>
      <c r="G194" s="5"/>
      <c r="H194" s="5"/>
      <c r="I194" s="5"/>
      <c r="J194" s="5"/>
      <c r="K194" s="5"/>
      <c r="L194" s="5"/>
      <c r="M194" s="6"/>
    </row>
    <row r="195" spans="1:13" x14ac:dyDescent="0.3">
      <c r="A195" s="7"/>
      <c r="C195" s="1" t="s">
        <v>428</v>
      </c>
      <c r="M195" s="8"/>
    </row>
    <row r="196" spans="1:13" x14ac:dyDescent="0.3">
      <c r="A196" s="9"/>
      <c r="B196" s="10"/>
      <c r="C196" s="10" t="s">
        <v>2</v>
      </c>
      <c r="D196" s="10"/>
      <c r="E196" s="10"/>
      <c r="F196" s="10"/>
      <c r="G196" s="10"/>
      <c r="H196" s="10"/>
      <c r="I196" s="10"/>
      <c r="J196" s="10"/>
      <c r="K196" s="10"/>
      <c r="L196" s="10">
        <f>SUM(D196:K196)</f>
        <v>0</v>
      </c>
      <c r="M196" s="11"/>
    </row>
    <row r="197" spans="1:13" ht="15" thickBot="1" x14ac:dyDescent="0.35">
      <c r="A197" s="12"/>
      <c r="B197" s="13"/>
      <c r="C197" s="13" t="s">
        <v>3</v>
      </c>
      <c r="D197" s="13"/>
      <c r="E197" s="13"/>
      <c r="F197" s="13"/>
      <c r="G197" s="13"/>
      <c r="H197" s="13"/>
      <c r="I197" s="13"/>
      <c r="J197" s="13"/>
      <c r="K197" s="13"/>
      <c r="L197" s="13">
        <f>MAX(D197:K197)</f>
        <v>0</v>
      </c>
      <c r="M197" s="14" t="e">
        <f>B195/L197</f>
        <v>#DIV/0!</v>
      </c>
    </row>
    <row r="198" spans="1:13" ht="15" thickTop="1" x14ac:dyDescent="0.3">
      <c r="A198" s="4" t="s">
        <v>305</v>
      </c>
      <c r="B198" s="5"/>
      <c r="C198" s="5" t="s">
        <v>427</v>
      </c>
      <c r="D198" s="5"/>
      <c r="E198" s="5"/>
      <c r="F198" s="5"/>
      <c r="G198" s="5"/>
      <c r="H198" s="5"/>
      <c r="I198" s="5"/>
      <c r="J198" s="5"/>
      <c r="K198" s="5"/>
      <c r="L198" s="5"/>
      <c r="M198" s="6"/>
    </row>
    <row r="199" spans="1:13" x14ac:dyDescent="0.3">
      <c r="A199" s="7"/>
      <c r="C199" s="1" t="s">
        <v>428</v>
      </c>
      <c r="M199" s="8"/>
    </row>
    <row r="200" spans="1:13" x14ac:dyDescent="0.3">
      <c r="A200" s="9"/>
      <c r="B200" s="10"/>
      <c r="C200" s="10" t="s">
        <v>2</v>
      </c>
      <c r="D200" s="10"/>
      <c r="E200" s="10"/>
      <c r="F200" s="10"/>
      <c r="G200" s="10"/>
      <c r="H200" s="10"/>
      <c r="I200" s="10"/>
      <c r="J200" s="10"/>
      <c r="K200" s="10"/>
      <c r="L200" s="10">
        <f>SUM(D200:K200)</f>
        <v>0</v>
      </c>
      <c r="M200" s="11"/>
    </row>
    <row r="201" spans="1:13" ht="15" thickBot="1" x14ac:dyDescent="0.35">
      <c r="A201" s="12"/>
      <c r="B201" s="13"/>
      <c r="C201" s="13" t="s">
        <v>3</v>
      </c>
      <c r="D201" s="13"/>
      <c r="E201" s="13"/>
      <c r="F201" s="13"/>
      <c r="G201" s="13"/>
      <c r="H201" s="13"/>
      <c r="I201" s="13"/>
      <c r="J201" s="13"/>
      <c r="K201" s="13"/>
      <c r="L201" s="13">
        <f>MAX(D201:K201)</f>
        <v>0</v>
      </c>
      <c r="M201" s="14" t="e">
        <f>B199/L201</f>
        <v>#DIV/0!</v>
      </c>
    </row>
    <row r="202" spans="1:13" ht="15" thickTop="1" x14ac:dyDescent="0.3">
      <c r="A202" s="4" t="s">
        <v>306</v>
      </c>
      <c r="B202" s="5"/>
      <c r="C202" s="5" t="s">
        <v>427</v>
      </c>
      <c r="D202" s="5"/>
      <c r="E202" s="5"/>
      <c r="F202" s="5"/>
      <c r="G202" s="5"/>
      <c r="H202" s="5"/>
      <c r="I202" s="5"/>
      <c r="J202" s="5"/>
      <c r="K202" s="5"/>
      <c r="L202" s="5"/>
      <c r="M202" s="6"/>
    </row>
    <row r="203" spans="1:13" x14ac:dyDescent="0.3">
      <c r="A203" s="7"/>
      <c r="C203" s="1" t="s">
        <v>428</v>
      </c>
      <c r="M203" s="8"/>
    </row>
    <row r="204" spans="1:13" x14ac:dyDescent="0.3">
      <c r="A204" s="9"/>
      <c r="B204" s="10"/>
      <c r="C204" s="10" t="s">
        <v>2</v>
      </c>
      <c r="D204" s="10"/>
      <c r="E204" s="10"/>
      <c r="F204" s="10"/>
      <c r="G204" s="10"/>
      <c r="H204" s="10"/>
      <c r="I204" s="10"/>
      <c r="J204" s="10"/>
      <c r="K204" s="10"/>
      <c r="L204" s="10">
        <f>SUM(D204:K204)</f>
        <v>0</v>
      </c>
      <c r="M204" s="11"/>
    </row>
    <row r="205" spans="1:13" ht="15" thickBot="1" x14ac:dyDescent="0.35">
      <c r="A205" s="12"/>
      <c r="B205" s="13"/>
      <c r="C205" s="13" t="s">
        <v>3</v>
      </c>
      <c r="D205" s="13"/>
      <c r="E205" s="13"/>
      <c r="F205" s="13"/>
      <c r="G205" s="13"/>
      <c r="H205" s="13"/>
      <c r="I205" s="13"/>
      <c r="J205" s="13"/>
      <c r="K205" s="13"/>
      <c r="L205" s="13">
        <f>MAX(D205:K205)</f>
        <v>0</v>
      </c>
      <c r="M205" s="14" t="e">
        <f>B203/L205</f>
        <v>#DIV/0!</v>
      </c>
    </row>
    <row r="206" spans="1:13" ht="15" thickTop="1" x14ac:dyDescent="0.3">
      <c r="A206" s="4" t="s">
        <v>307</v>
      </c>
      <c r="B206" s="5"/>
      <c r="C206" s="5" t="s">
        <v>427</v>
      </c>
      <c r="D206" s="5"/>
      <c r="E206" s="5"/>
      <c r="F206" s="5"/>
      <c r="G206" s="5"/>
      <c r="H206" s="5"/>
      <c r="I206" s="5"/>
      <c r="J206" s="5"/>
      <c r="K206" s="5"/>
      <c r="L206" s="5"/>
      <c r="M206" s="6"/>
    </row>
    <row r="207" spans="1:13" x14ac:dyDescent="0.3">
      <c r="A207" s="7"/>
      <c r="C207" s="1" t="s">
        <v>428</v>
      </c>
      <c r="M207" s="8"/>
    </row>
    <row r="208" spans="1:13" x14ac:dyDescent="0.3">
      <c r="A208" s="9"/>
      <c r="B208" s="10"/>
      <c r="C208" s="10" t="s">
        <v>2</v>
      </c>
      <c r="D208" s="10"/>
      <c r="E208" s="10"/>
      <c r="F208" s="10"/>
      <c r="G208" s="10"/>
      <c r="H208" s="10"/>
      <c r="I208" s="10"/>
      <c r="J208" s="10"/>
      <c r="K208" s="10"/>
      <c r="L208" s="10">
        <f>SUM(D208:K208)</f>
        <v>0</v>
      </c>
      <c r="M208" s="11"/>
    </row>
    <row r="209" spans="1:13" ht="15" thickBot="1" x14ac:dyDescent="0.35">
      <c r="A209" s="12"/>
      <c r="B209" s="13"/>
      <c r="C209" s="13" t="s">
        <v>3</v>
      </c>
      <c r="D209" s="13"/>
      <c r="E209" s="13"/>
      <c r="F209" s="13"/>
      <c r="G209" s="13"/>
      <c r="H209" s="13"/>
      <c r="I209" s="13"/>
      <c r="J209" s="13"/>
      <c r="K209" s="13"/>
      <c r="L209" s="13">
        <f>MAX(D209:K209)</f>
        <v>0</v>
      </c>
      <c r="M209" s="14" t="e">
        <f>B207/L209</f>
        <v>#DIV/0!</v>
      </c>
    </row>
    <row r="210" spans="1:13" ht="15" thickTop="1" x14ac:dyDescent="0.3">
      <c r="A210" s="4" t="s">
        <v>308</v>
      </c>
      <c r="B210" s="5"/>
      <c r="C210" s="5" t="s">
        <v>427</v>
      </c>
      <c r="D210" s="5"/>
      <c r="E210" s="5"/>
      <c r="F210" s="5"/>
      <c r="G210" s="5"/>
      <c r="H210" s="5"/>
      <c r="I210" s="5"/>
      <c r="J210" s="5"/>
      <c r="K210" s="5"/>
      <c r="L210" s="5"/>
      <c r="M210" s="6"/>
    </row>
    <row r="211" spans="1:13" x14ac:dyDescent="0.3">
      <c r="A211" s="7"/>
      <c r="C211" s="1" t="s">
        <v>428</v>
      </c>
      <c r="M211" s="8"/>
    </row>
    <row r="212" spans="1:13" x14ac:dyDescent="0.3">
      <c r="A212" s="9"/>
      <c r="B212" s="10"/>
      <c r="C212" s="10" t="s">
        <v>2</v>
      </c>
      <c r="D212" s="10"/>
      <c r="E212" s="10"/>
      <c r="F212" s="10"/>
      <c r="G212" s="10"/>
      <c r="H212" s="10"/>
      <c r="I212" s="10"/>
      <c r="J212" s="10"/>
      <c r="K212" s="10"/>
      <c r="L212" s="10">
        <f>SUM(D212:K212)</f>
        <v>0</v>
      </c>
      <c r="M212" s="11"/>
    </row>
    <row r="213" spans="1:13" ht="15" thickBot="1" x14ac:dyDescent="0.35">
      <c r="A213" s="12"/>
      <c r="B213" s="13"/>
      <c r="C213" s="13" t="s">
        <v>3</v>
      </c>
      <c r="D213" s="13"/>
      <c r="E213" s="13"/>
      <c r="F213" s="13"/>
      <c r="G213" s="13"/>
      <c r="H213" s="13"/>
      <c r="I213" s="13"/>
      <c r="J213" s="13"/>
      <c r="K213" s="13"/>
      <c r="L213" s="13">
        <f>MAX(D213:K213)</f>
        <v>0</v>
      </c>
      <c r="M213" s="14" t="e">
        <f>B211/L213</f>
        <v>#DIV/0!</v>
      </c>
    </row>
    <row r="214" spans="1:13" ht="15" thickTop="1" x14ac:dyDescent="0.3">
      <c r="A214" s="4" t="s">
        <v>309</v>
      </c>
      <c r="B214" s="5"/>
      <c r="C214" s="5" t="s">
        <v>427</v>
      </c>
      <c r="D214" s="5"/>
      <c r="E214" s="5"/>
      <c r="F214" s="5"/>
      <c r="G214" s="5"/>
      <c r="H214" s="5"/>
      <c r="I214" s="5"/>
      <c r="J214" s="5"/>
      <c r="K214" s="5"/>
      <c r="L214" s="5"/>
      <c r="M214" s="6"/>
    </row>
    <row r="215" spans="1:13" x14ac:dyDescent="0.3">
      <c r="A215" s="7"/>
      <c r="C215" s="1" t="s">
        <v>428</v>
      </c>
      <c r="M215" s="8"/>
    </row>
    <row r="216" spans="1:13" x14ac:dyDescent="0.3">
      <c r="A216" s="9"/>
      <c r="B216" s="10"/>
      <c r="C216" s="10" t="s">
        <v>2</v>
      </c>
      <c r="D216" s="10"/>
      <c r="E216" s="10"/>
      <c r="F216" s="10"/>
      <c r="G216" s="10"/>
      <c r="H216" s="10"/>
      <c r="I216" s="10"/>
      <c r="J216" s="10"/>
      <c r="K216" s="10"/>
      <c r="L216" s="10">
        <f>SUM(D216:K216)</f>
        <v>0</v>
      </c>
      <c r="M216" s="11"/>
    </row>
    <row r="217" spans="1:13" ht="15" thickBot="1" x14ac:dyDescent="0.35">
      <c r="A217" s="12"/>
      <c r="B217" s="13"/>
      <c r="C217" s="13" t="s">
        <v>3</v>
      </c>
      <c r="D217" s="13"/>
      <c r="E217" s="13"/>
      <c r="F217" s="13"/>
      <c r="G217" s="13"/>
      <c r="H217" s="13"/>
      <c r="I217" s="13"/>
      <c r="J217" s="13"/>
      <c r="K217" s="13"/>
      <c r="L217" s="13">
        <f>MAX(D217:K217)</f>
        <v>0</v>
      </c>
      <c r="M217" s="14" t="e">
        <f>B215/L217</f>
        <v>#DIV/0!</v>
      </c>
    </row>
    <row r="218" spans="1:13" ht="15" thickTop="1" x14ac:dyDescent="0.3">
      <c r="A218" s="4" t="s">
        <v>310</v>
      </c>
      <c r="B218" s="5"/>
      <c r="C218" s="5" t="s">
        <v>427</v>
      </c>
      <c r="D218" s="5"/>
      <c r="E218" s="5"/>
      <c r="F218" s="5"/>
      <c r="G218" s="5"/>
      <c r="H218" s="5"/>
      <c r="I218" s="5"/>
      <c r="J218" s="5"/>
      <c r="K218" s="5"/>
      <c r="L218" s="5"/>
      <c r="M218" s="6"/>
    </row>
    <row r="219" spans="1:13" x14ac:dyDescent="0.3">
      <c r="A219" s="7"/>
      <c r="C219" s="1" t="s">
        <v>428</v>
      </c>
      <c r="M219" s="8"/>
    </row>
    <row r="220" spans="1:13" x14ac:dyDescent="0.3">
      <c r="A220" s="9"/>
      <c r="B220" s="10"/>
      <c r="C220" s="10" t="s">
        <v>2</v>
      </c>
      <c r="D220" s="10"/>
      <c r="E220" s="10"/>
      <c r="F220" s="10"/>
      <c r="G220" s="10"/>
      <c r="H220" s="10"/>
      <c r="I220" s="10"/>
      <c r="J220" s="10"/>
      <c r="K220" s="10"/>
      <c r="L220" s="10">
        <f>SUM(D220:K220)</f>
        <v>0</v>
      </c>
      <c r="M220" s="11"/>
    </row>
    <row r="221" spans="1:13" ht="15" thickBot="1" x14ac:dyDescent="0.35">
      <c r="A221" s="12"/>
      <c r="B221" s="13"/>
      <c r="C221" s="13" t="s">
        <v>3</v>
      </c>
      <c r="D221" s="13"/>
      <c r="E221" s="13"/>
      <c r="F221" s="13"/>
      <c r="G221" s="13"/>
      <c r="H221" s="13"/>
      <c r="I221" s="13"/>
      <c r="J221" s="13"/>
      <c r="K221" s="13"/>
      <c r="L221" s="13">
        <f>MAX(D221:K221)</f>
        <v>0</v>
      </c>
      <c r="M221" s="14" t="e">
        <f>B219/L221</f>
        <v>#DIV/0!</v>
      </c>
    </row>
    <row r="222" spans="1:13" ht="15" thickTop="1" x14ac:dyDescent="0.3">
      <c r="A222" s="4" t="s">
        <v>311</v>
      </c>
      <c r="B222" s="5"/>
      <c r="C222" s="5" t="s">
        <v>427</v>
      </c>
      <c r="D222" s="5"/>
      <c r="E222" s="5"/>
      <c r="F222" s="5"/>
      <c r="G222" s="5"/>
      <c r="H222" s="5"/>
      <c r="I222" s="5"/>
      <c r="J222" s="5"/>
      <c r="K222" s="5"/>
      <c r="L222" s="5"/>
      <c r="M222" s="6"/>
    </row>
    <row r="223" spans="1:13" x14ac:dyDescent="0.3">
      <c r="A223" s="7"/>
      <c r="C223" s="1" t="s">
        <v>428</v>
      </c>
      <c r="M223" s="8"/>
    </row>
    <row r="224" spans="1:13" x14ac:dyDescent="0.3">
      <c r="A224" s="9"/>
      <c r="B224" s="10"/>
      <c r="C224" s="10" t="s">
        <v>2</v>
      </c>
      <c r="D224" s="10"/>
      <c r="E224" s="10"/>
      <c r="F224" s="10"/>
      <c r="G224" s="10"/>
      <c r="H224" s="10"/>
      <c r="I224" s="10"/>
      <c r="J224" s="10"/>
      <c r="K224" s="10"/>
      <c r="L224" s="10">
        <f>SUM(D224:K224)</f>
        <v>0</v>
      </c>
      <c r="M224" s="11"/>
    </row>
    <row r="225" spans="1:13" ht="15" thickBot="1" x14ac:dyDescent="0.35">
      <c r="A225" s="12"/>
      <c r="B225" s="13"/>
      <c r="C225" s="13" t="s">
        <v>3</v>
      </c>
      <c r="D225" s="13"/>
      <c r="E225" s="13"/>
      <c r="F225" s="13"/>
      <c r="G225" s="13"/>
      <c r="H225" s="13"/>
      <c r="I225" s="13"/>
      <c r="J225" s="13"/>
      <c r="K225" s="13"/>
      <c r="L225" s="13">
        <f>MAX(D225:K225)</f>
        <v>0</v>
      </c>
      <c r="M225" s="14" t="e">
        <f>B223/L225</f>
        <v>#DIV/0!</v>
      </c>
    </row>
    <row r="226" spans="1:13" ht="15" thickTop="1" x14ac:dyDescent="0.3">
      <c r="A226" s="4" t="s">
        <v>312</v>
      </c>
      <c r="B226" s="5"/>
      <c r="C226" s="5" t="s">
        <v>427</v>
      </c>
      <c r="D226" s="5"/>
      <c r="E226" s="5"/>
      <c r="F226" s="5"/>
      <c r="G226" s="5"/>
      <c r="H226" s="5"/>
      <c r="I226" s="5"/>
      <c r="J226" s="5"/>
      <c r="K226" s="5"/>
      <c r="L226" s="5"/>
      <c r="M226" s="6"/>
    </row>
    <row r="227" spans="1:13" x14ac:dyDescent="0.3">
      <c r="A227" s="7"/>
      <c r="C227" s="1" t="s">
        <v>428</v>
      </c>
      <c r="M227" s="8"/>
    </row>
    <row r="228" spans="1:13" x14ac:dyDescent="0.3">
      <c r="A228" s="9"/>
      <c r="B228" s="10"/>
      <c r="C228" s="10" t="s">
        <v>2</v>
      </c>
      <c r="D228" s="10"/>
      <c r="E228" s="10"/>
      <c r="F228" s="10"/>
      <c r="G228" s="10"/>
      <c r="H228" s="10"/>
      <c r="I228" s="10"/>
      <c r="J228" s="10"/>
      <c r="K228" s="10"/>
      <c r="L228" s="10">
        <f>SUM(D228:K228)</f>
        <v>0</v>
      </c>
      <c r="M228" s="11"/>
    </row>
    <row r="229" spans="1:13" ht="15" thickBot="1" x14ac:dyDescent="0.35">
      <c r="A229" s="12"/>
      <c r="B229" s="13"/>
      <c r="C229" s="13" t="s">
        <v>3</v>
      </c>
      <c r="D229" s="13"/>
      <c r="E229" s="13"/>
      <c r="F229" s="13"/>
      <c r="G229" s="13"/>
      <c r="H229" s="13"/>
      <c r="I229" s="13"/>
      <c r="J229" s="13"/>
      <c r="K229" s="13"/>
      <c r="L229" s="13">
        <f>MAX(D229:K229)</f>
        <v>0</v>
      </c>
      <c r="M229" s="14" t="e">
        <f>B227/L229</f>
        <v>#DIV/0!</v>
      </c>
    </row>
    <row r="230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 D169:L169 D173:L173 D177:L177 D181:L181 D185:L185 D189:L189 D193:L193 D197:L197 D201:L201 D205:L205 D209:L209 D213:L213 D217:L217 D221:L221 D225:L225 D229:L229">
    <cfRule type="expression" dxfId="5" priority="131">
      <formula>D5/$B3&gt;=$Q$1</formula>
    </cfRule>
    <cfRule type="expression" dxfId="4" priority="132">
      <formula>D5/$B3&lt;$Q$1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652E-A6E7-490A-AAAD-4924C03E96AF}">
  <dimension ref="A1:Q258"/>
  <sheetViews>
    <sheetView workbookViewId="0">
      <pane ySplit="1" topLeftCell="A25" activePane="bottomLeft" state="frozen"/>
      <selection pane="bottomLeft" activeCell="B36" sqref="B36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2</v>
      </c>
      <c r="E1" s="1">
        <v>3</v>
      </c>
      <c r="F1" s="1">
        <v>6</v>
      </c>
      <c r="G1" s="1">
        <v>11</v>
      </c>
      <c r="H1" s="1">
        <v>14</v>
      </c>
      <c r="I1" s="1">
        <v>15</v>
      </c>
      <c r="J1" s="1">
        <v>18</v>
      </c>
      <c r="K1" s="1">
        <v>23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313</v>
      </c>
      <c r="B2" s="5">
        <v>1</v>
      </c>
      <c r="C2" s="5" t="s">
        <v>427</v>
      </c>
      <c r="D2" s="5" t="s">
        <v>420</v>
      </c>
      <c r="E2" s="5" t="s">
        <v>418</v>
      </c>
      <c r="F2" s="5" t="s">
        <v>418</v>
      </c>
      <c r="G2" s="5" t="s">
        <v>418</v>
      </c>
      <c r="H2" s="5" t="s">
        <v>418</v>
      </c>
      <c r="I2" s="5" t="s">
        <v>418</v>
      </c>
      <c r="J2" s="5" t="s">
        <v>418</v>
      </c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I3" s="1" t="s">
        <v>418</v>
      </c>
      <c r="J3" s="1" t="s">
        <v>418</v>
      </c>
      <c r="M3" s="8"/>
    </row>
    <row r="4" spans="1:17" x14ac:dyDescent="0.3">
      <c r="A4" s="9"/>
      <c r="B4" s="10"/>
      <c r="C4" s="10" t="s">
        <v>2</v>
      </c>
      <c r="D4" s="10">
        <v>1</v>
      </c>
      <c r="E4" s="10">
        <v>11</v>
      </c>
      <c r="F4" s="10">
        <v>21</v>
      </c>
      <c r="G4" s="10">
        <v>0</v>
      </c>
      <c r="H4" s="10">
        <v>0</v>
      </c>
      <c r="I4" s="10">
        <v>21</v>
      </c>
      <c r="J4" s="10">
        <v>7</v>
      </c>
      <c r="K4" s="10">
        <v>0</v>
      </c>
      <c r="L4" s="10">
        <f>SUM(D4:K4)</f>
        <v>61</v>
      </c>
      <c r="M4" s="11"/>
    </row>
    <row r="5" spans="1:17" ht="15" thickBot="1" x14ac:dyDescent="0.35">
      <c r="A5" s="12"/>
      <c r="B5" s="13"/>
      <c r="C5" s="13" t="s">
        <v>3</v>
      </c>
      <c r="D5" s="13">
        <v>13154</v>
      </c>
      <c r="E5" s="13">
        <v>48075</v>
      </c>
      <c r="F5" s="13">
        <v>55878</v>
      </c>
      <c r="G5" s="13">
        <v>-1</v>
      </c>
      <c r="H5" s="13">
        <v>-1</v>
      </c>
      <c r="I5" s="13">
        <v>97287</v>
      </c>
      <c r="J5" s="13">
        <v>45258</v>
      </c>
      <c r="K5" s="13">
        <v>-1</v>
      </c>
      <c r="L5" s="13">
        <f>MAX(D5:K5)</f>
        <v>97287</v>
      </c>
      <c r="M5" s="14">
        <f>B3/L5</f>
        <v>102788.65624389693</v>
      </c>
    </row>
    <row r="6" spans="1:17" ht="15" thickTop="1" x14ac:dyDescent="0.3">
      <c r="A6" s="4" t="s">
        <v>315</v>
      </c>
      <c r="B6" s="5">
        <v>1</v>
      </c>
      <c r="C6" s="5" t="s">
        <v>427</v>
      </c>
      <c r="D6" s="5" t="s">
        <v>420</v>
      </c>
      <c r="E6" s="5" t="s">
        <v>418</v>
      </c>
      <c r="F6" s="5" t="s">
        <v>418</v>
      </c>
      <c r="G6" s="5" t="s">
        <v>418</v>
      </c>
      <c r="H6" s="5" t="s">
        <v>418</v>
      </c>
      <c r="I6" s="5" t="s">
        <v>418</v>
      </c>
      <c r="J6" s="5" t="s">
        <v>418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854</v>
      </c>
      <c r="E8" s="10">
        <v>3553</v>
      </c>
      <c r="F8" s="10">
        <v>3608</v>
      </c>
      <c r="G8" s="10">
        <v>795</v>
      </c>
      <c r="H8" s="10">
        <v>762</v>
      </c>
      <c r="I8" s="10">
        <v>3887</v>
      </c>
      <c r="J8" s="10">
        <v>3712</v>
      </c>
      <c r="K8" s="10">
        <v>778</v>
      </c>
      <c r="L8" s="10">
        <f>SUM(D8:K8)</f>
        <v>17949</v>
      </c>
      <c r="M8" s="11"/>
    </row>
    <row r="9" spans="1:17" ht="15" thickBot="1" x14ac:dyDescent="0.35">
      <c r="A9" s="12"/>
      <c r="B9" s="13"/>
      <c r="C9" s="13" t="s">
        <v>3</v>
      </c>
      <c r="D9" s="13">
        <v>8146202</v>
      </c>
      <c r="E9" s="13">
        <v>85926675</v>
      </c>
      <c r="F9" s="13">
        <v>61006710</v>
      </c>
      <c r="G9" s="13">
        <v>12148931</v>
      </c>
      <c r="H9" s="13">
        <v>8963270</v>
      </c>
      <c r="I9" s="13">
        <v>58998855</v>
      </c>
      <c r="J9" s="13">
        <v>83749290</v>
      </c>
      <c r="K9" s="13">
        <v>16644215</v>
      </c>
      <c r="L9" s="13">
        <f>MAX(D9:K9)</f>
        <v>85926675</v>
      </c>
      <c r="M9" s="14">
        <f>B7/L9</f>
        <v>116.37829579696876</v>
      </c>
    </row>
    <row r="10" spans="1:17" ht="15" thickTop="1" x14ac:dyDescent="0.3">
      <c r="A10" s="4" t="s">
        <v>316</v>
      </c>
      <c r="B10" s="5">
        <v>1</v>
      </c>
      <c r="C10" s="5" t="s">
        <v>427</v>
      </c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7" x14ac:dyDescent="0.3">
      <c r="A11" s="7"/>
      <c r="B11" s="1">
        <f>10^10</f>
        <v>10000000000</v>
      </c>
      <c r="C11" s="1" t="s">
        <v>428</v>
      </c>
      <c r="M11" s="8"/>
    </row>
    <row r="12" spans="1:17" x14ac:dyDescent="0.3">
      <c r="A12" s="9"/>
      <c r="B12" s="10"/>
      <c r="C12" s="10" t="s">
        <v>2</v>
      </c>
      <c r="D12" s="10">
        <v>9954</v>
      </c>
      <c r="E12" s="10">
        <v>36608</v>
      </c>
      <c r="F12" s="10">
        <v>38981</v>
      </c>
      <c r="G12" s="10">
        <v>9520</v>
      </c>
      <c r="H12" s="10">
        <v>9835</v>
      </c>
      <c r="I12" s="10">
        <v>40201</v>
      </c>
      <c r="J12" s="10">
        <v>38917</v>
      </c>
      <c r="K12" s="10">
        <v>9661</v>
      </c>
      <c r="L12" s="10">
        <f>SUM(D12:K12)</f>
        <v>193677</v>
      </c>
      <c r="M12" s="11"/>
    </row>
    <row r="13" spans="1:17" ht="15" thickBot="1" x14ac:dyDescent="0.35">
      <c r="A13" s="12"/>
      <c r="B13" s="13"/>
      <c r="C13" s="13" t="s">
        <v>3</v>
      </c>
      <c r="D13" s="13">
        <v>246483290</v>
      </c>
      <c r="E13" s="13">
        <v>1323487995</v>
      </c>
      <c r="F13" s="13">
        <v>2220141750</v>
      </c>
      <c r="G13" s="13">
        <v>225170819</v>
      </c>
      <c r="H13" s="13">
        <v>316234718</v>
      </c>
      <c r="I13" s="13">
        <v>1972556895</v>
      </c>
      <c r="J13" s="13">
        <v>1783820370</v>
      </c>
      <c r="K13" s="13">
        <v>221647655</v>
      </c>
      <c r="L13" s="13">
        <f>MAX(D13:K13)</f>
        <v>2220141750</v>
      </c>
      <c r="M13" s="14">
        <f>B11/L13</f>
        <v>4.5042169041683939</v>
      </c>
    </row>
    <row r="14" spans="1:17" ht="15" thickTop="1" x14ac:dyDescent="0.3">
      <c r="A14" s="4" t="s">
        <v>319</v>
      </c>
      <c r="B14" s="5">
        <v>1</v>
      </c>
      <c r="C14" s="5" t="s">
        <v>427</v>
      </c>
      <c r="D14" s="5" t="s">
        <v>420</v>
      </c>
      <c r="E14" s="5" t="s">
        <v>418</v>
      </c>
      <c r="F14" s="5" t="s">
        <v>418</v>
      </c>
      <c r="G14" s="5" t="s">
        <v>418</v>
      </c>
      <c r="H14" s="5" t="s">
        <v>418</v>
      </c>
      <c r="I14" s="5" t="s">
        <v>418</v>
      </c>
      <c r="J14" s="5" t="s">
        <v>418</v>
      </c>
      <c r="K14" s="5"/>
      <c r="L14" s="5"/>
      <c r="M14" s="6"/>
    </row>
    <row r="15" spans="1:17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I15" s="1" t="s">
        <v>418</v>
      </c>
      <c r="J15" s="1" t="s">
        <v>418</v>
      </c>
      <c r="M15" s="8"/>
    </row>
    <row r="16" spans="1:17" x14ac:dyDescent="0.3">
      <c r="A16" s="9"/>
      <c r="B16" s="10"/>
      <c r="C16" s="10" t="s">
        <v>2</v>
      </c>
      <c r="D16" s="10">
        <v>1419</v>
      </c>
      <c r="E16" s="10">
        <v>4929</v>
      </c>
      <c r="F16" s="10">
        <v>5280</v>
      </c>
      <c r="G16" s="10">
        <v>1262</v>
      </c>
      <c r="H16" s="10">
        <v>1509</v>
      </c>
      <c r="I16" s="10">
        <v>4807</v>
      </c>
      <c r="J16" s="10">
        <v>5545</v>
      </c>
      <c r="K16" s="10">
        <v>1193</v>
      </c>
      <c r="L16" s="10">
        <f>SUM(D16:K16)</f>
        <v>25944</v>
      </c>
      <c r="M16" s="11"/>
    </row>
    <row r="17" spans="1:13" ht="15" thickBot="1" x14ac:dyDescent="0.35">
      <c r="A17" s="12"/>
      <c r="B17" s="13"/>
      <c r="C17" s="13" t="s">
        <v>3</v>
      </c>
      <c r="D17" s="13">
        <v>37813250</v>
      </c>
      <c r="E17" s="13">
        <v>66763155</v>
      </c>
      <c r="F17" s="13">
        <v>124625694</v>
      </c>
      <c r="G17" s="13">
        <v>17605211</v>
      </c>
      <c r="H17" s="13">
        <v>25444070</v>
      </c>
      <c r="I17" s="13">
        <v>78461175</v>
      </c>
      <c r="J17" s="13">
        <v>107315970</v>
      </c>
      <c r="K17" s="13">
        <v>19708415</v>
      </c>
      <c r="L17" s="13">
        <f>MAX(D17:K17)</f>
        <v>124625694</v>
      </c>
      <c r="M17" s="14">
        <f>B15/L17</f>
        <v>80.24027533198732</v>
      </c>
    </row>
    <row r="18" spans="1:13" ht="15" thickTop="1" x14ac:dyDescent="0.3">
      <c r="A18" s="4" t="s">
        <v>321</v>
      </c>
      <c r="B18" s="5">
        <v>1</v>
      </c>
      <c r="C18" s="5" t="s">
        <v>427</v>
      </c>
      <c r="D18" s="5"/>
      <c r="E18" s="5"/>
      <c r="F18" s="5"/>
      <c r="G18" s="5"/>
      <c r="H18" s="5"/>
      <c r="I18" s="5"/>
      <c r="J18" s="5"/>
      <c r="K18" s="5"/>
      <c r="L18" s="5"/>
      <c r="M18" s="6"/>
    </row>
    <row r="19" spans="1:13" x14ac:dyDescent="0.3">
      <c r="A19" s="7"/>
      <c r="B19" s="1">
        <f>10^10</f>
        <v>10000000000</v>
      </c>
      <c r="C19" s="1" t="s">
        <v>428</v>
      </c>
      <c r="M19" s="8"/>
    </row>
    <row r="20" spans="1:13" x14ac:dyDescent="0.3">
      <c r="A20" s="9"/>
      <c r="B20" s="10"/>
      <c r="C20" s="10" t="s">
        <v>2</v>
      </c>
      <c r="D20" s="10">
        <v>4345</v>
      </c>
      <c r="E20" s="10">
        <v>14666</v>
      </c>
      <c r="F20" s="10">
        <v>16462</v>
      </c>
      <c r="G20" s="10">
        <v>3976</v>
      </c>
      <c r="H20" s="10">
        <v>4394</v>
      </c>
      <c r="I20" s="10">
        <v>15638</v>
      </c>
      <c r="J20" s="10">
        <v>16780</v>
      </c>
      <c r="K20" s="10">
        <v>4210</v>
      </c>
      <c r="L20" s="10">
        <f>SUM(D20:K20)</f>
        <v>80471</v>
      </c>
      <c r="M20" s="11"/>
    </row>
    <row r="21" spans="1:13" ht="15" thickBot="1" x14ac:dyDescent="0.35">
      <c r="A21" s="12"/>
      <c r="B21" s="13"/>
      <c r="C21" s="13" t="s">
        <v>3</v>
      </c>
      <c r="D21" s="13">
        <v>102810770</v>
      </c>
      <c r="E21" s="13">
        <v>529041915</v>
      </c>
      <c r="F21" s="13">
        <v>322219950</v>
      </c>
      <c r="G21" s="13">
        <v>70611635</v>
      </c>
      <c r="H21" s="13">
        <v>65462150</v>
      </c>
      <c r="I21" s="13">
        <v>932464455</v>
      </c>
      <c r="J21" s="13">
        <v>439203330</v>
      </c>
      <c r="K21" s="13">
        <v>157381535</v>
      </c>
      <c r="L21" s="13">
        <f>MAX(D21:K21)</f>
        <v>932464455</v>
      </c>
      <c r="M21" s="14">
        <f>B19/L21</f>
        <v>10.72426937710993</v>
      </c>
    </row>
    <row r="22" spans="1:13" ht="15" thickTop="1" x14ac:dyDescent="0.3">
      <c r="A22" s="4" t="s">
        <v>322</v>
      </c>
      <c r="B22" s="5">
        <v>1</v>
      </c>
      <c r="C22" s="5" t="s">
        <v>427</v>
      </c>
      <c r="D22" s="5"/>
      <c r="E22" s="5"/>
      <c r="F22" s="5"/>
      <c r="G22" s="5"/>
      <c r="H22" s="5"/>
      <c r="I22" s="5"/>
      <c r="J22" s="5"/>
      <c r="K22" s="5"/>
      <c r="L22" s="5"/>
      <c r="M22" s="6"/>
    </row>
    <row r="23" spans="1:13" x14ac:dyDescent="0.3">
      <c r="A23" s="7"/>
      <c r="B23" s="1">
        <f>10^10</f>
        <v>10000000000</v>
      </c>
      <c r="C23" s="1" t="s">
        <v>428</v>
      </c>
      <c r="M23" s="8"/>
    </row>
    <row r="24" spans="1:13" x14ac:dyDescent="0.3">
      <c r="A24" s="9"/>
      <c r="B24" s="10"/>
      <c r="C24" s="10" t="s">
        <v>2</v>
      </c>
      <c r="D24" s="10">
        <v>63561</v>
      </c>
      <c r="E24" s="10">
        <v>226428</v>
      </c>
      <c r="F24" s="10">
        <v>231535</v>
      </c>
      <c r="G24" s="10">
        <v>63078</v>
      </c>
      <c r="H24" s="10">
        <v>63361</v>
      </c>
      <c r="I24" s="10">
        <v>238582</v>
      </c>
      <c r="J24" s="10">
        <v>231409</v>
      </c>
      <c r="K24" s="10">
        <v>64059</v>
      </c>
      <c r="L24" s="10">
        <f>SUM(D24:K24)</f>
        <v>1182013</v>
      </c>
      <c r="M24" s="11"/>
    </row>
    <row r="25" spans="1:13" ht="15" thickBot="1" x14ac:dyDescent="0.35">
      <c r="A25" s="12"/>
      <c r="B25" s="13"/>
      <c r="C25" s="13" t="s">
        <v>3</v>
      </c>
      <c r="D25" s="13">
        <v>3525120290</v>
      </c>
      <c r="E25" s="13">
        <v>7790571555</v>
      </c>
      <c r="F25" s="13">
        <v>7291551510</v>
      </c>
      <c r="G25" s="13">
        <v>1887092555</v>
      </c>
      <c r="H25" s="13">
        <v>2181232310</v>
      </c>
      <c r="I25" s="13">
        <v>9618396255</v>
      </c>
      <c r="J25" s="13">
        <v>9251872650</v>
      </c>
      <c r="K25" s="13">
        <v>2244662975</v>
      </c>
      <c r="L25" s="13">
        <f>MAX(D25:K25)</f>
        <v>9618396255</v>
      </c>
      <c r="M25" s="14">
        <f>B23/L25</f>
        <v>1.0396743630521177</v>
      </c>
    </row>
    <row r="26" spans="1:13" ht="15" thickTop="1" x14ac:dyDescent="0.3">
      <c r="A26" s="4" t="s">
        <v>327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 t="s">
        <v>418</v>
      </c>
      <c r="J26" s="5" t="s">
        <v>418</v>
      </c>
      <c r="K26" s="5"/>
      <c r="L26" s="5"/>
      <c r="M26" s="6"/>
    </row>
    <row r="27" spans="1:13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3" x14ac:dyDescent="0.3">
      <c r="A28" s="9"/>
      <c r="B28" s="10"/>
      <c r="C28" s="10" t="s">
        <v>2</v>
      </c>
      <c r="D28" s="10">
        <v>259896</v>
      </c>
      <c r="E28" s="10">
        <v>921343</v>
      </c>
      <c r="F28" s="10">
        <v>914199</v>
      </c>
      <c r="G28" s="10">
        <v>248307</v>
      </c>
      <c r="H28" s="10">
        <v>260208</v>
      </c>
      <c r="I28" s="10">
        <v>907574</v>
      </c>
      <c r="J28" s="10">
        <v>911107</v>
      </c>
      <c r="K28" s="10">
        <v>253714</v>
      </c>
      <c r="L28" s="10">
        <f>SUM(D28:K28)</f>
        <v>4676348</v>
      </c>
      <c r="M28" s="11"/>
    </row>
    <row r="29" spans="1:13" ht="15" thickBot="1" x14ac:dyDescent="0.35">
      <c r="A29" s="12"/>
      <c r="B29" s="13"/>
      <c r="C29" s="13" t="s">
        <v>3</v>
      </c>
      <c r="D29" s="13">
        <v>9563190650</v>
      </c>
      <c r="E29" s="13">
        <v>9998077995</v>
      </c>
      <c r="F29" s="13">
        <v>9997772430</v>
      </c>
      <c r="G29" s="13">
        <v>9562831115</v>
      </c>
      <c r="H29" s="13">
        <v>9187538750</v>
      </c>
      <c r="I29" s="13">
        <v>9999018135</v>
      </c>
      <c r="J29" s="13">
        <v>9996381330</v>
      </c>
      <c r="K29" s="13">
        <v>9828215255</v>
      </c>
      <c r="L29" s="13">
        <f>MAX(D29:K29)</f>
        <v>9999018135</v>
      </c>
      <c r="M29" s="14">
        <f>B27/L29</f>
        <v>1.0000981961415354</v>
      </c>
    </row>
    <row r="30" spans="1:13" ht="15" thickTop="1" x14ac:dyDescent="0.3">
      <c r="A30" s="4" t="s">
        <v>329</v>
      </c>
      <c r="B30" s="5">
        <v>1</v>
      </c>
      <c r="C30" s="5" t="s">
        <v>427</v>
      </c>
      <c r="D30" s="5" t="s">
        <v>420</v>
      </c>
      <c r="E30" s="5" t="s">
        <v>418</v>
      </c>
      <c r="F30" s="5" t="s">
        <v>418</v>
      </c>
      <c r="G30" s="5" t="s">
        <v>418</v>
      </c>
      <c r="H30" s="5" t="s">
        <v>418</v>
      </c>
      <c r="I30" s="5" t="s">
        <v>418</v>
      </c>
      <c r="J30" s="5" t="s">
        <v>418</v>
      </c>
      <c r="K30" s="5"/>
      <c r="L30" s="5"/>
      <c r="M30" s="6"/>
    </row>
    <row r="31" spans="1:13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I31" s="1" t="s">
        <v>418</v>
      </c>
      <c r="J31" s="1" t="s">
        <v>418</v>
      </c>
      <c r="M31" s="8"/>
    </row>
    <row r="32" spans="1:13" x14ac:dyDescent="0.3">
      <c r="A32" s="9"/>
      <c r="B32" s="10"/>
      <c r="C32" s="10" t="s">
        <v>2</v>
      </c>
      <c r="D32" s="10">
        <v>661615</v>
      </c>
      <c r="E32" s="10">
        <v>2387289</v>
      </c>
      <c r="F32" s="10">
        <v>2345794</v>
      </c>
      <c r="G32" s="10">
        <v>641731</v>
      </c>
      <c r="H32" s="10">
        <v>663813</v>
      </c>
      <c r="I32" s="10">
        <v>2328591</v>
      </c>
      <c r="J32" s="10">
        <v>2347661</v>
      </c>
      <c r="K32" s="10">
        <v>667055</v>
      </c>
      <c r="L32" s="10">
        <f>SUM(D32:K32)</f>
        <v>12043549</v>
      </c>
      <c r="M32" s="11"/>
    </row>
    <row r="33" spans="1:13" ht="15" thickBot="1" x14ac:dyDescent="0.35">
      <c r="A33" s="12"/>
      <c r="B33" s="13"/>
      <c r="C33" s="13" t="s">
        <v>3</v>
      </c>
      <c r="D33" s="13">
        <v>9987950090</v>
      </c>
      <c r="E33" s="13">
        <v>9999524475</v>
      </c>
      <c r="F33" s="13">
        <v>9999782910</v>
      </c>
      <c r="G33" s="13">
        <v>9998817179</v>
      </c>
      <c r="H33" s="13">
        <v>9993178886</v>
      </c>
      <c r="I33" s="13">
        <v>9999643167</v>
      </c>
      <c r="J33" s="13">
        <v>9999706314</v>
      </c>
      <c r="K33" s="13">
        <v>9991097591</v>
      </c>
      <c r="L33" s="13">
        <f>MAX(D33:K33)</f>
        <v>9999782910</v>
      </c>
      <c r="M33" s="14">
        <f>B31/L33</f>
        <v>1.0000217094712909</v>
      </c>
    </row>
    <row r="34" spans="1:13" ht="15" thickTop="1" x14ac:dyDescent="0.3">
      <c r="A34" s="4" t="s">
        <v>331</v>
      </c>
      <c r="B34" s="5">
        <v>1</v>
      </c>
      <c r="C34" s="5" t="s">
        <v>427</v>
      </c>
      <c r="D34" s="5" t="s">
        <v>420</v>
      </c>
      <c r="E34" s="5" t="s">
        <v>418</v>
      </c>
      <c r="F34" s="5" t="s">
        <v>418</v>
      </c>
      <c r="G34" s="5" t="s">
        <v>418</v>
      </c>
      <c r="H34" s="5" t="s">
        <v>418</v>
      </c>
      <c r="I34" s="5" t="s">
        <v>418</v>
      </c>
      <c r="J34" s="5" t="s">
        <v>418</v>
      </c>
      <c r="K34" s="5"/>
      <c r="L34" s="5"/>
      <c r="M34" s="6"/>
    </row>
    <row r="35" spans="1:13" x14ac:dyDescent="0.3">
      <c r="A35" s="7"/>
      <c r="B35" s="1">
        <f>10^11</f>
        <v>100000000000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35452</v>
      </c>
      <c r="E36" s="10">
        <v>129715</v>
      </c>
      <c r="F36" s="10">
        <v>128783</v>
      </c>
      <c r="G36" s="10">
        <v>31777</v>
      </c>
      <c r="H36" s="10">
        <v>35292</v>
      </c>
      <c r="I36" s="10">
        <v>125071</v>
      </c>
      <c r="J36" s="10">
        <v>128183</v>
      </c>
      <c r="K36" s="10">
        <v>34830</v>
      </c>
      <c r="L36" s="10">
        <f>SUM(D36:K36)</f>
        <v>649103</v>
      </c>
      <c r="M36" s="11"/>
    </row>
    <row r="37" spans="1:13" ht="15" thickBot="1" x14ac:dyDescent="0.35">
      <c r="A37" s="12"/>
      <c r="B37" s="13"/>
      <c r="C37" s="13" t="s">
        <v>3</v>
      </c>
      <c r="D37" s="13">
        <v>1168210130</v>
      </c>
      <c r="E37" s="13">
        <v>4978666467</v>
      </c>
      <c r="F37" s="13">
        <v>5807612670</v>
      </c>
      <c r="G37" s="13">
        <v>1236741155</v>
      </c>
      <c r="H37" s="13">
        <v>1204185470</v>
      </c>
      <c r="I37" s="13">
        <v>7008246447</v>
      </c>
      <c r="J37" s="13">
        <v>4534143330</v>
      </c>
      <c r="K37" s="13">
        <v>1624356695</v>
      </c>
      <c r="L37" s="13">
        <f>MAX(D37:K37)</f>
        <v>7008246447</v>
      </c>
      <c r="M37" s="14">
        <f>B35/L37</f>
        <v>14.268904604918212</v>
      </c>
    </row>
    <row r="38" spans="1:13" ht="15" thickTop="1" x14ac:dyDescent="0.3">
      <c r="A38" s="4" t="s">
        <v>332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5"/>
      <c r="L38" s="5"/>
      <c r="M38" s="6"/>
    </row>
    <row r="39" spans="1:13" x14ac:dyDescent="0.3">
      <c r="A39" s="7"/>
      <c r="C39" s="1" t="s">
        <v>428</v>
      </c>
      <c r="M39" s="8"/>
    </row>
    <row r="40" spans="1:13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/>
      <c r="K40" s="10"/>
      <c r="L40" s="10">
        <f>SUM(D40:K40)</f>
        <v>0</v>
      </c>
      <c r="M40" s="11"/>
    </row>
    <row r="41" spans="1:13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/>
      <c r="K41" s="13"/>
      <c r="L41" s="13">
        <f>MAX(D41:K41)</f>
        <v>0</v>
      </c>
      <c r="M41" s="14" t="e">
        <f>B39/L41</f>
        <v>#DIV/0!</v>
      </c>
    </row>
    <row r="42" spans="1:13" ht="15" thickTop="1" x14ac:dyDescent="0.3">
      <c r="A42" s="4" t="s">
        <v>334</v>
      </c>
      <c r="B42" s="5">
        <v>1</v>
      </c>
      <c r="C42" s="5" t="s">
        <v>427</v>
      </c>
      <c r="D42" s="5" t="s">
        <v>420</v>
      </c>
      <c r="E42" s="5" t="s">
        <v>418</v>
      </c>
      <c r="F42" s="5" t="s">
        <v>418</v>
      </c>
      <c r="G42" s="5" t="s">
        <v>418</v>
      </c>
      <c r="H42" s="5" t="s">
        <v>418</v>
      </c>
      <c r="I42" s="5" t="s">
        <v>418</v>
      </c>
      <c r="J42" s="5" t="s">
        <v>418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48843</v>
      </c>
      <c r="E44" s="10">
        <v>184985</v>
      </c>
      <c r="F44" s="10">
        <v>181035</v>
      </c>
      <c r="G44" s="10">
        <v>47968</v>
      </c>
      <c r="H44" s="10">
        <v>47151</v>
      </c>
      <c r="I44" s="10">
        <v>178759</v>
      </c>
      <c r="J44" s="10">
        <v>178196</v>
      </c>
      <c r="K44" s="10">
        <v>47677</v>
      </c>
      <c r="L44" s="10">
        <f>SUM(D44:K44)</f>
        <v>914614</v>
      </c>
      <c r="M44" s="11"/>
    </row>
    <row r="45" spans="1:13" ht="15" thickBot="1" x14ac:dyDescent="0.35">
      <c r="A45" s="12"/>
      <c r="B45" s="13"/>
      <c r="C45" s="13" t="s">
        <v>3</v>
      </c>
      <c r="D45" s="13">
        <v>1776675266</v>
      </c>
      <c r="E45" s="13">
        <v>7355496675</v>
      </c>
      <c r="F45" s="13">
        <v>7703515110</v>
      </c>
      <c r="G45" s="13">
        <v>2958413795</v>
      </c>
      <c r="H45" s="13">
        <v>1806037550</v>
      </c>
      <c r="I45" s="13">
        <v>6594187455</v>
      </c>
      <c r="J45" s="13">
        <v>9277985730</v>
      </c>
      <c r="K45" s="13">
        <v>2213729135</v>
      </c>
      <c r="L45" s="13">
        <f>MAX(D45:K45)</f>
        <v>9277985730</v>
      </c>
      <c r="M45" s="14">
        <f>B43/L45</f>
        <v>1.0778201531034257</v>
      </c>
    </row>
    <row r="46" spans="1:13" ht="15" thickTop="1" x14ac:dyDescent="0.3">
      <c r="A46" s="4" t="s">
        <v>335</v>
      </c>
      <c r="B46" s="5">
        <v>1</v>
      </c>
      <c r="C46" s="5" t="s">
        <v>427</v>
      </c>
      <c r="D46" s="5" t="s">
        <v>420</v>
      </c>
      <c r="E46" s="5" t="s">
        <v>418</v>
      </c>
      <c r="F46" s="5" t="s">
        <v>418</v>
      </c>
      <c r="G46" s="5" t="s">
        <v>418</v>
      </c>
      <c r="H46" s="5" t="s">
        <v>418</v>
      </c>
      <c r="I46" s="5" t="s">
        <v>418</v>
      </c>
      <c r="J46" s="5" t="s">
        <v>418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34528</v>
      </c>
      <c r="E48" s="10">
        <v>121697</v>
      </c>
      <c r="F48" s="10">
        <v>122633</v>
      </c>
      <c r="G48" s="10">
        <v>34253</v>
      </c>
      <c r="H48" s="10">
        <v>33552</v>
      </c>
      <c r="I48" s="10">
        <v>121104</v>
      </c>
      <c r="J48" s="10">
        <v>120997</v>
      </c>
      <c r="K48" s="10">
        <v>33866</v>
      </c>
      <c r="L48" s="10">
        <f>SUM(D48:K48)</f>
        <v>622630</v>
      </c>
      <c r="M48" s="11"/>
    </row>
    <row r="49" spans="1:13" ht="15" thickBot="1" x14ac:dyDescent="0.35">
      <c r="A49" s="12"/>
      <c r="B49" s="13"/>
      <c r="C49" s="13" t="s">
        <v>3</v>
      </c>
      <c r="D49" s="13">
        <v>1505336450</v>
      </c>
      <c r="E49" s="13">
        <v>5811742155</v>
      </c>
      <c r="F49" s="13">
        <v>6962845110</v>
      </c>
      <c r="G49" s="13">
        <v>1258993955</v>
      </c>
      <c r="H49" s="13">
        <v>1277082494</v>
      </c>
      <c r="I49" s="13">
        <v>9075466215</v>
      </c>
      <c r="J49" s="13">
        <v>4861460370</v>
      </c>
      <c r="K49" s="13">
        <v>1856156495</v>
      </c>
      <c r="L49" s="13">
        <f>MAX(D49:K49)</f>
        <v>9075466215</v>
      </c>
      <c r="M49" s="14">
        <f>B47/L49</f>
        <v>1.1018717675872038</v>
      </c>
    </row>
    <row r="50" spans="1:13" ht="15" thickTop="1" x14ac:dyDescent="0.3">
      <c r="A50" s="4" t="s">
        <v>336</v>
      </c>
      <c r="B50" s="5">
        <v>1</v>
      </c>
      <c r="C50" s="5" t="s">
        <v>427</v>
      </c>
      <c r="D50" s="5" t="s">
        <v>420</v>
      </c>
      <c r="E50" s="5" t="s">
        <v>418</v>
      </c>
      <c r="F50" s="5" t="s">
        <v>418</v>
      </c>
      <c r="G50" s="5" t="s">
        <v>418</v>
      </c>
      <c r="H50" s="5" t="s">
        <v>418</v>
      </c>
      <c r="I50" s="5" t="s">
        <v>418</v>
      </c>
      <c r="J50" s="5" t="s">
        <v>418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499323</v>
      </c>
      <c r="E52" s="10">
        <v>1785671</v>
      </c>
      <c r="F52" s="10">
        <v>1776087</v>
      </c>
      <c r="G52" s="10">
        <v>485014</v>
      </c>
      <c r="H52" s="10">
        <v>483972</v>
      </c>
      <c r="I52" s="10">
        <v>1775049</v>
      </c>
      <c r="J52" s="10">
        <v>1754464</v>
      </c>
      <c r="K52" s="10">
        <v>483533</v>
      </c>
      <c r="L52" s="10">
        <f>SUM(D52:K52)</f>
        <v>9043113</v>
      </c>
      <c r="M52" s="11"/>
    </row>
    <row r="53" spans="1:13" ht="15" thickBot="1" x14ac:dyDescent="0.35">
      <c r="A53" s="12"/>
      <c r="B53" s="13"/>
      <c r="C53" s="13" t="s">
        <v>3</v>
      </c>
      <c r="D53" s="13">
        <v>9992379770</v>
      </c>
      <c r="E53" s="13">
        <v>9999924435</v>
      </c>
      <c r="F53" s="13">
        <v>9999510270</v>
      </c>
      <c r="G53" s="13">
        <v>9944265635</v>
      </c>
      <c r="H53" s="13">
        <v>9935626670</v>
      </c>
      <c r="I53" s="13">
        <v>9999351135</v>
      </c>
      <c r="J53" s="13">
        <v>9999474762</v>
      </c>
      <c r="K53" s="13">
        <v>9945141887</v>
      </c>
      <c r="L53" s="13">
        <f>MAX(D53:K53)</f>
        <v>9999924435</v>
      </c>
      <c r="M53" s="14">
        <f>B51/L53</f>
        <v>1.0000075565571012</v>
      </c>
    </row>
    <row r="54" spans="1:13" ht="15" thickTop="1" x14ac:dyDescent="0.3">
      <c r="A54" s="4" t="s">
        <v>339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5"/>
      <c r="L54" s="5"/>
      <c r="M54" s="6"/>
    </row>
    <row r="55" spans="1:13" x14ac:dyDescent="0.3">
      <c r="A55" s="7"/>
      <c r="C55" s="1" t="s">
        <v>428</v>
      </c>
      <c r="M55" s="8"/>
    </row>
    <row r="56" spans="1:13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/>
      <c r="K56" s="10"/>
      <c r="L56" s="10">
        <f>SUM(D56:K56)</f>
        <v>0</v>
      </c>
      <c r="M56" s="11"/>
    </row>
    <row r="57" spans="1:13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/>
      <c r="K57" s="13"/>
      <c r="L57" s="13">
        <f>MAX(D57:K57)</f>
        <v>0</v>
      </c>
      <c r="M57" s="14" t="e">
        <f>B55/L57</f>
        <v>#DIV/0!</v>
      </c>
    </row>
    <row r="58" spans="1:13" ht="15" thickTop="1" x14ac:dyDescent="0.3">
      <c r="A58" s="4" t="s">
        <v>340</v>
      </c>
      <c r="B58" s="5">
        <v>1</v>
      </c>
      <c r="C58" s="5" t="s">
        <v>427</v>
      </c>
      <c r="D58" s="5" t="s">
        <v>420</v>
      </c>
      <c r="E58" s="5" t="s">
        <v>418</v>
      </c>
      <c r="F58" s="5" t="s">
        <v>418</v>
      </c>
      <c r="G58" s="5" t="s">
        <v>418</v>
      </c>
      <c r="H58" s="5" t="s">
        <v>418</v>
      </c>
      <c r="I58" s="5" t="s">
        <v>418</v>
      </c>
      <c r="J58" s="5" t="s">
        <v>418</v>
      </c>
      <c r="K58" s="5"/>
      <c r="L58" s="5"/>
      <c r="M58" s="6"/>
    </row>
    <row r="59" spans="1:13" x14ac:dyDescent="0.3">
      <c r="A59" s="7"/>
      <c r="B59" s="1">
        <f>10^10</f>
        <v>10000000000</v>
      </c>
      <c r="C59" s="1" t="s">
        <v>428</v>
      </c>
      <c r="D59" s="1" t="s">
        <v>420</v>
      </c>
      <c r="E59" s="1" t="s">
        <v>418</v>
      </c>
      <c r="F59" s="1" t="s">
        <v>418</v>
      </c>
      <c r="G59" s="1" t="s">
        <v>418</v>
      </c>
      <c r="H59" s="1" t="s">
        <v>418</v>
      </c>
      <c r="I59" s="1" t="s">
        <v>418</v>
      </c>
      <c r="J59" s="1" t="s">
        <v>418</v>
      </c>
      <c r="M59" s="8"/>
    </row>
    <row r="60" spans="1:13" x14ac:dyDescent="0.3">
      <c r="A60" s="9"/>
      <c r="B60" s="10"/>
      <c r="C60" s="10" t="s">
        <v>2</v>
      </c>
      <c r="D60" s="10">
        <v>62003</v>
      </c>
      <c r="E60" s="10">
        <v>224456</v>
      </c>
      <c r="F60" s="10">
        <v>221552</v>
      </c>
      <c r="G60" s="10">
        <v>61168</v>
      </c>
      <c r="H60" s="10">
        <v>61565</v>
      </c>
      <c r="I60" s="10">
        <v>220908</v>
      </c>
      <c r="J60" s="10">
        <v>222305</v>
      </c>
      <c r="K60" s="10">
        <v>63607</v>
      </c>
      <c r="L60" s="10">
        <f>SUM(D60:K60)</f>
        <v>1137564</v>
      </c>
      <c r="M60" s="11"/>
    </row>
    <row r="61" spans="1:13" ht="15" thickBot="1" x14ac:dyDescent="0.35">
      <c r="A61" s="12"/>
      <c r="B61" s="13"/>
      <c r="C61" s="13" t="s">
        <v>3</v>
      </c>
      <c r="D61" s="13">
        <v>2593185890</v>
      </c>
      <c r="E61" s="13">
        <v>9663752403</v>
      </c>
      <c r="F61" s="13">
        <v>8996370630</v>
      </c>
      <c r="G61" s="13">
        <v>1912140035</v>
      </c>
      <c r="H61" s="13">
        <v>2880155990</v>
      </c>
      <c r="I61" s="13">
        <v>8122476735</v>
      </c>
      <c r="J61" s="13">
        <v>7960466274</v>
      </c>
      <c r="K61" s="13">
        <v>2591209751</v>
      </c>
      <c r="L61" s="13">
        <f>MAX(D61:K61)</f>
        <v>9663752403</v>
      </c>
      <c r="M61" s="14">
        <f>B59/L61</f>
        <v>1.034794723931008</v>
      </c>
    </row>
    <row r="62" spans="1:13" ht="15" thickTop="1" x14ac:dyDescent="0.3">
      <c r="A62" s="4" t="s">
        <v>341</v>
      </c>
      <c r="B62" s="5">
        <v>1</v>
      </c>
      <c r="C62" s="5" t="s">
        <v>427</v>
      </c>
      <c r="D62" s="5" t="s">
        <v>420</v>
      </c>
      <c r="E62" s="5" t="s">
        <v>418</v>
      </c>
      <c r="F62" s="5" t="s">
        <v>418</v>
      </c>
      <c r="G62" s="5" t="s">
        <v>418</v>
      </c>
      <c r="H62" s="5" t="s">
        <v>418</v>
      </c>
      <c r="I62" s="5" t="s">
        <v>418</v>
      </c>
      <c r="J62" s="5" t="s">
        <v>418</v>
      </c>
      <c r="K62" s="5"/>
      <c r="L62" s="5"/>
      <c r="M62" s="6"/>
    </row>
    <row r="63" spans="1:13" x14ac:dyDescent="0.3">
      <c r="A63" s="7"/>
      <c r="B63" s="1">
        <f>10^10</f>
        <v>10000000000</v>
      </c>
      <c r="C63" s="1" t="s">
        <v>428</v>
      </c>
      <c r="D63" s="1" t="s">
        <v>420</v>
      </c>
      <c r="E63" s="1" t="s">
        <v>418</v>
      </c>
      <c r="F63" s="1" t="s">
        <v>418</v>
      </c>
      <c r="G63" s="1" t="s">
        <v>418</v>
      </c>
      <c r="H63" s="1" t="s">
        <v>418</v>
      </c>
      <c r="I63" s="1" t="s">
        <v>418</v>
      </c>
      <c r="J63" s="1" t="s">
        <v>418</v>
      </c>
      <c r="M63" s="8"/>
    </row>
    <row r="64" spans="1:13" x14ac:dyDescent="0.3">
      <c r="A64" s="9"/>
      <c r="B64" s="10"/>
      <c r="C64" s="10" t="s">
        <v>2</v>
      </c>
      <c r="D64" s="10">
        <v>56590</v>
      </c>
      <c r="E64" s="10">
        <v>200578</v>
      </c>
      <c r="F64" s="10">
        <v>205499</v>
      </c>
      <c r="G64" s="10">
        <v>55333</v>
      </c>
      <c r="H64" s="10">
        <v>56266</v>
      </c>
      <c r="I64" s="10">
        <v>202124</v>
      </c>
      <c r="J64" s="10">
        <v>203144</v>
      </c>
      <c r="K64" s="10">
        <v>57844</v>
      </c>
      <c r="L64" s="10">
        <f>SUM(D64:K64)</f>
        <v>1037378</v>
      </c>
      <c r="M64" s="11"/>
    </row>
    <row r="65" spans="1:13" ht="15" thickBot="1" x14ac:dyDescent="0.35">
      <c r="A65" s="12"/>
      <c r="B65" s="13"/>
      <c r="C65" s="13" t="s">
        <v>3</v>
      </c>
      <c r="D65" s="13">
        <v>1623887330</v>
      </c>
      <c r="E65" s="13">
        <v>7425232035</v>
      </c>
      <c r="F65" s="13">
        <v>7964241870</v>
      </c>
      <c r="G65" s="13">
        <v>2395384667</v>
      </c>
      <c r="H65" s="13">
        <v>2413216550</v>
      </c>
      <c r="I65" s="13">
        <v>9327886815</v>
      </c>
      <c r="J65" s="13">
        <v>8364702690</v>
      </c>
      <c r="K65" s="13">
        <v>1535647535</v>
      </c>
      <c r="L65" s="13">
        <f>MAX(D65:K65)</f>
        <v>9327886815</v>
      </c>
      <c r="M65" s="14">
        <f>B63/L65</f>
        <v>1.0720541745767314</v>
      </c>
    </row>
    <row r="66" spans="1:13" ht="15" thickTop="1" x14ac:dyDescent="0.3">
      <c r="A66" s="4" t="s">
        <v>342</v>
      </c>
      <c r="B66" s="5">
        <v>1</v>
      </c>
      <c r="C66" s="5" t="s">
        <v>427</v>
      </c>
      <c r="D66" s="5" t="s">
        <v>420</v>
      </c>
      <c r="E66" s="5" t="s">
        <v>418</v>
      </c>
      <c r="F66" s="5" t="s">
        <v>418</v>
      </c>
      <c r="G66" s="5" t="s">
        <v>418</v>
      </c>
      <c r="H66" s="5" t="s">
        <v>418</v>
      </c>
      <c r="I66" s="5" t="s">
        <v>418</v>
      </c>
      <c r="J66" s="5" t="s">
        <v>418</v>
      </c>
      <c r="K66" s="5"/>
      <c r="L66" s="5"/>
      <c r="M66" s="6"/>
    </row>
    <row r="67" spans="1:13" x14ac:dyDescent="0.3">
      <c r="A67" s="7"/>
      <c r="B67" s="1">
        <f>10^10</f>
        <v>10000000000</v>
      </c>
      <c r="C67" s="1" t="s">
        <v>428</v>
      </c>
      <c r="D67" s="1" t="s">
        <v>420</v>
      </c>
      <c r="E67" s="1" t="s">
        <v>418</v>
      </c>
      <c r="F67" s="1" t="s">
        <v>418</v>
      </c>
      <c r="G67" s="1" t="s">
        <v>418</v>
      </c>
      <c r="H67" s="1" t="s">
        <v>418</v>
      </c>
      <c r="I67" s="1" t="s">
        <v>418</v>
      </c>
      <c r="J67" s="1" t="s">
        <v>418</v>
      </c>
      <c r="M67" s="8"/>
    </row>
    <row r="68" spans="1:13" x14ac:dyDescent="0.3">
      <c r="A68" s="9"/>
      <c r="B68" s="10"/>
      <c r="C68" s="10" t="s">
        <v>2</v>
      </c>
      <c r="D68" s="10">
        <v>62041</v>
      </c>
      <c r="E68" s="10">
        <v>219006</v>
      </c>
      <c r="F68" s="10">
        <v>219311</v>
      </c>
      <c r="G68" s="10">
        <v>62444</v>
      </c>
      <c r="H68" s="10">
        <v>62182</v>
      </c>
      <c r="I68" s="10">
        <v>219314</v>
      </c>
      <c r="J68" s="10">
        <v>222113</v>
      </c>
      <c r="K68" s="10">
        <v>64802</v>
      </c>
      <c r="L68" s="10">
        <f>SUM(D68:K68)</f>
        <v>1131213</v>
      </c>
      <c r="M68" s="11"/>
    </row>
    <row r="69" spans="1:13" ht="15" thickBot="1" x14ac:dyDescent="0.35">
      <c r="A69" s="12"/>
      <c r="B69" s="13"/>
      <c r="C69" s="13" t="s">
        <v>3</v>
      </c>
      <c r="D69" s="13">
        <v>2357561810</v>
      </c>
      <c r="E69" s="13">
        <v>7967013795</v>
      </c>
      <c r="F69" s="13">
        <v>8882014830</v>
      </c>
      <c r="G69" s="13">
        <v>2706345755</v>
      </c>
      <c r="H69" s="13">
        <v>1762879430</v>
      </c>
      <c r="I69" s="13">
        <v>8409994335</v>
      </c>
      <c r="J69" s="13">
        <v>9678573570</v>
      </c>
      <c r="K69" s="13">
        <v>2769778271</v>
      </c>
      <c r="L69" s="13">
        <f>MAX(D69:K69)</f>
        <v>9678573570</v>
      </c>
      <c r="M69" s="14">
        <f>B67/L69</f>
        <v>1.0332101035008199</v>
      </c>
    </row>
    <row r="70" spans="1:13" ht="15" thickTop="1" x14ac:dyDescent="0.3">
      <c r="A70" s="4" t="s">
        <v>343</v>
      </c>
      <c r="B70" s="5">
        <v>1</v>
      </c>
      <c r="C70" s="5" t="s">
        <v>427</v>
      </c>
      <c r="D70" s="5" t="s">
        <v>420</v>
      </c>
      <c r="E70" s="5" t="s">
        <v>418</v>
      </c>
      <c r="F70" s="5" t="s">
        <v>418</v>
      </c>
      <c r="G70" s="5" t="s">
        <v>418</v>
      </c>
      <c r="H70" s="5" t="s">
        <v>418</v>
      </c>
      <c r="I70" s="5" t="s">
        <v>418</v>
      </c>
      <c r="J70" s="5" t="s">
        <v>418</v>
      </c>
      <c r="K70" s="5"/>
      <c r="L70" s="5"/>
      <c r="M70" s="6"/>
    </row>
    <row r="71" spans="1:13" x14ac:dyDescent="0.3">
      <c r="A71" s="7"/>
      <c r="B71" s="1">
        <f>10^10</f>
        <v>10000000000</v>
      </c>
      <c r="C71" s="1" t="s">
        <v>428</v>
      </c>
      <c r="D71" s="1" t="s">
        <v>420</v>
      </c>
      <c r="E71" s="1" t="s">
        <v>418</v>
      </c>
      <c r="F71" s="1" t="s">
        <v>418</v>
      </c>
      <c r="G71" s="1" t="s">
        <v>418</v>
      </c>
      <c r="H71" s="1" t="s">
        <v>418</v>
      </c>
      <c r="I71" s="1" t="s">
        <v>418</v>
      </c>
      <c r="J71" s="1" t="s">
        <v>418</v>
      </c>
      <c r="M71" s="8"/>
    </row>
    <row r="72" spans="1:13" x14ac:dyDescent="0.3">
      <c r="A72" s="9"/>
      <c r="B72" s="10"/>
      <c r="C72" s="10" t="s">
        <v>2</v>
      </c>
      <c r="D72" s="10">
        <v>57284</v>
      </c>
      <c r="E72" s="10">
        <v>204633</v>
      </c>
      <c r="F72" s="10">
        <v>203739</v>
      </c>
      <c r="G72" s="10">
        <v>55829</v>
      </c>
      <c r="H72" s="10">
        <v>56600</v>
      </c>
      <c r="I72" s="10">
        <v>201237</v>
      </c>
      <c r="J72" s="10">
        <v>203761</v>
      </c>
      <c r="K72" s="10">
        <v>58942</v>
      </c>
      <c r="L72" s="10">
        <f>SUM(D72:K72)</f>
        <v>1042025</v>
      </c>
      <c r="M72" s="11"/>
    </row>
    <row r="73" spans="1:13" ht="15" thickBot="1" x14ac:dyDescent="0.35">
      <c r="A73" s="12"/>
      <c r="B73" s="13"/>
      <c r="C73" s="13" t="s">
        <v>3</v>
      </c>
      <c r="D73" s="13">
        <v>2180114570</v>
      </c>
      <c r="E73" s="13">
        <v>9218935515</v>
      </c>
      <c r="F73" s="13">
        <v>7050632598</v>
      </c>
      <c r="G73" s="13">
        <v>1783240355</v>
      </c>
      <c r="H73" s="13">
        <v>2022119942</v>
      </c>
      <c r="I73" s="13">
        <v>8582043615</v>
      </c>
      <c r="J73" s="13">
        <v>7517243130</v>
      </c>
      <c r="K73" s="13">
        <v>3338181815</v>
      </c>
      <c r="L73" s="13">
        <f>MAX(D73:K73)</f>
        <v>9218935515</v>
      </c>
      <c r="M73" s="14">
        <f>B71/L73</f>
        <v>1.0847239340951178</v>
      </c>
    </row>
    <row r="74" spans="1:13" ht="15" thickTop="1" x14ac:dyDescent="0.3">
      <c r="A74" s="4" t="s">
        <v>344</v>
      </c>
      <c r="B74" s="5">
        <v>1</v>
      </c>
      <c r="C74" s="5" t="s">
        <v>427</v>
      </c>
      <c r="D74" s="5" t="s">
        <v>420</v>
      </c>
      <c r="E74" s="5" t="s">
        <v>418</v>
      </c>
      <c r="F74" s="5" t="s">
        <v>418</v>
      </c>
      <c r="G74" s="5" t="s">
        <v>418</v>
      </c>
      <c r="H74" s="5" t="s">
        <v>418</v>
      </c>
      <c r="I74" s="5" t="s">
        <v>418</v>
      </c>
      <c r="J74" s="5" t="s">
        <v>418</v>
      </c>
      <c r="K74" s="5"/>
      <c r="L74" s="5"/>
      <c r="M74" s="6"/>
    </row>
    <row r="75" spans="1:13" x14ac:dyDescent="0.3">
      <c r="A75" s="7"/>
      <c r="B75" s="1">
        <f>10^10</f>
        <v>10000000000</v>
      </c>
      <c r="C75" s="1" t="s">
        <v>428</v>
      </c>
      <c r="D75" s="1" t="s">
        <v>420</v>
      </c>
      <c r="E75" s="1" t="s">
        <v>418</v>
      </c>
      <c r="F75" s="1" t="s">
        <v>418</v>
      </c>
      <c r="G75" s="1" t="s">
        <v>418</v>
      </c>
      <c r="H75" s="1" t="s">
        <v>418</v>
      </c>
      <c r="I75" s="1" t="s">
        <v>418</v>
      </c>
      <c r="J75" s="1" t="s">
        <v>418</v>
      </c>
      <c r="M75" s="8"/>
    </row>
    <row r="76" spans="1:13" x14ac:dyDescent="0.3">
      <c r="A76" s="9"/>
      <c r="B76" s="10"/>
      <c r="C76" s="10" t="s">
        <v>2</v>
      </c>
      <c r="D76" s="10">
        <v>1524872</v>
      </c>
      <c r="E76" s="10">
        <v>5469547</v>
      </c>
      <c r="F76" s="10">
        <v>5420487</v>
      </c>
      <c r="G76" s="10">
        <v>1527302</v>
      </c>
      <c r="H76" s="10">
        <v>1524373</v>
      </c>
      <c r="I76" s="10">
        <v>5417581</v>
      </c>
      <c r="J76" s="10">
        <v>5417948</v>
      </c>
      <c r="K76" s="10">
        <v>1550311</v>
      </c>
      <c r="L76" s="10">
        <f>SUM(D76:K76)</f>
        <v>27852421</v>
      </c>
      <c r="M76" s="11"/>
    </row>
    <row r="77" spans="1:13" ht="15" thickBot="1" x14ac:dyDescent="0.35">
      <c r="A77" s="12"/>
      <c r="B77" s="13"/>
      <c r="C77" s="13" t="s">
        <v>3</v>
      </c>
      <c r="D77" s="13">
        <v>9999895250</v>
      </c>
      <c r="E77" s="13">
        <v>9999994803</v>
      </c>
      <c r="F77" s="13">
        <v>9999951894</v>
      </c>
      <c r="G77" s="13">
        <v>9999269939</v>
      </c>
      <c r="H77" s="13">
        <v>9998643134</v>
      </c>
      <c r="I77" s="13">
        <v>9999987903</v>
      </c>
      <c r="J77" s="13">
        <v>9999979170</v>
      </c>
      <c r="K77" s="13">
        <v>9999195575</v>
      </c>
      <c r="L77" s="13">
        <f>MAX(D77:K77)</f>
        <v>9999994803</v>
      </c>
      <c r="M77" s="14">
        <f>B75/L77</f>
        <v>1.0000005197002702</v>
      </c>
    </row>
    <row r="78" spans="1:13" ht="15" thickTop="1" x14ac:dyDescent="0.3">
      <c r="A78" s="4" t="s">
        <v>345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347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349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351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353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354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357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360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363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364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366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367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369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371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373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375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380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381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382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383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384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386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>
      <c r="A166" s="4" t="s">
        <v>388</v>
      </c>
      <c r="B166" s="5"/>
      <c r="C166" s="5" t="s">
        <v>427</v>
      </c>
      <c r="D166" s="5"/>
      <c r="E166" s="5"/>
      <c r="F166" s="5"/>
      <c r="G166" s="5"/>
      <c r="H166" s="5"/>
      <c r="I166" s="5"/>
      <c r="J166" s="5"/>
      <c r="K166" s="5"/>
      <c r="L166" s="5"/>
      <c r="M166" s="6"/>
    </row>
    <row r="167" spans="1:13" x14ac:dyDescent="0.3">
      <c r="A167" s="7"/>
      <c r="C167" s="1" t="s">
        <v>428</v>
      </c>
      <c r="M167" s="8"/>
    </row>
    <row r="168" spans="1:13" x14ac:dyDescent="0.3">
      <c r="A168" s="9"/>
      <c r="B168" s="10"/>
      <c r="C168" s="10" t="s">
        <v>2</v>
      </c>
      <c r="D168" s="10"/>
      <c r="E168" s="10"/>
      <c r="F168" s="10"/>
      <c r="G168" s="10"/>
      <c r="H168" s="10"/>
      <c r="I168" s="10"/>
      <c r="J168" s="10"/>
      <c r="K168" s="10"/>
      <c r="L168" s="10">
        <f>SUM(D168:K168)</f>
        <v>0</v>
      </c>
      <c r="M168" s="11"/>
    </row>
    <row r="169" spans="1:13" ht="15" thickBot="1" x14ac:dyDescent="0.35">
      <c r="A169" s="12"/>
      <c r="B169" s="13"/>
      <c r="C169" s="13" t="s">
        <v>3</v>
      </c>
      <c r="D169" s="13"/>
      <c r="E169" s="13"/>
      <c r="F169" s="13"/>
      <c r="G169" s="13"/>
      <c r="H169" s="13"/>
      <c r="I169" s="13"/>
      <c r="J169" s="13"/>
      <c r="K169" s="13"/>
      <c r="L169" s="13">
        <f>MAX(D169:K169)</f>
        <v>0</v>
      </c>
      <c r="M169" s="14" t="e">
        <f>B167/L169</f>
        <v>#DIV/0!</v>
      </c>
    </row>
    <row r="170" spans="1:13" ht="15" thickTop="1" x14ac:dyDescent="0.3">
      <c r="A170" s="4" t="s">
        <v>390</v>
      </c>
      <c r="B170" s="5"/>
      <c r="C170" s="5" t="s">
        <v>427</v>
      </c>
      <c r="D170" s="5"/>
      <c r="E170" s="5"/>
      <c r="F170" s="5"/>
      <c r="G170" s="5"/>
      <c r="H170" s="5"/>
      <c r="I170" s="5"/>
      <c r="J170" s="5"/>
      <c r="K170" s="5"/>
      <c r="L170" s="5"/>
      <c r="M170" s="6"/>
    </row>
    <row r="171" spans="1:13" x14ac:dyDescent="0.3">
      <c r="A171" s="7"/>
      <c r="C171" s="1" t="s">
        <v>428</v>
      </c>
      <c r="M171" s="8"/>
    </row>
    <row r="172" spans="1:13" x14ac:dyDescent="0.3">
      <c r="A172" s="9"/>
      <c r="B172" s="10"/>
      <c r="C172" s="10" t="s">
        <v>2</v>
      </c>
      <c r="D172" s="10"/>
      <c r="E172" s="10"/>
      <c r="F172" s="10"/>
      <c r="G172" s="10"/>
      <c r="H172" s="10"/>
      <c r="I172" s="10"/>
      <c r="J172" s="10"/>
      <c r="K172" s="10"/>
      <c r="L172" s="10">
        <f>SUM(D172:K172)</f>
        <v>0</v>
      </c>
      <c r="M172" s="11"/>
    </row>
    <row r="173" spans="1:13" ht="15" thickBot="1" x14ac:dyDescent="0.35">
      <c r="A173" s="12"/>
      <c r="B173" s="13"/>
      <c r="C173" s="13" t="s">
        <v>3</v>
      </c>
      <c r="D173" s="13"/>
      <c r="E173" s="13"/>
      <c r="F173" s="13"/>
      <c r="G173" s="13"/>
      <c r="H173" s="13"/>
      <c r="I173" s="13"/>
      <c r="J173" s="13"/>
      <c r="K173" s="13"/>
      <c r="L173" s="13">
        <f>MAX(D173:K173)</f>
        <v>0</v>
      </c>
      <c r="M173" s="14" t="e">
        <f>B171/L173</f>
        <v>#DIV/0!</v>
      </c>
    </row>
    <row r="174" spans="1:13" ht="15" thickTop="1" x14ac:dyDescent="0.3">
      <c r="A174" s="4" t="s">
        <v>393</v>
      </c>
      <c r="B174" s="5"/>
      <c r="C174" s="5" t="s">
        <v>427</v>
      </c>
      <c r="D174" s="5"/>
      <c r="E174" s="5"/>
      <c r="F174" s="5"/>
      <c r="G174" s="5"/>
      <c r="H174" s="5"/>
      <c r="I174" s="5"/>
      <c r="J174" s="5"/>
      <c r="K174" s="5"/>
      <c r="L174" s="5"/>
      <c r="M174" s="6"/>
    </row>
    <row r="175" spans="1:13" x14ac:dyDescent="0.3">
      <c r="A175" s="7"/>
      <c r="C175" s="1" t="s">
        <v>428</v>
      </c>
      <c r="M175" s="8"/>
    </row>
    <row r="176" spans="1:13" x14ac:dyDescent="0.3">
      <c r="A176" s="9"/>
      <c r="B176" s="10"/>
      <c r="C176" s="10" t="s">
        <v>2</v>
      </c>
      <c r="D176" s="10"/>
      <c r="E176" s="10"/>
      <c r="F176" s="10"/>
      <c r="G176" s="10"/>
      <c r="H176" s="10"/>
      <c r="I176" s="10"/>
      <c r="J176" s="10"/>
      <c r="K176" s="10"/>
      <c r="L176" s="10">
        <f>SUM(D176:K176)</f>
        <v>0</v>
      </c>
      <c r="M176" s="11"/>
    </row>
    <row r="177" spans="1:13" ht="15" thickBot="1" x14ac:dyDescent="0.35">
      <c r="A177" s="12"/>
      <c r="B177" s="13"/>
      <c r="C177" s="13" t="s">
        <v>3</v>
      </c>
      <c r="D177" s="13"/>
      <c r="E177" s="13"/>
      <c r="F177" s="13"/>
      <c r="G177" s="13"/>
      <c r="H177" s="13"/>
      <c r="I177" s="13"/>
      <c r="J177" s="13"/>
      <c r="K177" s="13"/>
      <c r="L177" s="13">
        <f>MAX(D177:K177)</f>
        <v>0</v>
      </c>
      <c r="M177" s="14" t="e">
        <f>B175/L177</f>
        <v>#DIV/0!</v>
      </c>
    </row>
    <row r="178" spans="1:13" ht="15" thickTop="1" x14ac:dyDescent="0.3">
      <c r="A178" s="4" t="s">
        <v>394</v>
      </c>
      <c r="B178" s="5"/>
      <c r="C178" s="5" t="s">
        <v>427</v>
      </c>
      <c r="D178" s="5"/>
      <c r="E178" s="5"/>
      <c r="F178" s="5"/>
      <c r="G178" s="5"/>
      <c r="H178" s="5"/>
      <c r="I178" s="5"/>
      <c r="J178" s="5"/>
      <c r="K178" s="5"/>
      <c r="L178" s="5"/>
      <c r="M178" s="6"/>
    </row>
    <row r="179" spans="1:13" x14ac:dyDescent="0.3">
      <c r="A179" s="7"/>
      <c r="C179" s="1" t="s">
        <v>428</v>
      </c>
      <c r="M179" s="8"/>
    </row>
    <row r="180" spans="1:13" x14ac:dyDescent="0.3">
      <c r="A180" s="9"/>
      <c r="B180" s="10"/>
      <c r="C180" s="10" t="s">
        <v>2</v>
      </c>
      <c r="D180" s="10"/>
      <c r="E180" s="10"/>
      <c r="F180" s="10"/>
      <c r="G180" s="10"/>
      <c r="H180" s="10"/>
      <c r="I180" s="10"/>
      <c r="J180" s="10"/>
      <c r="K180" s="10"/>
      <c r="L180" s="10">
        <f>SUM(D180:K180)</f>
        <v>0</v>
      </c>
      <c r="M180" s="11"/>
    </row>
    <row r="181" spans="1:13" ht="15" thickBot="1" x14ac:dyDescent="0.35">
      <c r="A181" s="12"/>
      <c r="B181" s="13"/>
      <c r="C181" s="13" t="s">
        <v>3</v>
      </c>
      <c r="D181" s="13"/>
      <c r="E181" s="13"/>
      <c r="F181" s="13"/>
      <c r="G181" s="13"/>
      <c r="H181" s="13"/>
      <c r="I181" s="13"/>
      <c r="J181" s="13"/>
      <c r="K181" s="13"/>
      <c r="L181" s="13">
        <f>MAX(D181:K181)</f>
        <v>0</v>
      </c>
      <c r="M181" s="14" t="e">
        <f>B179/L181</f>
        <v>#DIV/0!</v>
      </c>
    </row>
    <row r="182" spans="1:13" ht="15" thickTop="1" x14ac:dyDescent="0.3">
      <c r="A182" s="4" t="s">
        <v>395</v>
      </c>
      <c r="B182" s="5"/>
      <c r="C182" s="5" t="s">
        <v>427</v>
      </c>
      <c r="D182" s="5"/>
      <c r="E182" s="5"/>
      <c r="F182" s="5"/>
      <c r="G182" s="5"/>
      <c r="H182" s="5"/>
      <c r="I182" s="5"/>
      <c r="J182" s="5"/>
      <c r="K182" s="5"/>
      <c r="L182" s="5"/>
      <c r="M182" s="6"/>
    </row>
    <row r="183" spans="1:13" x14ac:dyDescent="0.3">
      <c r="A183" s="7"/>
      <c r="C183" s="1" t="s">
        <v>428</v>
      </c>
      <c r="M183" s="8"/>
    </row>
    <row r="184" spans="1:13" x14ac:dyDescent="0.3">
      <c r="A184" s="9"/>
      <c r="B184" s="10"/>
      <c r="C184" s="10" t="s">
        <v>2</v>
      </c>
      <c r="D184" s="10"/>
      <c r="E184" s="10"/>
      <c r="F184" s="10"/>
      <c r="G184" s="10"/>
      <c r="H184" s="10"/>
      <c r="I184" s="10"/>
      <c r="J184" s="10"/>
      <c r="K184" s="10"/>
      <c r="L184" s="10">
        <f>SUM(D184:K184)</f>
        <v>0</v>
      </c>
      <c r="M184" s="11"/>
    </row>
    <row r="185" spans="1:13" ht="15" thickBot="1" x14ac:dyDescent="0.35">
      <c r="A185" s="12"/>
      <c r="B185" s="13"/>
      <c r="C185" s="13" t="s">
        <v>3</v>
      </c>
      <c r="D185" s="13"/>
      <c r="E185" s="13"/>
      <c r="F185" s="13"/>
      <c r="G185" s="13"/>
      <c r="H185" s="13"/>
      <c r="I185" s="13"/>
      <c r="J185" s="13"/>
      <c r="K185" s="13"/>
      <c r="L185" s="13">
        <f>MAX(D185:K185)</f>
        <v>0</v>
      </c>
      <c r="M185" s="14" t="e">
        <f>B183/L185</f>
        <v>#DIV/0!</v>
      </c>
    </row>
    <row r="186" spans="1:13" ht="15" thickTop="1" x14ac:dyDescent="0.3">
      <c r="A186" s="4" t="s">
        <v>397</v>
      </c>
      <c r="B186" s="5"/>
      <c r="C186" s="5" t="s">
        <v>427</v>
      </c>
      <c r="D186" s="5"/>
      <c r="E186" s="5"/>
      <c r="F186" s="5"/>
      <c r="G186" s="5"/>
      <c r="H186" s="5"/>
      <c r="I186" s="5"/>
      <c r="J186" s="5"/>
      <c r="K186" s="5"/>
      <c r="L186" s="5"/>
      <c r="M186" s="6"/>
    </row>
    <row r="187" spans="1:13" x14ac:dyDescent="0.3">
      <c r="A187" s="7"/>
      <c r="C187" s="1" t="s">
        <v>428</v>
      </c>
      <c r="M187" s="8"/>
    </row>
    <row r="188" spans="1:13" x14ac:dyDescent="0.3">
      <c r="A188" s="9"/>
      <c r="B188" s="10"/>
      <c r="C188" s="10" t="s">
        <v>2</v>
      </c>
      <c r="D188" s="10"/>
      <c r="E188" s="10"/>
      <c r="F188" s="10"/>
      <c r="G188" s="10"/>
      <c r="H188" s="10"/>
      <c r="I188" s="10"/>
      <c r="J188" s="10"/>
      <c r="K188" s="10"/>
      <c r="L188" s="10">
        <f>SUM(D188:K188)</f>
        <v>0</v>
      </c>
      <c r="M188" s="11"/>
    </row>
    <row r="189" spans="1:13" ht="15" thickBot="1" x14ac:dyDescent="0.35">
      <c r="A189" s="12"/>
      <c r="B189" s="13"/>
      <c r="C189" s="13" t="s">
        <v>3</v>
      </c>
      <c r="D189" s="13"/>
      <c r="E189" s="13"/>
      <c r="F189" s="13"/>
      <c r="G189" s="13"/>
      <c r="H189" s="13"/>
      <c r="I189" s="13"/>
      <c r="J189" s="13"/>
      <c r="K189" s="13"/>
      <c r="L189" s="13">
        <f>MAX(D189:K189)</f>
        <v>0</v>
      </c>
      <c r="M189" s="14" t="e">
        <f>B187/L189</f>
        <v>#DIV/0!</v>
      </c>
    </row>
    <row r="190" spans="1:13" ht="15" thickTop="1" x14ac:dyDescent="0.3">
      <c r="A190" s="4" t="s">
        <v>400</v>
      </c>
      <c r="B190" s="5"/>
      <c r="C190" s="5" t="s">
        <v>427</v>
      </c>
      <c r="D190" s="5"/>
      <c r="E190" s="5"/>
      <c r="F190" s="5"/>
      <c r="G190" s="5"/>
      <c r="H190" s="5"/>
      <c r="I190" s="5"/>
      <c r="J190" s="5"/>
      <c r="K190" s="5"/>
      <c r="L190" s="5"/>
      <c r="M190" s="6"/>
    </row>
    <row r="191" spans="1:13" x14ac:dyDescent="0.3">
      <c r="A191" s="7"/>
      <c r="C191" s="1" t="s">
        <v>428</v>
      </c>
      <c r="M191" s="8"/>
    </row>
    <row r="192" spans="1:13" x14ac:dyDescent="0.3">
      <c r="A192" s="9"/>
      <c r="B192" s="10"/>
      <c r="C192" s="10" t="s">
        <v>2</v>
      </c>
      <c r="D192" s="10"/>
      <c r="E192" s="10"/>
      <c r="F192" s="10"/>
      <c r="G192" s="10"/>
      <c r="H192" s="10"/>
      <c r="I192" s="10"/>
      <c r="J192" s="10"/>
      <c r="K192" s="10"/>
      <c r="L192" s="10">
        <f>SUM(D192:K192)</f>
        <v>0</v>
      </c>
      <c r="M192" s="11"/>
    </row>
    <row r="193" spans="1:13" ht="15" thickBot="1" x14ac:dyDescent="0.35">
      <c r="A193" s="12"/>
      <c r="B193" s="13"/>
      <c r="C193" s="13" t="s">
        <v>3</v>
      </c>
      <c r="D193" s="13"/>
      <c r="E193" s="13"/>
      <c r="F193" s="13"/>
      <c r="G193" s="13"/>
      <c r="H193" s="13"/>
      <c r="I193" s="13"/>
      <c r="J193" s="13"/>
      <c r="K193" s="13"/>
      <c r="L193" s="13">
        <f>MAX(D193:K193)</f>
        <v>0</v>
      </c>
      <c r="M193" s="14" t="e">
        <f>B191/L193</f>
        <v>#DIV/0!</v>
      </c>
    </row>
    <row r="194" spans="1:13" ht="15" thickTop="1" x14ac:dyDescent="0.3">
      <c r="A194" s="4" t="s">
        <v>402</v>
      </c>
      <c r="B194" s="5"/>
      <c r="C194" s="5" t="s">
        <v>427</v>
      </c>
      <c r="D194" s="5"/>
      <c r="E194" s="5"/>
      <c r="F194" s="5"/>
      <c r="G194" s="5"/>
      <c r="H194" s="5"/>
      <c r="I194" s="5"/>
      <c r="J194" s="5"/>
      <c r="K194" s="5"/>
      <c r="L194" s="5"/>
      <c r="M194" s="6"/>
    </row>
    <row r="195" spans="1:13" x14ac:dyDescent="0.3">
      <c r="A195" s="7"/>
      <c r="C195" s="1" t="s">
        <v>428</v>
      </c>
      <c r="M195" s="8"/>
    </row>
    <row r="196" spans="1:13" x14ac:dyDescent="0.3">
      <c r="A196" s="9"/>
      <c r="B196" s="10"/>
      <c r="C196" s="10" t="s">
        <v>2</v>
      </c>
      <c r="D196" s="10"/>
      <c r="E196" s="10"/>
      <c r="F196" s="10"/>
      <c r="G196" s="10"/>
      <c r="H196" s="10"/>
      <c r="I196" s="10"/>
      <c r="J196" s="10"/>
      <c r="K196" s="10"/>
      <c r="L196" s="10">
        <f>SUM(D196:K196)</f>
        <v>0</v>
      </c>
      <c r="M196" s="11"/>
    </row>
    <row r="197" spans="1:13" ht="15" thickBot="1" x14ac:dyDescent="0.35">
      <c r="A197" s="12"/>
      <c r="B197" s="13"/>
      <c r="C197" s="13" t="s">
        <v>3</v>
      </c>
      <c r="D197" s="13"/>
      <c r="E197" s="13"/>
      <c r="F197" s="13"/>
      <c r="G197" s="13"/>
      <c r="H197" s="13"/>
      <c r="I197" s="13"/>
      <c r="J197" s="13"/>
      <c r="K197" s="13"/>
      <c r="L197" s="13">
        <f>MAX(D197:K197)</f>
        <v>0</v>
      </c>
      <c r="M197" s="14" t="e">
        <f>B195/L197</f>
        <v>#DIV/0!</v>
      </c>
    </row>
    <row r="198" spans="1:13" ht="15" thickTop="1" x14ac:dyDescent="0.3">
      <c r="A198" s="4" t="s">
        <v>403</v>
      </c>
      <c r="B198" s="5"/>
      <c r="C198" s="5" t="s">
        <v>427</v>
      </c>
      <c r="D198" s="5"/>
      <c r="E198" s="5"/>
      <c r="F198" s="5"/>
      <c r="G198" s="5"/>
      <c r="H198" s="5"/>
      <c r="I198" s="5"/>
      <c r="J198" s="5"/>
      <c r="K198" s="5"/>
      <c r="L198" s="5"/>
      <c r="M198" s="6"/>
    </row>
    <row r="199" spans="1:13" x14ac:dyDescent="0.3">
      <c r="A199" s="7"/>
      <c r="C199" s="1" t="s">
        <v>428</v>
      </c>
      <c r="M199" s="8"/>
    </row>
    <row r="200" spans="1:13" x14ac:dyDescent="0.3">
      <c r="A200" s="9"/>
      <c r="B200" s="10"/>
      <c r="C200" s="10" t="s">
        <v>2</v>
      </c>
      <c r="D200" s="10"/>
      <c r="E200" s="10"/>
      <c r="F200" s="10"/>
      <c r="G200" s="10"/>
      <c r="H200" s="10"/>
      <c r="I200" s="10"/>
      <c r="J200" s="10"/>
      <c r="K200" s="10"/>
      <c r="L200" s="10">
        <f>SUM(D200:K200)</f>
        <v>0</v>
      </c>
      <c r="M200" s="11"/>
    </row>
    <row r="201" spans="1:13" ht="15" thickBot="1" x14ac:dyDescent="0.35">
      <c r="A201" s="12"/>
      <c r="B201" s="13"/>
      <c r="C201" s="13" t="s">
        <v>3</v>
      </c>
      <c r="D201" s="13"/>
      <c r="E201" s="13"/>
      <c r="F201" s="13"/>
      <c r="G201" s="13"/>
      <c r="H201" s="13"/>
      <c r="I201" s="13"/>
      <c r="J201" s="13"/>
      <c r="K201" s="13"/>
      <c r="L201" s="13">
        <f>MAX(D201:K201)</f>
        <v>0</v>
      </c>
      <c r="M201" s="14" t="e">
        <f>B199/L201</f>
        <v>#DIV/0!</v>
      </c>
    </row>
    <row r="202" spans="1:13" ht="15" thickTop="1" x14ac:dyDescent="0.3">
      <c r="A202" s="4" t="s">
        <v>404</v>
      </c>
      <c r="B202" s="5"/>
      <c r="C202" s="5" t="s">
        <v>427</v>
      </c>
      <c r="D202" s="5"/>
      <c r="E202" s="5"/>
      <c r="F202" s="5"/>
      <c r="G202" s="5"/>
      <c r="H202" s="5"/>
      <c r="I202" s="5"/>
      <c r="J202" s="5"/>
      <c r="K202" s="5"/>
      <c r="L202" s="5"/>
      <c r="M202" s="6"/>
    </row>
    <row r="203" spans="1:13" x14ac:dyDescent="0.3">
      <c r="A203" s="7"/>
      <c r="C203" s="1" t="s">
        <v>428</v>
      </c>
      <c r="M203" s="8"/>
    </row>
    <row r="204" spans="1:13" x14ac:dyDescent="0.3">
      <c r="A204" s="9"/>
      <c r="B204" s="10"/>
      <c r="C204" s="10" t="s">
        <v>2</v>
      </c>
      <c r="D204" s="10"/>
      <c r="E204" s="10"/>
      <c r="F204" s="10"/>
      <c r="G204" s="10"/>
      <c r="H204" s="10"/>
      <c r="I204" s="10"/>
      <c r="J204" s="10"/>
      <c r="K204" s="10"/>
      <c r="L204" s="10">
        <f>SUM(D204:K204)</f>
        <v>0</v>
      </c>
      <c r="M204" s="11"/>
    </row>
    <row r="205" spans="1:13" ht="15" thickBot="1" x14ac:dyDescent="0.35">
      <c r="A205" s="12"/>
      <c r="B205" s="13"/>
      <c r="C205" s="13" t="s">
        <v>3</v>
      </c>
      <c r="D205" s="13"/>
      <c r="E205" s="13"/>
      <c r="F205" s="13"/>
      <c r="G205" s="13"/>
      <c r="H205" s="13"/>
      <c r="I205" s="13"/>
      <c r="J205" s="13"/>
      <c r="K205" s="13"/>
      <c r="L205" s="13">
        <f>MAX(D205:K205)</f>
        <v>0</v>
      </c>
      <c r="M205" s="14" t="e">
        <f>B203/L205</f>
        <v>#DIV/0!</v>
      </c>
    </row>
    <row r="206" spans="1:13" ht="15" thickTop="1" x14ac:dyDescent="0.3">
      <c r="A206" s="4" t="s">
        <v>405</v>
      </c>
      <c r="B206" s="5"/>
      <c r="C206" s="5" t="s">
        <v>427</v>
      </c>
      <c r="D206" s="5"/>
      <c r="E206" s="5"/>
      <c r="F206" s="5"/>
      <c r="G206" s="5"/>
      <c r="H206" s="5"/>
      <c r="I206" s="5"/>
      <c r="J206" s="5"/>
      <c r="K206" s="5"/>
      <c r="L206" s="5"/>
      <c r="M206" s="6"/>
    </row>
    <row r="207" spans="1:13" x14ac:dyDescent="0.3">
      <c r="A207" s="7"/>
      <c r="C207" s="1" t="s">
        <v>428</v>
      </c>
      <c r="M207" s="8"/>
    </row>
    <row r="208" spans="1:13" x14ac:dyDescent="0.3">
      <c r="A208" s="9"/>
      <c r="B208" s="10"/>
      <c r="C208" s="10" t="s">
        <v>2</v>
      </c>
      <c r="D208" s="10"/>
      <c r="E208" s="10"/>
      <c r="F208" s="10"/>
      <c r="G208" s="10"/>
      <c r="H208" s="10"/>
      <c r="I208" s="10"/>
      <c r="J208" s="10"/>
      <c r="K208" s="10"/>
      <c r="L208" s="10">
        <f>SUM(D208:K208)</f>
        <v>0</v>
      </c>
      <c r="M208" s="11"/>
    </row>
    <row r="209" spans="1:13" ht="15" thickBot="1" x14ac:dyDescent="0.35">
      <c r="A209" s="12"/>
      <c r="B209" s="13"/>
      <c r="C209" s="13" t="s">
        <v>3</v>
      </c>
      <c r="D209" s="13"/>
      <c r="E209" s="13"/>
      <c r="F209" s="13"/>
      <c r="G209" s="13"/>
      <c r="H209" s="13"/>
      <c r="I209" s="13"/>
      <c r="J209" s="13"/>
      <c r="K209" s="13"/>
      <c r="L209" s="13">
        <f>MAX(D209:K209)</f>
        <v>0</v>
      </c>
      <c r="M209" s="14" t="e">
        <f>B207/L209</f>
        <v>#DIV/0!</v>
      </c>
    </row>
    <row r="210" spans="1:13" ht="15" thickTop="1" x14ac:dyDescent="0.3">
      <c r="A210" s="4" t="s">
        <v>406</v>
      </c>
      <c r="B210" s="5"/>
      <c r="C210" s="5" t="s">
        <v>427</v>
      </c>
      <c r="D210" s="5"/>
      <c r="E210" s="5"/>
      <c r="F210" s="5"/>
      <c r="G210" s="5"/>
      <c r="H210" s="5"/>
      <c r="I210" s="5"/>
      <c r="J210" s="5"/>
      <c r="K210" s="5"/>
      <c r="L210" s="5"/>
      <c r="M210" s="6"/>
    </row>
    <row r="211" spans="1:13" x14ac:dyDescent="0.3">
      <c r="A211" s="7"/>
      <c r="C211" s="1" t="s">
        <v>428</v>
      </c>
      <c r="M211" s="8"/>
    </row>
    <row r="212" spans="1:13" x14ac:dyDescent="0.3">
      <c r="A212" s="9"/>
      <c r="B212" s="10"/>
      <c r="C212" s="10" t="s">
        <v>2</v>
      </c>
      <c r="D212" s="10"/>
      <c r="E212" s="10"/>
      <c r="F212" s="10"/>
      <c r="G212" s="10"/>
      <c r="H212" s="10"/>
      <c r="I212" s="10"/>
      <c r="J212" s="10"/>
      <c r="K212" s="10"/>
      <c r="L212" s="10">
        <f>SUM(D212:K212)</f>
        <v>0</v>
      </c>
      <c r="M212" s="11"/>
    </row>
    <row r="213" spans="1:13" ht="15" thickBot="1" x14ac:dyDescent="0.35">
      <c r="A213" s="12"/>
      <c r="B213" s="13"/>
      <c r="C213" s="13" t="s">
        <v>3</v>
      </c>
      <c r="D213" s="13"/>
      <c r="E213" s="13"/>
      <c r="F213" s="13"/>
      <c r="G213" s="13"/>
      <c r="H213" s="13"/>
      <c r="I213" s="13"/>
      <c r="J213" s="13"/>
      <c r="K213" s="13"/>
      <c r="L213" s="13">
        <f>MAX(D213:K213)</f>
        <v>0</v>
      </c>
      <c r="M213" s="14" t="e">
        <f>B211/L213</f>
        <v>#DIV/0!</v>
      </c>
    </row>
    <row r="214" spans="1:13" ht="15" thickTop="1" x14ac:dyDescent="0.3">
      <c r="A214" s="4" t="s">
        <v>407</v>
      </c>
      <c r="B214" s="5"/>
      <c r="C214" s="5" t="s">
        <v>427</v>
      </c>
      <c r="D214" s="5"/>
      <c r="E214" s="5"/>
      <c r="F214" s="5"/>
      <c r="G214" s="5"/>
      <c r="H214" s="5"/>
      <c r="I214" s="5"/>
      <c r="J214" s="5"/>
      <c r="K214" s="5"/>
      <c r="L214" s="5"/>
      <c r="M214" s="6"/>
    </row>
    <row r="215" spans="1:13" x14ac:dyDescent="0.3">
      <c r="A215" s="7"/>
      <c r="C215" s="1" t="s">
        <v>428</v>
      </c>
      <c r="M215" s="8"/>
    </row>
    <row r="216" spans="1:13" x14ac:dyDescent="0.3">
      <c r="A216" s="9"/>
      <c r="B216" s="10"/>
      <c r="C216" s="10" t="s">
        <v>2</v>
      </c>
      <c r="D216" s="10"/>
      <c r="E216" s="10"/>
      <c r="F216" s="10"/>
      <c r="G216" s="10"/>
      <c r="H216" s="10"/>
      <c r="I216" s="10"/>
      <c r="J216" s="10"/>
      <c r="K216" s="10"/>
      <c r="L216" s="10">
        <f>SUM(D216:K216)</f>
        <v>0</v>
      </c>
      <c r="M216" s="11"/>
    </row>
    <row r="217" spans="1:13" ht="15" thickBot="1" x14ac:dyDescent="0.35">
      <c r="A217" s="12"/>
      <c r="B217" s="13"/>
      <c r="C217" s="13" t="s">
        <v>3</v>
      </c>
      <c r="D217" s="13"/>
      <c r="E217" s="13"/>
      <c r="F217" s="13"/>
      <c r="G217" s="13"/>
      <c r="H217" s="13"/>
      <c r="I217" s="13"/>
      <c r="J217" s="13"/>
      <c r="K217" s="13"/>
      <c r="L217" s="13">
        <f>MAX(D217:K217)</f>
        <v>0</v>
      </c>
      <c r="M217" s="14" t="e">
        <f>B215/L217</f>
        <v>#DIV/0!</v>
      </c>
    </row>
    <row r="218" spans="1:13" ht="15" thickTop="1" x14ac:dyDescent="0.3">
      <c r="A218" s="4" t="s">
        <v>408</v>
      </c>
      <c r="B218" s="5"/>
      <c r="C218" s="5" t="s">
        <v>427</v>
      </c>
      <c r="D218" s="5"/>
      <c r="E218" s="5"/>
      <c r="F218" s="5"/>
      <c r="G218" s="5"/>
      <c r="H218" s="5"/>
      <c r="I218" s="5"/>
      <c r="J218" s="5"/>
      <c r="K218" s="5"/>
      <c r="L218" s="5"/>
      <c r="M218" s="6"/>
    </row>
    <row r="219" spans="1:13" x14ac:dyDescent="0.3">
      <c r="A219" s="7"/>
      <c r="C219" s="1" t="s">
        <v>428</v>
      </c>
      <c r="M219" s="8"/>
    </row>
    <row r="220" spans="1:13" x14ac:dyDescent="0.3">
      <c r="A220" s="9"/>
      <c r="B220" s="10"/>
      <c r="C220" s="10" t="s">
        <v>2</v>
      </c>
      <c r="D220" s="10"/>
      <c r="E220" s="10"/>
      <c r="F220" s="10"/>
      <c r="G220" s="10"/>
      <c r="H220" s="10"/>
      <c r="I220" s="10"/>
      <c r="J220" s="10"/>
      <c r="K220" s="10"/>
      <c r="L220" s="10">
        <f>SUM(D220:K220)</f>
        <v>0</v>
      </c>
      <c r="M220" s="11"/>
    </row>
    <row r="221" spans="1:13" ht="15" thickBot="1" x14ac:dyDescent="0.35">
      <c r="A221" s="12"/>
      <c r="B221" s="13"/>
      <c r="C221" s="13" t="s">
        <v>3</v>
      </c>
      <c r="D221" s="13"/>
      <c r="E221" s="13"/>
      <c r="F221" s="13"/>
      <c r="G221" s="13"/>
      <c r="H221" s="13"/>
      <c r="I221" s="13"/>
      <c r="J221" s="13"/>
      <c r="K221" s="13"/>
      <c r="L221" s="13">
        <f>MAX(D221:K221)</f>
        <v>0</v>
      </c>
      <c r="M221" s="14" t="e">
        <f>B219/L221</f>
        <v>#DIV/0!</v>
      </c>
    </row>
    <row r="222" spans="1:13" ht="15" thickTop="1" x14ac:dyDescent="0.3">
      <c r="A222" s="4" t="s">
        <v>409</v>
      </c>
      <c r="B222" s="5"/>
      <c r="C222" s="5" t="s">
        <v>427</v>
      </c>
      <c r="D222" s="5"/>
      <c r="E222" s="5"/>
      <c r="F222" s="5"/>
      <c r="G222" s="5"/>
      <c r="H222" s="5"/>
      <c r="I222" s="5"/>
      <c r="J222" s="5"/>
      <c r="K222" s="5"/>
      <c r="L222" s="5"/>
      <c r="M222" s="6"/>
    </row>
    <row r="223" spans="1:13" x14ac:dyDescent="0.3">
      <c r="A223" s="7"/>
      <c r="C223" s="1" t="s">
        <v>428</v>
      </c>
      <c r="M223" s="8"/>
    </row>
    <row r="224" spans="1:13" x14ac:dyDescent="0.3">
      <c r="A224" s="9"/>
      <c r="B224" s="10"/>
      <c r="C224" s="10" t="s">
        <v>2</v>
      </c>
      <c r="D224" s="10"/>
      <c r="E224" s="10"/>
      <c r="F224" s="10"/>
      <c r="G224" s="10"/>
      <c r="H224" s="10"/>
      <c r="I224" s="10"/>
      <c r="J224" s="10"/>
      <c r="K224" s="10"/>
      <c r="L224" s="10">
        <f>SUM(D224:K224)</f>
        <v>0</v>
      </c>
      <c r="M224" s="11"/>
    </row>
    <row r="225" spans="1:13" ht="15" thickBot="1" x14ac:dyDescent="0.35">
      <c r="A225" s="12"/>
      <c r="B225" s="13"/>
      <c r="C225" s="13" t="s">
        <v>3</v>
      </c>
      <c r="D225" s="13"/>
      <c r="E225" s="13"/>
      <c r="F225" s="13"/>
      <c r="G225" s="13"/>
      <c r="H225" s="13"/>
      <c r="I225" s="13"/>
      <c r="J225" s="13"/>
      <c r="K225" s="13"/>
      <c r="L225" s="13">
        <f>MAX(D225:K225)</f>
        <v>0</v>
      </c>
      <c r="M225" s="14" t="e">
        <f>B223/L225</f>
        <v>#DIV/0!</v>
      </c>
    </row>
    <row r="226" spans="1:13" ht="15" thickTop="1" x14ac:dyDescent="0.3">
      <c r="A226" s="4" t="s">
        <v>410</v>
      </c>
      <c r="B226" s="5"/>
      <c r="C226" s="5" t="s">
        <v>427</v>
      </c>
      <c r="D226" s="5"/>
      <c r="E226" s="5"/>
      <c r="F226" s="5"/>
      <c r="G226" s="5"/>
      <c r="H226" s="5"/>
      <c r="I226" s="5"/>
      <c r="J226" s="5"/>
      <c r="K226" s="5"/>
      <c r="L226" s="5"/>
      <c r="M226" s="6"/>
    </row>
    <row r="227" spans="1:13" x14ac:dyDescent="0.3">
      <c r="A227" s="7"/>
      <c r="C227" s="1" t="s">
        <v>428</v>
      </c>
      <c r="M227" s="8"/>
    </row>
    <row r="228" spans="1:13" x14ac:dyDescent="0.3">
      <c r="A228" s="9"/>
      <c r="B228" s="10"/>
      <c r="C228" s="10" t="s">
        <v>2</v>
      </c>
      <c r="D228" s="10"/>
      <c r="E228" s="10"/>
      <c r="F228" s="10"/>
      <c r="G228" s="10"/>
      <c r="H228" s="10"/>
      <c r="I228" s="10"/>
      <c r="J228" s="10"/>
      <c r="K228" s="10"/>
      <c r="L228" s="10">
        <f>SUM(D228:K228)</f>
        <v>0</v>
      </c>
      <c r="M228" s="11"/>
    </row>
    <row r="229" spans="1:13" ht="15" thickBot="1" x14ac:dyDescent="0.35">
      <c r="A229" s="12"/>
      <c r="B229" s="13"/>
      <c r="C229" s="13" t="s">
        <v>3</v>
      </c>
      <c r="D229" s="13"/>
      <c r="E229" s="13"/>
      <c r="F229" s="13"/>
      <c r="G229" s="13"/>
      <c r="H229" s="13"/>
      <c r="I229" s="13"/>
      <c r="J229" s="13"/>
      <c r="K229" s="13"/>
      <c r="L229" s="13">
        <f>MAX(D229:K229)</f>
        <v>0</v>
      </c>
      <c r="M229" s="14" t="e">
        <f>B227/L229</f>
        <v>#DIV/0!</v>
      </c>
    </row>
    <row r="230" spans="1:13" ht="15" thickTop="1" x14ac:dyDescent="0.3">
      <c r="A230" s="4" t="s">
        <v>411</v>
      </c>
      <c r="B230" s="5"/>
      <c r="C230" s="5" t="s">
        <v>427</v>
      </c>
      <c r="D230" s="5"/>
      <c r="E230" s="5"/>
      <c r="F230" s="5"/>
      <c r="G230" s="5"/>
      <c r="H230" s="5"/>
      <c r="I230" s="5"/>
      <c r="J230" s="5"/>
      <c r="K230" s="5"/>
      <c r="L230" s="5"/>
      <c r="M230" s="6"/>
    </row>
    <row r="231" spans="1:13" x14ac:dyDescent="0.3">
      <c r="A231" s="7"/>
      <c r="C231" s="1" t="s">
        <v>428</v>
      </c>
      <c r="M231" s="8"/>
    </row>
    <row r="232" spans="1:13" x14ac:dyDescent="0.3">
      <c r="A232" s="9"/>
      <c r="B232" s="10"/>
      <c r="C232" s="10" t="s">
        <v>2</v>
      </c>
      <c r="D232" s="10"/>
      <c r="E232" s="10"/>
      <c r="F232" s="10"/>
      <c r="G232" s="10"/>
      <c r="H232" s="10"/>
      <c r="I232" s="10"/>
      <c r="J232" s="10"/>
      <c r="K232" s="10"/>
      <c r="L232" s="10">
        <f>SUM(D232:K232)</f>
        <v>0</v>
      </c>
      <c r="M232" s="11"/>
    </row>
    <row r="233" spans="1:13" ht="15" thickBot="1" x14ac:dyDescent="0.35">
      <c r="A233" s="12"/>
      <c r="B233" s="13"/>
      <c r="C233" s="13" t="s">
        <v>3</v>
      </c>
      <c r="D233" s="13"/>
      <c r="E233" s="13"/>
      <c r="F233" s="13"/>
      <c r="G233" s="13"/>
      <c r="H233" s="13"/>
      <c r="I233" s="13"/>
      <c r="J233" s="13"/>
      <c r="K233" s="13"/>
      <c r="L233" s="13">
        <f>MAX(D233:K233)</f>
        <v>0</v>
      </c>
      <c r="M233" s="14" t="e">
        <f>B231/L233</f>
        <v>#DIV/0!</v>
      </c>
    </row>
    <row r="234" spans="1:13" ht="15" thickTop="1" x14ac:dyDescent="0.3">
      <c r="A234" s="4" t="s">
        <v>412</v>
      </c>
      <c r="B234" s="5"/>
      <c r="C234" s="5" t="s">
        <v>427</v>
      </c>
      <c r="D234" s="5"/>
      <c r="E234" s="5"/>
      <c r="F234" s="5"/>
      <c r="G234" s="5"/>
      <c r="H234" s="5"/>
      <c r="I234" s="5"/>
      <c r="J234" s="5"/>
      <c r="K234" s="5"/>
      <c r="L234" s="5"/>
      <c r="M234" s="6"/>
    </row>
    <row r="235" spans="1:13" x14ac:dyDescent="0.3">
      <c r="A235" s="7"/>
      <c r="C235" s="1" t="s">
        <v>428</v>
      </c>
      <c r="M235" s="8"/>
    </row>
    <row r="236" spans="1:13" x14ac:dyDescent="0.3">
      <c r="A236" s="9"/>
      <c r="B236" s="10"/>
      <c r="C236" s="10" t="s">
        <v>2</v>
      </c>
      <c r="D236" s="10"/>
      <c r="E236" s="10"/>
      <c r="F236" s="10"/>
      <c r="G236" s="10"/>
      <c r="H236" s="10"/>
      <c r="I236" s="10"/>
      <c r="J236" s="10"/>
      <c r="K236" s="10"/>
      <c r="L236" s="10">
        <f>SUM(D236:K236)</f>
        <v>0</v>
      </c>
      <c r="M236" s="11"/>
    </row>
    <row r="237" spans="1:13" ht="15" thickBot="1" x14ac:dyDescent="0.35">
      <c r="A237" s="12"/>
      <c r="B237" s="13"/>
      <c r="C237" s="13" t="s">
        <v>3</v>
      </c>
      <c r="D237" s="13"/>
      <c r="E237" s="13"/>
      <c r="F237" s="13"/>
      <c r="G237" s="13"/>
      <c r="H237" s="13"/>
      <c r="I237" s="13"/>
      <c r="J237" s="13"/>
      <c r="K237" s="13"/>
      <c r="L237" s="13">
        <f>MAX(D237:K237)</f>
        <v>0</v>
      </c>
      <c r="M237" s="14" t="e">
        <f>B235/L237</f>
        <v>#DIV/0!</v>
      </c>
    </row>
    <row r="238" spans="1:13" ht="15" thickTop="1" x14ac:dyDescent="0.3">
      <c r="A238" s="4" t="s">
        <v>413</v>
      </c>
      <c r="B238" s="5"/>
      <c r="C238" s="5" t="s">
        <v>427</v>
      </c>
      <c r="D238" s="5"/>
      <c r="E238" s="5"/>
      <c r="F238" s="5"/>
      <c r="G238" s="5"/>
      <c r="H238" s="5"/>
      <c r="I238" s="5"/>
      <c r="J238" s="5"/>
      <c r="K238" s="5"/>
      <c r="L238" s="5"/>
      <c r="M238" s="6"/>
    </row>
    <row r="239" spans="1:13" x14ac:dyDescent="0.3">
      <c r="A239" s="7"/>
      <c r="C239" s="1" t="s">
        <v>428</v>
      </c>
      <c r="M239" s="8"/>
    </row>
    <row r="240" spans="1:13" x14ac:dyDescent="0.3">
      <c r="A240" s="9"/>
      <c r="B240" s="10"/>
      <c r="C240" s="10" t="s">
        <v>2</v>
      </c>
      <c r="D240" s="10"/>
      <c r="E240" s="10"/>
      <c r="F240" s="10"/>
      <c r="G240" s="10"/>
      <c r="H240" s="10"/>
      <c r="I240" s="10"/>
      <c r="J240" s="10"/>
      <c r="K240" s="10"/>
      <c r="L240" s="10">
        <f>SUM(D240:K240)</f>
        <v>0</v>
      </c>
      <c r="M240" s="11"/>
    </row>
    <row r="241" spans="1:13" ht="15" thickBot="1" x14ac:dyDescent="0.35">
      <c r="A241" s="12"/>
      <c r="B241" s="13"/>
      <c r="C241" s="13" t="s">
        <v>3</v>
      </c>
      <c r="D241" s="13"/>
      <c r="E241" s="13"/>
      <c r="F241" s="13"/>
      <c r="G241" s="13"/>
      <c r="H241" s="13"/>
      <c r="I241" s="13"/>
      <c r="J241" s="13"/>
      <c r="K241" s="13"/>
      <c r="L241" s="13">
        <f>MAX(D241:K241)</f>
        <v>0</v>
      </c>
      <c r="M241" s="14" t="e">
        <f>B239/L241</f>
        <v>#DIV/0!</v>
      </c>
    </row>
    <row r="242" spans="1:13" ht="15" thickTop="1" x14ac:dyDescent="0.3">
      <c r="A242" s="4" t="s">
        <v>414</v>
      </c>
      <c r="B242" s="5"/>
      <c r="C242" s="5" t="s">
        <v>427</v>
      </c>
      <c r="D242" s="5"/>
      <c r="E242" s="5"/>
      <c r="F242" s="5"/>
      <c r="G242" s="5"/>
      <c r="H242" s="5"/>
      <c r="I242" s="5"/>
      <c r="J242" s="5"/>
      <c r="K242" s="5"/>
      <c r="L242" s="5"/>
      <c r="M242" s="6"/>
    </row>
    <row r="243" spans="1:13" x14ac:dyDescent="0.3">
      <c r="A243" s="7"/>
      <c r="C243" s="1" t="s">
        <v>428</v>
      </c>
      <c r="M243" s="8"/>
    </row>
    <row r="244" spans="1:13" x14ac:dyDescent="0.3">
      <c r="A244" s="9"/>
      <c r="B244" s="10"/>
      <c r="C244" s="10" t="s">
        <v>2</v>
      </c>
      <c r="D244" s="10"/>
      <c r="E244" s="10"/>
      <c r="F244" s="10"/>
      <c r="G244" s="10"/>
      <c r="H244" s="10"/>
      <c r="I244" s="10"/>
      <c r="J244" s="10"/>
      <c r="K244" s="10"/>
      <c r="L244" s="10">
        <f>SUM(D244:K244)</f>
        <v>0</v>
      </c>
      <c r="M244" s="11"/>
    </row>
    <row r="245" spans="1:13" ht="15" thickBot="1" x14ac:dyDescent="0.35">
      <c r="A245" s="12"/>
      <c r="B245" s="13"/>
      <c r="C245" s="13" t="s">
        <v>3</v>
      </c>
      <c r="D245" s="13"/>
      <c r="E245" s="13"/>
      <c r="F245" s="13"/>
      <c r="G245" s="13"/>
      <c r="H245" s="13"/>
      <c r="I245" s="13"/>
      <c r="J245" s="13"/>
      <c r="K245" s="13"/>
      <c r="L245" s="13">
        <f>MAX(D245:K245)</f>
        <v>0</v>
      </c>
      <c r="M245" s="14" t="e">
        <f>B243/L245</f>
        <v>#DIV/0!</v>
      </c>
    </row>
    <row r="246" spans="1:13" ht="15" thickTop="1" x14ac:dyDescent="0.3">
      <c r="A246" s="4" t="s">
        <v>415</v>
      </c>
      <c r="B246" s="5"/>
      <c r="C246" s="5" t="s">
        <v>427</v>
      </c>
      <c r="D246" s="5"/>
      <c r="E246" s="5"/>
      <c r="F246" s="5"/>
      <c r="G246" s="5"/>
      <c r="H246" s="5"/>
      <c r="I246" s="5"/>
      <c r="J246" s="5"/>
      <c r="K246" s="5"/>
      <c r="L246" s="5"/>
      <c r="M246" s="6"/>
    </row>
    <row r="247" spans="1:13" x14ac:dyDescent="0.3">
      <c r="A247" s="7"/>
      <c r="C247" s="1" t="s">
        <v>428</v>
      </c>
      <c r="M247" s="8"/>
    </row>
    <row r="248" spans="1:13" x14ac:dyDescent="0.3">
      <c r="A248" s="9"/>
      <c r="B248" s="10"/>
      <c r="C248" s="10" t="s">
        <v>2</v>
      </c>
      <c r="D248" s="10"/>
      <c r="E248" s="10"/>
      <c r="F248" s="10"/>
      <c r="G248" s="10"/>
      <c r="H248" s="10"/>
      <c r="I248" s="10"/>
      <c r="J248" s="10"/>
      <c r="K248" s="10"/>
      <c r="L248" s="10">
        <f>SUM(D248:K248)</f>
        <v>0</v>
      </c>
      <c r="M248" s="11"/>
    </row>
    <row r="249" spans="1:13" ht="15" thickBot="1" x14ac:dyDescent="0.35">
      <c r="A249" s="12"/>
      <c r="B249" s="13"/>
      <c r="C249" s="13" t="s">
        <v>3</v>
      </c>
      <c r="D249" s="13"/>
      <c r="E249" s="13"/>
      <c r="F249" s="13"/>
      <c r="G249" s="13"/>
      <c r="H249" s="13"/>
      <c r="I249" s="13"/>
      <c r="J249" s="13"/>
      <c r="K249" s="13"/>
      <c r="L249" s="13">
        <f>MAX(D249:K249)</f>
        <v>0</v>
      </c>
      <c r="M249" s="14" t="e">
        <f>B247/L249</f>
        <v>#DIV/0!</v>
      </c>
    </row>
    <row r="250" spans="1:13" ht="15" thickTop="1" x14ac:dyDescent="0.3">
      <c r="A250" s="4" t="s">
        <v>416</v>
      </c>
      <c r="B250" s="5"/>
      <c r="C250" s="5" t="s">
        <v>427</v>
      </c>
      <c r="D250" s="5"/>
      <c r="E250" s="5"/>
      <c r="F250" s="5"/>
      <c r="G250" s="5"/>
      <c r="H250" s="5"/>
      <c r="I250" s="5"/>
      <c r="J250" s="5"/>
      <c r="K250" s="5"/>
      <c r="L250" s="5"/>
      <c r="M250" s="6"/>
    </row>
    <row r="251" spans="1:13" x14ac:dyDescent="0.3">
      <c r="A251" s="7"/>
      <c r="C251" s="1" t="s">
        <v>428</v>
      </c>
      <c r="M251" s="8"/>
    </row>
    <row r="252" spans="1:13" x14ac:dyDescent="0.3">
      <c r="A252" s="9"/>
      <c r="B252" s="10"/>
      <c r="C252" s="10" t="s">
        <v>2</v>
      </c>
      <c r="D252" s="10"/>
      <c r="E252" s="10"/>
      <c r="F252" s="10"/>
      <c r="G252" s="10"/>
      <c r="H252" s="10"/>
      <c r="I252" s="10"/>
      <c r="J252" s="10"/>
      <c r="K252" s="10"/>
      <c r="L252" s="10">
        <f>SUM(D252:K252)</f>
        <v>0</v>
      </c>
      <c r="M252" s="11"/>
    </row>
    <row r="253" spans="1:13" ht="15" thickBot="1" x14ac:dyDescent="0.35">
      <c r="A253" s="12"/>
      <c r="B253" s="13"/>
      <c r="C253" s="13" t="s">
        <v>3</v>
      </c>
      <c r="D253" s="13"/>
      <c r="E253" s="13"/>
      <c r="F253" s="13"/>
      <c r="G253" s="13"/>
      <c r="H253" s="13"/>
      <c r="I253" s="13"/>
      <c r="J253" s="13"/>
      <c r="K253" s="13"/>
      <c r="L253" s="13">
        <f>MAX(D253:K253)</f>
        <v>0</v>
      </c>
      <c r="M253" s="14" t="e">
        <f>B251/L253</f>
        <v>#DIV/0!</v>
      </c>
    </row>
    <row r="254" spans="1:13" ht="15" thickTop="1" x14ac:dyDescent="0.3">
      <c r="A254" s="4" t="s">
        <v>417</v>
      </c>
      <c r="B254" s="5"/>
      <c r="C254" s="5" t="s">
        <v>427</v>
      </c>
      <c r="D254" s="5"/>
      <c r="E254" s="5"/>
      <c r="F254" s="5"/>
      <c r="G254" s="5"/>
      <c r="H254" s="5"/>
      <c r="I254" s="5"/>
      <c r="J254" s="5"/>
      <c r="K254" s="5"/>
      <c r="L254" s="5"/>
      <c r="M254" s="6"/>
    </row>
    <row r="255" spans="1:13" x14ac:dyDescent="0.3">
      <c r="A255" s="7"/>
      <c r="C255" s="1" t="s">
        <v>428</v>
      </c>
      <c r="M255" s="8"/>
    </row>
    <row r="256" spans="1:13" x14ac:dyDescent="0.3">
      <c r="A256" s="9"/>
      <c r="B256" s="10"/>
      <c r="C256" s="10" t="s">
        <v>2</v>
      </c>
      <c r="D256" s="10"/>
      <c r="E256" s="10"/>
      <c r="F256" s="10"/>
      <c r="G256" s="10"/>
      <c r="H256" s="10"/>
      <c r="I256" s="10"/>
      <c r="J256" s="10"/>
      <c r="K256" s="10"/>
      <c r="L256" s="10">
        <f>SUM(D256:K256)</f>
        <v>0</v>
      </c>
      <c r="M256" s="11"/>
    </row>
    <row r="257" spans="1:13" ht="15" thickBot="1" x14ac:dyDescent="0.35">
      <c r="A257" s="12"/>
      <c r="B257" s="13"/>
      <c r="C257" s="13" t="s">
        <v>3</v>
      </c>
      <c r="D257" s="13"/>
      <c r="E257" s="13"/>
      <c r="F257" s="13"/>
      <c r="G257" s="13"/>
      <c r="H257" s="13"/>
      <c r="I257" s="13"/>
      <c r="J257" s="13"/>
      <c r="K257" s="13"/>
      <c r="L257" s="13">
        <f>MAX(D257:K257)</f>
        <v>0</v>
      </c>
      <c r="M257" s="14" t="e">
        <f>B255/L257</f>
        <v>#DIV/0!</v>
      </c>
    </row>
    <row r="258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 D169:L169 D173:L173 D177:L177 D181:L181 D185:L185 D189:L189 D193:L193 D197:L197 D201:L201 D205:L205 D209:L209 D213:L213 D217:L217 D221:L221 D225:L225 D229:L229 D233:L233 D237:L237 D241:L241 D245:L245 D249:L249 D253:L253 D257:L257">
    <cfRule type="expression" dxfId="3" priority="215">
      <formula>D5/$B3&gt;=$Q$1</formula>
    </cfRule>
    <cfRule type="expression" dxfId="2" priority="216">
      <formula>D5/$B3&lt;$Q$1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8E0B-89F6-4812-8468-DA6393BCD432}">
  <dimension ref="A1:Q166"/>
  <sheetViews>
    <sheetView workbookViewId="0">
      <pane ySplit="1" topLeftCell="A25" activePane="bottomLeft" state="frozen"/>
      <selection pane="bottomLeft" activeCell="N18" sqref="N18:N21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2</v>
      </c>
      <c r="E1" s="1">
        <v>3</v>
      </c>
      <c r="F1" s="1">
        <v>6</v>
      </c>
      <c r="G1" s="1">
        <v>11</v>
      </c>
      <c r="H1" s="1">
        <v>14</v>
      </c>
      <c r="I1" s="1">
        <v>15</v>
      </c>
      <c r="J1" s="1">
        <v>18</v>
      </c>
      <c r="K1" s="1">
        <v>23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314</v>
      </c>
      <c r="B2" s="5">
        <v>1</v>
      </c>
      <c r="C2" s="5" t="s">
        <v>427</v>
      </c>
      <c r="D2" s="5">
        <v>2</v>
      </c>
      <c r="E2" s="5">
        <v>3</v>
      </c>
      <c r="F2" s="5">
        <v>6</v>
      </c>
      <c r="G2" s="5" t="s">
        <v>418</v>
      </c>
      <c r="H2" s="5" t="s">
        <v>418</v>
      </c>
      <c r="I2" s="5" t="s">
        <v>418</v>
      </c>
      <c r="J2" s="5">
        <v>18</v>
      </c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I3" s="1" t="s">
        <v>418</v>
      </c>
      <c r="J3" s="1" t="s">
        <v>418</v>
      </c>
      <c r="M3" s="8"/>
    </row>
    <row r="4" spans="1:17" x14ac:dyDescent="0.3">
      <c r="A4" s="9"/>
      <c r="B4" s="10"/>
      <c r="C4" s="10" t="s">
        <v>2</v>
      </c>
      <c r="D4" s="10">
        <v>134</v>
      </c>
      <c r="E4" s="10">
        <v>552</v>
      </c>
      <c r="F4" s="10">
        <v>741</v>
      </c>
      <c r="G4" s="10">
        <v>145</v>
      </c>
      <c r="H4" s="10">
        <v>169</v>
      </c>
      <c r="I4" s="10">
        <v>725</v>
      </c>
      <c r="J4" s="10">
        <v>778</v>
      </c>
      <c r="K4" s="10">
        <v>137</v>
      </c>
      <c r="L4" s="10">
        <f>SUM(D4:K4)</f>
        <v>3381</v>
      </c>
      <c r="M4" s="11"/>
    </row>
    <row r="5" spans="1:17" ht="15" thickBot="1" x14ac:dyDescent="0.35">
      <c r="A5" s="12"/>
      <c r="B5" s="13"/>
      <c r="C5" s="13" t="s">
        <v>3</v>
      </c>
      <c r="D5" s="13">
        <v>1236170</v>
      </c>
      <c r="E5" s="13">
        <v>3949179</v>
      </c>
      <c r="F5" s="13">
        <v>5480670</v>
      </c>
      <c r="G5" s="13">
        <v>2250275</v>
      </c>
      <c r="H5" s="13">
        <v>2135990</v>
      </c>
      <c r="I5" s="13">
        <v>20149335</v>
      </c>
      <c r="J5" s="13">
        <v>10859130</v>
      </c>
      <c r="K5" s="13">
        <v>818327</v>
      </c>
      <c r="L5" s="13">
        <f>MAX(D5:K5)</f>
        <v>20149335</v>
      </c>
      <c r="M5" s="14">
        <f>B3/L5</f>
        <v>496.29429457597485</v>
      </c>
    </row>
    <row r="6" spans="1:17" ht="15" thickTop="1" x14ac:dyDescent="0.3">
      <c r="A6" s="4" t="s">
        <v>317</v>
      </c>
      <c r="B6" s="5">
        <v>1</v>
      </c>
      <c r="C6" s="5" t="s">
        <v>427</v>
      </c>
      <c r="D6" s="5">
        <v>2</v>
      </c>
      <c r="E6" s="5">
        <v>3</v>
      </c>
      <c r="F6" s="5">
        <v>6</v>
      </c>
      <c r="G6" s="5" t="s">
        <v>418</v>
      </c>
      <c r="H6" s="5" t="s">
        <v>418</v>
      </c>
      <c r="I6" s="5" t="s">
        <v>418</v>
      </c>
      <c r="J6" s="5">
        <v>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30793</v>
      </c>
      <c r="E8" s="10">
        <v>101132</v>
      </c>
      <c r="F8" s="10">
        <v>108302</v>
      </c>
      <c r="G8" s="10">
        <v>30035</v>
      </c>
      <c r="H8" s="10">
        <v>31531</v>
      </c>
      <c r="I8" s="10">
        <v>107855</v>
      </c>
      <c r="J8" s="10">
        <v>110353</v>
      </c>
      <c r="K8" s="10">
        <v>29559</v>
      </c>
      <c r="L8" s="10">
        <f>SUM(D8:K8)</f>
        <v>549560</v>
      </c>
      <c r="M8" s="11"/>
    </row>
    <row r="9" spans="1:17" ht="15" thickBot="1" x14ac:dyDescent="0.35">
      <c r="A9" s="12"/>
      <c r="B9" s="13"/>
      <c r="C9" s="13" t="s">
        <v>3</v>
      </c>
      <c r="D9" s="13">
        <v>778633610</v>
      </c>
      <c r="E9" s="13">
        <v>4160325843</v>
      </c>
      <c r="F9" s="13">
        <v>4893554958</v>
      </c>
      <c r="G9" s="13">
        <v>669154163</v>
      </c>
      <c r="H9" s="13">
        <v>876569030</v>
      </c>
      <c r="I9" s="13">
        <v>6142241775</v>
      </c>
      <c r="J9" s="13">
        <v>4819425090</v>
      </c>
      <c r="K9" s="13">
        <v>662095295</v>
      </c>
      <c r="L9" s="13">
        <f>MAX(D9:K9)</f>
        <v>6142241775</v>
      </c>
      <c r="M9" s="14">
        <f>B7/L9</f>
        <v>1.6280700705566087</v>
      </c>
    </row>
    <row r="10" spans="1:17" ht="15" thickTop="1" x14ac:dyDescent="0.3">
      <c r="A10" s="4" t="s">
        <v>318</v>
      </c>
      <c r="B10" s="5">
        <v>1</v>
      </c>
      <c r="C10" s="5" t="s">
        <v>427</v>
      </c>
      <c r="D10" s="5">
        <v>2</v>
      </c>
      <c r="E10" s="5">
        <v>3</v>
      </c>
      <c r="F10" s="5">
        <v>6</v>
      </c>
      <c r="G10" s="5" t="s">
        <v>418</v>
      </c>
      <c r="H10" s="5" t="s">
        <v>418</v>
      </c>
      <c r="I10" s="5" t="s">
        <v>418</v>
      </c>
      <c r="J10" s="5">
        <v>18</v>
      </c>
      <c r="K10" s="5"/>
      <c r="L10" s="5"/>
      <c r="M10" s="6"/>
    </row>
    <row r="11" spans="1:17" x14ac:dyDescent="0.3">
      <c r="A11" s="7"/>
      <c r="B11" s="1">
        <f>4*10^10</f>
        <v>40000000000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I11" s="1" t="s">
        <v>418</v>
      </c>
      <c r="J11" s="1" t="s">
        <v>418</v>
      </c>
      <c r="M11" s="8"/>
    </row>
    <row r="12" spans="1:17" x14ac:dyDescent="0.3">
      <c r="A12" s="9"/>
      <c r="B12" s="10"/>
      <c r="C12" s="10" t="s">
        <v>2</v>
      </c>
      <c r="D12" s="10">
        <v>14474</v>
      </c>
      <c r="E12" s="10">
        <v>49429</v>
      </c>
      <c r="F12" s="10">
        <v>49575</v>
      </c>
      <c r="G12" s="10">
        <v>13612</v>
      </c>
      <c r="H12" s="10">
        <v>14562</v>
      </c>
      <c r="I12" s="10">
        <v>50232</v>
      </c>
      <c r="J12" s="10">
        <v>50963</v>
      </c>
      <c r="K12" s="10">
        <v>13381</v>
      </c>
      <c r="L12" s="10">
        <f>SUM(D12:K12)</f>
        <v>256228</v>
      </c>
      <c r="M12" s="11"/>
    </row>
    <row r="13" spans="1:17" ht="15" thickBot="1" x14ac:dyDescent="0.35">
      <c r="A13" s="12"/>
      <c r="B13" s="13"/>
      <c r="C13" s="13" t="s">
        <v>3</v>
      </c>
      <c r="D13" s="13">
        <v>587369450</v>
      </c>
      <c r="E13" s="13">
        <v>2934238515</v>
      </c>
      <c r="F13" s="13">
        <v>1622676030</v>
      </c>
      <c r="G13" s="13">
        <v>449310515</v>
      </c>
      <c r="H13" s="13">
        <v>374071430</v>
      </c>
      <c r="I13" s="13">
        <v>1214887743</v>
      </c>
      <c r="J13" s="13">
        <v>2099915970</v>
      </c>
      <c r="K13" s="13">
        <v>406570463</v>
      </c>
      <c r="L13" s="13">
        <f>MAX(D13:K13)</f>
        <v>2934238515</v>
      </c>
      <c r="M13" s="14">
        <f>B11/L13</f>
        <v>13.632156961854889</v>
      </c>
    </row>
    <row r="14" spans="1:17" ht="15" thickTop="1" x14ac:dyDescent="0.3">
      <c r="A14" s="4" t="s">
        <v>320</v>
      </c>
      <c r="B14" s="5">
        <v>1</v>
      </c>
      <c r="C14" s="5" t="s">
        <v>427</v>
      </c>
      <c r="D14" s="5">
        <v>2</v>
      </c>
      <c r="E14" s="5">
        <v>3</v>
      </c>
      <c r="F14" s="5">
        <v>6</v>
      </c>
      <c r="G14" s="5" t="s">
        <v>418</v>
      </c>
      <c r="H14" s="5" t="s">
        <v>418</v>
      </c>
      <c r="I14" s="5" t="s">
        <v>418</v>
      </c>
      <c r="J14" s="5">
        <v>18</v>
      </c>
      <c r="K14" s="5"/>
      <c r="L14" s="5"/>
      <c r="M14" s="6"/>
    </row>
    <row r="15" spans="1:17" x14ac:dyDescent="0.3">
      <c r="A15" s="7"/>
      <c r="B15" s="1">
        <f>10^10</f>
        <v>10000000000</v>
      </c>
      <c r="C15" s="1" t="s">
        <v>428</v>
      </c>
      <c r="M15" s="8"/>
    </row>
    <row r="16" spans="1:17" x14ac:dyDescent="0.3">
      <c r="A16" s="9"/>
      <c r="B16" s="10"/>
      <c r="C16" s="10" t="s">
        <v>2</v>
      </c>
      <c r="D16" s="10">
        <v>107771</v>
      </c>
      <c r="E16" s="10">
        <v>380338</v>
      </c>
      <c r="F16" s="10">
        <v>386339</v>
      </c>
      <c r="G16" s="10">
        <v>107461</v>
      </c>
      <c r="H16" s="10">
        <v>107732</v>
      </c>
      <c r="I16" s="10">
        <v>389875</v>
      </c>
      <c r="J16" s="10">
        <v>389103</v>
      </c>
      <c r="K16" s="10">
        <v>104816</v>
      </c>
      <c r="L16" s="10">
        <f>SUM(D16:K16)</f>
        <v>1973435</v>
      </c>
      <c r="M16" s="11"/>
    </row>
    <row r="17" spans="1:13" ht="15" thickBot="1" x14ac:dyDescent="0.35">
      <c r="A17" s="12"/>
      <c r="B17" s="13"/>
      <c r="C17" s="13" t="s">
        <v>3</v>
      </c>
      <c r="D17" s="13">
        <v>4946071730</v>
      </c>
      <c r="E17" s="13">
        <v>9998976195</v>
      </c>
      <c r="F17" s="13">
        <v>9773147046</v>
      </c>
      <c r="G17" s="13">
        <v>5397051035</v>
      </c>
      <c r="H17" s="13">
        <v>6796603502</v>
      </c>
      <c r="I17" s="13">
        <v>9627532575</v>
      </c>
      <c r="J17" s="13">
        <v>9996129930</v>
      </c>
      <c r="K17" s="13">
        <v>6671686775</v>
      </c>
      <c r="L17" s="13">
        <f>MAX(D17:K17)</f>
        <v>9998976195</v>
      </c>
      <c r="M17" s="14">
        <f>B15/L17</f>
        <v>1.0001023909828399</v>
      </c>
    </row>
    <row r="18" spans="1:13" ht="15" thickTop="1" x14ac:dyDescent="0.3">
      <c r="A18" s="4" t="s">
        <v>323</v>
      </c>
      <c r="B18" s="5">
        <v>1</v>
      </c>
      <c r="C18" s="5" t="s">
        <v>427</v>
      </c>
      <c r="D18" s="5">
        <v>2</v>
      </c>
      <c r="E18" s="5">
        <v>3</v>
      </c>
      <c r="F18" s="5">
        <v>6</v>
      </c>
      <c r="G18" s="5" t="s">
        <v>418</v>
      </c>
      <c r="H18" s="5" t="s">
        <v>418</v>
      </c>
      <c r="I18" s="5" t="s">
        <v>418</v>
      </c>
      <c r="J18" s="5">
        <v>18</v>
      </c>
      <c r="K18" s="5"/>
      <c r="L18" s="5"/>
      <c r="M18" s="6"/>
    </row>
    <row r="19" spans="1:13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I19" s="1" t="s">
        <v>418</v>
      </c>
      <c r="J19" s="1" t="s">
        <v>418</v>
      </c>
      <c r="M19" s="8"/>
    </row>
    <row r="20" spans="1:13" x14ac:dyDescent="0.3">
      <c r="A20" s="9"/>
      <c r="B20" s="10"/>
      <c r="C20" s="10" t="s">
        <v>2</v>
      </c>
      <c r="D20" s="10">
        <v>3935</v>
      </c>
      <c r="E20" s="10">
        <v>12809</v>
      </c>
      <c r="F20" s="10">
        <v>14577</v>
      </c>
      <c r="G20" s="10">
        <v>3743</v>
      </c>
      <c r="H20" s="10">
        <v>4012</v>
      </c>
      <c r="I20" s="10">
        <v>13823</v>
      </c>
      <c r="J20" s="10">
        <v>14631</v>
      </c>
      <c r="K20" s="10">
        <v>3811</v>
      </c>
      <c r="L20" s="10">
        <f>SUM(D20:K20)</f>
        <v>71341</v>
      </c>
      <c r="M20" s="11"/>
    </row>
    <row r="21" spans="1:13" ht="15" thickBot="1" x14ac:dyDescent="0.35">
      <c r="A21" s="12"/>
      <c r="B21" s="13"/>
      <c r="C21" s="13" t="s">
        <v>3</v>
      </c>
      <c r="D21" s="13">
        <v>80194610</v>
      </c>
      <c r="E21" s="13">
        <v>326247675</v>
      </c>
      <c r="F21" s="13">
        <v>598107510</v>
      </c>
      <c r="G21" s="13">
        <v>111332507</v>
      </c>
      <c r="H21" s="13">
        <v>89798750</v>
      </c>
      <c r="I21" s="13">
        <v>392012055</v>
      </c>
      <c r="J21" s="13">
        <v>310729770</v>
      </c>
      <c r="K21" s="13">
        <v>98308535</v>
      </c>
      <c r="L21" s="13">
        <f>MAX(D21:K21)</f>
        <v>598107510</v>
      </c>
      <c r="M21" s="14">
        <f>B19/L21</f>
        <v>16.719402169018075</v>
      </c>
    </row>
    <row r="22" spans="1:13" ht="15" thickTop="1" x14ac:dyDescent="0.3">
      <c r="A22" s="4" t="s">
        <v>324</v>
      </c>
      <c r="B22" s="5">
        <v>1</v>
      </c>
      <c r="C22" s="5" t="s">
        <v>427</v>
      </c>
      <c r="D22" s="5">
        <v>2</v>
      </c>
      <c r="E22" s="5">
        <v>3</v>
      </c>
      <c r="F22" s="5">
        <v>6</v>
      </c>
      <c r="G22" s="5" t="s">
        <v>418</v>
      </c>
      <c r="H22" s="5" t="s">
        <v>418</v>
      </c>
      <c r="I22" s="5" t="s">
        <v>418</v>
      </c>
      <c r="J22" s="5">
        <v>18</v>
      </c>
      <c r="K22" s="5"/>
      <c r="L22" s="5"/>
      <c r="M22" s="6"/>
    </row>
    <row r="23" spans="1:13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I23" s="1" t="s">
        <v>418</v>
      </c>
      <c r="J23" s="1" t="s">
        <v>418</v>
      </c>
      <c r="M23" s="8"/>
    </row>
    <row r="24" spans="1:13" x14ac:dyDescent="0.3">
      <c r="A24" s="9"/>
      <c r="B24" s="10"/>
      <c r="C24" s="10" t="s">
        <v>2</v>
      </c>
      <c r="D24" s="10">
        <v>17572</v>
      </c>
      <c r="E24" s="10">
        <v>66398</v>
      </c>
      <c r="F24" s="10">
        <v>69264</v>
      </c>
      <c r="G24" s="10">
        <v>16690</v>
      </c>
      <c r="H24" s="10">
        <v>17105</v>
      </c>
      <c r="I24" s="10">
        <v>64992</v>
      </c>
      <c r="J24" s="10">
        <v>69223</v>
      </c>
      <c r="K24" s="10">
        <v>16951</v>
      </c>
      <c r="L24" s="10">
        <f>SUM(D24:K24)</f>
        <v>338195</v>
      </c>
      <c r="M24" s="11"/>
    </row>
    <row r="25" spans="1:13" ht="15" thickBot="1" x14ac:dyDescent="0.35">
      <c r="A25" s="12"/>
      <c r="B25" s="13"/>
      <c r="C25" s="13" t="s">
        <v>3</v>
      </c>
      <c r="D25" s="13">
        <v>470526290</v>
      </c>
      <c r="E25" s="13">
        <v>2030687115</v>
      </c>
      <c r="F25" s="13">
        <v>2064010110</v>
      </c>
      <c r="G25" s="13">
        <v>436164035</v>
      </c>
      <c r="H25" s="13">
        <v>708682910</v>
      </c>
      <c r="I25" s="13">
        <v>1854752055</v>
      </c>
      <c r="J25" s="13">
        <v>3417589650</v>
      </c>
      <c r="K25" s="13">
        <v>435582095</v>
      </c>
      <c r="L25" s="13">
        <f>MAX(D25:K25)</f>
        <v>3417589650</v>
      </c>
      <c r="M25" s="14">
        <f>B23/L25</f>
        <v>2.926038823882791</v>
      </c>
    </row>
    <row r="26" spans="1:13" ht="15" thickTop="1" x14ac:dyDescent="0.3">
      <c r="A26" s="4" t="s">
        <v>325</v>
      </c>
      <c r="B26" s="5">
        <v>1</v>
      </c>
      <c r="C26" s="5" t="s">
        <v>427</v>
      </c>
      <c r="D26" s="5">
        <v>2</v>
      </c>
      <c r="E26" s="5">
        <v>3</v>
      </c>
      <c r="F26" s="5">
        <v>6</v>
      </c>
      <c r="G26" s="5" t="s">
        <v>418</v>
      </c>
      <c r="H26" s="5" t="s">
        <v>418</v>
      </c>
      <c r="I26" s="5" t="s">
        <v>418</v>
      </c>
      <c r="J26" s="5">
        <v>18</v>
      </c>
      <c r="K26" s="5"/>
      <c r="L26" s="5"/>
      <c r="M26" s="6"/>
    </row>
    <row r="27" spans="1:13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3" x14ac:dyDescent="0.3">
      <c r="A28" s="9"/>
      <c r="B28" s="10"/>
      <c r="C28" s="10" t="s">
        <v>2</v>
      </c>
      <c r="D28" s="10">
        <v>14365</v>
      </c>
      <c r="E28" s="10">
        <v>52139</v>
      </c>
      <c r="F28" s="10">
        <v>55632</v>
      </c>
      <c r="G28" s="10">
        <v>14173</v>
      </c>
      <c r="H28" s="10">
        <v>14489</v>
      </c>
      <c r="I28" s="10">
        <v>53397</v>
      </c>
      <c r="J28" s="10">
        <v>55082</v>
      </c>
      <c r="K28" s="10">
        <v>13815</v>
      </c>
      <c r="L28" s="10">
        <f>SUM(D28:K28)</f>
        <v>273092</v>
      </c>
      <c r="M28" s="11"/>
    </row>
    <row r="29" spans="1:13" ht="15" thickBot="1" x14ac:dyDescent="0.35">
      <c r="A29" s="12"/>
      <c r="B29" s="13"/>
      <c r="C29" s="13" t="s">
        <v>3</v>
      </c>
      <c r="D29" s="13">
        <v>523459010</v>
      </c>
      <c r="E29" s="13">
        <v>1414517715</v>
      </c>
      <c r="F29" s="13">
        <v>2539485750</v>
      </c>
      <c r="G29" s="13">
        <v>485333459</v>
      </c>
      <c r="H29" s="13">
        <v>448137950</v>
      </c>
      <c r="I29" s="13">
        <v>2096170071</v>
      </c>
      <c r="J29" s="13">
        <v>2318127450</v>
      </c>
      <c r="K29" s="13">
        <v>439425095</v>
      </c>
      <c r="L29" s="13">
        <f>MAX(D29:K29)</f>
        <v>2539485750</v>
      </c>
      <c r="M29" s="14">
        <f>B27/L29</f>
        <v>3.9378051245217658</v>
      </c>
    </row>
    <row r="30" spans="1:13" ht="15" thickTop="1" x14ac:dyDescent="0.3">
      <c r="A30" s="4" t="s">
        <v>326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5"/>
      <c r="L30" s="5"/>
      <c r="M30" s="6"/>
    </row>
    <row r="31" spans="1:13" x14ac:dyDescent="0.3">
      <c r="A31" s="7"/>
      <c r="C31" s="1" t="s">
        <v>428</v>
      </c>
      <c r="M31" s="8"/>
    </row>
    <row r="32" spans="1:13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/>
      <c r="K32" s="10"/>
      <c r="L32" s="10">
        <f>SUM(D32:K32)</f>
        <v>0</v>
      </c>
      <c r="M32" s="11"/>
    </row>
    <row r="33" spans="1:13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/>
      <c r="K33" s="13"/>
      <c r="L33" s="13">
        <f>MAX(D33:K33)</f>
        <v>0</v>
      </c>
      <c r="M33" s="14" t="e">
        <f>B31/L33</f>
        <v>#DIV/0!</v>
      </c>
    </row>
    <row r="34" spans="1:13" ht="15" thickTop="1" x14ac:dyDescent="0.3">
      <c r="A34" s="4" t="s">
        <v>328</v>
      </c>
      <c r="B34" s="5">
        <v>1</v>
      </c>
      <c r="C34" s="5" t="s">
        <v>427</v>
      </c>
      <c r="D34" s="5">
        <v>2</v>
      </c>
      <c r="E34" s="5">
        <v>3</v>
      </c>
      <c r="F34" s="5">
        <v>6</v>
      </c>
      <c r="G34" s="5" t="s">
        <v>418</v>
      </c>
      <c r="H34" s="5" t="s">
        <v>418</v>
      </c>
      <c r="I34" s="5" t="s">
        <v>418</v>
      </c>
      <c r="J34" s="5">
        <v>18</v>
      </c>
      <c r="K34" s="5"/>
      <c r="L34" s="5"/>
      <c r="M34" s="6"/>
    </row>
    <row r="35" spans="1:13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45046</v>
      </c>
      <c r="E36" s="10">
        <v>157634</v>
      </c>
      <c r="F36" s="10">
        <v>152001</v>
      </c>
      <c r="G36" s="10">
        <v>41913</v>
      </c>
      <c r="H36" s="10">
        <v>44837</v>
      </c>
      <c r="I36" s="10">
        <v>150296</v>
      </c>
      <c r="J36" s="10">
        <v>151532</v>
      </c>
      <c r="K36" s="10">
        <v>44916</v>
      </c>
      <c r="L36" s="10">
        <f>SUM(D36:K36)</f>
        <v>788175</v>
      </c>
      <c r="M36" s="11"/>
    </row>
    <row r="37" spans="1:13" ht="15" thickBot="1" x14ac:dyDescent="0.35">
      <c r="A37" s="12"/>
      <c r="B37" s="13"/>
      <c r="C37" s="13" t="s">
        <v>3</v>
      </c>
      <c r="D37" s="13">
        <v>1712495450</v>
      </c>
      <c r="E37" s="13">
        <v>6815743635</v>
      </c>
      <c r="F37" s="13">
        <v>7317759990</v>
      </c>
      <c r="G37" s="13">
        <v>2212910435</v>
      </c>
      <c r="H37" s="13">
        <v>1271563070</v>
      </c>
      <c r="I37" s="13">
        <v>8569485135</v>
      </c>
      <c r="J37" s="13">
        <v>5598866730</v>
      </c>
      <c r="K37" s="13">
        <v>1713018455</v>
      </c>
      <c r="L37" s="13">
        <f>MAX(D37:K37)</f>
        <v>8569485135</v>
      </c>
      <c r="M37" s="14">
        <f>B35/L37</f>
        <v>1.1669312499484252</v>
      </c>
    </row>
    <row r="38" spans="1:13" ht="15" thickTop="1" x14ac:dyDescent="0.3">
      <c r="A38" s="4" t="s">
        <v>330</v>
      </c>
      <c r="B38" s="5">
        <v>1</v>
      </c>
      <c r="C38" s="5" t="s">
        <v>427</v>
      </c>
      <c r="D38" s="5">
        <v>2</v>
      </c>
      <c r="E38" s="5">
        <v>3</v>
      </c>
      <c r="F38" s="5">
        <v>6</v>
      </c>
      <c r="G38" s="5" t="s">
        <v>418</v>
      </c>
      <c r="H38" s="5" t="s">
        <v>418</v>
      </c>
      <c r="I38" s="5" t="s">
        <v>418</v>
      </c>
      <c r="J38" s="5">
        <v>18</v>
      </c>
      <c r="K38" s="5"/>
      <c r="L38" s="5"/>
      <c r="M38" s="6"/>
    </row>
    <row r="39" spans="1:13" x14ac:dyDescent="0.3">
      <c r="A39" s="7"/>
      <c r="B39" s="1">
        <f>10^10</f>
        <v>10000000000</v>
      </c>
      <c r="C39" s="1" t="s">
        <v>428</v>
      </c>
      <c r="D39" s="1" t="s">
        <v>420</v>
      </c>
      <c r="E39" s="1" t="s">
        <v>418</v>
      </c>
      <c r="F39" s="1" t="s">
        <v>418</v>
      </c>
      <c r="G39" s="1" t="s">
        <v>418</v>
      </c>
      <c r="H39" s="1" t="s">
        <v>418</v>
      </c>
      <c r="I39" s="1" t="s">
        <v>418</v>
      </c>
      <c r="J39" s="1" t="s">
        <v>418</v>
      </c>
      <c r="M39" s="8"/>
    </row>
    <row r="40" spans="1:13" x14ac:dyDescent="0.3">
      <c r="A40" s="9"/>
      <c r="B40" s="10"/>
      <c r="C40" s="10" t="s">
        <v>2</v>
      </c>
      <c r="D40" s="10">
        <v>28690</v>
      </c>
      <c r="E40" s="10">
        <v>104555</v>
      </c>
      <c r="F40" s="10">
        <v>100458</v>
      </c>
      <c r="G40" s="10">
        <v>27186</v>
      </c>
      <c r="H40" s="10">
        <v>29595</v>
      </c>
      <c r="I40" s="10">
        <v>100170</v>
      </c>
      <c r="J40" s="10">
        <v>101552</v>
      </c>
      <c r="K40" s="10">
        <v>29434</v>
      </c>
      <c r="L40" s="10">
        <f>SUM(D40:K40)</f>
        <v>521640</v>
      </c>
      <c r="M40" s="11"/>
    </row>
    <row r="41" spans="1:13" ht="15" thickBot="1" x14ac:dyDescent="0.35">
      <c r="A41" s="12"/>
      <c r="B41" s="13"/>
      <c r="C41" s="13" t="s">
        <v>3</v>
      </c>
      <c r="D41" s="13">
        <v>892107050</v>
      </c>
      <c r="E41" s="13">
        <v>4080241755</v>
      </c>
      <c r="F41" s="13">
        <v>5288987190</v>
      </c>
      <c r="G41" s="13">
        <v>1532172155</v>
      </c>
      <c r="H41" s="13">
        <v>941615630</v>
      </c>
      <c r="I41" s="13">
        <v>5624731095</v>
      </c>
      <c r="J41" s="13">
        <v>4994464890</v>
      </c>
      <c r="K41" s="13">
        <v>860589935</v>
      </c>
      <c r="L41" s="13">
        <f>MAX(D41:K41)</f>
        <v>5624731095</v>
      </c>
      <c r="M41" s="14">
        <f>B39/L41</f>
        <v>1.7778627691000755</v>
      </c>
    </row>
    <row r="42" spans="1:13" ht="15" thickTop="1" x14ac:dyDescent="0.3">
      <c r="A42" s="4" t="s">
        <v>333</v>
      </c>
      <c r="B42" s="5">
        <v>1</v>
      </c>
      <c r="C42" s="5" t="s">
        <v>427</v>
      </c>
      <c r="D42" s="5">
        <v>2</v>
      </c>
      <c r="E42" s="5">
        <v>3</v>
      </c>
      <c r="F42" s="5">
        <v>6</v>
      </c>
      <c r="G42" s="5" t="s">
        <v>418</v>
      </c>
      <c r="H42" s="5" t="s">
        <v>418</v>
      </c>
      <c r="I42" s="5" t="s">
        <v>418</v>
      </c>
      <c r="J42" s="5">
        <v>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32094</v>
      </c>
      <c r="E44" s="10">
        <v>115774</v>
      </c>
      <c r="F44" s="10">
        <v>114615</v>
      </c>
      <c r="G44" s="10">
        <v>31209</v>
      </c>
      <c r="H44" s="10">
        <v>31340</v>
      </c>
      <c r="I44" s="10">
        <v>115778</v>
      </c>
      <c r="J44" s="10">
        <v>112433</v>
      </c>
      <c r="K44" s="10">
        <v>30571</v>
      </c>
      <c r="L44" s="10">
        <f>SUM(D44:K44)</f>
        <v>583814</v>
      </c>
      <c r="M44" s="11"/>
    </row>
    <row r="45" spans="1:13" ht="15" thickBot="1" x14ac:dyDescent="0.35">
      <c r="A45" s="12"/>
      <c r="B45" s="13"/>
      <c r="C45" s="13" t="s">
        <v>3</v>
      </c>
      <c r="D45" s="13">
        <v>909854570</v>
      </c>
      <c r="E45" s="13">
        <v>7031398515</v>
      </c>
      <c r="F45" s="13">
        <v>4234828350</v>
      </c>
      <c r="G45" s="13">
        <v>1028933555</v>
      </c>
      <c r="H45" s="13">
        <v>1024875350</v>
      </c>
      <c r="I45" s="13">
        <v>7125262695</v>
      </c>
      <c r="J45" s="13">
        <v>4046145090</v>
      </c>
      <c r="K45" s="13">
        <v>1828141295</v>
      </c>
      <c r="L45" s="13">
        <f>MAX(D45:K45)</f>
        <v>7125262695</v>
      </c>
      <c r="M45" s="14">
        <f>B43/L45</f>
        <v>1.403457027207893</v>
      </c>
    </row>
    <row r="46" spans="1:13" ht="15" thickTop="1" x14ac:dyDescent="0.3">
      <c r="A46" s="4" t="s">
        <v>337</v>
      </c>
      <c r="B46" s="5">
        <v>1</v>
      </c>
      <c r="C46" s="5" t="s">
        <v>427</v>
      </c>
      <c r="D46" s="5">
        <v>2</v>
      </c>
      <c r="E46" s="5">
        <v>3</v>
      </c>
      <c r="F46" s="5">
        <v>6</v>
      </c>
      <c r="G46" s="5" t="s">
        <v>418</v>
      </c>
      <c r="H46" s="5" t="s">
        <v>418</v>
      </c>
      <c r="I46" s="5" t="s">
        <v>418</v>
      </c>
      <c r="J46" s="5">
        <v>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38376</v>
      </c>
      <c r="E48" s="10">
        <v>132266</v>
      </c>
      <c r="F48" s="10">
        <v>134243</v>
      </c>
      <c r="G48" s="10">
        <v>37892</v>
      </c>
      <c r="H48" s="10">
        <v>37722</v>
      </c>
      <c r="I48" s="10">
        <v>135923</v>
      </c>
      <c r="J48" s="10">
        <v>133578</v>
      </c>
      <c r="K48" s="10">
        <v>37045</v>
      </c>
      <c r="L48" s="10">
        <f>SUM(D48:K48)</f>
        <v>687045</v>
      </c>
      <c r="M48" s="11"/>
    </row>
    <row r="49" spans="1:13" ht="15" thickBot="1" x14ac:dyDescent="0.35">
      <c r="A49" s="12"/>
      <c r="B49" s="13"/>
      <c r="C49" s="13" t="s">
        <v>3</v>
      </c>
      <c r="D49" s="13">
        <v>1289400410</v>
      </c>
      <c r="E49" s="13">
        <v>6475845555</v>
      </c>
      <c r="F49" s="13">
        <v>9184173870</v>
      </c>
      <c r="G49" s="13">
        <v>1102624979</v>
      </c>
      <c r="H49" s="13">
        <v>1295402630</v>
      </c>
      <c r="I49" s="13">
        <v>9910170855</v>
      </c>
      <c r="J49" s="13">
        <v>5582251530</v>
      </c>
      <c r="K49" s="13">
        <v>3129624455</v>
      </c>
      <c r="L49" s="13">
        <f>MAX(D49:K49)</f>
        <v>9910170855</v>
      </c>
      <c r="M49" s="14">
        <f>B47/L49</f>
        <v>1.0090643386793556</v>
      </c>
    </row>
    <row r="50" spans="1:13" ht="15" thickTop="1" x14ac:dyDescent="0.3">
      <c r="A50" s="4" t="s">
        <v>338</v>
      </c>
      <c r="B50" s="5">
        <v>1</v>
      </c>
      <c r="C50" s="5" t="s">
        <v>427</v>
      </c>
      <c r="D50" s="5">
        <v>2</v>
      </c>
      <c r="E50" s="5">
        <v>3</v>
      </c>
      <c r="F50" s="5">
        <v>6</v>
      </c>
      <c r="G50" s="5" t="s">
        <v>418</v>
      </c>
      <c r="H50" s="5" t="s">
        <v>418</v>
      </c>
      <c r="I50" s="5" t="s">
        <v>418</v>
      </c>
      <c r="J50" s="5">
        <v>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42804</v>
      </c>
      <c r="E52" s="10">
        <v>143767</v>
      </c>
      <c r="F52" s="10">
        <v>153287</v>
      </c>
      <c r="G52" s="10">
        <v>39407</v>
      </c>
      <c r="H52" s="10">
        <v>41040</v>
      </c>
      <c r="I52" s="10">
        <v>143219</v>
      </c>
      <c r="J52" s="10">
        <v>150322</v>
      </c>
      <c r="K52" s="10">
        <v>38947</v>
      </c>
      <c r="L52" s="10">
        <f>SUM(D52:K52)</f>
        <v>752793</v>
      </c>
      <c r="M52" s="11"/>
    </row>
    <row r="53" spans="1:13" ht="15" thickBot="1" x14ac:dyDescent="0.35">
      <c r="A53" s="12"/>
      <c r="B53" s="13"/>
      <c r="C53" s="13" t="s">
        <v>3</v>
      </c>
      <c r="D53" s="13">
        <v>1051063490</v>
      </c>
      <c r="E53" s="13">
        <v>7574907075</v>
      </c>
      <c r="F53" s="13">
        <v>7001990790</v>
      </c>
      <c r="G53" s="13">
        <v>1108677755</v>
      </c>
      <c r="H53" s="13">
        <v>1645248350</v>
      </c>
      <c r="I53" s="13">
        <v>9164722191</v>
      </c>
      <c r="J53" s="13">
        <v>6921155730</v>
      </c>
      <c r="K53" s="13">
        <v>1352930735</v>
      </c>
      <c r="L53" s="13">
        <f>MAX(D53:K53)</f>
        <v>9164722191</v>
      </c>
      <c r="M53" s="14">
        <f>B51/L53</f>
        <v>1.0911405486813626</v>
      </c>
    </row>
    <row r="54" spans="1:13" ht="15" thickTop="1" x14ac:dyDescent="0.3">
      <c r="A54" s="4" t="s">
        <v>346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5"/>
      <c r="L54" s="5"/>
      <c r="M54" s="6"/>
    </row>
    <row r="55" spans="1:13" x14ac:dyDescent="0.3">
      <c r="A55" s="7"/>
      <c r="C55" s="1" t="s">
        <v>428</v>
      </c>
      <c r="M55" s="8"/>
    </row>
    <row r="56" spans="1:13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/>
      <c r="K56" s="10"/>
      <c r="L56" s="10">
        <f>SUM(D56:K56)</f>
        <v>0</v>
      </c>
      <c r="M56" s="11"/>
    </row>
    <row r="57" spans="1:13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/>
      <c r="K57" s="13"/>
      <c r="L57" s="13">
        <f>MAX(D57:K57)</f>
        <v>0</v>
      </c>
      <c r="M57" s="14" t="e">
        <f>B55/L57</f>
        <v>#DIV/0!</v>
      </c>
    </row>
    <row r="58" spans="1:13" ht="15" thickTop="1" x14ac:dyDescent="0.3">
      <c r="A58" s="4" t="s">
        <v>348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5"/>
      <c r="L58" s="5"/>
      <c r="M58" s="6"/>
    </row>
    <row r="59" spans="1:13" x14ac:dyDescent="0.3">
      <c r="A59" s="7"/>
      <c r="C59" s="1" t="s">
        <v>428</v>
      </c>
      <c r="M59" s="8"/>
    </row>
    <row r="60" spans="1:13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/>
      <c r="K60" s="10"/>
      <c r="L60" s="10">
        <f>SUM(D60:K60)</f>
        <v>0</v>
      </c>
      <c r="M60" s="11"/>
    </row>
    <row r="61" spans="1:13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/>
      <c r="K61" s="13"/>
      <c r="L61" s="13">
        <f>MAX(D61:K61)</f>
        <v>0</v>
      </c>
      <c r="M61" s="14" t="e">
        <f>B59/L61</f>
        <v>#DIV/0!</v>
      </c>
    </row>
    <row r="62" spans="1:13" ht="15" thickTop="1" x14ac:dyDescent="0.3">
      <c r="A62" s="4" t="s">
        <v>350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5"/>
      <c r="L62" s="5"/>
      <c r="M62" s="6"/>
    </row>
    <row r="63" spans="1:13" x14ac:dyDescent="0.3">
      <c r="A63" s="7"/>
      <c r="C63" s="1" t="s">
        <v>428</v>
      </c>
      <c r="M63" s="8"/>
    </row>
    <row r="64" spans="1:13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/>
      <c r="K64" s="10"/>
      <c r="L64" s="10">
        <f>SUM(D64:K64)</f>
        <v>0</v>
      </c>
      <c r="M64" s="11"/>
    </row>
    <row r="65" spans="1:13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/>
      <c r="K65" s="13"/>
      <c r="L65" s="13">
        <f>MAX(D65:K65)</f>
        <v>0</v>
      </c>
      <c r="M65" s="14" t="e">
        <f>B63/L65</f>
        <v>#DIV/0!</v>
      </c>
    </row>
    <row r="66" spans="1:13" ht="15" thickTop="1" x14ac:dyDescent="0.3">
      <c r="A66" s="4" t="s">
        <v>352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5"/>
      <c r="L66" s="5"/>
      <c r="M66" s="6"/>
    </row>
    <row r="67" spans="1:13" x14ac:dyDescent="0.3">
      <c r="A67" s="7"/>
      <c r="C67" s="1" t="s">
        <v>428</v>
      </c>
      <c r="M67" s="8"/>
    </row>
    <row r="68" spans="1:13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/>
      <c r="K68" s="10"/>
      <c r="L68" s="10">
        <f>SUM(D68:K68)</f>
        <v>0</v>
      </c>
      <c r="M68" s="11"/>
    </row>
    <row r="69" spans="1:13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/>
      <c r="K69" s="13"/>
      <c r="L69" s="13">
        <f>MAX(D69:K69)</f>
        <v>0</v>
      </c>
      <c r="M69" s="14" t="e">
        <f>B67/L69</f>
        <v>#DIV/0!</v>
      </c>
    </row>
    <row r="70" spans="1:13" ht="15" thickTop="1" x14ac:dyDescent="0.3">
      <c r="A70" s="4" t="s">
        <v>355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5"/>
      <c r="L70" s="5"/>
      <c r="M70" s="6"/>
    </row>
    <row r="71" spans="1:13" x14ac:dyDescent="0.3">
      <c r="A71" s="7"/>
      <c r="C71" s="1" t="s">
        <v>428</v>
      </c>
      <c r="M71" s="8"/>
    </row>
    <row r="72" spans="1:13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/>
      <c r="K72" s="10"/>
      <c r="L72" s="10">
        <f>SUM(D72:K72)</f>
        <v>0</v>
      </c>
      <c r="M72" s="11"/>
    </row>
    <row r="73" spans="1:13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/>
      <c r="K73" s="13"/>
      <c r="L73" s="13">
        <f>MAX(D73:K73)</f>
        <v>0</v>
      </c>
      <c r="M73" s="14" t="e">
        <f>B71/L73</f>
        <v>#DIV/0!</v>
      </c>
    </row>
    <row r="74" spans="1:13" ht="15" thickTop="1" x14ac:dyDescent="0.3">
      <c r="A74" s="4" t="s">
        <v>356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5"/>
      <c r="L74" s="5"/>
      <c r="M74" s="6"/>
    </row>
    <row r="75" spans="1:13" x14ac:dyDescent="0.3">
      <c r="A75" s="7"/>
      <c r="C75" s="1" t="s">
        <v>428</v>
      </c>
      <c r="M75" s="8"/>
    </row>
    <row r="76" spans="1:13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/>
      <c r="K76" s="10"/>
      <c r="L76" s="10">
        <f>SUM(D76:K76)</f>
        <v>0</v>
      </c>
      <c r="M76" s="11"/>
    </row>
    <row r="77" spans="1:13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/>
      <c r="K77" s="13"/>
      <c r="L77" s="13">
        <f>MAX(D77:K77)</f>
        <v>0</v>
      </c>
      <c r="M77" s="14" t="e">
        <f>B75/L77</f>
        <v>#DIV/0!</v>
      </c>
    </row>
    <row r="78" spans="1:13" ht="15" thickTop="1" x14ac:dyDescent="0.3">
      <c r="A78" s="4" t="s">
        <v>358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359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361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362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365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368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370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372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374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376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377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378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379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385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387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389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391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392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396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398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399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401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">
    <cfRule type="expression" dxfId="1" priority="99">
      <formula>D5/$B3&gt;=$Q$1</formula>
    </cfRule>
    <cfRule type="expression" dxfId="0" priority="100">
      <formula>D5/$B3&lt;$Q$1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4644-CCC9-4D36-83D5-F9AE01BDCF6A}">
  <dimension ref="A1:O94"/>
  <sheetViews>
    <sheetView workbookViewId="0">
      <pane ySplit="1" topLeftCell="A2" activePane="bottomLeft" state="frozen"/>
      <selection pane="bottomLeft" activeCell="M3" sqref="M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1</v>
      </c>
      <c r="F1" s="1">
        <v>4</v>
      </c>
      <c r="G1" s="1">
        <v>9</v>
      </c>
      <c r="H1" s="1">
        <v>12</v>
      </c>
      <c r="I1" s="1">
        <v>16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5</v>
      </c>
      <c r="B2" s="5">
        <v>1</v>
      </c>
      <c r="C2" s="5" t="s">
        <v>427</v>
      </c>
      <c r="D2" s="5" t="s">
        <v>420</v>
      </c>
      <c r="E2" s="5" t="s">
        <v>418</v>
      </c>
      <c r="F2" s="5" t="s">
        <v>418</v>
      </c>
      <c r="G2" s="5" t="s">
        <v>418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101</v>
      </c>
      <c r="E4" s="10">
        <v>1</v>
      </c>
      <c r="F4" s="10">
        <v>6</v>
      </c>
      <c r="G4" s="10">
        <v>2</v>
      </c>
      <c r="H4" s="10">
        <v>95</v>
      </c>
      <c r="I4" s="10">
        <v>10</v>
      </c>
      <c r="J4" s="10">
        <f>SUM(D4:I4)</f>
        <v>215</v>
      </c>
      <c r="K4" s="11"/>
    </row>
    <row r="5" spans="1:15" ht="15" thickBot="1" x14ac:dyDescent="0.35">
      <c r="A5" s="12"/>
      <c r="B5" s="13"/>
      <c r="C5" s="13" t="s">
        <v>3</v>
      </c>
      <c r="D5" s="13">
        <v>496080</v>
      </c>
      <c r="E5" s="13">
        <v>241</v>
      </c>
      <c r="F5" s="13">
        <v>45652</v>
      </c>
      <c r="G5" s="13">
        <v>21825</v>
      </c>
      <c r="H5" s="13">
        <v>1199820</v>
      </c>
      <c r="I5" s="13">
        <v>116896</v>
      </c>
      <c r="J5" s="13">
        <f>MAX(D5:I5)</f>
        <v>1199820</v>
      </c>
      <c r="K5" s="14">
        <f>B3/J5</f>
        <v>8334.5835208614626</v>
      </c>
    </row>
    <row r="6" spans="1:15" ht="15" thickTop="1" x14ac:dyDescent="0.3">
      <c r="A6" s="4" t="s">
        <v>6</v>
      </c>
      <c r="B6" s="5">
        <v>1</v>
      </c>
      <c r="C6" s="5" t="s">
        <v>427</v>
      </c>
      <c r="D6" s="5"/>
      <c r="E6" s="5"/>
      <c r="F6" s="5"/>
      <c r="G6" s="5"/>
      <c r="H6" s="5"/>
      <c r="I6" s="5"/>
      <c r="J6" s="5"/>
      <c r="K6" s="11"/>
    </row>
    <row r="7" spans="1:15" x14ac:dyDescent="0.3">
      <c r="A7" s="7"/>
      <c r="B7" s="1">
        <f>10^10</f>
        <v>10000000000</v>
      </c>
      <c r="C7" s="1" t="s">
        <v>428</v>
      </c>
      <c r="K7" s="8"/>
    </row>
    <row r="8" spans="1:15" x14ac:dyDescent="0.3">
      <c r="A8" s="9"/>
      <c r="B8" s="10"/>
      <c r="C8" s="10" t="s">
        <v>2</v>
      </c>
      <c r="D8" s="10">
        <v>33096</v>
      </c>
      <c r="E8" s="10">
        <v>656</v>
      </c>
      <c r="F8" s="10">
        <v>7579</v>
      </c>
      <c r="G8" s="10">
        <v>3324</v>
      </c>
      <c r="H8" s="10">
        <v>31636</v>
      </c>
      <c r="I8" s="10">
        <v>8445</v>
      </c>
      <c r="J8" s="10">
        <f>SUM(D8:I8)</f>
        <v>84736</v>
      </c>
      <c r="K8" s="11"/>
    </row>
    <row r="9" spans="1:15" ht="15" thickBot="1" x14ac:dyDescent="0.35">
      <c r="A9" s="12"/>
      <c r="B9" s="13"/>
      <c r="C9" s="13" t="s">
        <v>3</v>
      </c>
      <c r="D9" s="13">
        <v>765416640</v>
      </c>
      <c r="E9" s="13">
        <v>19511305</v>
      </c>
      <c r="F9" s="13">
        <v>204900748</v>
      </c>
      <c r="G9" s="13">
        <v>117894225</v>
      </c>
      <c r="H9" s="13">
        <v>673433820</v>
      </c>
      <c r="I9" s="13">
        <v>262202800</v>
      </c>
      <c r="J9" s="13">
        <f>MAX(D9:I9)</f>
        <v>765416640</v>
      </c>
      <c r="K9" s="14">
        <f>B7/J9</f>
        <v>13.064779987014655</v>
      </c>
    </row>
    <row r="10" spans="1:15" ht="15" thickTop="1" x14ac:dyDescent="0.3">
      <c r="A10" s="4" t="s">
        <v>9</v>
      </c>
      <c r="B10" s="5">
        <v>1</v>
      </c>
      <c r="C10" s="5" t="s">
        <v>427</v>
      </c>
      <c r="D10" s="5" t="s">
        <v>420</v>
      </c>
      <c r="E10" s="5" t="s">
        <v>418</v>
      </c>
      <c r="F10" s="5" t="s">
        <v>418</v>
      </c>
      <c r="G10" s="5" t="s">
        <v>418</v>
      </c>
      <c r="H10" s="5" t="s">
        <v>418</v>
      </c>
      <c r="I10" s="5"/>
      <c r="J10" s="5"/>
      <c r="K10" s="6"/>
    </row>
    <row r="11" spans="1:15" x14ac:dyDescent="0.3">
      <c r="A11" s="7"/>
      <c r="B11" s="1">
        <f>10^11</f>
        <v>100000000000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103133</v>
      </c>
      <c r="E12" s="10">
        <v>2638</v>
      </c>
      <c r="F12" s="10">
        <v>26865</v>
      </c>
      <c r="G12" s="10">
        <v>10611</v>
      </c>
      <c r="H12" s="10">
        <v>104487</v>
      </c>
      <c r="I12" s="10">
        <v>27542</v>
      </c>
      <c r="J12" s="10">
        <f>SUM(D12:I12)</f>
        <v>275276</v>
      </c>
      <c r="K12" s="11"/>
    </row>
    <row r="13" spans="1:15" ht="15" thickBot="1" x14ac:dyDescent="0.35">
      <c r="A13" s="12"/>
      <c r="B13" s="13"/>
      <c r="C13" s="13" t="s">
        <v>3</v>
      </c>
      <c r="D13" s="13">
        <v>3602085240</v>
      </c>
      <c r="E13" s="13">
        <v>89719585</v>
      </c>
      <c r="F13" s="13">
        <v>654675580</v>
      </c>
      <c r="G13" s="13">
        <v>426210993</v>
      </c>
      <c r="H13" s="13">
        <v>5542869468</v>
      </c>
      <c r="I13" s="13">
        <v>1198619680</v>
      </c>
      <c r="J13" s="13">
        <f>MAX(D13:I13)</f>
        <v>5542869468</v>
      </c>
      <c r="K13" s="14">
        <f>B11/J13</f>
        <v>18.041196996847628</v>
      </c>
    </row>
    <row r="14" spans="1:15" ht="15" thickTop="1" x14ac:dyDescent="0.3">
      <c r="A14" s="4" t="s">
        <v>10</v>
      </c>
      <c r="B14" s="5">
        <v>1</v>
      </c>
      <c r="C14" s="5" t="s">
        <v>427</v>
      </c>
      <c r="D14" s="5" t="s">
        <v>420</v>
      </c>
      <c r="E14" s="5" t="s">
        <v>418</v>
      </c>
      <c r="F14" s="5" t="s">
        <v>418</v>
      </c>
      <c r="G14" s="5" t="s">
        <v>418</v>
      </c>
      <c r="H14" s="5" t="s">
        <v>418</v>
      </c>
      <c r="I14" s="5" t="s">
        <v>418</v>
      </c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K15" s="8"/>
    </row>
    <row r="16" spans="1:15" x14ac:dyDescent="0.3">
      <c r="A16" s="9"/>
      <c r="B16" s="10"/>
      <c r="C16" s="10" t="s">
        <v>2</v>
      </c>
      <c r="D16" s="10">
        <v>773829</v>
      </c>
      <c r="E16" s="10">
        <v>22269</v>
      </c>
      <c r="F16" s="10">
        <v>206887</v>
      </c>
      <c r="G16" s="10">
        <v>85630</v>
      </c>
      <c r="H16" s="10">
        <v>760452</v>
      </c>
      <c r="I16" s="10">
        <v>213838</v>
      </c>
      <c r="J16" s="10">
        <f>SUM(D16:I16)</f>
        <v>2062905</v>
      </c>
      <c r="K16" s="11"/>
    </row>
    <row r="17" spans="1:11" ht="15" thickBot="1" x14ac:dyDescent="0.35">
      <c r="A17" s="12"/>
      <c r="B17" s="13"/>
      <c r="C17" s="13" t="s">
        <v>3</v>
      </c>
      <c r="D17" s="13">
        <v>9997695600</v>
      </c>
      <c r="E17" s="13">
        <v>679471225</v>
      </c>
      <c r="F17" s="13">
        <v>8856424420</v>
      </c>
      <c r="G17" s="13">
        <v>4623917625</v>
      </c>
      <c r="H17" s="13">
        <v>9995692380</v>
      </c>
      <c r="I17" s="13">
        <v>7901225800</v>
      </c>
      <c r="J17" s="13">
        <f>MAX(D17:I17)</f>
        <v>9997695600</v>
      </c>
      <c r="K17" s="14">
        <f>B15/J17</f>
        <v>1.0002304931148334</v>
      </c>
    </row>
    <row r="18" spans="1:11" ht="15" thickTop="1" x14ac:dyDescent="0.3">
      <c r="A18" s="4" t="s">
        <v>13</v>
      </c>
      <c r="B18" s="5">
        <v>1</v>
      </c>
      <c r="C18" s="5" t="s">
        <v>427</v>
      </c>
      <c r="D18" s="5" t="s">
        <v>420</v>
      </c>
      <c r="E18" s="5" t="s">
        <v>418</v>
      </c>
      <c r="F18" s="5" t="s">
        <v>418</v>
      </c>
      <c r="G18" s="5" t="s">
        <v>418</v>
      </c>
      <c r="H18" s="5" t="s">
        <v>418</v>
      </c>
      <c r="I18" s="5"/>
      <c r="J18" s="5"/>
      <c r="K18" s="6"/>
    </row>
    <row r="19" spans="1:11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744854</v>
      </c>
      <c r="E20" s="10">
        <v>22276</v>
      </c>
      <c r="F20" s="10">
        <v>206789</v>
      </c>
      <c r="G20" s="10">
        <v>82541</v>
      </c>
      <c r="H20" s="10">
        <v>756936</v>
      </c>
      <c r="I20" s="10">
        <v>201419</v>
      </c>
      <c r="J20" s="10">
        <f>SUM(D20:I20)</f>
        <v>2014815</v>
      </c>
      <c r="K20" s="11"/>
    </row>
    <row r="21" spans="1:11" ht="15" thickBot="1" x14ac:dyDescent="0.35">
      <c r="A21" s="12"/>
      <c r="B21" s="13"/>
      <c r="C21" s="13" t="s">
        <v>3</v>
      </c>
      <c r="D21" s="13">
        <v>55912619880</v>
      </c>
      <c r="E21" s="13">
        <v>1164911137</v>
      </c>
      <c r="F21" s="13">
        <v>9577804108</v>
      </c>
      <c r="G21" s="13">
        <v>4668565785</v>
      </c>
      <c r="H21" s="13">
        <v>42474048300</v>
      </c>
      <c r="I21" s="13">
        <v>15795713200</v>
      </c>
      <c r="J21" s="13">
        <f>MAX(D21:I21)</f>
        <v>55912619880</v>
      </c>
      <c r="K21" s="14">
        <f>B19/J21</f>
        <v>1.788504996092485</v>
      </c>
    </row>
    <row r="22" spans="1:11" ht="15" thickTop="1" x14ac:dyDescent="0.3">
      <c r="A22" s="4" t="s">
        <v>16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1" x14ac:dyDescent="0.3">
      <c r="A23" s="7"/>
      <c r="C23" s="1" t="s">
        <v>428</v>
      </c>
      <c r="K23" s="8"/>
    </row>
    <row r="24" spans="1:11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1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14" t="e">
        <f>B23/J25</f>
        <v>#DIV/0!</v>
      </c>
    </row>
    <row r="26" spans="1:11" ht="15" thickTop="1" x14ac:dyDescent="0.3">
      <c r="A26" s="4" t="s">
        <v>21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/>
      <c r="J26" s="5"/>
      <c r="K26" s="6"/>
    </row>
    <row r="27" spans="1:11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K27" s="8"/>
    </row>
    <row r="28" spans="1:11" x14ac:dyDescent="0.3">
      <c r="A28" s="9"/>
      <c r="B28" s="10"/>
      <c r="C28" s="10" t="s">
        <v>2</v>
      </c>
      <c r="D28" s="10">
        <v>146898</v>
      </c>
      <c r="E28" s="10">
        <v>3667</v>
      </c>
      <c r="F28" s="10">
        <v>36546</v>
      </c>
      <c r="G28" s="10">
        <v>15326</v>
      </c>
      <c r="H28" s="10">
        <v>148526</v>
      </c>
      <c r="I28" s="10">
        <v>36987</v>
      </c>
      <c r="J28" s="10">
        <f>SUM(D28:I28)</f>
        <v>387950</v>
      </c>
      <c r="K28" s="11"/>
    </row>
    <row r="29" spans="1:11" ht="15" thickBot="1" x14ac:dyDescent="0.35">
      <c r="A29" s="12"/>
      <c r="B29" s="13"/>
      <c r="C29" s="13" t="s">
        <v>3</v>
      </c>
      <c r="D29" s="13">
        <v>7041450120</v>
      </c>
      <c r="E29" s="13">
        <v>60820225</v>
      </c>
      <c r="F29" s="13">
        <v>1371704860</v>
      </c>
      <c r="G29" s="13">
        <v>300391065</v>
      </c>
      <c r="H29" s="13">
        <v>6233583540</v>
      </c>
      <c r="I29" s="13">
        <v>1456631800</v>
      </c>
      <c r="J29" s="13">
        <f>MAX(D29:I29)</f>
        <v>7041450120</v>
      </c>
      <c r="K29" s="14">
        <f>B27/J29</f>
        <v>1.4201620162864976</v>
      </c>
    </row>
    <row r="30" spans="1:11" ht="15" thickTop="1" x14ac:dyDescent="0.3">
      <c r="A30" s="4" t="s">
        <v>23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1" x14ac:dyDescent="0.3">
      <c r="A31" s="7"/>
      <c r="C31" s="1" t="s">
        <v>428</v>
      </c>
      <c r="K31" s="8"/>
    </row>
    <row r="32" spans="1:11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</row>
    <row r="34" spans="1:11" ht="15" thickTop="1" x14ac:dyDescent="0.3">
      <c r="A34" s="4" t="s">
        <v>25</v>
      </c>
      <c r="B34" s="5">
        <v>1</v>
      </c>
      <c r="C34" s="5" t="s">
        <v>427</v>
      </c>
      <c r="D34" s="5" t="s">
        <v>420</v>
      </c>
      <c r="E34" s="5" t="s">
        <v>418</v>
      </c>
      <c r="F34" s="5" t="s">
        <v>418</v>
      </c>
      <c r="G34" s="5" t="s">
        <v>418</v>
      </c>
      <c r="H34" s="5" t="s">
        <v>418</v>
      </c>
      <c r="I34" s="5"/>
      <c r="J34" s="5"/>
      <c r="K34" s="6"/>
    </row>
    <row r="35" spans="1:11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K35" s="8"/>
    </row>
    <row r="36" spans="1:11" x14ac:dyDescent="0.3">
      <c r="A36" s="9"/>
      <c r="B36" s="10"/>
      <c r="C36" s="10" t="s">
        <v>2</v>
      </c>
      <c r="D36" s="10">
        <v>1577010</v>
      </c>
      <c r="E36" s="10">
        <v>45263</v>
      </c>
      <c r="F36" s="10">
        <v>414076</v>
      </c>
      <c r="G36" s="10">
        <v>168151</v>
      </c>
      <c r="H36" s="10">
        <v>1549456</v>
      </c>
      <c r="I36" s="10">
        <v>423775</v>
      </c>
      <c r="J36" s="10">
        <f>SUM(D36:I36)</f>
        <v>4177731</v>
      </c>
      <c r="K36" s="11"/>
    </row>
    <row r="37" spans="1:11" ht="15" thickBot="1" x14ac:dyDescent="0.35">
      <c r="A37" s="12"/>
      <c r="B37" s="13"/>
      <c r="C37" s="13" t="s">
        <v>3</v>
      </c>
      <c r="D37" s="13">
        <v>9999572232</v>
      </c>
      <c r="E37" s="13">
        <v>1763487745</v>
      </c>
      <c r="F37" s="13">
        <v>9997585660</v>
      </c>
      <c r="G37" s="13">
        <v>7555699185</v>
      </c>
      <c r="H37" s="13">
        <v>9999719292</v>
      </c>
      <c r="I37" s="13">
        <v>9929312560</v>
      </c>
      <c r="J37" s="13">
        <f>MAX(D37:I37)</f>
        <v>9999719292</v>
      </c>
      <c r="K37" s="14">
        <f>B35/J37</f>
        <v>1.0000280715879919</v>
      </c>
    </row>
    <row r="38" spans="1:11" ht="15" thickTop="1" x14ac:dyDescent="0.3">
      <c r="A38" s="4" t="s">
        <v>27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29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31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36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38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43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48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50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53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57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60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63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66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>
      <c r="A90" s="4" t="s">
        <v>68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x14ac:dyDescent="0.3">
      <c r="A91" s="7"/>
      <c r="C91" s="1" t="s">
        <v>428</v>
      </c>
      <c r="K91" s="8"/>
    </row>
    <row r="92" spans="1:1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ht="15" thickTop="1" x14ac:dyDescent="0.3"/>
  </sheetData>
  <conditionalFormatting sqref="D5:J5 D9:J9 D13:J13 D17:J17 D21:J21 D25:J25 D29:J29 D33:J33 D37:J37 D41:J41 D45:J45 D49:J49 D53:J53 D57:J57 D61:J61 D65:J65 D69:J69 D73:J73 D77:J77 D81:J81 D85:J85 D89:J89 D93:J93">
    <cfRule type="expression" dxfId="27" priority="149">
      <formula>D5/$B3&gt;$O$1</formula>
    </cfRule>
    <cfRule type="expression" dxfId="26" priority="150">
      <formula>D5/$B3&lt;=$O$1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B7F9-4C8E-4AEB-9167-8C40D4B14B1E}">
  <dimension ref="A1:O98"/>
  <sheetViews>
    <sheetView tabSelected="1" workbookViewId="0">
      <pane ySplit="1" topLeftCell="A2" activePane="bottomLeft" state="frozen"/>
      <selection pane="bottomLeft" activeCell="K13" sqref="K1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4" width="17.77734375" style="1" customWidth="1"/>
    <col min="5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1</v>
      </c>
      <c r="F1" s="1">
        <v>4</v>
      </c>
      <c r="G1" s="1">
        <v>9</v>
      </c>
      <c r="H1" s="1">
        <v>12</v>
      </c>
      <c r="I1" s="1">
        <v>16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7</v>
      </c>
      <c r="B2" s="5">
        <v>1</v>
      </c>
      <c r="C2" s="5" t="s">
        <v>427</v>
      </c>
      <c r="D2" s="5" t="s">
        <v>420</v>
      </c>
      <c r="E2" s="5" t="s">
        <v>418</v>
      </c>
      <c r="F2" s="5" t="s">
        <v>418</v>
      </c>
      <c r="G2" s="5" t="s">
        <v>418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443</v>
      </c>
      <c r="E3" s="1">
        <v>1</v>
      </c>
      <c r="F3" s="1">
        <v>4</v>
      </c>
      <c r="G3" s="1" t="s">
        <v>444</v>
      </c>
      <c r="H3" s="1" t="s">
        <v>445</v>
      </c>
      <c r="I3" s="1" t="s">
        <v>446</v>
      </c>
      <c r="K3" s="8"/>
    </row>
    <row r="4" spans="1:15" x14ac:dyDescent="0.3">
      <c r="A4" s="9"/>
      <c r="B4" s="10"/>
      <c r="C4" s="10" t="s">
        <v>2</v>
      </c>
      <c r="D4" s="10">
        <v>17647</v>
      </c>
      <c r="E4" s="10">
        <v>455</v>
      </c>
      <c r="F4" s="10">
        <v>4632</v>
      </c>
      <c r="G4" s="10">
        <v>1757</v>
      </c>
      <c r="H4" s="10">
        <v>17723</v>
      </c>
      <c r="I4" s="10">
        <v>4856</v>
      </c>
      <c r="J4" s="10">
        <f>SUM(D4:I4)</f>
        <v>47070</v>
      </c>
      <c r="K4" s="11"/>
    </row>
    <row r="5" spans="1:15" ht="15" thickBot="1" x14ac:dyDescent="0.35">
      <c r="A5" s="12"/>
      <c r="B5" s="13"/>
      <c r="C5" s="13" t="s">
        <v>3</v>
      </c>
      <c r="D5" s="13">
        <v>316901520</v>
      </c>
      <c r="E5" s="13">
        <v>11907625</v>
      </c>
      <c r="F5" s="13">
        <v>121253860</v>
      </c>
      <c r="G5" s="13">
        <v>26624025</v>
      </c>
      <c r="H5" s="13">
        <v>517280220</v>
      </c>
      <c r="I5" s="13">
        <v>109151680</v>
      </c>
      <c r="J5" s="13">
        <f>MAX(D5:I5)</f>
        <v>517280220</v>
      </c>
      <c r="K5" s="14">
        <f>B3/J5</f>
        <v>19.331881663675446</v>
      </c>
    </row>
    <row r="6" spans="1:15" ht="15" thickTop="1" x14ac:dyDescent="0.3">
      <c r="A6" s="4" t="s">
        <v>8</v>
      </c>
      <c r="B6" s="5">
        <v>1</v>
      </c>
      <c r="C6" s="5" t="s">
        <v>427</v>
      </c>
      <c r="D6" s="5" t="s">
        <v>420</v>
      </c>
      <c r="E6" s="5" t="s">
        <v>418</v>
      </c>
      <c r="F6" s="5" t="s">
        <v>418</v>
      </c>
      <c r="G6" s="5" t="s">
        <v>418</v>
      </c>
      <c r="H6" s="5" t="s">
        <v>418</v>
      </c>
      <c r="I6" s="5" t="s">
        <v>418</v>
      </c>
      <c r="J6" s="5"/>
      <c r="K6" s="6"/>
    </row>
    <row r="7" spans="1:15" x14ac:dyDescent="0.3">
      <c r="A7" s="7"/>
      <c r="B7" s="1">
        <f>10^11</f>
        <v>100000000000</v>
      </c>
      <c r="C7" s="1" t="s">
        <v>428</v>
      </c>
      <c r="D7" s="1" t="s">
        <v>443</v>
      </c>
      <c r="E7" s="1">
        <v>1</v>
      </c>
      <c r="F7" s="1">
        <v>4</v>
      </c>
      <c r="G7" s="1" t="s">
        <v>444</v>
      </c>
      <c r="H7" s="1" t="s">
        <v>445</v>
      </c>
      <c r="I7" s="1" t="s">
        <v>446</v>
      </c>
      <c r="K7" s="8"/>
    </row>
    <row r="8" spans="1:15" x14ac:dyDescent="0.3">
      <c r="A8" s="9"/>
      <c r="B8" s="10"/>
      <c r="C8" s="10" t="s">
        <v>2</v>
      </c>
      <c r="D8" s="10">
        <v>87569</v>
      </c>
      <c r="E8" s="10">
        <v>2654</v>
      </c>
      <c r="F8" s="10">
        <v>24242</v>
      </c>
      <c r="G8" s="10">
        <v>9781</v>
      </c>
      <c r="H8" s="10">
        <v>90388</v>
      </c>
      <c r="I8" s="10">
        <v>23634</v>
      </c>
      <c r="J8" s="10">
        <f>SUM(D8:I8)</f>
        <v>238268</v>
      </c>
      <c r="K8" s="11"/>
    </row>
    <row r="9" spans="1:15" ht="15" thickBot="1" x14ac:dyDescent="0.35">
      <c r="A9" s="12"/>
      <c r="B9" s="13"/>
      <c r="C9" s="13" t="s">
        <v>3</v>
      </c>
      <c r="D9" s="13">
        <v>2793998280</v>
      </c>
      <c r="E9" s="13">
        <v>35880865</v>
      </c>
      <c r="F9" s="13">
        <v>1021167724</v>
      </c>
      <c r="G9" s="13">
        <v>257561505</v>
      </c>
      <c r="H9" s="13">
        <v>5919707820</v>
      </c>
      <c r="I9" s="13">
        <v>1616881720</v>
      </c>
      <c r="J9" s="13">
        <f>MAX(D9:I9)</f>
        <v>5919707820</v>
      </c>
      <c r="K9" s="14">
        <f>B7/J9</f>
        <v>16.892725627799649</v>
      </c>
    </row>
    <row r="10" spans="1:15" ht="15" thickTop="1" x14ac:dyDescent="0.3">
      <c r="A10" s="4" t="s">
        <v>12</v>
      </c>
      <c r="B10" s="5">
        <v>1</v>
      </c>
      <c r="C10" s="5" t="s">
        <v>427</v>
      </c>
      <c r="D10" s="5" t="s">
        <v>420</v>
      </c>
      <c r="E10" s="5" t="s">
        <v>418</v>
      </c>
      <c r="F10" s="5" t="s">
        <v>418</v>
      </c>
      <c r="G10" s="5" t="s">
        <v>418</v>
      </c>
      <c r="H10" s="5" t="s">
        <v>418</v>
      </c>
      <c r="I10" s="5"/>
      <c r="J10" s="5"/>
      <c r="K10" s="6"/>
    </row>
    <row r="11" spans="1:15" x14ac:dyDescent="0.3">
      <c r="A11" s="7"/>
      <c r="B11" s="1">
        <f>2*10^11</f>
        <v>200000000000</v>
      </c>
      <c r="C11" s="1" t="s">
        <v>428</v>
      </c>
      <c r="D11" s="1" t="s">
        <v>449</v>
      </c>
      <c r="E11" s="1">
        <v>1</v>
      </c>
      <c r="F11" s="1">
        <v>4</v>
      </c>
      <c r="G11" s="1" t="s">
        <v>450</v>
      </c>
      <c r="H11" s="1" t="s">
        <v>451</v>
      </c>
      <c r="I11" s="1" t="s">
        <v>452</v>
      </c>
      <c r="K11" s="8"/>
    </row>
    <row r="12" spans="1:15" x14ac:dyDescent="0.3">
      <c r="A12" s="9"/>
      <c r="B12" s="10"/>
      <c r="C12" s="10" t="s">
        <v>2</v>
      </c>
      <c r="D12" s="10">
        <v>239466</v>
      </c>
      <c r="E12" s="10">
        <v>7148</v>
      </c>
      <c r="F12" s="10">
        <v>64126</v>
      </c>
      <c r="G12" s="10">
        <v>27307</v>
      </c>
      <c r="H12" s="10">
        <v>236337</v>
      </c>
      <c r="I12" s="10">
        <v>64765</v>
      </c>
      <c r="J12" s="10">
        <f>SUM(D12:I12)</f>
        <v>639149</v>
      </c>
      <c r="K12" s="11"/>
    </row>
    <row r="13" spans="1:15" ht="15" thickBot="1" x14ac:dyDescent="0.35">
      <c r="A13" s="12"/>
      <c r="B13" s="13"/>
      <c r="C13" s="13" t="s">
        <v>3</v>
      </c>
      <c r="D13" s="13">
        <v>12692531688</v>
      </c>
      <c r="E13" s="13">
        <v>213824305</v>
      </c>
      <c r="F13" s="13">
        <v>2490034948</v>
      </c>
      <c r="G13" s="13">
        <v>646478505</v>
      </c>
      <c r="H13" s="13">
        <v>11816456220</v>
      </c>
      <c r="I13" s="13">
        <v>3137943640</v>
      </c>
      <c r="J13" s="13">
        <f>MAX(D13:I13)</f>
        <v>12692531688</v>
      </c>
      <c r="K13" s="14">
        <f>B11/J13</f>
        <v>15.757297670494498</v>
      </c>
    </row>
    <row r="14" spans="1:15" ht="15" thickTop="1" x14ac:dyDescent="0.3">
      <c r="A14" s="4" t="s">
        <v>15</v>
      </c>
      <c r="B14" s="5">
        <v>1</v>
      </c>
      <c r="C14" s="5" t="s">
        <v>427</v>
      </c>
      <c r="D14" s="5" t="s">
        <v>420</v>
      </c>
      <c r="E14" s="5" t="s">
        <v>418</v>
      </c>
      <c r="F14" s="5" t="s">
        <v>418</v>
      </c>
      <c r="G14" s="5" t="s">
        <v>418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449</v>
      </c>
      <c r="E15" s="1">
        <v>1</v>
      </c>
      <c r="F15" s="1">
        <v>4</v>
      </c>
      <c r="G15" s="1" t="s">
        <v>450</v>
      </c>
      <c r="H15" s="1" t="s">
        <v>451</v>
      </c>
      <c r="I15" s="1" t="s">
        <v>452</v>
      </c>
      <c r="K15" s="8"/>
    </row>
    <row r="16" spans="1:15" x14ac:dyDescent="0.3">
      <c r="A16" s="9"/>
      <c r="B16" s="10"/>
      <c r="C16" s="10" t="s">
        <v>2</v>
      </c>
      <c r="D16" s="10">
        <v>1162344</v>
      </c>
      <c r="E16" s="10">
        <v>34422</v>
      </c>
      <c r="F16" s="10">
        <v>321959</v>
      </c>
      <c r="G16" s="10">
        <v>125979</v>
      </c>
      <c r="H16" s="10">
        <v>1153766</v>
      </c>
      <c r="I16" s="10">
        <v>314821</v>
      </c>
      <c r="J16" s="10">
        <f>SUM(D16:I16)</f>
        <v>3113291</v>
      </c>
      <c r="K16" s="11"/>
    </row>
    <row r="17" spans="1:11" ht="15" thickBot="1" x14ac:dyDescent="0.35">
      <c r="A17" s="12"/>
      <c r="B17" s="13"/>
      <c r="C17" s="13" t="s">
        <v>3</v>
      </c>
      <c r="D17" s="13">
        <v>9999346680</v>
      </c>
      <c r="E17" s="13">
        <v>2092278985</v>
      </c>
      <c r="F17" s="13">
        <v>9884134780</v>
      </c>
      <c r="G17" s="13">
        <v>6516386025</v>
      </c>
      <c r="H17" s="13">
        <v>9999770532</v>
      </c>
      <c r="I17" s="13">
        <v>9870161200</v>
      </c>
      <c r="J17" s="13">
        <f>MAX(D17:I17)</f>
        <v>9999770532</v>
      </c>
      <c r="K17" s="14">
        <f>B15/J17</f>
        <v>1.0000229473265678</v>
      </c>
    </row>
    <row r="18" spans="1:11" ht="15" thickTop="1" x14ac:dyDescent="0.3">
      <c r="A18" s="4" t="s">
        <v>18</v>
      </c>
      <c r="B18" s="5">
        <v>1</v>
      </c>
      <c r="C18" s="5" t="s">
        <v>427</v>
      </c>
      <c r="D18" s="5" t="s">
        <v>420</v>
      </c>
      <c r="E18" s="5" t="s">
        <v>418</v>
      </c>
      <c r="F18" s="5" t="s">
        <v>418</v>
      </c>
      <c r="G18" s="5" t="s">
        <v>418</v>
      </c>
      <c r="H18" s="5" t="s">
        <v>418</v>
      </c>
      <c r="I18" s="5"/>
      <c r="J18" s="5"/>
      <c r="K18" s="6"/>
    </row>
    <row r="19" spans="1:11" x14ac:dyDescent="0.3">
      <c r="A19" s="7"/>
      <c r="B19" s="1">
        <f>10^10</f>
        <v>10000000000</v>
      </c>
      <c r="C19" s="1" t="s">
        <v>428</v>
      </c>
      <c r="D19" s="1" t="s">
        <v>449</v>
      </c>
      <c r="E19" s="1">
        <v>1</v>
      </c>
      <c r="F19" s="1">
        <v>4</v>
      </c>
      <c r="G19" s="1" t="s">
        <v>450</v>
      </c>
      <c r="H19" s="1" t="s">
        <v>451</v>
      </c>
      <c r="I19" s="1" t="s">
        <v>452</v>
      </c>
      <c r="K19" s="8"/>
    </row>
    <row r="20" spans="1:11" x14ac:dyDescent="0.3">
      <c r="A20" s="9"/>
      <c r="B20" s="10"/>
      <c r="C20" s="10" t="s">
        <v>2</v>
      </c>
      <c r="D20" s="10">
        <v>152438</v>
      </c>
      <c r="E20" s="10">
        <v>4192</v>
      </c>
      <c r="F20" s="10">
        <v>38571</v>
      </c>
      <c r="G20" s="10">
        <v>15416</v>
      </c>
      <c r="H20" s="10">
        <v>142044</v>
      </c>
      <c r="I20" s="10">
        <v>41510</v>
      </c>
      <c r="J20" s="10">
        <f>SUM(D20:I20)</f>
        <v>394171</v>
      </c>
      <c r="K20" s="11"/>
    </row>
    <row r="21" spans="1:11" ht="15" thickBot="1" x14ac:dyDescent="0.35">
      <c r="A21" s="12"/>
      <c r="B21" s="13"/>
      <c r="C21" s="13" t="s">
        <v>3</v>
      </c>
      <c r="D21" s="13">
        <v>5623925760</v>
      </c>
      <c r="E21" s="13">
        <v>77773081</v>
      </c>
      <c r="F21" s="13">
        <v>1374238660</v>
      </c>
      <c r="G21" s="13">
        <v>352513449</v>
      </c>
      <c r="H21" s="13">
        <v>6476925540</v>
      </c>
      <c r="I21" s="13">
        <v>1485907000</v>
      </c>
      <c r="J21" s="13">
        <f>MAX(D21:I21)</f>
        <v>6476925540</v>
      </c>
      <c r="K21" s="14">
        <f>B19/J21</f>
        <v>1.5439424057359166</v>
      </c>
    </row>
    <row r="22" spans="1:11" ht="15" thickTop="1" x14ac:dyDescent="0.3">
      <c r="A22" s="4" t="s">
        <v>19</v>
      </c>
      <c r="B22" s="5">
        <v>1</v>
      </c>
      <c r="C22" s="5" t="s">
        <v>427</v>
      </c>
      <c r="D22" s="5" t="s">
        <v>420</v>
      </c>
      <c r="E22" s="5" t="s">
        <v>418</v>
      </c>
      <c r="F22" s="5" t="s">
        <v>418</v>
      </c>
      <c r="G22" s="5" t="s">
        <v>418</v>
      </c>
      <c r="H22" s="5" t="s">
        <v>418</v>
      </c>
      <c r="I22" s="5"/>
      <c r="J22" s="5"/>
      <c r="K22" s="6"/>
    </row>
    <row r="23" spans="1:11" x14ac:dyDescent="0.3">
      <c r="A23" s="7"/>
      <c r="B23" s="1">
        <f>10^10</f>
        <v>10000000000</v>
      </c>
      <c r="C23" s="1" t="s">
        <v>428</v>
      </c>
      <c r="D23" s="1" t="s">
        <v>449</v>
      </c>
      <c r="E23" s="1">
        <v>1</v>
      </c>
      <c r="F23" s="1">
        <v>4</v>
      </c>
      <c r="G23" s="1" t="s">
        <v>450</v>
      </c>
      <c r="H23" s="1" t="s">
        <v>451</v>
      </c>
      <c r="I23" s="1" t="s">
        <v>452</v>
      </c>
      <c r="K23" s="8"/>
    </row>
    <row r="24" spans="1:11" x14ac:dyDescent="0.3">
      <c r="A24" s="9"/>
      <c r="B24" s="10"/>
      <c r="C24" s="10" t="s">
        <v>2</v>
      </c>
      <c r="D24" s="10">
        <v>3583545</v>
      </c>
      <c r="E24" s="10">
        <v>111279</v>
      </c>
      <c r="F24" s="10">
        <v>983071</v>
      </c>
      <c r="G24" s="10">
        <v>391640</v>
      </c>
      <c r="H24" s="10">
        <v>3573279</v>
      </c>
      <c r="I24" s="10">
        <v>984509</v>
      </c>
      <c r="J24" s="10">
        <f>SUM(D24:I24)</f>
        <v>9627323</v>
      </c>
      <c r="K24" s="11"/>
    </row>
    <row r="25" spans="1:11" ht="15" thickBot="1" x14ac:dyDescent="0.35">
      <c r="A25" s="12"/>
      <c r="B25" s="13"/>
      <c r="C25" s="13" t="s">
        <v>3</v>
      </c>
      <c r="D25" s="13">
        <v>9999937248</v>
      </c>
      <c r="E25" s="13">
        <v>7404018385</v>
      </c>
      <c r="F25" s="13">
        <v>9990472780</v>
      </c>
      <c r="G25" s="13">
        <v>9863914785</v>
      </c>
      <c r="H25" s="13">
        <v>9999988428</v>
      </c>
      <c r="I25" s="13">
        <v>9994688080</v>
      </c>
      <c r="J25" s="13">
        <f>MAX(D25:I25)</f>
        <v>9999988428</v>
      </c>
      <c r="K25" s="14">
        <f>B23/J25</f>
        <v>1.0000011572013392</v>
      </c>
    </row>
    <row r="26" spans="1:11" ht="15" thickTop="1" x14ac:dyDescent="0.3">
      <c r="A26" s="4" t="s">
        <v>24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/>
      <c r="J26" s="5"/>
      <c r="K26" s="6"/>
    </row>
    <row r="27" spans="1:11" x14ac:dyDescent="0.3">
      <c r="A27" s="7"/>
      <c r="B27" s="1">
        <f>10^10</f>
        <v>10000000000</v>
      </c>
      <c r="C27" s="1" t="s">
        <v>428</v>
      </c>
      <c r="D27" s="1" t="s">
        <v>449</v>
      </c>
      <c r="E27" s="1">
        <v>1</v>
      </c>
      <c r="F27" s="1">
        <v>4</v>
      </c>
      <c r="G27" s="1" t="s">
        <v>450</v>
      </c>
      <c r="H27" s="1" t="s">
        <v>451</v>
      </c>
      <c r="I27" s="1" t="s">
        <v>452</v>
      </c>
      <c r="K27" s="8"/>
    </row>
    <row r="28" spans="1:11" x14ac:dyDescent="0.3">
      <c r="A28" s="9"/>
      <c r="B28" s="10"/>
      <c r="C28" s="10" t="s">
        <v>2</v>
      </c>
      <c r="D28" s="10">
        <v>2784826</v>
      </c>
      <c r="E28" s="10">
        <v>81745</v>
      </c>
      <c r="F28" s="10">
        <v>749839</v>
      </c>
      <c r="G28" s="10">
        <v>306870</v>
      </c>
      <c r="H28" s="10">
        <v>2728797</v>
      </c>
      <c r="I28" s="10">
        <v>757736</v>
      </c>
      <c r="J28" s="10">
        <f>SUM(D28:I28)</f>
        <v>7409813</v>
      </c>
      <c r="K28" s="11"/>
    </row>
    <row r="29" spans="1:11" ht="15" thickBot="1" x14ac:dyDescent="0.35">
      <c r="A29" s="12"/>
      <c r="B29" s="13"/>
      <c r="C29" s="13" t="s">
        <v>3</v>
      </c>
      <c r="D29" s="13">
        <v>9999934320</v>
      </c>
      <c r="E29" s="13">
        <v>4067597785</v>
      </c>
      <c r="F29" s="13">
        <v>9981757540</v>
      </c>
      <c r="G29" s="13">
        <v>9672562665</v>
      </c>
      <c r="H29" s="13">
        <v>9999969396</v>
      </c>
      <c r="I29" s="13">
        <v>9995402416</v>
      </c>
      <c r="J29" s="13">
        <f>MAX(D29:I29)</f>
        <v>9999969396</v>
      </c>
      <c r="K29" s="14">
        <f>B27/J29</f>
        <v>1.0000030604093662</v>
      </c>
    </row>
    <row r="30" spans="1:11" ht="15" thickTop="1" x14ac:dyDescent="0.3">
      <c r="A30" s="4" t="s">
        <v>26</v>
      </c>
      <c r="B30" s="5">
        <v>1</v>
      </c>
      <c r="C30" s="5" t="s">
        <v>427</v>
      </c>
      <c r="D30" s="5" t="s">
        <v>420</v>
      </c>
      <c r="E30" s="5" t="s">
        <v>418</v>
      </c>
      <c r="F30" s="5" t="s">
        <v>418</v>
      </c>
      <c r="G30" s="5" t="s">
        <v>418</v>
      </c>
      <c r="H30" s="5" t="s">
        <v>418</v>
      </c>
      <c r="I30" s="5"/>
      <c r="J30" s="5"/>
      <c r="K30" s="6"/>
    </row>
    <row r="31" spans="1:11" x14ac:dyDescent="0.3">
      <c r="A31" s="7"/>
      <c r="B31" s="1">
        <f>10^10</f>
        <v>10000000000</v>
      </c>
      <c r="C31" s="1" t="s">
        <v>428</v>
      </c>
      <c r="D31" s="1" t="s">
        <v>449</v>
      </c>
      <c r="E31" s="1">
        <v>1</v>
      </c>
      <c r="F31" s="1">
        <v>4</v>
      </c>
      <c r="G31" s="1" t="s">
        <v>450</v>
      </c>
      <c r="H31" s="1" t="s">
        <v>451</v>
      </c>
      <c r="I31" s="1" t="s">
        <v>452</v>
      </c>
      <c r="K31" s="8"/>
    </row>
    <row r="32" spans="1:11" x14ac:dyDescent="0.3">
      <c r="A32" s="9"/>
      <c r="B32" s="10"/>
      <c r="C32" s="10" t="s">
        <v>2</v>
      </c>
      <c r="D32" s="10">
        <v>1771482</v>
      </c>
      <c r="E32" s="10">
        <v>48530</v>
      </c>
      <c r="F32" s="10">
        <v>468616</v>
      </c>
      <c r="G32" s="10">
        <v>185494</v>
      </c>
      <c r="H32" s="10">
        <v>1727165</v>
      </c>
      <c r="I32" s="10">
        <v>474771</v>
      </c>
      <c r="J32" s="10">
        <f>SUM(D32:I32)</f>
        <v>4676058</v>
      </c>
      <c r="K32" s="11"/>
    </row>
    <row r="33" spans="1:11" ht="15" thickBot="1" x14ac:dyDescent="0.35">
      <c r="A33" s="12"/>
      <c r="B33" s="13"/>
      <c r="C33" s="13" t="s">
        <v>3</v>
      </c>
      <c r="D33" s="13">
        <v>9999595680</v>
      </c>
      <c r="E33" s="13">
        <v>1796940865</v>
      </c>
      <c r="F33" s="13">
        <v>9992813020</v>
      </c>
      <c r="G33" s="13">
        <v>8481583305</v>
      </c>
      <c r="H33" s="13">
        <v>9999934380</v>
      </c>
      <c r="I33" s="13">
        <v>9997739440</v>
      </c>
      <c r="J33" s="13">
        <f>MAX(D33:I33)</f>
        <v>9999934380</v>
      </c>
      <c r="K33" s="14">
        <f>B31/J33</f>
        <v>1.00000656204306</v>
      </c>
    </row>
    <row r="34" spans="1:11" ht="15" thickTop="1" x14ac:dyDescent="0.3">
      <c r="A34" s="4" t="s">
        <v>28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30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32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33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34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35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39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41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44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47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54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59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62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64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>
      <c r="A90" s="4" t="s">
        <v>65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x14ac:dyDescent="0.3">
      <c r="A91" s="7"/>
      <c r="C91" s="1" t="s">
        <v>428</v>
      </c>
      <c r="K91" s="8"/>
    </row>
    <row r="92" spans="1:1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ht="15" thickTop="1" x14ac:dyDescent="0.3">
      <c r="A94" s="4" t="s">
        <v>67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6"/>
    </row>
    <row r="95" spans="1:11" x14ac:dyDescent="0.3">
      <c r="A95" s="7"/>
      <c r="C95" s="1" t="s">
        <v>428</v>
      </c>
      <c r="K95" s="8"/>
    </row>
    <row r="96" spans="1:11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>
        <f>SUM(D96:I96)</f>
        <v>0</v>
      </c>
      <c r="K96" s="11"/>
    </row>
    <row r="97" spans="1:11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>
        <f>MAX(D97:I97)</f>
        <v>0</v>
      </c>
      <c r="K97" s="14" t="e">
        <f>B95/J97</f>
        <v>#DIV/0!</v>
      </c>
    </row>
    <row r="98" spans="1:11" ht="15" thickTop="1" x14ac:dyDescent="0.3"/>
  </sheetData>
  <conditionalFormatting sqref="D5:J5 D9:J9 D13:J13 D17:J17 D21:J21 D25:J25 D29:J29 D33:J33 D37:J37 D41:J41 D45:J45 D49:J49 D53:J53 D57:J57 D61:J61 D65:J65 D69:J69 D73:J73 D77:J77 D81:J81 D85:J85 D89:J89 D93:J93 D97:J97">
    <cfRule type="expression" dxfId="25" priority="1">
      <formula>D5/$B3&gt;=$O$1</formula>
    </cfRule>
    <cfRule type="expression" dxfId="24" priority="2">
      <formula>D5/$B3&lt;$O$1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925C-F226-45AD-8857-42DF7C95A6B3}">
  <dimension ref="A1:O70"/>
  <sheetViews>
    <sheetView workbookViewId="0">
      <pane ySplit="1" topLeftCell="A2" activePane="bottomLeft" state="frozen"/>
      <selection pane="bottomLeft" activeCell="L21" sqref="L21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1</v>
      </c>
      <c r="F1" s="1">
        <v>4</v>
      </c>
      <c r="G1" s="1">
        <v>9</v>
      </c>
      <c r="H1" s="1">
        <v>12</v>
      </c>
      <c r="I1" s="1">
        <v>16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11</v>
      </c>
      <c r="B2" s="5">
        <v>1</v>
      </c>
      <c r="C2" s="5" t="s">
        <v>427</v>
      </c>
      <c r="D2" s="5" t="s">
        <v>447</v>
      </c>
      <c r="E2" s="5">
        <v>1</v>
      </c>
      <c r="F2" s="5">
        <v>4</v>
      </c>
      <c r="G2" s="5">
        <v>9</v>
      </c>
      <c r="H2" s="5" t="s">
        <v>426</v>
      </c>
      <c r="I2" s="5">
        <v>16</v>
      </c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29969</v>
      </c>
      <c r="E4" s="10">
        <v>784</v>
      </c>
      <c r="F4" s="10">
        <v>7782</v>
      </c>
      <c r="G4" s="10">
        <v>3888</v>
      </c>
      <c r="H4" s="10">
        <v>29938</v>
      </c>
      <c r="I4" s="10">
        <v>8111</v>
      </c>
      <c r="J4" s="10">
        <f>SUM(D4:I4)</f>
        <v>80472</v>
      </c>
      <c r="K4" s="11"/>
    </row>
    <row r="5" spans="1:15" ht="15" thickBot="1" x14ac:dyDescent="0.35">
      <c r="A5" s="12"/>
      <c r="B5" s="13"/>
      <c r="C5" s="13" t="s">
        <v>3</v>
      </c>
      <c r="D5" s="13">
        <v>820523160</v>
      </c>
      <c r="E5" s="13">
        <v>7404241</v>
      </c>
      <c r="F5" s="13">
        <v>187722340</v>
      </c>
      <c r="G5" s="13">
        <v>95074905</v>
      </c>
      <c r="H5" s="13">
        <v>806448420</v>
      </c>
      <c r="I5" s="13">
        <v>152580376</v>
      </c>
      <c r="J5" s="13">
        <f>MAX(D5:I5)</f>
        <v>820523160</v>
      </c>
      <c r="K5" s="14">
        <f>B3/J5</f>
        <v>12.187346424200872</v>
      </c>
    </row>
    <row r="6" spans="1:15" ht="15" thickTop="1" x14ac:dyDescent="0.3">
      <c r="A6" s="4" t="s">
        <v>14</v>
      </c>
      <c r="B6" s="5">
        <v>1</v>
      </c>
      <c r="C6" s="5" t="s">
        <v>427</v>
      </c>
      <c r="D6" s="5" t="s">
        <v>447</v>
      </c>
      <c r="E6" s="5">
        <v>1</v>
      </c>
      <c r="F6" s="5">
        <v>4</v>
      </c>
      <c r="G6" s="5">
        <v>9</v>
      </c>
      <c r="H6" s="5" t="s">
        <v>426</v>
      </c>
      <c r="I6" s="5">
        <v>16</v>
      </c>
      <c r="J6" s="5"/>
      <c r="K6" s="6"/>
    </row>
    <row r="7" spans="1:15" x14ac:dyDescent="0.3">
      <c r="A7" s="7"/>
      <c r="B7" s="1">
        <f>10^11</f>
        <v>100000000000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</row>
    <row r="8" spans="1:15" x14ac:dyDescent="0.3">
      <c r="A8" s="9"/>
      <c r="B8" s="10"/>
      <c r="C8" s="10" t="s">
        <v>2</v>
      </c>
      <c r="D8" s="10">
        <v>86233</v>
      </c>
      <c r="E8" s="10">
        <v>2607</v>
      </c>
      <c r="F8" s="10">
        <v>26821</v>
      </c>
      <c r="G8" s="10">
        <v>10020</v>
      </c>
      <c r="H8" s="10">
        <v>89634</v>
      </c>
      <c r="I8" s="10">
        <v>24915</v>
      </c>
      <c r="J8" s="10">
        <f>SUM(D8:I8)</f>
        <v>240230</v>
      </c>
      <c r="K8" s="11"/>
    </row>
    <row r="9" spans="1:15" ht="15" thickBot="1" x14ac:dyDescent="0.35">
      <c r="A9" s="12"/>
      <c r="B9" s="13"/>
      <c r="C9" s="13" t="s">
        <v>3</v>
      </c>
      <c r="D9" s="13">
        <v>3313019160</v>
      </c>
      <c r="E9" s="13">
        <v>55245865</v>
      </c>
      <c r="F9" s="13">
        <v>698669500</v>
      </c>
      <c r="G9" s="13">
        <v>155249865</v>
      </c>
      <c r="H9" s="13">
        <v>4127189100</v>
      </c>
      <c r="I9" s="13">
        <v>663061360</v>
      </c>
      <c r="J9" s="13">
        <f>MAX(D9:I9)</f>
        <v>4127189100</v>
      </c>
      <c r="K9" s="14">
        <f>B7/J9</f>
        <v>24.229565832105923</v>
      </c>
    </row>
    <row r="10" spans="1:15" ht="15" thickTop="1" x14ac:dyDescent="0.3">
      <c r="A10" s="4" t="s">
        <v>17</v>
      </c>
      <c r="B10" s="5">
        <v>1</v>
      </c>
      <c r="C10" s="5" t="s">
        <v>427</v>
      </c>
      <c r="D10" s="5" t="s">
        <v>447</v>
      </c>
      <c r="E10" s="5">
        <v>1</v>
      </c>
      <c r="F10" s="5">
        <v>4</v>
      </c>
      <c r="G10" s="5">
        <v>9</v>
      </c>
      <c r="H10" s="5" t="s">
        <v>426</v>
      </c>
      <c r="I10" s="5">
        <v>16</v>
      </c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229588</v>
      </c>
      <c r="E12" s="10">
        <v>7204</v>
      </c>
      <c r="F12" s="10">
        <v>64085</v>
      </c>
      <c r="G12" s="10">
        <v>26590</v>
      </c>
      <c r="H12" s="10">
        <v>232285</v>
      </c>
      <c r="I12" s="10">
        <v>63098</v>
      </c>
      <c r="J12" s="10">
        <f>SUM(D12:I12)</f>
        <v>622850</v>
      </c>
      <c r="K12" s="11"/>
    </row>
    <row r="13" spans="1:15" ht="15" thickBot="1" x14ac:dyDescent="0.35">
      <c r="A13" s="12"/>
      <c r="B13" s="13"/>
      <c r="C13" s="13" t="s">
        <v>3</v>
      </c>
      <c r="D13" s="13">
        <v>9817548960</v>
      </c>
      <c r="E13" s="13">
        <v>206853025</v>
      </c>
      <c r="F13" s="13">
        <v>2432870980</v>
      </c>
      <c r="G13" s="13">
        <v>998878665</v>
      </c>
      <c r="H13" s="13">
        <v>9126320340</v>
      </c>
      <c r="I13" s="13">
        <v>2079845560</v>
      </c>
      <c r="J13" s="13">
        <f>MAX(D13:I13)</f>
        <v>9817548960</v>
      </c>
      <c r="K13" s="14">
        <f>B11/J13</f>
        <v>1.0185841741908666</v>
      </c>
    </row>
    <row r="14" spans="1:15" ht="15" thickTop="1" x14ac:dyDescent="0.3">
      <c r="A14" s="4" t="s">
        <v>20</v>
      </c>
      <c r="B14" s="5">
        <v>1</v>
      </c>
      <c r="C14" s="5" t="s">
        <v>427</v>
      </c>
      <c r="D14" s="5" t="s">
        <v>447</v>
      </c>
      <c r="E14" s="5">
        <v>1</v>
      </c>
      <c r="F14" s="5">
        <v>4</v>
      </c>
      <c r="G14" s="5">
        <v>9</v>
      </c>
      <c r="H14" s="5" t="s">
        <v>426</v>
      </c>
      <c r="I14" s="5">
        <v>16</v>
      </c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160319</v>
      </c>
      <c r="E16" s="10">
        <v>4621</v>
      </c>
      <c r="F16" s="10">
        <v>44907</v>
      </c>
      <c r="G16" s="10">
        <v>17779</v>
      </c>
      <c r="H16" s="10">
        <v>161725</v>
      </c>
      <c r="I16" s="10">
        <v>45017</v>
      </c>
      <c r="J16" s="10">
        <f>SUM(D16:I16)</f>
        <v>434368</v>
      </c>
      <c r="K16" s="11"/>
    </row>
    <row r="17" spans="1:11" ht="15" thickBot="1" x14ac:dyDescent="0.35">
      <c r="A17" s="12"/>
      <c r="B17" s="13"/>
      <c r="C17" s="13" t="s">
        <v>3</v>
      </c>
      <c r="D17" s="13">
        <v>9934343040</v>
      </c>
      <c r="E17" s="13">
        <v>90703825</v>
      </c>
      <c r="F17" s="13">
        <v>1619788300</v>
      </c>
      <c r="G17" s="13">
        <v>1302192585</v>
      </c>
      <c r="H17" s="13">
        <v>8395709100</v>
      </c>
      <c r="I17" s="13">
        <v>1364528680</v>
      </c>
      <c r="J17" s="13">
        <f>MAX(D17:I17)</f>
        <v>9934343040</v>
      </c>
      <c r="K17" s="14">
        <f>B15/J17</f>
        <v>1.0066090892709902</v>
      </c>
    </row>
    <row r="18" spans="1:11" ht="15" thickTop="1" x14ac:dyDescent="0.3">
      <c r="A18" s="4" t="s">
        <v>22</v>
      </c>
      <c r="B18" s="5">
        <v>1</v>
      </c>
      <c r="C18" s="5" t="s">
        <v>427</v>
      </c>
      <c r="D18" s="5" t="s">
        <v>447</v>
      </c>
      <c r="E18" s="5">
        <v>1</v>
      </c>
      <c r="F18" s="5">
        <v>4</v>
      </c>
      <c r="G18" s="5">
        <v>9</v>
      </c>
      <c r="H18" s="5" t="s">
        <v>426</v>
      </c>
      <c r="I18" s="5">
        <v>16</v>
      </c>
      <c r="J18" s="5"/>
      <c r="K18" s="6"/>
    </row>
    <row r="19" spans="1:11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145890</v>
      </c>
      <c r="E20" s="10">
        <v>4302</v>
      </c>
      <c r="F20" s="10">
        <v>39830</v>
      </c>
      <c r="G20" s="10">
        <v>15843</v>
      </c>
      <c r="H20" s="10">
        <v>146160</v>
      </c>
      <c r="I20" s="10">
        <v>40775</v>
      </c>
      <c r="J20" s="10">
        <f>SUM(D20:I20)</f>
        <v>392800</v>
      </c>
      <c r="K20" s="11"/>
    </row>
    <row r="21" spans="1:11" ht="15" thickBot="1" x14ac:dyDescent="0.35">
      <c r="A21" s="12"/>
      <c r="B21" s="13"/>
      <c r="C21" s="13" t="s">
        <v>3</v>
      </c>
      <c r="D21" s="13">
        <v>8689511520</v>
      </c>
      <c r="E21" s="13">
        <v>40282801</v>
      </c>
      <c r="F21" s="13">
        <v>2534261860</v>
      </c>
      <c r="G21" s="13">
        <v>390908529</v>
      </c>
      <c r="H21" s="13">
        <v>5577259140</v>
      </c>
      <c r="I21" s="13">
        <v>1265464096</v>
      </c>
      <c r="J21" s="13">
        <f>MAX(D21:I21)</f>
        <v>8689511520</v>
      </c>
      <c r="K21" s="14">
        <f>B19/J21</f>
        <v>11.508126753711927</v>
      </c>
    </row>
    <row r="22" spans="1:11" ht="15" thickTop="1" x14ac:dyDescent="0.3">
      <c r="A22" s="4" t="s">
        <v>37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1" x14ac:dyDescent="0.3">
      <c r="A23" s="7"/>
      <c r="C23" s="1" t="s">
        <v>428</v>
      </c>
      <c r="K23" s="8"/>
    </row>
    <row r="24" spans="1:11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1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14" t="e">
        <f>B23/J25</f>
        <v>#DIV/0!</v>
      </c>
    </row>
    <row r="26" spans="1:11" ht="15" thickTop="1" x14ac:dyDescent="0.3">
      <c r="A26" s="4" t="s">
        <v>40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1" x14ac:dyDescent="0.3">
      <c r="A27" s="7"/>
      <c r="C27" s="1" t="s">
        <v>428</v>
      </c>
      <c r="K27" s="8"/>
    </row>
    <row r="28" spans="1:11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1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14" t="e">
        <f>B27/J29</f>
        <v>#DIV/0!</v>
      </c>
    </row>
    <row r="30" spans="1:11" ht="15" thickTop="1" x14ac:dyDescent="0.3">
      <c r="A30" s="4" t="s">
        <v>42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1" x14ac:dyDescent="0.3">
      <c r="A31" s="7"/>
      <c r="C31" s="1" t="s">
        <v>428</v>
      </c>
      <c r="K31" s="8"/>
    </row>
    <row r="32" spans="1:11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</row>
    <row r="34" spans="1:11" ht="15" thickTop="1" x14ac:dyDescent="0.3">
      <c r="A34" s="4" t="s">
        <v>45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46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49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51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52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55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56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58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61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/>
  </sheetData>
  <conditionalFormatting sqref="D5:J5 D9:J9 D13:J13 D17:J17 D21:J21 D25:J25 D29:J29 D33:J33 D37:J37 D41:J41 D45:J45 D49:J49 D53:J53 D57:J57 D61:J61 D65:J65 D69:J69">
    <cfRule type="expression" dxfId="23" priority="9">
      <formula>D5/$B3&gt;=$O$1</formula>
    </cfRule>
    <cfRule type="expression" dxfId="22" priority="10">
      <formula>D5/$B3&lt;$O$1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224C-EB6F-4805-8075-B11C08B37A52}">
  <dimension ref="A1:O90"/>
  <sheetViews>
    <sheetView workbookViewId="0">
      <pane ySplit="1" topLeftCell="A2" activePane="bottomLeft" state="frozen"/>
      <selection pane="bottomLeft" activeCell="M21" sqref="M21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5</v>
      </c>
      <c r="F1" s="1">
        <v>8</v>
      </c>
      <c r="G1" s="1">
        <v>12</v>
      </c>
      <c r="H1" s="1">
        <v>20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70</v>
      </c>
      <c r="B2" s="5">
        <v>1</v>
      </c>
      <c r="C2" s="5" t="s">
        <v>427</v>
      </c>
      <c r="D2" s="5" t="s">
        <v>423</v>
      </c>
      <c r="E2" s="5" t="s">
        <v>418</v>
      </c>
      <c r="F2" s="5">
        <v>8</v>
      </c>
      <c r="G2" s="5">
        <v>12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1338</v>
      </c>
      <c r="E4" s="10">
        <v>34</v>
      </c>
      <c r="F4" s="10">
        <v>305</v>
      </c>
      <c r="G4" s="10">
        <v>1412</v>
      </c>
      <c r="H4" s="10">
        <v>460</v>
      </c>
      <c r="I4" s="10">
        <v>110</v>
      </c>
      <c r="J4" s="10">
        <f>SUM(D4:I4)</f>
        <v>3659</v>
      </c>
      <c r="K4" s="11"/>
    </row>
    <row r="5" spans="1:15" ht="15" thickBot="1" x14ac:dyDescent="0.35">
      <c r="A5" s="12"/>
      <c r="B5" s="13"/>
      <c r="C5" s="13" t="s">
        <v>3</v>
      </c>
      <c r="D5" s="13">
        <v>30075240</v>
      </c>
      <c r="E5" s="13">
        <v>255725</v>
      </c>
      <c r="F5" s="13">
        <v>7962200</v>
      </c>
      <c r="G5" s="13">
        <v>32084460</v>
      </c>
      <c r="H5" s="13">
        <v>2122268</v>
      </c>
      <c r="I5" s="13">
        <v>581541</v>
      </c>
      <c r="J5" s="13">
        <f>MAX(D5:I5)</f>
        <v>32084460</v>
      </c>
      <c r="K5" s="14">
        <f>B3/J5</f>
        <v>311.67736655066034</v>
      </c>
    </row>
    <row r="6" spans="1:15" ht="15" thickTop="1" x14ac:dyDescent="0.3">
      <c r="A6" s="4" t="s">
        <v>72</v>
      </c>
      <c r="B6" s="5">
        <v>1</v>
      </c>
      <c r="C6" s="5" t="s">
        <v>427</v>
      </c>
      <c r="D6" s="5" t="s">
        <v>423</v>
      </c>
      <c r="E6" s="5" t="s">
        <v>418</v>
      </c>
      <c r="F6" s="5">
        <v>8</v>
      </c>
      <c r="G6" s="5">
        <v>12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</row>
    <row r="8" spans="1:15" x14ac:dyDescent="0.3">
      <c r="A8" s="9"/>
      <c r="B8" s="10"/>
      <c r="C8" s="10" t="s">
        <v>2</v>
      </c>
      <c r="D8" s="10">
        <v>44823</v>
      </c>
      <c r="E8" s="10">
        <v>1258</v>
      </c>
      <c r="F8" s="10">
        <v>13692</v>
      </c>
      <c r="G8" s="10">
        <v>41406</v>
      </c>
      <c r="H8" s="10">
        <v>12274</v>
      </c>
      <c r="I8" s="10">
        <v>4666</v>
      </c>
      <c r="J8" s="10">
        <f>SUM(D8:I8)</f>
        <v>118119</v>
      </c>
      <c r="K8" s="11"/>
    </row>
    <row r="9" spans="1:15" ht="15" thickBot="1" x14ac:dyDescent="0.35">
      <c r="A9" s="12"/>
      <c r="B9" s="13"/>
      <c r="C9" s="13" t="s">
        <v>3</v>
      </c>
      <c r="D9" s="13">
        <v>4567629480</v>
      </c>
      <c r="E9" s="13">
        <v>22301885</v>
      </c>
      <c r="F9" s="13">
        <v>315561920</v>
      </c>
      <c r="G9" s="13">
        <v>1495901940</v>
      </c>
      <c r="H9" s="13">
        <v>275697500</v>
      </c>
      <c r="I9" s="13">
        <v>82496565</v>
      </c>
      <c r="J9" s="13">
        <f>MAX(D9:I9)</f>
        <v>4567629480</v>
      </c>
      <c r="K9" s="14">
        <f>B7/J9</f>
        <v>2.1893194366544808</v>
      </c>
    </row>
    <row r="10" spans="1:15" ht="15" thickTop="1" x14ac:dyDescent="0.3">
      <c r="A10" s="4" t="s">
        <v>73</v>
      </c>
      <c r="B10" s="5">
        <v>1</v>
      </c>
      <c r="C10" s="5" t="s">
        <v>427</v>
      </c>
      <c r="D10" s="5" t="s">
        <v>423</v>
      </c>
      <c r="E10" s="5" t="s">
        <v>418</v>
      </c>
      <c r="F10" s="5">
        <v>8</v>
      </c>
      <c r="G10" s="5">
        <v>12</v>
      </c>
      <c r="H10" s="5" t="s">
        <v>418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30937</v>
      </c>
      <c r="E12" s="10">
        <v>765</v>
      </c>
      <c r="F12" s="10">
        <v>8406</v>
      </c>
      <c r="G12" s="10">
        <v>29572</v>
      </c>
      <c r="H12" s="10">
        <v>7498</v>
      </c>
      <c r="I12" s="10">
        <v>3078</v>
      </c>
      <c r="J12" s="10">
        <f>SUM(D12:I12)</f>
        <v>80256</v>
      </c>
      <c r="K12" s="11"/>
    </row>
    <row r="13" spans="1:15" ht="15" thickBot="1" x14ac:dyDescent="0.35">
      <c r="A13" s="12"/>
      <c r="B13" s="13"/>
      <c r="C13" s="13" t="s">
        <v>3</v>
      </c>
      <c r="D13" s="13">
        <v>927211800</v>
      </c>
      <c r="E13" s="13">
        <v>4886165</v>
      </c>
      <c r="F13" s="13">
        <v>103375640</v>
      </c>
      <c r="G13" s="13">
        <v>676115700</v>
      </c>
      <c r="H13" s="13">
        <v>148774292</v>
      </c>
      <c r="I13" s="13">
        <v>71623605</v>
      </c>
      <c r="J13" s="13">
        <f>MAX(D13:I13)</f>
        <v>927211800</v>
      </c>
      <c r="K13" s="14">
        <f>B11/J13</f>
        <v>10.785022364900879</v>
      </c>
    </row>
    <row r="14" spans="1:15" ht="15" thickTop="1" x14ac:dyDescent="0.3">
      <c r="A14" s="4" t="s">
        <v>74</v>
      </c>
      <c r="B14" s="5">
        <v>1</v>
      </c>
      <c r="C14" s="5" t="s">
        <v>427</v>
      </c>
      <c r="D14" s="5" t="s">
        <v>423</v>
      </c>
      <c r="E14" s="5" t="s">
        <v>418</v>
      </c>
      <c r="F14" s="5">
        <v>8</v>
      </c>
      <c r="G14" s="5">
        <v>12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2495438</v>
      </c>
      <c r="E16" s="10">
        <v>77173</v>
      </c>
      <c r="F16" s="10">
        <v>688137</v>
      </c>
      <c r="G16" s="10">
        <v>2511707</v>
      </c>
      <c r="H16" s="10">
        <v>711795</v>
      </c>
      <c r="I16" s="10">
        <v>275336</v>
      </c>
      <c r="J16" s="10">
        <f>SUM(D16:I16)</f>
        <v>6759586</v>
      </c>
      <c r="K16" s="11"/>
    </row>
    <row r="17" spans="1:11" ht="15" thickBot="1" x14ac:dyDescent="0.35">
      <c r="A17" s="12"/>
      <c r="B17" s="13"/>
      <c r="C17" s="13" t="s">
        <v>3</v>
      </c>
      <c r="D17" s="13">
        <v>9999923760</v>
      </c>
      <c r="E17" s="13">
        <v>5493421565</v>
      </c>
      <c r="F17" s="13">
        <v>9995942720</v>
      </c>
      <c r="G17" s="13">
        <v>9999947892</v>
      </c>
      <c r="H17" s="13">
        <v>9999291500</v>
      </c>
      <c r="I17" s="13">
        <v>9342061125</v>
      </c>
      <c r="J17" s="13">
        <f>MAX(D17:I17)</f>
        <v>9999947892</v>
      </c>
      <c r="K17" s="14">
        <f>B15/J17</f>
        <v>1.0000052108271527</v>
      </c>
    </row>
    <row r="18" spans="1:11" ht="15" thickTop="1" x14ac:dyDescent="0.3">
      <c r="A18" s="4" t="s">
        <v>75</v>
      </c>
      <c r="B18" s="5">
        <v>1</v>
      </c>
      <c r="C18" s="5" t="s">
        <v>427</v>
      </c>
      <c r="D18" s="5" t="s">
        <v>423</v>
      </c>
      <c r="E18" s="5" t="s">
        <v>418</v>
      </c>
      <c r="F18" s="5">
        <v>8</v>
      </c>
      <c r="G18" s="5">
        <v>12</v>
      </c>
      <c r="H18" s="5" t="s">
        <v>418</v>
      </c>
      <c r="I18" s="5"/>
      <c r="J18" s="5"/>
      <c r="K18" s="6"/>
    </row>
    <row r="19" spans="1:11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66245</v>
      </c>
      <c r="E20" s="10">
        <v>1901</v>
      </c>
      <c r="F20" s="10">
        <v>17357</v>
      </c>
      <c r="G20" s="10">
        <v>67146</v>
      </c>
      <c r="H20" s="10">
        <v>17896</v>
      </c>
      <c r="I20" s="10">
        <v>7357</v>
      </c>
      <c r="J20" s="10">
        <f>SUM(D20:I20)</f>
        <v>177902</v>
      </c>
      <c r="K20" s="11"/>
    </row>
    <row r="21" spans="1:11" ht="15" thickBot="1" x14ac:dyDescent="0.35">
      <c r="A21" s="12"/>
      <c r="B21" s="13"/>
      <c r="C21" s="13" t="s">
        <v>3</v>
      </c>
      <c r="D21" s="13">
        <v>3603790320</v>
      </c>
      <c r="E21" s="13">
        <v>80679485</v>
      </c>
      <c r="F21" s="13">
        <v>365423288</v>
      </c>
      <c r="G21" s="13">
        <v>2721512388</v>
      </c>
      <c r="H21" s="13">
        <v>568062260</v>
      </c>
      <c r="I21" s="13">
        <v>158088405</v>
      </c>
      <c r="J21" s="13">
        <f>MAX(D21:I21)</f>
        <v>3603790320</v>
      </c>
      <c r="K21" s="14">
        <f>B19/J21</f>
        <v>27.748562241545731</v>
      </c>
    </row>
    <row r="22" spans="1:11" ht="15" thickTop="1" x14ac:dyDescent="0.3">
      <c r="A22" s="4" t="s">
        <v>78</v>
      </c>
      <c r="B22" s="5">
        <v>1</v>
      </c>
      <c r="C22" s="5" t="s">
        <v>427</v>
      </c>
      <c r="D22" s="5" t="s">
        <v>423</v>
      </c>
      <c r="E22" s="5" t="s">
        <v>418</v>
      </c>
      <c r="F22" s="5">
        <v>8</v>
      </c>
      <c r="G22" s="5">
        <v>12</v>
      </c>
      <c r="H22" s="5" t="s">
        <v>418</v>
      </c>
      <c r="I22" s="5"/>
      <c r="J22" s="5"/>
      <c r="K22" s="6"/>
    </row>
    <row r="23" spans="1:11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K23" s="8"/>
    </row>
    <row r="24" spans="1:11" x14ac:dyDescent="0.3">
      <c r="A24" s="9"/>
      <c r="B24" s="10"/>
      <c r="C24" s="10" t="s">
        <v>2</v>
      </c>
      <c r="D24" s="10">
        <v>89775</v>
      </c>
      <c r="E24" s="10">
        <v>2473</v>
      </c>
      <c r="F24" s="10">
        <v>23288</v>
      </c>
      <c r="G24" s="10">
        <v>84806</v>
      </c>
      <c r="H24" s="10">
        <v>23104</v>
      </c>
      <c r="I24" s="10">
        <v>9071</v>
      </c>
      <c r="J24" s="10">
        <f>SUM(D24:I24)</f>
        <v>232517</v>
      </c>
      <c r="K24" s="11"/>
    </row>
    <row r="25" spans="1:11" ht="15" thickBot="1" x14ac:dyDescent="0.35">
      <c r="A25" s="12"/>
      <c r="B25" s="13"/>
      <c r="C25" s="13" t="s">
        <v>3</v>
      </c>
      <c r="D25" s="13">
        <v>3629203680</v>
      </c>
      <c r="E25" s="13">
        <v>35289917</v>
      </c>
      <c r="F25" s="13">
        <v>971213240</v>
      </c>
      <c r="G25" s="13">
        <v>5481546780</v>
      </c>
      <c r="H25" s="13">
        <v>754236260</v>
      </c>
      <c r="I25" s="13">
        <v>186508725</v>
      </c>
      <c r="J25" s="13">
        <f>MAX(D25:I25)</f>
        <v>5481546780</v>
      </c>
      <c r="K25" s="14">
        <f>B23/J25</f>
        <v>1.8243025921964311</v>
      </c>
    </row>
    <row r="26" spans="1:11" ht="15" thickTop="1" x14ac:dyDescent="0.3">
      <c r="A26" s="4" t="s">
        <v>80</v>
      </c>
      <c r="B26" s="5">
        <v>1</v>
      </c>
      <c r="C26" s="5" t="s">
        <v>427</v>
      </c>
      <c r="D26" s="5" t="s">
        <v>423</v>
      </c>
      <c r="E26" s="5" t="s">
        <v>418</v>
      </c>
      <c r="F26" s="5">
        <v>8</v>
      </c>
      <c r="G26" s="5">
        <v>12</v>
      </c>
      <c r="H26" s="5" t="s">
        <v>418</v>
      </c>
      <c r="I26" s="5"/>
      <c r="J26" s="5"/>
      <c r="K26" s="6"/>
    </row>
    <row r="27" spans="1:11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K27" s="8"/>
    </row>
    <row r="28" spans="1:11" x14ac:dyDescent="0.3">
      <c r="A28" s="9"/>
      <c r="B28" s="10"/>
      <c r="C28" s="10" t="s">
        <v>2</v>
      </c>
      <c r="D28" s="10">
        <v>279570</v>
      </c>
      <c r="E28" s="10">
        <v>8032</v>
      </c>
      <c r="F28" s="10">
        <v>73979</v>
      </c>
      <c r="G28" s="10">
        <v>264297</v>
      </c>
      <c r="H28" s="10">
        <v>71098</v>
      </c>
      <c r="I28" s="10">
        <v>29168</v>
      </c>
      <c r="J28" s="10">
        <f>SUM(D28:I28)</f>
        <v>726144</v>
      </c>
      <c r="K28" s="11"/>
    </row>
    <row r="29" spans="1:11" ht="15" thickBot="1" x14ac:dyDescent="0.35">
      <c r="A29" s="12"/>
      <c r="B29" s="13"/>
      <c r="C29" s="13" t="s">
        <v>3</v>
      </c>
      <c r="D29" s="13">
        <v>9838838400</v>
      </c>
      <c r="E29" s="13">
        <v>220649477</v>
      </c>
      <c r="F29" s="13">
        <v>4173156560</v>
      </c>
      <c r="G29" s="13">
        <v>8977188300</v>
      </c>
      <c r="H29" s="13">
        <v>2881760900</v>
      </c>
      <c r="I29" s="13">
        <v>1221376005</v>
      </c>
      <c r="J29" s="13">
        <f>MAX(D29:I29)</f>
        <v>9838838400</v>
      </c>
      <c r="K29" s="14">
        <f>B27/J29</f>
        <v>1.0163801450382599</v>
      </c>
    </row>
    <row r="30" spans="1:11" ht="15" thickTop="1" x14ac:dyDescent="0.3">
      <c r="A30" s="4" t="s">
        <v>81</v>
      </c>
      <c r="B30" s="5">
        <v>1</v>
      </c>
      <c r="C30" s="5" t="s">
        <v>427</v>
      </c>
      <c r="D30" s="5" t="s">
        <v>423</v>
      </c>
      <c r="E30" s="5" t="s">
        <v>418</v>
      </c>
      <c r="F30" s="5">
        <v>8</v>
      </c>
      <c r="G30" s="5">
        <v>12</v>
      </c>
      <c r="H30" s="5" t="s">
        <v>418</v>
      </c>
      <c r="I30" s="5"/>
      <c r="J30" s="5"/>
      <c r="K30" s="6"/>
    </row>
    <row r="31" spans="1:11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K31" s="8"/>
    </row>
    <row r="32" spans="1:11" x14ac:dyDescent="0.3">
      <c r="A32" s="9"/>
      <c r="B32" s="10"/>
      <c r="C32" s="10" t="s">
        <v>2</v>
      </c>
      <c r="D32" s="10">
        <v>177964</v>
      </c>
      <c r="E32" s="10">
        <v>5213</v>
      </c>
      <c r="F32" s="10">
        <v>47052</v>
      </c>
      <c r="G32" s="10">
        <v>168558</v>
      </c>
      <c r="H32" s="10">
        <v>46626</v>
      </c>
      <c r="I32" s="10">
        <v>18840</v>
      </c>
      <c r="J32" s="10">
        <f>SUM(D32:I32)</f>
        <v>464253</v>
      </c>
      <c r="K32" s="11"/>
    </row>
    <row r="33" spans="1:11" ht="15" thickBot="1" x14ac:dyDescent="0.35">
      <c r="A33" s="12"/>
      <c r="B33" s="13"/>
      <c r="C33" s="13" t="s">
        <v>3</v>
      </c>
      <c r="D33" s="13">
        <v>9243652080</v>
      </c>
      <c r="E33" s="13">
        <v>187183685</v>
      </c>
      <c r="F33" s="13">
        <v>1766445512</v>
      </c>
      <c r="G33" s="13">
        <v>5975736780</v>
      </c>
      <c r="H33" s="13">
        <v>1791761660</v>
      </c>
      <c r="I33" s="13">
        <v>498486405</v>
      </c>
      <c r="J33" s="13">
        <f>MAX(D33:I33)</f>
        <v>9243652080</v>
      </c>
      <c r="K33" s="14">
        <f>B31/J33</f>
        <v>1.0818234950270866</v>
      </c>
    </row>
    <row r="34" spans="1:11" ht="15" thickTop="1" x14ac:dyDescent="0.3">
      <c r="A34" s="4" t="s">
        <v>87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89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91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92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93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94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95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96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99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101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103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105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108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109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/>
  </sheetData>
  <conditionalFormatting sqref="D5:J5 D9:J9 D13:J13 D17:J17 D21:J21 D25:J25 D29:J29 D33:J33 D37:J37 D41:J41 D45:J45 D49:J49 D53:J53 D57:J57 D61:J61 D65:J65 D69:J69 D73:J73 D77:J77 D81:J81 D85:J85 D89:J89">
    <cfRule type="expression" dxfId="21" priority="109">
      <formula>D5/$B3&gt;=$O$1</formula>
    </cfRule>
    <cfRule type="expression" dxfId="20" priority="110">
      <formula>D5/$B3&lt;$O$1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5C8D-23F6-48E5-A7E6-CAF5FA6F915D}">
  <dimension ref="A1:O98"/>
  <sheetViews>
    <sheetView workbookViewId="0">
      <pane ySplit="1" topLeftCell="A2" activePane="bottomLeft" state="frozen"/>
      <selection pane="bottomLeft" activeCell="L11" sqref="L11:M1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5</v>
      </c>
      <c r="F1" s="1">
        <v>8</v>
      </c>
      <c r="G1" s="1">
        <v>12</v>
      </c>
      <c r="H1" s="1">
        <v>20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69</v>
      </c>
      <c r="B2" s="5">
        <v>1</v>
      </c>
      <c r="C2" s="5" t="s">
        <v>427</v>
      </c>
      <c r="D2" s="5" t="s">
        <v>421</v>
      </c>
      <c r="E2" s="5" t="s">
        <v>418</v>
      </c>
      <c r="F2" s="5" t="s">
        <v>418</v>
      </c>
      <c r="G2" s="5">
        <v>36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270</v>
      </c>
      <c r="E4" s="10">
        <v>0</v>
      </c>
      <c r="F4" s="10">
        <v>64</v>
      </c>
      <c r="G4" s="10">
        <v>267</v>
      </c>
      <c r="H4" s="10">
        <v>57</v>
      </c>
      <c r="I4" s="10">
        <v>18</v>
      </c>
      <c r="J4" s="10">
        <f>SUM(D4:I4)</f>
        <v>676</v>
      </c>
      <c r="K4" s="11"/>
    </row>
    <row r="5" spans="1:15" ht="15" thickBot="1" x14ac:dyDescent="0.35">
      <c r="A5" s="12"/>
      <c r="B5" s="13"/>
      <c r="C5" s="13" t="s">
        <v>3</v>
      </c>
      <c r="D5" s="13">
        <v>3122880</v>
      </c>
      <c r="E5" s="13">
        <v>-1</v>
      </c>
      <c r="F5" s="13">
        <v>287024</v>
      </c>
      <c r="G5" s="13">
        <v>2012604</v>
      </c>
      <c r="H5" s="13">
        <v>328100</v>
      </c>
      <c r="I5" s="13">
        <v>65085</v>
      </c>
      <c r="J5" s="13">
        <f>MAX(D5:I5)</f>
        <v>3122880</v>
      </c>
      <c r="K5" s="14">
        <f>B3/J5</f>
        <v>3202.1723537247667</v>
      </c>
    </row>
    <row r="6" spans="1:15" ht="15" thickTop="1" x14ac:dyDescent="0.3">
      <c r="A6" s="4" t="s">
        <v>71</v>
      </c>
      <c r="B6" s="5">
        <v>1</v>
      </c>
      <c r="C6" s="5" t="s">
        <v>427</v>
      </c>
      <c r="D6" s="5" t="s">
        <v>421</v>
      </c>
      <c r="E6" s="5" t="s">
        <v>418</v>
      </c>
      <c r="F6" s="5" t="s">
        <v>418</v>
      </c>
      <c r="G6" s="5">
        <v>36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</row>
    <row r="8" spans="1:15" x14ac:dyDescent="0.3">
      <c r="A8" s="9"/>
      <c r="B8" s="10"/>
      <c r="C8" s="10" t="s">
        <v>2</v>
      </c>
      <c r="D8" s="10">
        <v>10691</v>
      </c>
      <c r="E8" s="10">
        <v>289</v>
      </c>
      <c r="F8" s="10">
        <v>2843</v>
      </c>
      <c r="G8" s="10">
        <v>12217</v>
      </c>
      <c r="H8" s="10">
        <v>3016</v>
      </c>
      <c r="I8" s="10">
        <v>1291</v>
      </c>
      <c r="J8" s="10">
        <f>SUM(D8:I8)</f>
        <v>30347</v>
      </c>
      <c r="K8" s="11"/>
    </row>
    <row r="9" spans="1:15" ht="15" thickBot="1" x14ac:dyDescent="0.35">
      <c r="A9" s="12"/>
      <c r="B9" s="13"/>
      <c r="C9" s="13" t="s">
        <v>3</v>
      </c>
      <c r="D9" s="13">
        <v>233569080</v>
      </c>
      <c r="E9" s="13">
        <v>4756181</v>
      </c>
      <c r="F9" s="13">
        <v>46897640</v>
      </c>
      <c r="G9" s="13">
        <v>312225420</v>
      </c>
      <c r="H9" s="13">
        <v>53462636</v>
      </c>
      <c r="I9" s="13">
        <v>19465725</v>
      </c>
      <c r="J9" s="13">
        <f>MAX(D9:I9)</f>
        <v>312225420</v>
      </c>
      <c r="K9" s="14">
        <f>B7/J9</f>
        <v>32.028141718890154</v>
      </c>
    </row>
    <row r="10" spans="1:15" ht="15" thickTop="1" x14ac:dyDescent="0.3">
      <c r="A10" s="4" t="s">
        <v>76</v>
      </c>
      <c r="B10" s="5">
        <v>1</v>
      </c>
      <c r="C10" s="5" t="s">
        <v>427</v>
      </c>
      <c r="D10" s="5" t="s">
        <v>421</v>
      </c>
      <c r="E10" s="5" t="s">
        <v>418</v>
      </c>
      <c r="F10" s="5" t="s">
        <v>418</v>
      </c>
      <c r="G10" s="5">
        <v>36</v>
      </c>
      <c r="H10" s="5" t="s">
        <v>418</v>
      </c>
      <c r="I10" s="5"/>
      <c r="J10" s="5"/>
      <c r="K10" s="6"/>
    </row>
    <row r="11" spans="1:15" x14ac:dyDescent="0.3">
      <c r="A11" s="7"/>
      <c r="B11" s="1">
        <f>2.5*10^10</f>
        <v>25000000000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63374</v>
      </c>
      <c r="E12" s="10">
        <v>1757</v>
      </c>
      <c r="F12" s="10">
        <v>17626</v>
      </c>
      <c r="G12" s="10">
        <v>62350</v>
      </c>
      <c r="H12" s="10">
        <v>16960</v>
      </c>
      <c r="I12" s="10">
        <v>6197</v>
      </c>
      <c r="J12" s="10">
        <f>SUM(D12:I12)</f>
        <v>168264</v>
      </c>
      <c r="K12" s="11"/>
    </row>
    <row r="13" spans="1:15" ht="15" thickBot="1" x14ac:dyDescent="0.35">
      <c r="A13" s="12"/>
      <c r="B13" s="13"/>
      <c r="C13" s="13" t="s">
        <v>3</v>
      </c>
      <c r="D13" s="13">
        <v>2204231280</v>
      </c>
      <c r="E13" s="13">
        <v>35842517</v>
      </c>
      <c r="F13" s="13">
        <v>530891864</v>
      </c>
      <c r="G13" s="13">
        <v>2286209460</v>
      </c>
      <c r="H13" s="13">
        <v>537579620</v>
      </c>
      <c r="I13" s="13">
        <v>275878125</v>
      </c>
      <c r="J13" s="13">
        <f>MAX(D13:I13)</f>
        <v>2286209460</v>
      </c>
      <c r="K13" s="14">
        <f>B11/J13</f>
        <v>10.93513102688325</v>
      </c>
    </row>
    <row r="14" spans="1:15" ht="15" thickTop="1" x14ac:dyDescent="0.3">
      <c r="A14" s="4" t="s">
        <v>77</v>
      </c>
      <c r="B14" s="5">
        <v>1</v>
      </c>
      <c r="C14" s="5" t="s">
        <v>427</v>
      </c>
      <c r="D14" s="5" t="s">
        <v>421</v>
      </c>
      <c r="E14" s="5" t="s">
        <v>418</v>
      </c>
      <c r="F14" s="5" t="s">
        <v>418</v>
      </c>
      <c r="G14" s="5">
        <v>36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1475106</v>
      </c>
      <c r="E16" s="10">
        <v>46350</v>
      </c>
      <c r="F16" s="10">
        <v>418140</v>
      </c>
      <c r="G16" s="10">
        <v>1468790</v>
      </c>
      <c r="H16" s="10">
        <v>417156</v>
      </c>
      <c r="I16" s="10">
        <v>165140</v>
      </c>
      <c r="J16" s="10">
        <f>SUM(D16:I16)</f>
        <v>3990682</v>
      </c>
      <c r="K16" s="11"/>
    </row>
    <row r="17" spans="1:11" ht="15" thickBot="1" x14ac:dyDescent="0.35">
      <c r="A17" s="12"/>
      <c r="B17" s="13"/>
      <c r="C17" s="13" t="s">
        <v>3</v>
      </c>
      <c r="D17" s="13">
        <v>9999934320</v>
      </c>
      <c r="E17" s="13">
        <v>1599969845</v>
      </c>
      <c r="F17" s="13">
        <v>9890400896</v>
      </c>
      <c r="G17" s="13">
        <v>9999920076</v>
      </c>
      <c r="H17" s="13">
        <v>9992951420</v>
      </c>
      <c r="I17" s="13">
        <v>8803722885</v>
      </c>
      <c r="J17" s="13">
        <f>MAX(D17:I17)</f>
        <v>9999934320</v>
      </c>
      <c r="K17" s="14">
        <f>B15/J17</f>
        <v>1.0000065680431389</v>
      </c>
    </row>
    <row r="18" spans="1:11" ht="15" thickTop="1" x14ac:dyDescent="0.3">
      <c r="A18" s="4" t="s">
        <v>79</v>
      </c>
      <c r="B18" s="5">
        <v>1</v>
      </c>
      <c r="C18" s="5" t="s">
        <v>427</v>
      </c>
      <c r="D18" s="5" t="s">
        <v>421</v>
      </c>
      <c r="E18" s="5" t="s">
        <v>418</v>
      </c>
      <c r="F18" s="5" t="s">
        <v>418</v>
      </c>
      <c r="G18" s="5">
        <v>36</v>
      </c>
      <c r="H18" s="5" t="s">
        <v>418</v>
      </c>
      <c r="I18" s="5"/>
      <c r="J18" s="5"/>
      <c r="K18" s="6"/>
    </row>
    <row r="19" spans="1:11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72605</v>
      </c>
      <c r="E20" s="10">
        <v>2097</v>
      </c>
      <c r="F20" s="10">
        <v>19306</v>
      </c>
      <c r="G20" s="10">
        <v>72312</v>
      </c>
      <c r="H20" s="10">
        <v>18931</v>
      </c>
      <c r="I20" s="10">
        <v>7605</v>
      </c>
      <c r="J20" s="10">
        <f>SUM(D20:I20)</f>
        <v>192856</v>
      </c>
      <c r="K20" s="11"/>
    </row>
    <row r="21" spans="1:11" ht="15" thickBot="1" x14ac:dyDescent="0.35">
      <c r="A21" s="12"/>
      <c r="B21" s="13"/>
      <c r="C21" s="13" t="s">
        <v>3</v>
      </c>
      <c r="D21" s="13">
        <v>2721955080</v>
      </c>
      <c r="E21" s="13">
        <v>52294205</v>
      </c>
      <c r="F21" s="13">
        <v>446321720</v>
      </c>
      <c r="G21" s="13">
        <v>3190136820</v>
      </c>
      <c r="H21" s="13">
        <v>635267300</v>
      </c>
      <c r="I21" s="13">
        <v>108703725</v>
      </c>
      <c r="J21" s="13">
        <f>MAX(D21:I21)</f>
        <v>3190136820</v>
      </c>
      <c r="K21" s="14">
        <f>B19/J21</f>
        <v>3.1346617917158799</v>
      </c>
    </row>
    <row r="22" spans="1:11" ht="15" thickTop="1" x14ac:dyDescent="0.3">
      <c r="A22" s="4" t="s">
        <v>82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1" x14ac:dyDescent="0.3">
      <c r="A23" s="7"/>
      <c r="C23" s="1" t="s">
        <v>428</v>
      </c>
      <c r="K23" s="8"/>
    </row>
    <row r="24" spans="1:11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1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14" t="e">
        <f>B23/J25</f>
        <v>#DIV/0!</v>
      </c>
    </row>
    <row r="26" spans="1:11" ht="15" thickTop="1" x14ac:dyDescent="0.3">
      <c r="A26" s="4" t="s">
        <v>83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1" x14ac:dyDescent="0.3">
      <c r="A27" s="7"/>
      <c r="C27" s="1" t="s">
        <v>428</v>
      </c>
      <c r="K27" s="8"/>
    </row>
    <row r="28" spans="1:11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1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14" t="e">
        <f>B27/J29</f>
        <v>#DIV/0!</v>
      </c>
    </row>
    <row r="30" spans="1:11" ht="15" thickTop="1" x14ac:dyDescent="0.3">
      <c r="A30" s="4" t="s">
        <v>84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1" x14ac:dyDescent="0.3">
      <c r="A31" s="7"/>
      <c r="C31" s="1" t="s">
        <v>428</v>
      </c>
      <c r="K31" s="8"/>
    </row>
    <row r="32" spans="1:11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</row>
    <row r="34" spans="1:11" ht="15" thickTop="1" x14ac:dyDescent="0.3">
      <c r="A34" s="4" t="s">
        <v>85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86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88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90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97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98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100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102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104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106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107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110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111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112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>
      <c r="A90" s="4" t="s">
        <v>113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x14ac:dyDescent="0.3">
      <c r="A91" s="7"/>
      <c r="C91" s="1" t="s">
        <v>428</v>
      </c>
      <c r="K91" s="8"/>
    </row>
    <row r="92" spans="1:1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ht="15" thickTop="1" x14ac:dyDescent="0.3">
      <c r="A94" s="4" t="s">
        <v>114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6"/>
    </row>
    <row r="95" spans="1:11" x14ac:dyDescent="0.3">
      <c r="A95" s="7"/>
      <c r="C95" s="1" t="s">
        <v>428</v>
      </c>
      <c r="K95" s="8"/>
    </row>
    <row r="96" spans="1:11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>
        <f>SUM(D96:I96)</f>
        <v>0</v>
      </c>
      <c r="K96" s="11"/>
    </row>
    <row r="97" spans="1:11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>
        <f>MAX(D97:I97)</f>
        <v>0</v>
      </c>
      <c r="K97" s="14" t="e">
        <f>B95/J97</f>
        <v>#DIV/0!</v>
      </c>
    </row>
    <row r="98" spans="1:11" ht="15" thickTop="1" x14ac:dyDescent="0.3"/>
  </sheetData>
  <conditionalFormatting sqref="D5:J5 D9:J9 D13:J13 D17:J17 D21:J21 D25:J25 D29:J29 D33:J33 D37:J37 D41:J41 D45:J45 D49:J49 D53:J53 D57:J57 D61:J61 D65:J65 D69:J69 D73:J73 D77:J77 D81:J81 D85:J85 D89:J89 D93:J93 D97:J97">
    <cfRule type="expression" dxfId="19" priority="17">
      <formula>D5/$B3&gt;=$O$1</formula>
    </cfRule>
    <cfRule type="expression" dxfId="18" priority="18">
      <formula>D5/$B3&lt;$O$1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B883-9974-46AD-AB75-D2C30A24E38F}">
  <dimension ref="A1:O118"/>
  <sheetViews>
    <sheetView workbookViewId="0">
      <pane ySplit="1" topLeftCell="A2" activePane="bottomLeft" state="frozen"/>
      <selection pane="bottomLeft" activeCell="L10" sqref="L10:L12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4</v>
      </c>
      <c r="F1" s="1">
        <v>12</v>
      </c>
      <c r="G1" s="1">
        <v>13</v>
      </c>
      <c r="H1" s="1">
        <v>16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115</v>
      </c>
      <c r="B2" s="5">
        <v>1</v>
      </c>
      <c r="C2" s="5" t="s">
        <v>427</v>
      </c>
      <c r="D2" s="5" t="s">
        <v>419</v>
      </c>
      <c r="E2" s="5" t="s">
        <v>418</v>
      </c>
      <c r="F2" s="5" t="s">
        <v>418</v>
      </c>
      <c r="G2" s="5" t="s">
        <v>418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260</v>
      </c>
      <c r="E4" s="10">
        <v>58</v>
      </c>
      <c r="F4" s="10">
        <v>334</v>
      </c>
      <c r="G4" s="10">
        <v>0</v>
      </c>
      <c r="H4" s="10">
        <v>62</v>
      </c>
      <c r="I4" s="10">
        <v>17</v>
      </c>
      <c r="J4" s="10">
        <f>SUM(D4:I4)</f>
        <v>731</v>
      </c>
      <c r="K4" s="11"/>
    </row>
    <row r="5" spans="1:15" ht="15" thickBot="1" x14ac:dyDescent="0.35">
      <c r="A5" s="12"/>
      <c r="B5" s="13"/>
      <c r="C5" s="13" t="s">
        <v>3</v>
      </c>
      <c r="D5" s="13">
        <v>7354464</v>
      </c>
      <c r="E5" s="13">
        <v>293500</v>
      </c>
      <c r="F5" s="13">
        <v>3981060</v>
      </c>
      <c r="G5" s="13">
        <v>-1</v>
      </c>
      <c r="H5" s="13">
        <v>553600</v>
      </c>
      <c r="I5" s="13">
        <v>64797</v>
      </c>
      <c r="J5" s="13">
        <f>MAX(D5:I5)</f>
        <v>7354464</v>
      </c>
      <c r="K5" s="14">
        <f>B3/J5</f>
        <v>1359.7183968811323</v>
      </c>
    </row>
    <row r="6" spans="1:15" ht="15" thickTop="1" x14ac:dyDescent="0.3">
      <c r="A6" s="4" t="s">
        <v>117</v>
      </c>
      <c r="B6" s="5">
        <v>1</v>
      </c>
      <c r="C6" s="5" t="s">
        <v>427</v>
      </c>
      <c r="D6" s="5" t="s">
        <v>419</v>
      </c>
      <c r="E6" s="5" t="s">
        <v>418</v>
      </c>
      <c r="F6" s="5" t="s">
        <v>418</v>
      </c>
      <c r="G6" s="5" t="s">
        <v>418</v>
      </c>
      <c r="H6" s="5" t="s">
        <v>418</v>
      </c>
      <c r="I6" s="5" t="s">
        <v>418</v>
      </c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K7" s="8"/>
    </row>
    <row r="8" spans="1:15" x14ac:dyDescent="0.3">
      <c r="A8" s="9"/>
      <c r="B8" s="10"/>
      <c r="C8" s="10" t="s">
        <v>2</v>
      </c>
      <c r="D8" s="10">
        <v>166446</v>
      </c>
      <c r="E8" s="10">
        <v>46165</v>
      </c>
      <c r="F8" s="10">
        <v>176456</v>
      </c>
      <c r="G8" s="10">
        <v>5042</v>
      </c>
      <c r="H8" s="10">
        <v>45230</v>
      </c>
      <c r="I8" s="10">
        <v>18426</v>
      </c>
      <c r="J8" s="10">
        <f>SUM(D8:I8)</f>
        <v>457765</v>
      </c>
      <c r="K8" s="11"/>
    </row>
    <row r="9" spans="1:15" ht="15" thickBot="1" x14ac:dyDescent="0.35">
      <c r="A9" s="12"/>
      <c r="B9" s="13"/>
      <c r="C9" s="13" t="s">
        <v>3</v>
      </c>
      <c r="D9" s="13">
        <v>9401341560</v>
      </c>
      <c r="E9" s="13">
        <v>3395333860</v>
      </c>
      <c r="F9" s="13">
        <v>7623487140</v>
      </c>
      <c r="G9" s="13">
        <v>117083005</v>
      </c>
      <c r="H9" s="13">
        <v>2061164800</v>
      </c>
      <c r="I9" s="13">
        <v>383025045</v>
      </c>
      <c r="J9" s="13">
        <f>MAX(D9:I9)</f>
        <v>9401341560</v>
      </c>
      <c r="K9" s="14">
        <f>B7/J9</f>
        <v>1.0636779800179923</v>
      </c>
    </row>
    <row r="10" spans="1:15" ht="15" thickTop="1" x14ac:dyDescent="0.3">
      <c r="A10" s="4" t="s">
        <v>119</v>
      </c>
      <c r="B10" s="5">
        <v>1</v>
      </c>
      <c r="C10" s="5" t="s">
        <v>427</v>
      </c>
      <c r="D10" s="5" t="s">
        <v>419</v>
      </c>
      <c r="E10" s="5" t="s">
        <v>418</v>
      </c>
      <c r="F10" s="5" t="s">
        <v>418</v>
      </c>
      <c r="G10" s="5" t="s">
        <v>418</v>
      </c>
      <c r="H10" s="5" t="s">
        <v>418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7891</v>
      </c>
      <c r="E12" s="10">
        <v>1803</v>
      </c>
      <c r="F12" s="10">
        <v>8029</v>
      </c>
      <c r="G12" s="10">
        <v>160</v>
      </c>
      <c r="H12" s="10">
        <v>2129</v>
      </c>
      <c r="I12" s="10">
        <v>736</v>
      </c>
      <c r="J12" s="10">
        <f>SUM(D12:I12)</f>
        <v>20748</v>
      </c>
      <c r="K12" s="11"/>
    </row>
    <row r="13" spans="1:15" ht="15" thickBot="1" x14ac:dyDescent="0.35">
      <c r="A13" s="12"/>
      <c r="B13" s="13"/>
      <c r="C13" s="13" t="s">
        <v>3</v>
      </c>
      <c r="D13" s="13">
        <v>211726440</v>
      </c>
      <c r="E13" s="13">
        <v>43590940</v>
      </c>
      <c r="F13" s="13">
        <v>226988340</v>
      </c>
      <c r="G13" s="13">
        <v>1194157</v>
      </c>
      <c r="H13" s="13">
        <v>44250280</v>
      </c>
      <c r="I13" s="13">
        <v>18796293</v>
      </c>
      <c r="J13" s="13">
        <f>MAX(D13:I13)</f>
        <v>226988340</v>
      </c>
      <c r="K13" s="14">
        <f>B11/J13</f>
        <v>44.055126355829557</v>
      </c>
    </row>
    <row r="14" spans="1:15" ht="15" thickTop="1" x14ac:dyDescent="0.3">
      <c r="A14" s="4" t="s">
        <v>121</v>
      </c>
      <c r="B14" s="5">
        <v>1</v>
      </c>
      <c r="C14" s="5" t="s">
        <v>427</v>
      </c>
      <c r="D14" s="5" t="s">
        <v>419</v>
      </c>
      <c r="E14" s="5" t="s">
        <v>418</v>
      </c>
      <c r="F14" s="5" t="s">
        <v>418</v>
      </c>
      <c r="G14" s="5" t="s">
        <v>418</v>
      </c>
      <c r="H14" s="5" t="s">
        <v>418</v>
      </c>
      <c r="I14" s="5" t="s">
        <v>418</v>
      </c>
      <c r="J14" s="5"/>
      <c r="K14" s="6"/>
      <c r="L14"/>
    </row>
    <row r="15" spans="1:15" x14ac:dyDescent="0.3">
      <c r="A15" s="7"/>
      <c r="B15" s="1">
        <f>10^10</f>
        <v>10000000000</v>
      </c>
      <c r="C15" s="1" t="s">
        <v>428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  <c r="L15"/>
    </row>
    <row r="16" spans="1:15" x14ac:dyDescent="0.3">
      <c r="A16" s="9"/>
      <c r="B16" s="10"/>
      <c r="C16" s="10" t="s">
        <v>2</v>
      </c>
      <c r="D16" s="10">
        <v>248875</v>
      </c>
      <c r="E16" s="10">
        <v>67843</v>
      </c>
      <c r="F16" s="10">
        <v>261140</v>
      </c>
      <c r="G16" s="10">
        <v>7122</v>
      </c>
      <c r="H16" s="10">
        <v>67337</v>
      </c>
      <c r="I16" s="10">
        <v>26632</v>
      </c>
      <c r="J16" s="10">
        <f>SUM(D16:I16)</f>
        <v>678949</v>
      </c>
      <c r="K16" s="11"/>
      <c r="L16"/>
    </row>
    <row r="17" spans="1:12" ht="15" thickBot="1" x14ac:dyDescent="0.35">
      <c r="A17" s="12"/>
      <c r="B17" s="13"/>
      <c r="C17" s="13" t="s">
        <v>3</v>
      </c>
      <c r="D17" s="13">
        <v>9485037624</v>
      </c>
      <c r="E17" s="13">
        <v>2402370820</v>
      </c>
      <c r="F17" s="13">
        <v>9262351740</v>
      </c>
      <c r="G17" s="13">
        <v>182415805</v>
      </c>
      <c r="H17" s="13">
        <v>3295987960</v>
      </c>
      <c r="I17" s="13">
        <v>2990076765</v>
      </c>
      <c r="J17" s="13">
        <f>MAX(D17:I17)</f>
        <v>9485037624</v>
      </c>
      <c r="K17" s="14">
        <f>B15/J17</f>
        <v>1.0542920752045295</v>
      </c>
      <c r="L17"/>
    </row>
    <row r="18" spans="1:12" ht="15" thickTop="1" x14ac:dyDescent="0.3">
      <c r="A18" s="4" t="s">
        <v>122</v>
      </c>
      <c r="B18" s="5">
        <v>1</v>
      </c>
      <c r="C18" s="5" t="s">
        <v>427</v>
      </c>
      <c r="D18" s="5" t="s">
        <v>419</v>
      </c>
      <c r="E18" s="5" t="s">
        <v>418</v>
      </c>
      <c r="F18" s="5" t="s">
        <v>418</v>
      </c>
      <c r="G18" s="5" t="s">
        <v>418</v>
      </c>
      <c r="H18" s="5" t="s">
        <v>418</v>
      </c>
      <c r="I18" s="5"/>
      <c r="J18" s="5"/>
      <c r="K18" s="6"/>
    </row>
    <row r="19" spans="1:12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85580</v>
      </c>
      <c r="E20" s="10">
        <v>23737</v>
      </c>
      <c r="F20" s="10">
        <v>89329</v>
      </c>
      <c r="G20" s="10">
        <v>2419</v>
      </c>
      <c r="H20" s="10">
        <v>23693</v>
      </c>
      <c r="I20" s="10">
        <v>9628</v>
      </c>
      <c r="J20" s="10">
        <f>SUM(D20:I20)</f>
        <v>234386</v>
      </c>
      <c r="K20" s="11"/>
    </row>
    <row r="21" spans="1:12" ht="15" thickBot="1" x14ac:dyDescent="0.35">
      <c r="A21" s="12"/>
      <c r="B21" s="13"/>
      <c r="C21" s="13" t="s">
        <v>3</v>
      </c>
      <c r="D21" s="13">
        <v>3470731680</v>
      </c>
      <c r="E21" s="13">
        <v>911761780</v>
      </c>
      <c r="F21" s="13">
        <v>3117320820</v>
      </c>
      <c r="G21" s="13">
        <v>49587445</v>
      </c>
      <c r="H21" s="13">
        <v>1142629480</v>
      </c>
      <c r="I21" s="13">
        <v>211747245</v>
      </c>
      <c r="J21" s="13">
        <f>MAX(D21:I21)</f>
        <v>3470731680</v>
      </c>
      <c r="K21" s="14">
        <f>B19/J21</f>
        <v>28.812368462894256</v>
      </c>
    </row>
    <row r="22" spans="1:12" ht="15" thickTop="1" x14ac:dyDescent="0.3">
      <c r="A22" s="4" t="s">
        <v>123</v>
      </c>
      <c r="B22" s="5">
        <v>1</v>
      </c>
      <c r="C22" s="5" t="s">
        <v>427</v>
      </c>
      <c r="D22" s="5" t="s">
        <v>419</v>
      </c>
      <c r="E22" s="5" t="s">
        <v>418</v>
      </c>
      <c r="F22" s="5" t="s">
        <v>418</v>
      </c>
      <c r="G22" s="5" t="s">
        <v>418</v>
      </c>
      <c r="H22" s="5" t="s">
        <v>418</v>
      </c>
      <c r="I22" s="5"/>
      <c r="J22" s="5"/>
      <c r="K22" s="6"/>
    </row>
    <row r="23" spans="1:12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K23" s="8"/>
    </row>
    <row r="24" spans="1:12" x14ac:dyDescent="0.3">
      <c r="A24" s="9"/>
      <c r="B24" s="10"/>
      <c r="C24" s="10" t="s">
        <v>2</v>
      </c>
      <c r="D24" s="10">
        <v>3410283</v>
      </c>
      <c r="E24" s="10">
        <v>1021550</v>
      </c>
      <c r="F24" s="10">
        <v>3437721</v>
      </c>
      <c r="G24" s="10">
        <v>114844</v>
      </c>
      <c r="H24" s="10">
        <v>998874</v>
      </c>
      <c r="I24" s="10">
        <v>401600</v>
      </c>
      <c r="J24" s="10">
        <f>SUM(D24:I24)</f>
        <v>9384872</v>
      </c>
      <c r="K24" s="11"/>
    </row>
    <row r="25" spans="1:12" ht="15" thickBot="1" x14ac:dyDescent="0.35">
      <c r="A25" s="12"/>
      <c r="B25" s="13"/>
      <c r="C25" s="13" t="s">
        <v>3</v>
      </c>
      <c r="D25" s="13">
        <v>9999881280</v>
      </c>
      <c r="E25" s="13">
        <v>9995958460</v>
      </c>
      <c r="F25" s="13">
        <v>9999947268</v>
      </c>
      <c r="G25" s="13">
        <v>4215985357</v>
      </c>
      <c r="H25" s="13">
        <v>9998158000</v>
      </c>
      <c r="I25" s="13">
        <v>9999377205</v>
      </c>
      <c r="J25" s="13">
        <f>MAX(D25:I25)</f>
        <v>9999947268</v>
      </c>
      <c r="K25" s="14">
        <f>B23/J25</f>
        <v>1.0000052732278069</v>
      </c>
    </row>
    <row r="26" spans="1:12" ht="15" thickTop="1" x14ac:dyDescent="0.3">
      <c r="A26" s="4" t="s">
        <v>124</v>
      </c>
      <c r="B26" s="5">
        <v>1</v>
      </c>
      <c r="C26" s="5" t="s">
        <v>427</v>
      </c>
      <c r="D26" s="5" t="s">
        <v>419</v>
      </c>
      <c r="E26" s="5" t="s">
        <v>418</v>
      </c>
      <c r="F26" s="5" t="s">
        <v>418</v>
      </c>
      <c r="G26" s="5" t="s">
        <v>418</v>
      </c>
      <c r="H26" s="5" t="s">
        <v>418</v>
      </c>
      <c r="I26" s="5"/>
      <c r="J26" s="5"/>
      <c r="K26" s="6"/>
    </row>
    <row r="27" spans="1:12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K27" s="8"/>
    </row>
    <row r="28" spans="1:12" x14ac:dyDescent="0.3">
      <c r="A28" s="9"/>
      <c r="B28" s="10"/>
      <c r="C28" s="10" t="s">
        <v>2</v>
      </c>
      <c r="D28" s="10">
        <v>710921</v>
      </c>
      <c r="E28" s="10">
        <v>195806</v>
      </c>
      <c r="F28" s="10">
        <v>719625</v>
      </c>
      <c r="G28" s="10">
        <v>20687</v>
      </c>
      <c r="H28" s="10">
        <v>192045</v>
      </c>
      <c r="I28" s="10">
        <v>77866</v>
      </c>
      <c r="J28" s="10">
        <f>SUM(D28:I28)</f>
        <v>1916950</v>
      </c>
      <c r="K28" s="11"/>
    </row>
    <row r="29" spans="1:12" ht="15" thickBot="1" x14ac:dyDescent="0.35">
      <c r="A29" s="12"/>
      <c r="B29" s="13"/>
      <c r="C29" s="13" t="s">
        <v>3</v>
      </c>
      <c r="D29" s="13">
        <v>9993088440</v>
      </c>
      <c r="E29" s="13">
        <v>8771607148</v>
      </c>
      <c r="F29" s="13">
        <v>9998022420</v>
      </c>
      <c r="G29" s="13">
        <v>1015171405</v>
      </c>
      <c r="H29" s="13">
        <v>8780230240</v>
      </c>
      <c r="I29" s="13">
        <v>3490602285</v>
      </c>
      <c r="J29" s="13">
        <f>MAX(D29:I29)</f>
        <v>9998022420</v>
      </c>
      <c r="K29" s="14">
        <f>B27/J29</f>
        <v>1.0001977971159621</v>
      </c>
    </row>
    <row r="30" spans="1:12" ht="15" thickTop="1" x14ac:dyDescent="0.3">
      <c r="A30" s="4" t="s">
        <v>128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  <c r="L30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  <c r="L32"/>
    </row>
    <row r="33" spans="1:12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  <c r="L33"/>
    </row>
    <row r="34" spans="1:12" ht="15" thickTop="1" x14ac:dyDescent="0.3">
      <c r="A34" s="4" t="s">
        <v>129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  <c r="L34"/>
    </row>
    <row r="35" spans="1:12" x14ac:dyDescent="0.3">
      <c r="A35" s="7"/>
      <c r="C35" s="1" t="s">
        <v>428</v>
      </c>
      <c r="K35" s="8"/>
      <c r="L35"/>
    </row>
    <row r="36" spans="1:12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  <c r="L36"/>
    </row>
    <row r="37" spans="1:12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  <c r="L37"/>
    </row>
    <row r="38" spans="1:12" ht="15" thickTop="1" x14ac:dyDescent="0.3">
      <c r="A38" s="4" t="s">
        <v>130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  <c r="L38"/>
    </row>
    <row r="39" spans="1:12" x14ac:dyDescent="0.3">
      <c r="A39" s="7"/>
      <c r="C39" s="1" t="s">
        <v>428</v>
      </c>
      <c r="K39" s="8"/>
      <c r="L39"/>
    </row>
    <row r="40" spans="1:12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  <c r="L40"/>
    </row>
    <row r="41" spans="1:12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  <c r="L41"/>
    </row>
    <row r="42" spans="1:12" ht="15" thickTop="1" x14ac:dyDescent="0.3">
      <c r="A42" s="4" t="s">
        <v>131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  <c r="L42"/>
    </row>
    <row r="43" spans="1:12" x14ac:dyDescent="0.3">
      <c r="A43" s="7"/>
      <c r="C43" s="1" t="s">
        <v>428</v>
      </c>
      <c r="K43" s="8"/>
      <c r="L43"/>
    </row>
    <row r="44" spans="1:12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  <c r="L44"/>
    </row>
    <row r="45" spans="1:12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  <c r="L45"/>
    </row>
    <row r="46" spans="1:12" ht="15" thickTop="1" x14ac:dyDescent="0.3">
      <c r="A46" s="4" t="s">
        <v>132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  <c r="L46"/>
    </row>
    <row r="47" spans="1:12" x14ac:dyDescent="0.3">
      <c r="A47" s="7"/>
      <c r="C47" s="1" t="s">
        <v>428</v>
      </c>
      <c r="K47" s="8"/>
      <c r="L47"/>
    </row>
    <row r="48" spans="1:12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  <c r="L48"/>
    </row>
    <row r="49" spans="1:12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  <c r="L49"/>
    </row>
    <row r="50" spans="1:12" ht="15" thickTop="1" x14ac:dyDescent="0.3">
      <c r="A50" s="4" t="s">
        <v>137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  <c r="L50"/>
    </row>
    <row r="51" spans="1:12" x14ac:dyDescent="0.3">
      <c r="A51" s="7"/>
      <c r="C51" s="1" t="s">
        <v>428</v>
      </c>
      <c r="K51" s="8"/>
      <c r="L51"/>
    </row>
    <row r="52" spans="1:12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  <c r="L52"/>
    </row>
    <row r="53" spans="1:12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  <c r="L53"/>
    </row>
    <row r="54" spans="1:12" ht="15" thickTop="1" x14ac:dyDescent="0.3">
      <c r="A54" s="4" t="s">
        <v>139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  <c r="L54"/>
    </row>
    <row r="55" spans="1:12" x14ac:dyDescent="0.3">
      <c r="A55" s="7"/>
      <c r="C55" s="1" t="s">
        <v>428</v>
      </c>
      <c r="K55" s="8"/>
      <c r="L55"/>
    </row>
    <row r="56" spans="1:12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  <c r="L56"/>
    </row>
    <row r="57" spans="1:12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  <c r="L57"/>
    </row>
    <row r="58" spans="1:12" ht="15" thickTop="1" x14ac:dyDescent="0.3">
      <c r="A58" s="4" t="s">
        <v>141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  <c r="L58"/>
    </row>
    <row r="59" spans="1:12" x14ac:dyDescent="0.3">
      <c r="A59" s="7"/>
      <c r="C59" s="1" t="s">
        <v>428</v>
      </c>
      <c r="K59" s="8"/>
      <c r="L59"/>
    </row>
    <row r="60" spans="1:12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  <c r="L60"/>
    </row>
    <row r="61" spans="1:12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  <c r="L61"/>
    </row>
    <row r="62" spans="1:12" ht="15" thickTop="1" x14ac:dyDescent="0.3">
      <c r="A62" s="4" t="s">
        <v>142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  <c r="L62"/>
    </row>
    <row r="63" spans="1:12" x14ac:dyDescent="0.3">
      <c r="A63" s="7"/>
      <c r="C63" s="1" t="s">
        <v>428</v>
      </c>
      <c r="K63" s="8"/>
      <c r="L63"/>
    </row>
    <row r="64" spans="1:12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  <c r="L64"/>
    </row>
    <row r="65" spans="1:12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  <c r="L65"/>
    </row>
    <row r="66" spans="1:12" ht="15" thickTop="1" x14ac:dyDescent="0.3">
      <c r="A66" s="4" t="s">
        <v>145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  <c r="L66"/>
    </row>
    <row r="67" spans="1:12" x14ac:dyDescent="0.3">
      <c r="A67" s="7"/>
      <c r="C67" s="1" t="s">
        <v>428</v>
      </c>
      <c r="K67" s="8"/>
      <c r="L67"/>
    </row>
    <row r="68" spans="1:12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  <c r="L68"/>
    </row>
    <row r="69" spans="1:12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  <c r="L69"/>
    </row>
    <row r="70" spans="1:12" ht="15" thickTop="1" x14ac:dyDescent="0.3">
      <c r="A70" s="4" t="s">
        <v>147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  <c r="L70"/>
    </row>
    <row r="71" spans="1:12" x14ac:dyDescent="0.3">
      <c r="A71" s="7"/>
      <c r="C71" s="1" t="s">
        <v>428</v>
      </c>
      <c r="K71" s="8"/>
      <c r="L71"/>
    </row>
    <row r="72" spans="1:12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  <c r="L72"/>
    </row>
    <row r="73" spans="1:12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  <c r="L73"/>
    </row>
    <row r="74" spans="1:12" ht="15" thickTop="1" x14ac:dyDescent="0.3">
      <c r="A74" s="4" t="s">
        <v>148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  <c r="L74"/>
    </row>
    <row r="75" spans="1:12" x14ac:dyDescent="0.3">
      <c r="A75" s="7"/>
      <c r="C75" s="1" t="s">
        <v>428</v>
      </c>
      <c r="K75" s="8"/>
      <c r="L75"/>
    </row>
    <row r="76" spans="1:12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  <c r="L76"/>
    </row>
    <row r="77" spans="1:12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  <c r="L77"/>
    </row>
    <row r="78" spans="1:12" ht="15" thickTop="1" x14ac:dyDescent="0.3">
      <c r="A78" s="4" t="s">
        <v>149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  <c r="L78"/>
    </row>
    <row r="79" spans="1:12" x14ac:dyDescent="0.3">
      <c r="A79" s="7"/>
      <c r="C79" s="1" t="s">
        <v>428</v>
      </c>
      <c r="K79" s="8"/>
      <c r="L79"/>
    </row>
    <row r="80" spans="1:12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  <c r="L80"/>
    </row>
    <row r="81" spans="1:11" customFormat="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customFormat="1" ht="15" thickTop="1" x14ac:dyDescent="0.3">
      <c r="A82" s="4" t="s">
        <v>150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customFormat="1" x14ac:dyDescent="0.3">
      <c r="A83" s="7"/>
      <c r="B83" s="1"/>
      <c r="C83" s="1" t="s">
        <v>428</v>
      </c>
      <c r="D83" s="1"/>
      <c r="E83" s="1"/>
      <c r="F83" s="1"/>
      <c r="G83" s="1"/>
      <c r="H83" s="1"/>
      <c r="I83" s="1"/>
      <c r="J83" s="1"/>
      <c r="K83" s="8"/>
    </row>
    <row r="84" spans="1:11" customFormat="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customFormat="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customFormat="1" ht="15" thickTop="1" x14ac:dyDescent="0.3">
      <c r="A86" s="4" t="s">
        <v>151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customFormat="1" x14ac:dyDescent="0.3">
      <c r="A87" s="7"/>
      <c r="B87" s="1"/>
      <c r="C87" s="1" t="s">
        <v>428</v>
      </c>
      <c r="D87" s="1"/>
      <c r="E87" s="1"/>
      <c r="F87" s="1"/>
      <c r="G87" s="1"/>
      <c r="H87" s="1"/>
      <c r="I87" s="1"/>
      <c r="J87" s="1"/>
      <c r="K87" s="8"/>
    </row>
    <row r="88" spans="1:11" customFormat="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customFormat="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customFormat="1" ht="15" thickTop="1" x14ac:dyDescent="0.3">
      <c r="A90" s="4" t="s">
        <v>153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customFormat="1" x14ac:dyDescent="0.3">
      <c r="A91" s="7"/>
      <c r="B91" s="1"/>
      <c r="C91" s="1" t="s">
        <v>428</v>
      </c>
      <c r="D91" s="1"/>
      <c r="E91" s="1"/>
      <c r="F91" s="1"/>
      <c r="G91" s="1"/>
      <c r="H91" s="1"/>
      <c r="I91" s="1"/>
      <c r="J91" s="1"/>
      <c r="K91" s="8"/>
    </row>
    <row r="92" spans="1:11" customFormat="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customFormat="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customFormat="1" ht="15" thickTop="1" x14ac:dyDescent="0.3">
      <c r="A94" s="4" t="s">
        <v>154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6"/>
    </row>
    <row r="95" spans="1:11" customFormat="1" x14ac:dyDescent="0.3">
      <c r="A95" s="7"/>
      <c r="B95" s="1"/>
      <c r="C95" s="1" t="s">
        <v>428</v>
      </c>
      <c r="D95" s="1"/>
      <c r="E95" s="1"/>
      <c r="F95" s="1"/>
      <c r="G95" s="1"/>
      <c r="H95" s="1"/>
      <c r="I95" s="1"/>
      <c r="J95" s="1"/>
      <c r="K95" s="8"/>
    </row>
    <row r="96" spans="1:11" customFormat="1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>
        <f>SUM(D96:I96)</f>
        <v>0</v>
      </c>
      <c r="K96" s="11"/>
    </row>
    <row r="97" spans="1:11" customFormat="1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>
        <f>MAX(D97:I97)</f>
        <v>0</v>
      </c>
      <c r="K97" s="14" t="e">
        <f>B95/J97</f>
        <v>#DIV/0!</v>
      </c>
    </row>
    <row r="98" spans="1:11" customFormat="1" ht="15" thickTop="1" x14ac:dyDescent="0.3">
      <c r="A98" s="4" t="s">
        <v>156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6"/>
    </row>
    <row r="99" spans="1:11" customFormat="1" x14ac:dyDescent="0.3">
      <c r="A99" s="7"/>
      <c r="B99" s="1"/>
      <c r="C99" s="1" t="s">
        <v>428</v>
      </c>
      <c r="D99" s="1"/>
      <c r="E99" s="1"/>
      <c r="F99" s="1"/>
      <c r="G99" s="1"/>
      <c r="H99" s="1"/>
      <c r="I99" s="1"/>
      <c r="J99" s="1"/>
      <c r="K99" s="8"/>
    </row>
    <row r="100" spans="1:11" customFormat="1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>
        <f>SUM(D100:I100)</f>
        <v>0</v>
      </c>
      <c r="K100" s="11"/>
    </row>
    <row r="101" spans="1:11" customFormat="1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>
        <f>MAX(D101:I101)</f>
        <v>0</v>
      </c>
      <c r="K101" s="14" t="e">
        <f>B99/J101</f>
        <v>#DIV/0!</v>
      </c>
    </row>
    <row r="102" spans="1:11" customFormat="1" ht="15" thickTop="1" x14ac:dyDescent="0.3">
      <c r="A102" s="4" t="s">
        <v>158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6"/>
    </row>
    <row r="103" spans="1:11" customFormat="1" x14ac:dyDescent="0.3">
      <c r="A103" s="7"/>
      <c r="B103" s="1"/>
      <c r="C103" s="1" t="s">
        <v>428</v>
      </c>
      <c r="D103" s="1"/>
      <c r="E103" s="1"/>
      <c r="F103" s="1"/>
      <c r="G103" s="1"/>
      <c r="H103" s="1"/>
      <c r="I103" s="1"/>
      <c r="J103" s="1"/>
      <c r="K103" s="8"/>
    </row>
    <row r="104" spans="1:11" customFormat="1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>
        <f>SUM(D104:I104)</f>
        <v>0</v>
      </c>
      <c r="K104" s="11"/>
    </row>
    <row r="105" spans="1:11" customFormat="1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>
        <f>MAX(D105:I105)</f>
        <v>0</v>
      </c>
      <c r="K105" s="14" t="e">
        <f>B103/J105</f>
        <v>#DIV/0!</v>
      </c>
    </row>
    <row r="106" spans="1:11" customFormat="1" ht="15" thickTop="1" x14ac:dyDescent="0.3">
      <c r="A106" s="4" t="s">
        <v>159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6"/>
    </row>
    <row r="107" spans="1:11" customFormat="1" x14ac:dyDescent="0.3">
      <c r="A107" s="7"/>
      <c r="B107" s="1"/>
      <c r="C107" s="1" t="s">
        <v>428</v>
      </c>
      <c r="D107" s="1"/>
      <c r="E107" s="1"/>
      <c r="F107" s="1"/>
      <c r="G107" s="1"/>
      <c r="H107" s="1"/>
      <c r="I107" s="1"/>
      <c r="J107" s="1"/>
      <c r="K107" s="8"/>
    </row>
    <row r="108" spans="1:11" customFormat="1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>
        <f>SUM(D108:I108)</f>
        <v>0</v>
      </c>
      <c r="K108" s="11"/>
    </row>
    <row r="109" spans="1:11" customFormat="1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>
        <f>MAX(D109:I109)</f>
        <v>0</v>
      </c>
      <c r="K109" s="14" t="e">
        <f>B107/J109</f>
        <v>#DIV/0!</v>
      </c>
    </row>
    <row r="110" spans="1:11" customFormat="1" ht="15" thickTop="1" x14ac:dyDescent="0.3">
      <c r="A110" s="4" t="s">
        <v>160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6"/>
    </row>
    <row r="111" spans="1:11" customFormat="1" x14ac:dyDescent="0.3">
      <c r="A111" s="7"/>
      <c r="B111" s="1"/>
      <c r="C111" s="1" t="s">
        <v>428</v>
      </c>
      <c r="D111" s="1"/>
      <c r="E111" s="1"/>
      <c r="F111" s="1"/>
      <c r="G111" s="1"/>
      <c r="H111" s="1"/>
      <c r="I111" s="1"/>
      <c r="J111" s="1"/>
      <c r="K111" s="8"/>
    </row>
    <row r="112" spans="1:11" customFormat="1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>
        <f>SUM(D112:I112)</f>
        <v>0</v>
      </c>
      <c r="K112" s="11"/>
    </row>
    <row r="113" spans="1:12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>
        <f>MAX(D113:I113)</f>
        <v>0</v>
      </c>
      <c r="K113" s="14" t="e">
        <f>B111/J113</f>
        <v>#DIV/0!</v>
      </c>
      <c r="L113"/>
    </row>
    <row r="114" spans="1:12" ht="15" thickTop="1" x14ac:dyDescent="0.3">
      <c r="A114" s="4" t="s">
        <v>161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6"/>
      <c r="L114"/>
    </row>
    <row r="115" spans="1:12" x14ac:dyDescent="0.3">
      <c r="A115" s="7"/>
      <c r="C115" s="1" t="s">
        <v>428</v>
      </c>
      <c r="K115" s="8"/>
      <c r="L115"/>
    </row>
    <row r="116" spans="1:12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>
        <f>SUM(D116:I116)</f>
        <v>0</v>
      </c>
      <c r="K116" s="11"/>
      <c r="L116"/>
    </row>
    <row r="117" spans="1:12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>
        <f>MAX(D117:I117)</f>
        <v>0</v>
      </c>
      <c r="K117" s="14" t="e">
        <f>B115/J117</f>
        <v>#DIV/0!</v>
      </c>
      <c r="L117"/>
    </row>
    <row r="118" spans="1:12" ht="15" thickTop="1" x14ac:dyDescent="0.3">
      <c r="L118"/>
    </row>
  </sheetData>
  <conditionalFormatting sqref="D5:J5 D9:J9 D13:J13 D17:J17 D21:J21 D25:J25 D29:J29 D33:J33 D37:J37 D41:J41 D45:J45 D49:J49 D53:J53 D57:J57 D61:J61 D65:J65 D69:J69 D73:J73 D77:J77 D81:J81 D85:J85 D89:J89 D93:J93 D97:J97 D101:J101 D105:J105 D109:J109 D113:J113 D117:J117">
    <cfRule type="expression" dxfId="17" priority="99">
      <formula>D5/$B3&gt;=$O$1</formula>
    </cfRule>
    <cfRule type="expression" dxfId="16" priority="100">
      <formula>D5/$B3&lt;$O$1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0A40-7EC4-4E09-B3C9-3ABF49C68542}">
  <dimension ref="A1:O74"/>
  <sheetViews>
    <sheetView workbookViewId="0">
      <pane ySplit="1" topLeftCell="A2" activePane="bottomLeft" state="frozen"/>
      <selection pane="bottomLeft" activeCell="M7" sqref="M7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4</v>
      </c>
      <c r="F1" s="1">
        <v>12</v>
      </c>
      <c r="G1" s="1">
        <v>13</v>
      </c>
      <c r="H1" s="1">
        <v>16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116</v>
      </c>
      <c r="B2" s="5">
        <v>1</v>
      </c>
      <c r="C2" s="5" t="s">
        <v>427</v>
      </c>
      <c r="D2" s="5" t="s">
        <v>425</v>
      </c>
      <c r="E2" s="5">
        <v>4</v>
      </c>
      <c r="F2" s="5" t="s">
        <v>426</v>
      </c>
      <c r="G2" s="5" t="s">
        <v>418</v>
      </c>
      <c r="H2" s="5">
        <v>16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2242</v>
      </c>
      <c r="E4" s="10">
        <v>472</v>
      </c>
      <c r="F4" s="10">
        <v>1705</v>
      </c>
      <c r="G4" s="10">
        <v>35</v>
      </c>
      <c r="H4" s="10">
        <v>654</v>
      </c>
      <c r="I4" s="10">
        <v>165</v>
      </c>
      <c r="J4" s="10">
        <f>SUM(D4:I4)</f>
        <v>5273</v>
      </c>
      <c r="K4" s="11"/>
    </row>
    <row r="5" spans="1:15" ht="15" thickBot="1" x14ac:dyDescent="0.35">
      <c r="A5" s="12"/>
      <c r="B5" s="13"/>
      <c r="C5" s="13" t="s">
        <v>3</v>
      </c>
      <c r="D5" s="13">
        <v>22676280</v>
      </c>
      <c r="E5" s="13">
        <v>7609732</v>
      </c>
      <c r="F5" s="13">
        <v>45348900</v>
      </c>
      <c r="G5" s="13">
        <v>110413</v>
      </c>
      <c r="H5" s="13">
        <v>7798120</v>
      </c>
      <c r="I5" s="13">
        <v>1468821</v>
      </c>
      <c r="J5" s="13">
        <f>MAX(D5:I5)</f>
        <v>45348900</v>
      </c>
      <c r="K5" s="14">
        <f>B3/J5</f>
        <v>220.51251518779949</v>
      </c>
    </row>
    <row r="6" spans="1:15" ht="15" thickTop="1" x14ac:dyDescent="0.3">
      <c r="A6" s="4" t="s">
        <v>118</v>
      </c>
      <c r="B6" s="5">
        <v>1</v>
      </c>
      <c r="C6" s="5" t="s">
        <v>427</v>
      </c>
      <c r="D6" s="5" t="s">
        <v>425</v>
      </c>
      <c r="E6" s="5">
        <v>4</v>
      </c>
      <c r="F6" s="5" t="s">
        <v>426</v>
      </c>
      <c r="G6" s="5" t="s">
        <v>418</v>
      </c>
      <c r="H6" s="5">
        <v>16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K7" s="8"/>
    </row>
    <row r="8" spans="1:15" x14ac:dyDescent="0.3">
      <c r="A8" s="9"/>
      <c r="B8" s="10"/>
      <c r="C8" s="10" t="s">
        <v>2</v>
      </c>
      <c r="D8" s="10">
        <v>8095</v>
      </c>
      <c r="E8" s="10">
        <v>2112</v>
      </c>
      <c r="F8" s="10">
        <v>7459</v>
      </c>
      <c r="G8" s="10">
        <v>233</v>
      </c>
      <c r="H8" s="10">
        <v>2280</v>
      </c>
      <c r="I8" s="10">
        <v>824</v>
      </c>
      <c r="J8" s="10">
        <f>SUM(D8:I8)</f>
        <v>21003</v>
      </c>
      <c r="K8" s="11"/>
    </row>
    <row r="9" spans="1:15" ht="15" thickBot="1" x14ac:dyDescent="0.35">
      <c r="A9" s="12"/>
      <c r="B9" s="13"/>
      <c r="C9" s="13" t="s">
        <v>3</v>
      </c>
      <c r="D9" s="13">
        <v>176441136</v>
      </c>
      <c r="E9" s="13">
        <v>20554660</v>
      </c>
      <c r="F9" s="13">
        <v>140100060</v>
      </c>
      <c r="G9" s="13">
        <v>1186285</v>
      </c>
      <c r="H9" s="13">
        <v>34849480</v>
      </c>
      <c r="I9" s="13">
        <v>11459805</v>
      </c>
      <c r="J9" s="13">
        <f>MAX(D9:I9)</f>
        <v>176441136</v>
      </c>
      <c r="K9" s="14">
        <f>B7/J9</f>
        <v>56.676125685339045</v>
      </c>
    </row>
    <row r="10" spans="1:15" ht="15" thickTop="1" x14ac:dyDescent="0.3">
      <c r="A10" s="4" t="s">
        <v>120</v>
      </c>
      <c r="B10" s="5">
        <v>1</v>
      </c>
      <c r="C10" s="5" t="s">
        <v>427</v>
      </c>
      <c r="D10" s="5" t="s">
        <v>425</v>
      </c>
      <c r="E10" s="5">
        <v>4</v>
      </c>
      <c r="F10" s="5" t="s">
        <v>426</v>
      </c>
      <c r="G10" s="5" t="s">
        <v>418</v>
      </c>
      <c r="H10" s="5">
        <v>16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102141</v>
      </c>
      <c r="E12" s="10">
        <v>27679</v>
      </c>
      <c r="F12" s="10">
        <v>101962</v>
      </c>
      <c r="G12" s="10">
        <v>3189</v>
      </c>
      <c r="H12" s="10">
        <v>27349</v>
      </c>
      <c r="I12" s="10">
        <v>10662</v>
      </c>
      <c r="J12" s="10">
        <f>SUM(D12:I12)</f>
        <v>272982</v>
      </c>
      <c r="K12" s="11"/>
    </row>
    <row r="13" spans="1:15" ht="15" thickBot="1" x14ac:dyDescent="0.35">
      <c r="A13" s="12"/>
      <c r="B13" s="13"/>
      <c r="C13" s="13" t="s">
        <v>3</v>
      </c>
      <c r="D13" s="13">
        <v>5200077480</v>
      </c>
      <c r="E13" s="13">
        <v>1224372532</v>
      </c>
      <c r="F13" s="13">
        <v>4384801620</v>
      </c>
      <c r="G13" s="13">
        <v>59652685</v>
      </c>
      <c r="H13" s="13">
        <v>779054224</v>
      </c>
      <c r="I13" s="13">
        <v>327392277</v>
      </c>
      <c r="J13" s="13">
        <f>MAX(D13:I13)</f>
        <v>5200077480</v>
      </c>
      <c r="K13" s="14">
        <f>B11/J13</f>
        <v>1.9230482696577051</v>
      </c>
    </row>
    <row r="14" spans="1:15" ht="15" thickTop="1" x14ac:dyDescent="0.3">
      <c r="A14" s="4" t="s">
        <v>125</v>
      </c>
      <c r="B14" s="5">
        <v>1</v>
      </c>
      <c r="C14" s="5" t="s">
        <v>427</v>
      </c>
      <c r="D14" s="5" t="s">
        <v>425</v>
      </c>
      <c r="E14" s="5">
        <v>4</v>
      </c>
      <c r="F14" s="5" t="s">
        <v>426</v>
      </c>
      <c r="G14" s="5" t="s">
        <v>418</v>
      </c>
      <c r="H14" s="5">
        <v>16</v>
      </c>
      <c r="I14" s="5"/>
      <c r="J14" s="5"/>
      <c r="K14" s="6"/>
    </row>
    <row r="15" spans="1:15" x14ac:dyDescent="0.3">
      <c r="A15" s="7"/>
      <c r="B15" s="1">
        <f>10^11</f>
        <v>100000000000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83787</v>
      </c>
      <c r="E16" s="10">
        <v>25034</v>
      </c>
      <c r="F16" s="10">
        <v>85577</v>
      </c>
      <c r="G16" s="10">
        <v>2578</v>
      </c>
      <c r="H16" s="10">
        <v>22893</v>
      </c>
      <c r="I16" s="10">
        <v>9487</v>
      </c>
      <c r="J16" s="10">
        <f>SUM(D16:I16)</f>
        <v>229356</v>
      </c>
      <c r="K16" s="11"/>
    </row>
    <row r="17" spans="1:12" ht="15" thickBot="1" x14ac:dyDescent="0.35">
      <c r="A17" s="12"/>
      <c r="B17" s="13"/>
      <c r="C17" s="13" t="s">
        <v>3</v>
      </c>
      <c r="D17" s="13">
        <v>2518117200</v>
      </c>
      <c r="E17" s="13">
        <v>874017820</v>
      </c>
      <c r="F17" s="13">
        <v>4079861484</v>
      </c>
      <c r="G17" s="13">
        <v>55754725</v>
      </c>
      <c r="H17" s="13">
        <v>591352360</v>
      </c>
      <c r="I17" s="13">
        <v>277840485</v>
      </c>
      <c r="J17" s="13">
        <f>MAX(D17:I17)</f>
        <v>4079861484</v>
      </c>
      <c r="K17" s="14">
        <f>B15/J17</f>
        <v>24.510636057662786</v>
      </c>
    </row>
    <row r="18" spans="1:12" ht="15" thickTop="1" x14ac:dyDescent="0.3">
      <c r="A18" s="4" t="s">
        <v>126</v>
      </c>
      <c r="B18" s="5">
        <v>1</v>
      </c>
      <c r="C18" s="5" t="s">
        <v>427</v>
      </c>
      <c r="D18" s="5" t="s">
        <v>425</v>
      </c>
      <c r="E18" s="5">
        <v>4</v>
      </c>
      <c r="F18" s="5" t="s">
        <v>426</v>
      </c>
      <c r="G18" s="5" t="s">
        <v>418</v>
      </c>
      <c r="H18" s="5">
        <v>16</v>
      </c>
      <c r="I18" s="5"/>
      <c r="J18" s="5"/>
      <c r="K18" s="6"/>
    </row>
    <row r="19" spans="1:12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198013</v>
      </c>
      <c r="E20" s="10">
        <v>46165</v>
      </c>
      <c r="F20" s="10">
        <v>172966</v>
      </c>
      <c r="G20" s="10">
        <v>4932</v>
      </c>
      <c r="H20" s="10">
        <v>53266</v>
      </c>
      <c r="I20" s="10">
        <v>18710</v>
      </c>
      <c r="J20" s="10">
        <f>SUM(D20:I20)</f>
        <v>494052</v>
      </c>
      <c r="K20" s="11"/>
    </row>
    <row r="21" spans="1:12" ht="15" thickBot="1" x14ac:dyDescent="0.35">
      <c r="A21" s="12"/>
      <c r="B21" s="13"/>
      <c r="C21" s="13" t="s">
        <v>3</v>
      </c>
      <c r="D21" s="13">
        <v>9260472480</v>
      </c>
      <c r="E21" s="13">
        <v>2510095540</v>
      </c>
      <c r="F21" s="13">
        <v>7969870620</v>
      </c>
      <c r="G21" s="13">
        <v>94918045</v>
      </c>
      <c r="H21" s="13">
        <v>1850062840</v>
      </c>
      <c r="I21" s="13">
        <v>1032084765</v>
      </c>
      <c r="J21" s="13">
        <f>MAX(D21:I21)</f>
        <v>9260472480</v>
      </c>
      <c r="K21" s="14">
        <f>B19/J21</f>
        <v>1.0798585084721293</v>
      </c>
    </row>
    <row r="22" spans="1:12" ht="15" thickTop="1" x14ac:dyDescent="0.3">
      <c r="A22" s="4" t="s">
        <v>127</v>
      </c>
      <c r="B22" s="5">
        <v>1</v>
      </c>
      <c r="C22" s="5" t="s">
        <v>427</v>
      </c>
      <c r="D22" s="5" t="s">
        <v>425</v>
      </c>
      <c r="E22" s="5">
        <v>4</v>
      </c>
      <c r="F22" s="5" t="s">
        <v>426</v>
      </c>
      <c r="G22" s="5" t="s">
        <v>418</v>
      </c>
      <c r="H22" s="5">
        <v>16</v>
      </c>
      <c r="I22" s="5"/>
      <c r="J22" s="5"/>
      <c r="K22" s="6"/>
    </row>
    <row r="23" spans="1:12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K23" s="8"/>
    </row>
    <row r="24" spans="1:12" x14ac:dyDescent="0.3">
      <c r="A24" s="9"/>
      <c r="B24" s="10"/>
      <c r="C24" s="10" t="s">
        <v>2</v>
      </c>
      <c r="D24" s="10">
        <v>191686</v>
      </c>
      <c r="E24" s="10">
        <v>45059</v>
      </c>
      <c r="F24" s="10">
        <v>167443</v>
      </c>
      <c r="G24" s="10">
        <v>4869</v>
      </c>
      <c r="H24" s="10">
        <v>53018</v>
      </c>
      <c r="I24" s="10">
        <v>18240</v>
      </c>
      <c r="J24" s="10">
        <f>SUM(D24:I24)</f>
        <v>480315</v>
      </c>
      <c r="K24" s="11"/>
    </row>
    <row r="25" spans="1:12" ht="15" thickBot="1" x14ac:dyDescent="0.35">
      <c r="A25" s="12"/>
      <c r="B25" s="13"/>
      <c r="C25" s="13" t="s">
        <v>3</v>
      </c>
      <c r="D25" s="13">
        <v>9285185520</v>
      </c>
      <c r="E25" s="13">
        <v>1942318540</v>
      </c>
      <c r="F25" s="13">
        <v>9306999780</v>
      </c>
      <c r="G25" s="13">
        <v>91392085</v>
      </c>
      <c r="H25" s="13">
        <v>1474163560</v>
      </c>
      <c r="I25" s="13">
        <v>797969925</v>
      </c>
      <c r="J25" s="13">
        <f>MAX(D25:I25)</f>
        <v>9306999780</v>
      </c>
      <c r="K25" s="14">
        <f>B23/J25</f>
        <v>1.0744601092061055</v>
      </c>
    </row>
    <row r="26" spans="1:12" ht="15" thickTop="1" x14ac:dyDescent="0.3">
      <c r="A26" s="4" t="s">
        <v>133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14" t="e">
        <f>B27/J29</f>
        <v>#DIV/0!</v>
      </c>
    </row>
    <row r="30" spans="1:12" ht="15" thickTop="1" x14ac:dyDescent="0.3">
      <c r="A30" s="4" t="s">
        <v>134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  <c r="L30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  <c r="L32"/>
    </row>
    <row r="33" spans="1:12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  <c r="L33"/>
    </row>
    <row r="34" spans="1:12" ht="15" thickTop="1" x14ac:dyDescent="0.3">
      <c r="A34" s="4" t="s">
        <v>135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  <c r="L34"/>
    </row>
    <row r="35" spans="1:12" x14ac:dyDescent="0.3">
      <c r="A35" s="7"/>
      <c r="C35" s="1" t="s">
        <v>428</v>
      </c>
      <c r="K35" s="8"/>
      <c r="L35"/>
    </row>
    <row r="36" spans="1:12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  <c r="L36"/>
    </row>
    <row r="37" spans="1:12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  <c r="L37"/>
    </row>
    <row r="38" spans="1:12" ht="15" thickTop="1" x14ac:dyDescent="0.3">
      <c r="A38" s="4" t="s">
        <v>136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  <c r="L38"/>
    </row>
    <row r="39" spans="1:12" x14ac:dyDescent="0.3">
      <c r="A39" s="7"/>
      <c r="C39" s="1" t="s">
        <v>428</v>
      </c>
      <c r="K39" s="8"/>
      <c r="L39"/>
    </row>
    <row r="40" spans="1:12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  <c r="L40"/>
    </row>
    <row r="41" spans="1:12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  <c r="L41"/>
    </row>
    <row r="42" spans="1:12" ht="15" thickTop="1" x14ac:dyDescent="0.3">
      <c r="A42" s="4" t="s">
        <v>138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  <c r="L42"/>
    </row>
    <row r="43" spans="1:12" x14ac:dyDescent="0.3">
      <c r="A43" s="7"/>
      <c r="C43" s="1" t="s">
        <v>428</v>
      </c>
      <c r="K43" s="8"/>
      <c r="L43"/>
    </row>
    <row r="44" spans="1:12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  <c r="L44"/>
    </row>
    <row r="45" spans="1:12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  <c r="L45"/>
    </row>
    <row r="46" spans="1:12" ht="15" thickTop="1" x14ac:dyDescent="0.3">
      <c r="A46" s="4" t="s">
        <v>140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  <c r="L46"/>
    </row>
    <row r="47" spans="1:12" x14ac:dyDescent="0.3">
      <c r="A47" s="7"/>
      <c r="C47" s="1" t="s">
        <v>428</v>
      </c>
      <c r="K47" s="8"/>
      <c r="L47"/>
    </row>
    <row r="48" spans="1:12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  <c r="L48"/>
    </row>
    <row r="49" spans="1:12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  <c r="L49"/>
    </row>
    <row r="50" spans="1:12" ht="15" thickTop="1" x14ac:dyDescent="0.3">
      <c r="A50" s="4" t="s">
        <v>143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  <c r="L50"/>
    </row>
    <row r="51" spans="1:12" x14ac:dyDescent="0.3">
      <c r="A51" s="7"/>
      <c r="C51" s="1" t="s">
        <v>428</v>
      </c>
      <c r="K51" s="8"/>
      <c r="L51"/>
    </row>
    <row r="52" spans="1:12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  <c r="L52"/>
    </row>
    <row r="53" spans="1:12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  <c r="L53"/>
    </row>
    <row r="54" spans="1:12" ht="15" thickTop="1" x14ac:dyDescent="0.3">
      <c r="A54" s="4" t="s">
        <v>144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  <c r="L54"/>
    </row>
    <row r="55" spans="1:12" x14ac:dyDescent="0.3">
      <c r="A55" s="7"/>
      <c r="C55" s="1" t="s">
        <v>428</v>
      </c>
      <c r="K55" s="8"/>
      <c r="L55"/>
    </row>
    <row r="56" spans="1:12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  <c r="L56"/>
    </row>
    <row r="57" spans="1:12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  <c r="L57"/>
    </row>
    <row r="58" spans="1:12" ht="15" thickTop="1" x14ac:dyDescent="0.3">
      <c r="A58" s="4" t="s">
        <v>146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  <c r="L58"/>
    </row>
    <row r="59" spans="1:12" x14ac:dyDescent="0.3">
      <c r="A59" s="7"/>
      <c r="C59" s="1" t="s">
        <v>428</v>
      </c>
      <c r="K59" s="8"/>
      <c r="L59"/>
    </row>
    <row r="60" spans="1:12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  <c r="L60"/>
    </row>
    <row r="61" spans="1:12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  <c r="L61"/>
    </row>
    <row r="62" spans="1:12" ht="15" thickTop="1" x14ac:dyDescent="0.3">
      <c r="A62" s="4" t="s">
        <v>152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  <c r="L62"/>
    </row>
    <row r="63" spans="1:12" x14ac:dyDescent="0.3">
      <c r="A63" s="7"/>
      <c r="C63" s="1" t="s">
        <v>428</v>
      </c>
      <c r="K63" s="8"/>
      <c r="L63"/>
    </row>
    <row r="64" spans="1:12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  <c r="L64"/>
    </row>
    <row r="65" spans="1:12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  <c r="L65"/>
    </row>
    <row r="66" spans="1:12" ht="15" thickTop="1" x14ac:dyDescent="0.3">
      <c r="A66" s="4" t="s">
        <v>155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  <c r="L66"/>
    </row>
    <row r="67" spans="1:12" x14ac:dyDescent="0.3">
      <c r="A67" s="7"/>
      <c r="C67" s="1" t="s">
        <v>428</v>
      </c>
      <c r="K67" s="8"/>
      <c r="L67"/>
    </row>
    <row r="68" spans="1:12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  <c r="L68"/>
    </row>
    <row r="69" spans="1:12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  <c r="L69"/>
    </row>
    <row r="70" spans="1:12" ht="15" thickTop="1" x14ac:dyDescent="0.3">
      <c r="A70" s="4" t="s">
        <v>157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  <c r="L70"/>
    </row>
    <row r="71" spans="1:12" x14ac:dyDescent="0.3">
      <c r="A71" s="7"/>
      <c r="C71" s="1" t="s">
        <v>428</v>
      </c>
      <c r="K71" s="8"/>
      <c r="L71"/>
    </row>
    <row r="72" spans="1:12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  <c r="L72"/>
    </row>
    <row r="73" spans="1:12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  <c r="L73"/>
    </row>
    <row r="74" spans="1:12" ht="15" thickTop="1" x14ac:dyDescent="0.3"/>
  </sheetData>
  <conditionalFormatting sqref="D5:J5 D9:J9 D13:J13 D17:J17 D21:J21 D25:J25 D29:J29 D33:J33 D37:J37 D41:J41 D45:J45 D49:J49 D53:J53 D57:J57 D61:J61 D65:J65 D69:J69 D73:J73">
    <cfRule type="expression" dxfId="15" priority="7">
      <formula>D5/$B3&gt;=$O$1</formula>
    </cfRule>
    <cfRule type="expression" dxfId="14" priority="8">
      <formula>D5/$B3&lt;$O$1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1D164-36E6-42AB-B42D-6BFF47135181}">
  <dimension ref="A1:O70"/>
  <sheetViews>
    <sheetView workbookViewId="0">
      <pane ySplit="1" topLeftCell="A25" activePane="bottomLeft" state="frozen"/>
      <selection pane="bottomLeft" activeCell="B40" sqref="B40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8</v>
      </c>
      <c r="F1" s="1">
        <v>9</v>
      </c>
      <c r="G1" s="1">
        <v>12</v>
      </c>
      <c r="H1" s="1">
        <v>17</v>
      </c>
      <c r="I1" s="1">
        <v>20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163</v>
      </c>
      <c r="B2" s="5">
        <v>1</v>
      </c>
      <c r="C2" s="5" t="s">
        <v>427</v>
      </c>
      <c r="D2" s="5" t="s">
        <v>422</v>
      </c>
      <c r="E2" s="5" t="s">
        <v>418</v>
      </c>
      <c r="F2" s="5" t="s">
        <v>418</v>
      </c>
      <c r="G2" s="5">
        <v>12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442</v>
      </c>
      <c r="F3" s="1">
        <v>9</v>
      </c>
      <c r="G3" s="1">
        <v>36</v>
      </c>
      <c r="K3" s="8"/>
    </row>
    <row r="4" spans="1:15" x14ac:dyDescent="0.3">
      <c r="A4" s="9"/>
      <c r="B4" s="10"/>
      <c r="C4" s="10" t="s">
        <v>2</v>
      </c>
      <c r="D4" s="10">
        <v>20785</v>
      </c>
      <c r="E4" s="10">
        <v>5803</v>
      </c>
      <c r="F4" s="10">
        <v>2183</v>
      </c>
      <c r="G4" s="10">
        <v>20258</v>
      </c>
      <c r="H4" s="10">
        <v>601</v>
      </c>
      <c r="I4" s="10">
        <v>5427</v>
      </c>
      <c r="J4" s="10">
        <f>SUM(D4:I4)</f>
        <v>55057</v>
      </c>
      <c r="K4" s="11"/>
    </row>
    <row r="5" spans="1:15" ht="15" thickBot="1" x14ac:dyDescent="0.35">
      <c r="A5" s="12"/>
      <c r="B5" s="13"/>
      <c r="C5" s="13" t="s">
        <v>3</v>
      </c>
      <c r="D5" s="13">
        <v>516397080</v>
      </c>
      <c r="E5" s="13">
        <v>115316000</v>
      </c>
      <c r="F5" s="13">
        <v>31200489</v>
      </c>
      <c r="G5" s="13">
        <v>595231740</v>
      </c>
      <c r="H5" s="13">
        <v>7996721</v>
      </c>
      <c r="I5" s="13">
        <v>123893180</v>
      </c>
      <c r="J5" s="13">
        <f>MAX(D5:I5)</f>
        <v>595231740</v>
      </c>
      <c r="K5" s="3">
        <f>B3/J5</f>
        <v>16.800179372155121</v>
      </c>
    </row>
    <row r="6" spans="1:15" ht="15" thickTop="1" x14ac:dyDescent="0.3">
      <c r="A6" s="4" t="s">
        <v>169</v>
      </c>
      <c r="B6" s="5">
        <v>1</v>
      </c>
      <c r="C6" s="5" t="s">
        <v>427</v>
      </c>
      <c r="D6" s="5" t="s">
        <v>422</v>
      </c>
      <c r="E6" s="5" t="s">
        <v>418</v>
      </c>
      <c r="F6" s="5" t="s">
        <v>418</v>
      </c>
      <c r="G6" s="5">
        <v>12</v>
      </c>
      <c r="H6" s="5" t="s">
        <v>418</v>
      </c>
      <c r="I6" s="5"/>
      <c r="J6" s="5"/>
      <c r="K6" s="6"/>
    </row>
    <row r="7" spans="1:15" x14ac:dyDescent="0.3">
      <c r="A7" s="7"/>
      <c r="B7" s="1">
        <f>10^11</f>
        <v>100000000000</v>
      </c>
      <c r="C7" s="1" t="s">
        <v>428</v>
      </c>
      <c r="D7" s="1" t="s">
        <v>448</v>
      </c>
      <c r="E7" s="1" t="s">
        <v>418</v>
      </c>
      <c r="F7" s="1">
        <v>9</v>
      </c>
      <c r="G7" s="1">
        <v>36</v>
      </c>
      <c r="H7" s="1" t="s">
        <v>418</v>
      </c>
      <c r="K7" s="8"/>
      <c r="L7"/>
    </row>
    <row r="8" spans="1:15" x14ac:dyDescent="0.3">
      <c r="A8" s="9"/>
      <c r="B8" s="10"/>
      <c r="C8" s="10" t="s">
        <v>2</v>
      </c>
      <c r="D8" s="10">
        <v>470122</v>
      </c>
      <c r="E8" s="10">
        <v>128675</v>
      </c>
      <c r="F8" s="10">
        <v>55424</v>
      </c>
      <c r="G8" s="10">
        <v>469678</v>
      </c>
      <c r="H8" s="10">
        <v>14842</v>
      </c>
      <c r="I8" s="10">
        <v>126869</v>
      </c>
      <c r="J8" s="10">
        <f>SUM(D8:I8)</f>
        <v>1265610</v>
      </c>
      <c r="K8" s="11"/>
    </row>
    <row r="9" spans="1:15" ht="15" thickBot="1" x14ac:dyDescent="0.35">
      <c r="A9" s="12"/>
      <c r="B9" s="13"/>
      <c r="C9" s="13" t="s">
        <v>3</v>
      </c>
      <c r="D9" s="13">
        <v>34908720720</v>
      </c>
      <c r="E9" s="13">
        <v>7410006920</v>
      </c>
      <c r="F9" s="13">
        <v>2217766665</v>
      </c>
      <c r="G9" s="13">
        <v>41352282780</v>
      </c>
      <c r="H9" s="13">
        <v>256191065</v>
      </c>
      <c r="I9" s="13">
        <v>7412599340</v>
      </c>
      <c r="J9" s="13">
        <f>MAX(D9:I9)</f>
        <v>41352282780</v>
      </c>
      <c r="K9" s="3">
        <f>B7/J9</f>
        <v>2.4182461832159099</v>
      </c>
    </row>
    <row r="10" spans="1:15" ht="15" thickTop="1" x14ac:dyDescent="0.3">
      <c r="A10" s="4" t="s">
        <v>170</v>
      </c>
      <c r="B10" s="5">
        <v>1</v>
      </c>
      <c r="C10" s="5" t="s">
        <v>427</v>
      </c>
      <c r="D10" s="5" t="s">
        <v>422</v>
      </c>
      <c r="E10" s="5" t="s">
        <v>418</v>
      </c>
      <c r="F10" s="5" t="s">
        <v>418</v>
      </c>
      <c r="G10" s="5">
        <v>12</v>
      </c>
      <c r="H10" s="5"/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442</v>
      </c>
      <c r="E11" s="1" t="s">
        <v>418</v>
      </c>
      <c r="F11" s="1">
        <v>9</v>
      </c>
      <c r="G11" s="1">
        <v>36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1044625</v>
      </c>
      <c r="E12" s="10">
        <v>291170</v>
      </c>
      <c r="F12" s="10">
        <v>110093</v>
      </c>
      <c r="G12" s="10">
        <v>1027097</v>
      </c>
      <c r="H12" s="10">
        <v>30438</v>
      </c>
      <c r="I12" s="10">
        <v>279148</v>
      </c>
      <c r="J12" s="10">
        <f>SUM(D12:I12)</f>
        <v>2782571</v>
      </c>
      <c r="K12" s="11"/>
    </row>
    <row r="13" spans="1:15" ht="15" thickBot="1" x14ac:dyDescent="0.35">
      <c r="A13" s="12"/>
      <c r="B13" s="13"/>
      <c r="C13" s="13" t="s">
        <v>3</v>
      </c>
      <c r="D13" s="13">
        <v>9999741720</v>
      </c>
      <c r="E13" s="13">
        <v>9781643720</v>
      </c>
      <c r="F13" s="13">
        <v>8651735625</v>
      </c>
      <c r="G13" s="13">
        <v>9995423580</v>
      </c>
      <c r="H13" s="13">
        <v>899241953</v>
      </c>
      <c r="I13" s="13">
        <v>9768118460</v>
      </c>
      <c r="J13" s="13">
        <f>MAX(D13:I13)</f>
        <v>9999741720</v>
      </c>
      <c r="K13" s="3">
        <f>B11/J13</f>
        <v>1.0000258286671029</v>
      </c>
    </row>
    <row r="14" spans="1:15" ht="15" thickTop="1" x14ac:dyDescent="0.3">
      <c r="A14" s="4" t="s">
        <v>171</v>
      </c>
      <c r="B14" s="5">
        <v>1</v>
      </c>
      <c r="C14" s="5" t="s">
        <v>427</v>
      </c>
      <c r="D14" s="5" t="s">
        <v>422</v>
      </c>
      <c r="E14" s="5" t="s">
        <v>418</v>
      </c>
      <c r="F14" s="5" t="s">
        <v>418</v>
      </c>
      <c r="G14" s="5">
        <v>12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448</v>
      </c>
      <c r="E15" s="1" t="s">
        <v>418</v>
      </c>
      <c r="F15" s="1">
        <v>9</v>
      </c>
      <c r="G15" s="1">
        <v>36</v>
      </c>
      <c r="H15" s="1" t="s">
        <v>418</v>
      </c>
      <c r="K15" s="8"/>
      <c r="L15"/>
    </row>
    <row r="16" spans="1:15" x14ac:dyDescent="0.3">
      <c r="A16" s="9"/>
      <c r="B16" s="10"/>
      <c r="C16" s="10" t="s">
        <v>2</v>
      </c>
      <c r="D16" s="10">
        <v>33032</v>
      </c>
      <c r="E16" s="10">
        <v>9634</v>
      </c>
      <c r="F16" s="10">
        <v>2745</v>
      </c>
      <c r="G16" s="10">
        <v>28075</v>
      </c>
      <c r="H16" s="10">
        <v>666</v>
      </c>
      <c r="I16" s="10">
        <v>7625</v>
      </c>
      <c r="J16" s="10">
        <f>SUM(D16:I16)</f>
        <v>81777</v>
      </c>
      <c r="K16" s="11"/>
    </row>
    <row r="17" spans="1:12" ht="15" thickBot="1" x14ac:dyDescent="0.35">
      <c r="A17" s="12"/>
      <c r="B17" s="13"/>
      <c r="C17" s="13" t="s">
        <v>3</v>
      </c>
      <c r="D17" s="13">
        <v>841440840</v>
      </c>
      <c r="E17" s="13">
        <v>228509240</v>
      </c>
      <c r="F17" s="13">
        <v>36893145</v>
      </c>
      <c r="G17" s="13">
        <v>679544100</v>
      </c>
      <c r="H17" s="13">
        <v>15227825</v>
      </c>
      <c r="I17" s="13">
        <v>194221820</v>
      </c>
      <c r="J17" s="13">
        <f>MAX(D17:I17)</f>
        <v>841440840</v>
      </c>
      <c r="K17" s="3">
        <f>B15/J17</f>
        <v>11.884376803008516</v>
      </c>
    </row>
    <row r="18" spans="1:12" ht="15" thickTop="1" x14ac:dyDescent="0.3">
      <c r="A18" s="4" t="s">
        <v>172</v>
      </c>
      <c r="B18" s="5">
        <v>1</v>
      </c>
      <c r="C18" s="5" t="s">
        <v>427</v>
      </c>
      <c r="D18" s="5" t="s">
        <v>422</v>
      </c>
      <c r="E18" s="5" t="s">
        <v>418</v>
      </c>
      <c r="F18" s="5" t="s">
        <v>418</v>
      </c>
      <c r="G18" s="5">
        <v>12</v>
      </c>
      <c r="H18" s="5" t="s">
        <v>418</v>
      </c>
      <c r="I18" s="5"/>
      <c r="J18" s="5"/>
      <c r="K18" s="6"/>
      <c r="L18"/>
    </row>
    <row r="19" spans="1:12" x14ac:dyDescent="0.3">
      <c r="A19" s="7"/>
      <c r="B19" s="1">
        <f>3*10^11</f>
        <v>300000000000</v>
      </c>
      <c r="C19" s="1" t="s">
        <v>428</v>
      </c>
      <c r="D19" s="1" t="s">
        <v>448</v>
      </c>
      <c r="E19" s="1" t="s">
        <v>418</v>
      </c>
      <c r="F19" s="1">
        <v>9</v>
      </c>
      <c r="G19" s="1">
        <v>36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399950</v>
      </c>
      <c r="E20" s="10">
        <v>112553</v>
      </c>
      <c r="F20" s="10">
        <v>43375</v>
      </c>
      <c r="G20" s="10">
        <v>396478</v>
      </c>
      <c r="H20" s="10">
        <v>11616</v>
      </c>
      <c r="I20" s="10">
        <v>111052</v>
      </c>
      <c r="J20" s="10">
        <f>SUM(D20:I20)</f>
        <v>1075024</v>
      </c>
      <c r="K20" s="11"/>
    </row>
    <row r="21" spans="1:12" ht="15" thickBot="1" x14ac:dyDescent="0.35">
      <c r="A21" s="12"/>
      <c r="B21" s="13"/>
      <c r="C21" s="13" t="s">
        <v>3</v>
      </c>
      <c r="D21" s="13">
        <v>26983035480</v>
      </c>
      <c r="E21" s="13">
        <v>5332667600</v>
      </c>
      <c r="F21" s="13">
        <v>3138521985</v>
      </c>
      <c r="G21" s="13">
        <v>26577762660</v>
      </c>
      <c r="H21" s="13">
        <v>410102849</v>
      </c>
      <c r="I21" s="13">
        <v>4510063940</v>
      </c>
      <c r="J21" s="13">
        <f>MAX(D21:I21)</f>
        <v>26983035480</v>
      </c>
      <c r="K21" s="3">
        <f>B19/J21</f>
        <v>11.11809678426884</v>
      </c>
    </row>
    <row r="22" spans="1:12" ht="15" thickTop="1" x14ac:dyDescent="0.3">
      <c r="A22" s="4" t="s">
        <v>175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2" x14ac:dyDescent="0.3">
      <c r="A23" s="7"/>
      <c r="C23" s="1" t="s">
        <v>428</v>
      </c>
      <c r="K23" s="8"/>
    </row>
    <row r="24" spans="1:12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2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3" t="e">
        <f>B23/J25</f>
        <v>#DIV/0!</v>
      </c>
    </row>
    <row r="26" spans="1:12" ht="15" thickTop="1" x14ac:dyDescent="0.3">
      <c r="A26" s="4" t="s">
        <v>179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3" t="e">
        <f>B27/J29</f>
        <v>#DIV/0!</v>
      </c>
    </row>
    <row r="30" spans="1:12" ht="15" thickTop="1" x14ac:dyDescent="0.3">
      <c r="A30" s="4" t="s">
        <v>180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3" t="e">
        <f>B31/J33</f>
        <v>#DIV/0!</v>
      </c>
    </row>
    <row r="34" spans="1:11" ht="15" thickTop="1" x14ac:dyDescent="0.3">
      <c r="A34" s="4" t="s">
        <v>186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3" t="e">
        <f>B35/J37</f>
        <v>#DIV/0!</v>
      </c>
    </row>
    <row r="38" spans="1:11" ht="15" thickTop="1" x14ac:dyDescent="0.3">
      <c r="A38" s="4" t="s">
        <v>188</v>
      </c>
      <c r="B38" s="5">
        <v>1</v>
      </c>
      <c r="C38" s="5" t="s">
        <v>427</v>
      </c>
      <c r="D38" s="5" t="s">
        <v>422</v>
      </c>
      <c r="E38" s="5" t="s">
        <v>418</v>
      </c>
      <c r="F38" s="5" t="s">
        <v>418</v>
      </c>
      <c r="G38" s="5">
        <v>12</v>
      </c>
      <c r="H38" s="5" t="s">
        <v>418</v>
      </c>
      <c r="I38" s="5"/>
      <c r="J38" s="5"/>
      <c r="K38" s="6"/>
    </row>
    <row r="39" spans="1:11" x14ac:dyDescent="0.3">
      <c r="A39" s="7"/>
      <c r="B39" s="1">
        <f>3*10^11</f>
        <v>300000000000</v>
      </c>
      <c r="C39" s="1" t="s">
        <v>428</v>
      </c>
      <c r="D39" s="1" t="s">
        <v>448</v>
      </c>
      <c r="E39" s="1" t="s">
        <v>418</v>
      </c>
      <c r="F39" s="1">
        <v>9</v>
      </c>
      <c r="G39" s="1">
        <v>36</v>
      </c>
      <c r="H39" s="1" t="s">
        <v>418</v>
      </c>
      <c r="K39" s="8"/>
    </row>
    <row r="40" spans="1:11" x14ac:dyDescent="0.3">
      <c r="A40" s="9"/>
      <c r="B40" s="10"/>
      <c r="C40" s="10" t="s">
        <v>2</v>
      </c>
      <c r="D40" s="10">
        <v>495569</v>
      </c>
      <c r="E40" s="10">
        <v>133137</v>
      </c>
      <c r="F40" s="10">
        <v>54432</v>
      </c>
      <c r="G40" s="10">
        <v>488722</v>
      </c>
      <c r="H40" s="10">
        <v>14101</v>
      </c>
      <c r="I40" s="10">
        <v>130334</v>
      </c>
      <c r="J40" s="10">
        <f>SUM(D40:I40)</f>
        <v>1316295</v>
      </c>
      <c r="K40" s="11"/>
    </row>
    <row r="41" spans="1:11" ht="15" thickBot="1" x14ac:dyDescent="0.35">
      <c r="A41" s="12"/>
      <c r="B41" s="13"/>
      <c r="C41" s="13" t="s">
        <v>3</v>
      </c>
      <c r="D41" s="13">
        <v>40674101880</v>
      </c>
      <c r="E41" s="13">
        <v>8163582440</v>
      </c>
      <c r="F41" s="13">
        <v>2503933281</v>
      </c>
      <c r="G41" s="13">
        <v>29827484340</v>
      </c>
      <c r="H41" s="13">
        <v>441703505</v>
      </c>
      <c r="I41" s="13">
        <v>8149520300</v>
      </c>
      <c r="J41" s="13">
        <f>MAX(D41:I41)</f>
        <v>40674101880</v>
      </c>
      <c r="K41" s="3">
        <f>B39/J41</f>
        <v>7.3757006580030726</v>
      </c>
    </row>
    <row r="42" spans="1:11" ht="15" thickTop="1" x14ac:dyDescent="0.3">
      <c r="A42" s="4" t="s">
        <v>189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3" t="e">
        <f>B43/J45</f>
        <v>#DIV/0!</v>
      </c>
    </row>
    <row r="46" spans="1:11" ht="15" thickTop="1" x14ac:dyDescent="0.3">
      <c r="A46" s="4" t="s">
        <v>190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3" t="e">
        <f>B47/J49</f>
        <v>#DIV/0!</v>
      </c>
    </row>
    <row r="50" spans="1:11" ht="15" thickTop="1" x14ac:dyDescent="0.3">
      <c r="A50" s="4" t="s">
        <v>191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3" t="e">
        <f>B51/J53</f>
        <v>#DIV/0!</v>
      </c>
    </row>
    <row r="54" spans="1:11" ht="15" thickTop="1" x14ac:dyDescent="0.3">
      <c r="A54" s="4" t="s">
        <v>193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3" t="e">
        <f>B55/J57</f>
        <v>#DIV/0!</v>
      </c>
    </row>
    <row r="58" spans="1:11" ht="15" thickTop="1" x14ac:dyDescent="0.3">
      <c r="A58" s="4" t="s">
        <v>196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3" t="e">
        <f>B59/J61</f>
        <v>#DIV/0!</v>
      </c>
    </row>
    <row r="62" spans="1:11" ht="15" thickTop="1" x14ac:dyDescent="0.3">
      <c r="A62" s="4" t="s">
        <v>199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3" t="e">
        <f>B63/J65</f>
        <v>#DIV/0!</v>
      </c>
    </row>
    <row r="66" spans="1:11" ht="15" thickTop="1" x14ac:dyDescent="0.3">
      <c r="A66" s="4" t="s">
        <v>202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3" t="e">
        <f>B67/J69</f>
        <v>#DIV/0!</v>
      </c>
    </row>
    <row r="70" spans="1:11" ht="15" thickTop="1" x14ac:dyDescent="0.3"/>
  </sheetData>
  <conditionalFormatting sqref="D5:J5 D9:J9 D13:J13 D17:J17 D21:J21 D25:J25 D29:J29 D33:J33 D37:J37 D41:J41 D45:J45 D49:J49 D53:J53 D57:J57 D61:J61 D65:J65 D69:J69">
    <cfRule type="expression" dxfId="13" priority="101">
      <formula>D5/$B3&gt;=$O$1</formula>
    </cfRule>
    <cfRule type="expression" dxfId="12" priority="102">
      <formula>D5/$B3&lt;$O$1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Format</vt:lpstr>
      <vt:lpstr>6,1,1,1</vt:lpstr>
      <vt:lpstr>6,1,1,-1</vt:lpstr>
      <vt:lpstr>6,1,-1</vt:lpstr>
      <vt:lpstr>6,5,1</vt:lpstr>
      <vt:lpstr>6,5,-1</vt:lpstr>
      <vt:lpstr>6,13,1</vt:lpstr>
      <vt:lpstr>6,13,-1</vt:lpstr>
      <vt:lpstr>6,17,1,1</vt:lpstr>
      <vt:lpstr>6,17,1,-1</vt:lpstr>
      <vt:lpstr>6,17,-1</vt:lpstr>
      <vt:lpstr>8,7,1</vt:lpstr>
      <vt:lpstr>8,7,-1</vt:lpstr>
      <vt:lpstr>8,11,1</vt:lpstr>
      <vt:lpstr>8,11,-1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Rickards</dc:creator>
  <cp:lastModifiedBy>James Rickards</cp:lastModifiedBy>
  <dcterms:created xsi:type="dcterms:W3CDTF">2023-06-21T16:30:43Z</dcterms:created>
  <dcterms:modified xsi:type="dcterms:W3CDTF">2023-07-06T22:53:42Z</dcterms:modified>
</cp:coreProperties>
</file>